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codeName="ThisWorkbook" defaultThemeVersion="124226"/>
  <xr:revisionPtr revIDLastSave="0" documentId="13_ncr:1_{82244163-4DB1-41D8-8466-062C26892066}" xr6:coauthVersionLast="47" xr6:coauthVersionMax="47" xr10:uidLastSave="{00000000-0000-0000-0000-000000000000}"/>
  <bookViews>
    <workbookView xWindow="36" yWindow="0" windowWidth="22932" windowHeight="12240" tabRatio="839" xr2:uid="{00000000-000D-0000-FFFF-FFFF00000000}"/>
  </bookViews>
  <sheets>
    <sheet name="表紙" sheetId="11" r:id="rId1"/>
    <sheet name="（様式１-①）記入例（医・介） " sheetId="2" r:id="rId2"/>
    <sheet name="（様式１-②）記入例（医）" sheetId="6" r:id="rId3"/>
    <sheet name="（様式１-③）記入例（介）" sheetId="8" r:id="rId4"/>
    <sheet name="（様式２－①）記入例（特定・包括型）" sheetId="3" r:id="rId5"/>
    <sheet name="（様式２－②）記入例（特定・外部型）" sheetId="10" r:id="rId6"/>
  </sheets>
  <definedNames>
    <definedName name="_xlnm.Print_Area" localSheetId="1">'（様式１-①）記入例（医・介） '!$B$1:$X$160</definedName>
    <definedName name="_xlnm.Print_Area" localSheetId="2">'（様式１-②）記入例（医）'!$B$1:$X$160</definedName>
    <definedName name="_xlnm.Print_Area" localSheetId="3">'（様式１-③）記入例（介）'!$B$1:$X$160</definedName>
    <definedName name="_xlnm.Print_Area" localSheetId="4">'（様式２－①）記入例（特定・包括型）'!$B$1:$X$157</definedName>
    <definedName name="_xlnm.Print_Area" localSheetId="5">'（様式２－②）記入例（特定・外部型）'!$B$1:$X$157</definedName>
    <definedName name="_xlnm.Print_Area" localSheetId="0">表紙!$B$2:$J$35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11" l="1"/>
  <c r="E15" i="11" s="1"/>
  <c r="E12" i="11"/>
  <c r="E11" i="11"/>
  <c r="Q142" i="10" l="1"/>
  <c r="Q141" i="10"/>
  <c r="Q142" i="3"/>
  <c r="Q141" i="3"/>
  <c r="Q140" i="3"/>
  <c r="S71" i="10"/>
  <c r="Q160" i="10" s="1"/>
  <c r="Q119" i="10"/>
  <c r="S75" i="10"/>
  <c r="Q161" i="10" s="1"/>
  <c r="Q46" i="3"/>
  <c r="Q54" i="10"/>
  <c r="Q53" i="10"/>
  <c r="Q52" i="10"/>
  <c r="Q51" i="10"/>
  <c r="Q50" i="10"/>
  <c r="Q49" i="10"/>
  <c r="Q48" i="10"/>
  <c r="Q47" i="10"/>
  <c r="Q46" i="10"/>
  <c r="Q151" i="10"/>
  <c r="Q150" i="10"/>
  <c r="Q149" i="10"/>
  <c r="Q148" i="10"/>
  <c r="Q147" i="10"/>
  <c r="Q146" i="10"/>
  <c r="Q159" i="10" s="1"/>
  <c r="Q145" i="10"/>
  <c r="Q144" i="10"/>
  <c r="Q143" i="10"/>
  <c r="T140" i="10"/>
  <c r="Q140" i="10"/>
  <c r="Q139" i="10"/>
  <c r="Q138" i="10"/>
  <c r="Q137" i="10"/>
  <c r="Q136" i="10"/>
  <c r="Q135" i="10"/>
  <c r="Q134" i="10"/>
  <c r="T133" i="10"/>
  <c r="Q133" i="10"/>
  <c r="Q132" i="10"/>
  <c r="Q131" i="10"/>
  <c r="Q118" i="10"/>
  <c r="Q117" i="10"/>
  <c r="Q116" i="10"/>
  <c r="Q115" i="10"/>
  <c r="Q114" i="10"/>
  <c r="Q113" i="10"/>
  <c r="Q112" i="10"/>
  <c r="Q111" i="10"/>
  <c r="Q110" i="10"/>
  <c r="Q109" i="10"/>
  <c r="Q108" i="10"/>
  <c r="Q107" i="10"/>
  <c r="Q106" i="10"/>
  <c r="Q105" i="10"/>
  <c r="Q104" i="10"/>
  <c r="Q103" i="10"/>
  <c r="Q102" i="10"/>
  <c r="Q101" i="10"/>
  <c r="Q100" i="10"/>
  <c r="Q99" i="10"/>
  <c r="Q87" i="10"/>
  <c r="Q86" i="10"/>
  <c r="Q85" i="10"/>
  <c r="Q84" i="10"/>
  <c r="Q83" i="10"/>
  <c r="Q82" i="10"/>
  <c r="Q81" i="10"/>
  <c r="Q80" i="10"/>
  <c r="Q79" i="10"/>
  <c r="Q78" i="10"/>
  <c r="Q77" i="10"/>
  <c r="T76" i="10"/>
  <c r="Q76" i="10"/>
  <c r="Q75" i="10"/>
  <c r="Q74" i="10"/>
  <c r="Q73" i="10"/>
  <c r="Q72" i="10"/>
  <c r="Q71" i="10"/>
  <c r="Q70" i="10"/>
  <c r="Q69" i="10"/>
  <c r="K62" i="10"/>
  <c r="K92" i="10" s="1"/>
  <c r="K124" i="10" s="1"/>
  <c r="K156" i="10" s="1"/>
  <c r="J62" i="10"/>
  <c r="J92" i="10"/>
  <c r="J124" i="10" s="1"/>
  <c r="J156" i="10" s="1"/>
  <c r="I62" i="10"/>
  <c r="I92" i="10" s="1"/>
  <c r="I124" i="10" s="1"/>
  <c r="I156" i="10" s="1"/>
  <c r="H62" i="10"/>
  <c r="H92" i="10" s="1"/>
  <c r="H124" i="10" s="1"/>
  <c r="H156" i="10" s="1"/>
  <c r="G62" i="10"/>
  <c r="G92" i="10" s="1"/>
  <c r="G124" i="10" s="1"/>
  <c r="G156" i="10" s="1"/>
  <c r="F62" i="10"/>
  <c r="F92" i="10"/>
  <c r="F124" i="10" s="1"/>
  <c r="F156" i="10" s="1"/>
  <c r="E62" i="10"/>
  <c r="E92" i="10" s="1"/>
  <c r="E124" i="10" s="1"/>
  <c r="E156" i="10" s="1"/>
  <c r="D62" i="10"/>
  <c r="D92" i="10" s="1"/>
  <c r="D124" i="10" s="1"/>
  <c r="D156" i="10" s="1"/>
  <c r="C62" i="10"/>
  <c r="C92" i="10" s="1"/>
  <c r="C124" i="10" s="1"/>
  <c r="C156" i="10" s="1"/>
  <c r="C61" i="10"/>
  <c r="C91" i="10" s="1"/>
  <c r="C123" i="10" s="1"/>
  <c r="C155" i="10" s="1"/>
  <c r="K60" i="10"/>
  <c r="K90" i="10" s="1"/>
  <c r="K122" i="10" s="1"/>
  <c r="K154" i="10" s="1"/>
  <c r="J60" i="10"/>
  <c r="J90" i="10"/>
  <c r="J122" i="10" s="1"/>
  <c r="J154" i="10" s="1"/>
  <c r="I60" i="10"/>
  <c r="I90" i="10"/>
  <c r="I122" i="10"/>
  <c r="I154" i="10"/>
  <c r="H60" i="10"/>
  <c r="H90" i="10" s="1"/>
  <c r="H122" i="10" s="1"/>
  <c r="H154" i="10" s="1"/>
  <c r="G60" i="10"/>
  <c r="G90" i="10" s="1"/>
  <c r="G122" i="10" s="1"/>
  <c r="G154" i="10" s="1"/>
  <c r="F60" i="10"/>
  <c r="F90" i="10"/>
  <c r="F122" i="10" s="1"/>
  <c r="F154" i="10" s="1"/>
  <c r="E60" i="10"/>
  <c r="E90" i="10"/>
  <c r="E122" i="10"/>
  <c r="E154" i="10"/>
  <c r="D60" i="10"/>
  <c r="D90" i="10" s="1"/>
  <c r="D122" i="10" s="1"/>
  <c r="D154" i="10" s="1"/>
  <c r="C60" i="10"/>
  <c r="C90" i="10" s="1"/>
  <c r="C122" i="10" s="1"/>
  <c r="C154" i="10" s="1"/>
  <c r="K59" i="10"/>
  <c r="K89" i="10"/>
  <c r="K121" i="10" s="1"/>
  <c r="K153" i="10" s="1"/>
  <c r="J59" i="10"/>
  <c r="J89" i="10"/>
  <c r="J121" i="10"/>
  <c r="J153" i="10"/>
  <c r="I59" i="10"/>
  <c r="I89" i="10" s="1"/>
  <c r="I121" i="10" s="1"/>
  <c r="I153" i="10" s="1"/>
  <c r="H59" i="10"/>
  <c r="H89" i="10" s="1"/>
  <c r="H121" i="10" s="1"/>
  <c r="H153" i="10" s="1"/>
  <c r="G59" i="10"/>
  <c r="G89" i="10"/>
  <c r="G121" i="10" s="1"/>
  <c r="G153" i="10" s="1"/>
  <c r="F59" i="10"/>
  <c r="F89" i="10"/>
  <c r="F121" i="10"/>
  <c r="F153" i="10"/>
  <c r="E59" i="10"/>
  <c r="E89" i="10" s="1"/>
  <c r="E121" i="10" s="1"/>
  <c r="E153" i="10" s="1"/>
  <c r="D59" i="10"/>
  <c r="D89" i="10" s="1"/>
  <c r="D121" i="10" s="1"/>
  <c r="D153" i="10" s="1"/>
  <c r="C59" i="10"/>
  <c r="C89" i="10"/>
  <c r="C121" i="10" s="1"/>
  <c r="C153" i="10" s="1"/>
  <c r="T57" i="10"/>
  <c r="Q57" i="10"/>
  <c r="Q56" i="10"/>
  <c r="Q55" i="10"/>
  <c r="Q45" i="10"/>
  <c r="Q44" i="10"/>
  <c r="Q43" i="10"/>
  <c r="Q42" i="10"/>
  <c r="Q41" i="10"/>
  <c r="Q40" i="10"/>
  <c r="T28" i="10"/>
  <c r="Q28" i="10"/>
  <c r="Q27" i="10"/>
  <c r="Q26" i="10"/>
  <c r="Q25" i="10"/>
  <c r="T24" i="10"/>
  <c r="Q162" i="10" s="1"/>
  <c r="Q24" i="10"/>
  <c r="Q23" i="10"/>
  <c r="Q22" i="10"/>
  <c r="Q21" i="10"/>
  <c r="Q20" i="10"/>
  <c r="Q19" i="10"/>
  <c r="Q18" i="10"/>
  <c r="Q17" i="10"/>
  <c r="Q16" i="10"/>
  <c r="Q15" i="10"/>
  <c r="T143" i="3"/>
  <c r="T140" i="3"/>
  <c r="Q144" i="8"/>
  <c r="T133" i="3"/>
  <c r="Q136" i="3"/>
  <c r="Q135" i="3"/>
  <c r="Q134" i="3"/>
  <c r="Q117" i="3"/>
  <c r="Q116" i="3"/>
  <c r="Q115" i="3"/>
  <c r="Q114" i="3"/>
  <c r="Q113" i="3"/>
  <c r="Q112" i="3"/>
  <c r="Q111" i="3"/>
  <c r="Q110" i="3"/>
  <c r="Q109" i="3"/>
  <c r="Q108" i="3"/>
  <c r="Q107" i="3"/>
  <c r="Q105" i="3"/>
  <c r="Q106" i="3"/>
  <c r="Q104" i="3"/>
  <c r="Q103" i="3"/>
  <c r="Q102" i="3"/>
  <c r="Q117" i="8"/>
  <c r="Q116" i="8"/>
  <c r="Q115" i="8"/>
  <c r="Q114" i="8"/>
  <c r="Q113" i="8"/>
  <c r="Q112" i="8"/>
  <c r="Q111" i="8"/>
  <c r="Q117" i="6"/>
  <c r="Q116" i="6"/>
  <c r="Q115" i="6"/>
  <c r="Q114" i="6"/>
  <c r="Q113" i="6"/>
  <c r="Q112" i="6"/>
  <c r="Q111" i="6"/>
  <c r="Q110" i="2"/>
  <c r="Q119" i="2"/>
  <c r="Q118" i="2"/>
  <c r="Q117" i="2"/>
  <c r="Q116" i="2"/>
  <c r="Q115" i="2"/>
  <c r="Q114" i="2"/>
  <c r="Q113" i="2"/>
  <c r="Q112" i="2"/>
  <c r="Q111" i="2"/>
  <c r="Q109" i="8"/>
  <c r="Q108" i="8"/>
  <c r="Q107" i="8"/>
  <c r="Q106" i="8"/>
  <c r="Q109" i="6"/>
  <c r="Q108" i="6"/>
  <c r="Q107" i="6"/>
  <c r="Q106" i="6"/>
  <c r="Q109" i="2"/>
  <c r="Q108" i="2"/>
  <c r="Q107" i="2"/>
  <c r="Q101" i="3"/>
  <c r="Q100" i="3"/>
  <c r="Q99" i="3"/>
  <c r="S75" i="3"/>
  <c r="Q161" i="3" s="1"/>
  <c r="Q87" i="3"/>
  <c r="Q86" i="3"/>
  <c r="Q85" i="3"/>
  <c r="Q84" i="3"/>
  <c r="Q82" i="3"/>
  <c r="Q81" i="3"/>
  <c r="Q80" i="3"/>
  <c r="Q79" i="3"/>
  <c r="T76" i="3"/>
  <c r="S71" i="3"/>
  <c r="Q160" i="3" s="1"/>
  <c r="T71" i="3"/>
  <c r="Q77" i="3"/>
  <c r="Q76" i="3"/>
  <c r="Q75" i="3"/>
  <c r="Q74" i="3"/>
  <c r="Q73" i="3"/>
  <c r="Q72" i="3"/>
  <c r="Q71" i="3"/>
  <c r="Q70" i="3"/>
  <c r="T57" i="3"/>
  <c r="Q162" i="3" s="1"/>
  <c r="Q55" i="3"/>
  <c r="Q45" i="3"/>
  <c r="Q44" i="3"/>
  <c r="Q43" i="3"/>
  <c r="Q42" i="3"/>
  <c r="Q41" i="3"/>
  <c r="T28" i="3"/>
  <c r="Q28" i="3"/>
  <c r="Q26" i="3"/>
  <c r="Q24" i="3"/>
  <c r="T24" i="3"/>
  <c r="Q21" i="3"/>
  <c r="Q20" i="3"/>
  <c r="Q143" i="3"/>
  <c r="Q144" i="3"/>
  <c r="Q145" i="3"/>
  <c r="Q146" i="3"/>
  <c r="Q147" i="3"/>
  <c r="Q148" i="3"/>
  <c r="Q149" i="3"/>
  <c r="Q150" i="3"/>
  <c r="Q151" i="3"/>
  <c r="Q138" i="3"/>
  <c r="Q139" i="3"/>
  <c r="Q137" i="3"/>
  <c r="Q132" i="3"/>
  <c r="Q133" i="3"/>
  <c r="Q131" i="3"/>
  <c r="Q118" i="3"/>
  <c r="Q83" i="3"/>
  <c r="Q57" i="3"/>
  <c r="Q56" i="3"/>
  <c r="Q40" i="3"/>
  <c r="Q27" i="3"/>
  <c r="Q23" i="3"/>
  <c r="Q119" i="3"/>
  <c r="Q78" i="3"/>
  <c r="Q69" i="3"/>
  <c r="Q25" i="3"/>
  <c r="Q22" i="3"/>
  <c r="Q159" i="3" s="1"/>
  <c r="Q16" i="3"/>
  <c r="Q17" i="3"/>
  <c r="Q18" i="3"/>
  <c r="Q19" i="3"/>
  <c r="Q15" i="3"/>
  <c r="Q156" i="8"/>
  <c r="Q155" i="8"/>
  <c r="Q154" i="8"/>
  <c r="Q153" i="8"/>
  <c r="Q152" i="8"/>
  <c r="Q151" i="8"/>
  <c r="Q150" i="8"/>
  <c r="Q149" i="8"/>
  <c r="Q147" i="8"/>
  <c r="Q146" i="8"/>
  <c r="Q145" i="8"/>
  <c r="T144" i="8"/>
  <c r="Q143" i="8"/>
  <c r="Q142" i="8"/>
  <c r="Q141" i="8"/>
  <c r="Q139" i="8"/>
  <c r="Q138" i="8"/>
  <c r="Q137" i="8"/>
  <c r="Q136" i="8"/>
  <c r="Q135" i="8"/>
  <c r="Q124" i="8"/>
  <c r="Q122" i="8"/>
  <c r="Q121" i="8"/>
  <c r="Q120" i="8"/>
  <c r="Q119" i="8"/>
  <c r="Q118" i="8"/>
  <c r="Q110" i="8"/>
  <c r="Q105" i="8"/>
  <c r="Q104" i="8"/>
  <c r="Q94" i="8"/>
  <c r="Q93" i="8"/>
  <c r="Q92" i="8"/>
  <c r="Q90" i="8"/>
  <c r="Q89" i="8"/>
  <c r="Q88" i="8"/>
  <c r="Q87" i="8"/>
  <c r="Q85" i="8"/>
  <c r="Q84" i="8"/>
  <c r="Q83" i="8"/>
  <c r="S82" i="8"/>
  <c r="Q165" i="8" s="1"/>
  <c r="Q82" i="8"/>
  <c r="Q76" i="8"/>
  <c r="C68" i="8"/>
  <c r="C96" i="8" s="1"/>
  <c r="C126" i="8" s="1"/>
  <c r="C158" i="8" s="1"/>
  <c r="Q66" i="8"/>
  <c r="Q65" i="8"/>
  <c r="Q64" i="8"/>
  <c r="Q63" i="8"/>
  <c r="Q62" i="8"/>
  <c r="Q61" i="8"/>
  <c r="Q60" i="8"/>
  <c r="Q59" i="8"/>
  <c r="Q58" i="8"/>
  <c r="Q57" i="8"/>
  <c r="Q56" i="8"/>
  <c r="Q55" i="8"/>
  <c r="Q54" i="8"/>
  <c r="Q53" i="8"/>
  <c r="Q52" i="8"/>
  <c r="Q51" i="8"/>
  <c r="S44" i="8"/>
  <c r="Q42" i="8"/>
  <c r="Q32" i="8"/>
  <c r="Q31" i="8"/>
  <c r="Q30" i="8"/>
  <c r="Q29" i="8"/>
  <c r="Q28" i="8"/>
  <c r="Q27" i="8"/>
  <c r="Q25" i="8"/>
  <c r="Q24" i="8"/>
  <c r="Q23" i="8"/>
  <c r="Q22" i="8"/>
  <c r="Q164" i="8" s="1"/>
  <c r="Q21" i="8"/>
  <c r="Q20" i="8"/>
  <c r="Q19" i="8"/>
  <c r="Q18" i="8"/>
  <c r="Q17" i="8"/>
  <c r="Q16" i="8"/>
  <c r="Q15" i="8"/>
  <c r="Q156" i="6"/>
  <c r="Q155" i="6"/>
  <c r="Q154" i="6"/>
  <c r="Q153" i="6"/>
  <c r="Q152" i="6"/>
  <c r="Q151" i="6"/>
  <c r="Q150" i="6"/>
  <c r="Q149" i="6"/>
  <c r="Q148" i="6"/>
  <c r="Q146" i="6"/>
  <c r="Q145" i="6"/>
  <c r="T144" i="6"/>
  <c r="Q144" i="6"/>
  <c r="Q143" i="6"/>
  <c r="Q142" i="6"/>
  <c r="Q140" i="6"/>
  <c r="Q139" i="6"/>
  <c r="Q138" i="6"/>
  <c r="Q137" i="6"/>
  <c r="Q136" i="6"/>
  <c r="Q135" i="6"/>
  <c r="Q124" i="6"/>
  <c r="Q122" i="6"/>
  <c r="Q121" i="6"/>
  <c r="Q120" i="6"/>
  <c r="Q119" i="6"/>
  <c r="Q118" i="6"/>
  <c r="Q110" i="6"/>
  <c r="Q105" i="6"/>
  <c r="Q104" i="6"/>
  <c r="Q91" i="6"/>
  <c r="Q90" i="6"/>
  <c r="Q86" i="6"/>
  <c r="Q85" i="6"/>
  <c r="Q81" i="6"/>
  <c r="Q80" i="6"/>
  <c r="Q79" i="6"/>
  <c r="Q78" i="6"/>
  <c r="S77" i="6"/>
  <c r="Q165" i="6"/>
  <c r="Q77" i="6"/>
  <c r="Q76" i="6"/>
  <c r="C68" i="6"/>
  <c r="C96" i="6"/>
  <c r="C126" i="6" s="1"/>
  <c r="C158" i="6" s="1"/>
  <c r="Q66" i="6"/>
  <c r="Q65" i="6"/>
  <c r="Q64" i="6"/>
  <c r="Q50" i="6"/>
  <c r="Q49" i="6"/>
  <c r="Q48" i="6"/>
  <c r="Q47" i="6"/>
  <c r="Q46" i="6"/>
  <c r="Q45" i="6"/>
  <c r="Q44" i="6"/>
  <c r="S43" i="6"/>
  <c r="Q43" i="6"/>
  <c r="Q42" i="6"/>
  <c r="Q32" i="6"/>
  <c r="Q31" i="6"/>
  <c r="Q30" i="6"/>
  <c r="Q29" i="6"/>
  <c r="Q28" i="6"/>
  <c r="Q27" i="6"/>
  <c r="Q25" i="6"/>
  <c r="Q24" i="6"/>
  <c r="Q23" i="6"/>
  <c r="Q22" i="6"/>
  <c r="Q21" i="6"/>
  <c r="Q20" i="6"/>
  <c r="Q19" i="6"/>
  <c r="Q18" i="6"/>
  <c r="Q164" i="6" s="1"/>
  <c r="Q17" i="6"/>
  <c r="Q16" i="6"/>
  <c r="Q15" i="6"/>
  <c r="Q148" i="2"/>
  <c r="Q149" i="2"/>
  <c r="Q64" i="2"/>
  <c r="Q77" i="2"/>
  <c r="Q81" i="2"/>
  <c r="Q86" i="2"/>
  <c r="Q105" i="2"/>
  <c r="Q123" i="2"/>
  <c r="Q137" i="2"/>
  <c r="Q138" i="2"/>
  <c r="Q139" i="2"/>
  <c r="Q140" i="2"/>
  <c r="Q141" i="2"/>
  <c r="Q147" i="2"/>
  <c r="Q146" i="2"/>
  <c r="Q145" i="2"/>
  <c r="T144" i="2"/>
  <c r="Q144" i="2"/>
  <c r="Q156" i="2"/>
  <c r="Q155" i="2"/>
  <c r="Q154" i="2"/>
  <c r="Q153" i="2"/>
  <c r="Q152" i="2"/>
  <c r="Q151" i="2"/>
  <c r="Q150" i="2"/>
  <c r="Q143" i="2"/>
  <c r="Q142" i="2"/>
  <c r="Q136" i="2"/>
  <c r="Q135" i="2"/>
  <c r="Q134" i="2"/>
  <c r="Q124" i="2"/>
  <c r="Q122" i="2"/>
  <c r="Q121" i="2"/>
  <c r="Q120" i="2"/>
  <c r="Q32" i="2"/>
  <c r="Q106" i="2"/>
  <c r="Q104" i="2"/>
  <c r="Q94" i="2"/>
  <c r="Q93" i="2"/>
  <c r="Q92" i="2"/>
  <c r="Q91" i="2"/>
  <c r="Q90" i="2"/>
  <c r="Q89" i="2"/>
  <c r="Q88" i="2"/>
  <c r="Q87" i="2"/>
  <c r="Q85" i="2"/>
  <c r="S82" i="2"/>
  <c r="Q165" i="2"/>
  <c r="Q58" i="2"/>
  <c r="Q57" i="2"/>
  <c r="S44" i="2"/>
  <c r="S43" i="2"/>
  <c r="S77" i="2"/>
  <c r="Q164" i="2"/>
  <c r="Q84" i="2"/>
  <c r="Q83" i="2"/>
  <c r="Q82" i="2"/>
  <c r="Q80" i="2"/>
  <c r="Q79" i="2"/>
  <c r="Q78" i="2"/>
  <c r="Q43" i="2"/>
  <c r="Q76" i="2"/>
  <c r="Q15" i="2"/>
  <c r="Q66" i="2"/>
  <c r="Q65" i="2"/>
  <c r="Q42" i="2"/>
  <c r="Q63" i="2"/>
  <c r="Q62" i="2"/>
  <c r="Q61" i="2"/>
  <c r="Q60" i="2"/>
  <c r="Q59" i="2"/>
  <c r="Q56" i="2"/>
  <c r="Q55" i="2"/>
  <c r="Q54" i="2"/>
  <c r="Q53" i="2"/>
  <c r="Q52" i="2"/>
  <c r="Q51" i="2"/>
  <c r="Q50" i="2"/>
  <c r="Q49" i="2"/>
  <c r="Q48" i="2"/>
  <c r="Q47" i="2"/>
  <c r="Q46" i="2"/>
  <c r="Q45" i="2"/>
  <c r="Q44" i="2"/>
  <c r="Q31" i="2"/>
  <c r="Q29" i="2"/>
  <c r="Q30" i="2"/>
  <c r="Q28" i="2"/>
  <c r="Q27" i="2"/>
  <c r="Q26" i="2"/>
  <c r="Q25" i="2"/>
  <c r="Q24" i="2"/>
  <c r="Q23" i="2"/>
  <c r="Q16" i="2"/>
  <c r="Q17" i="2"/>
  <c r="Q18" i="2"/>
  <c r="Q19" i="2"/>
  <c r="Q20" i="2"/>
  <c r="Q21" i="2"/>
  <c r="Q22" i="2"/>
  <c r="Q163" i="2" s="1"/>
  <c r="K62" i="3"/>
  <c r="K92" i="3"/>
  <c r="K124" i="3"/>
  <c r="K156" i="3"/>
  <c r="J62" i="3"/>
  <c r="J92" i="3"/>
  <c r="J124" i="3"/>
  <c r="J156" i="3"/>
  <c r="I62" i="3"/>
  <c r="I92" i="3" s="1"/>
  <c r="I124" i="3" s="1"/>
  <c r="I156" i="3" s="1"/>
  <c r="H62" i="3"/>
  <c r="H92" i="3"/>
  <c r="H124" i="3"/>
  <c r="H156" i="3"/>
  <c r="G62" i="3"/>
  <c r="G92" i="3"/>
  <c r="G124" i="3"/>
  <c r="G156" i="3" s="1"/>
  <c r="F62" i="3"/>
  <c r="F92" i="3"/>
  <c r="F124" i="3"/>
  <c r="F156" i="3"/>
  <c r="E62" i="3"/>
  <c r="E92" i="3" s="1"/>
  <c r="E124" i="3" s="1"/>
  <c r="E156" i="3" s="1"/>
  <c r="D62" i="3"/>
  <c r="D92" i="3"/>
  <c r="D124" i="3"/>
  <c r="D156" i="3"/>
  <c r="C62" i="3"/>
  <c r="C92" i="3"/>
  <c r="C124" i="3"/>
  <c r="C156" i="3"/>
  <c r="C61" i="3"/>
  <c r="C91" i="3"/>
  <c r="C123" i="3"/>
  <c r="C155" i="3"/>
  <c r="K60" i="3"/>
  <c r="K90" i="3" s="1"/>
  <c r="K122" i="3" s="1"/>
  <c r="K154" i="3" s="1"/>
  <c r="J60" i="3"/>
  <c r="J90" i="3"/>
  <c r="J122" i="3"/>
  <c r="J154" i="3"/>
  <c r="I60" i="3"/>
  <c r="I90" i="3"/>
  <c r="I122" i="3" s="1"/>
  <c r="I154" i="3" s="1"/>
  <c r="H60" i="3"/>
  <c r="H90" i="3"/>
  <c r="H122" i="3"/>
  <c r="H154" i="3"/>
  <c r="G60" i="3"/>
  <c r="G90" i="3" s="1"/>
  <c r="G122" i="3" s="1"/>
  <c r="G154" i="3" s="1"/>
  <c r="F60" i="3"/>
  <c r="F90" i="3"/>
  <c r="F122" i="3"/>
  <c r="F154" i="3"/>
  <c r="E60" i="3"/>
  <c r="E90" i="3"/>
  <c r="E122" i="3"/>
  <c r="E154" i="3"/>
  <c r="D60" i="3"/>
  <c r="D90" i="3"/>
  <c r="D122" i="3"/>
  <c r="D154" i="3"/>
  <c r="C60" i="3"/>
  <c r="C90" i="3" s="1"/>
  <c r="C122" i="3" s="1"/>
  <c r="C154" i="3" s="1"/>
  <c r="K59" i="3"/>
  <c r="K89" i="3"/>
  <c r="K121" i="3"/>
  <c r="K153" i="3"/>
  <c r="J59" i="3"/>
  <c r="J89" i="3"/>
  <c r="J121" i="3"/>
  <c r="J153" i="3"/>
  <c r="I59" i="3"/>
  <c r="I89" i="3"/>
  <c r="I121" i="3"/>
  <c r="I153" i="3"/>
  <c r="H59" i="3"/>
  <c r="H89" i="3" s="1"/>
  <c r="H121" i="3" s="1"/>
  <c r="H153" i="3" s="1"/>
  <c r="G59" i="3"/>
  <c r="G89" i="3"/>
  <c r="G121" i="3"/>
  <c r="G153" i="3"/>
  <c r="F59" i="3"/>
  <c r="F89" i="3"/>
  <c r="F121" i="3"/>
  <c r="F153" i="3"/>
  <c r="E59" i="3"/>
  <c r="E89" i="3"/>
  <c r="E121" i="3"/>
  <c r="E153" i="3"/>
  <c r="D59" i="3"/>
  <c r="D89" i="3" s="1"/>
  <c r="D121" i="3" s="1"/>
  <c r="D153" i="3" s="1"/>
  <c r="C59" i="3"/>
  <c r="C89" i="3"/>
  <c r="C121" i="3"/>
  <c r="C153" i="3"/>
  <c r="C68" i="2"/>
  <c r="C96" i="2"/>
  <c r="C126" i="2"/>
  <c r="C158" i="2"/>
  <c r="S45" i="2"/>
</calcChain>
</file>

<file path=xl/sharedStrings.xml><?xml version="1.0" encoding="utf-8"?>
<sst xmlns="http://schemas.openxmlformats.org/spreadsheetml/2006/main" count="3210" uniqueCount="923">
  <si>
    <t>サービス付き高齢者向け住宅における医療・介護連携のチェックリスト 1/5</t>
    <rPh sb="1" eb="13">
      <t>ツキ</t>
    </rPh>
    <rPh sb="17" eb="19">
      <t>イリョウ</t>
    </rPh>
    <rPh sb="20" eb="22">
      <t>カイゴ</t>
    </rPh>
    <rPh sb="22" eb="24">
      <t>レンケイ</t>
    </rPh>
    <phoneticPr fontId="3"/>
  </si>
  <si>
    <t>登録事業者名</t>
    <rPh sb="0" eb="2">
      <t>トウロク</t>
    </rPh>
    <rPh sb="2" eb="5">
      <t>ジギョウシャ</t>
    </rPh>
    <rPh sb="5" eb="6">
      <t>メイ</t>
    </rPh>
    <phoneticPr fontId="3"/>
  </si>
  <si>
    <t>住　 宅　 名</t>
    <rPh sb="0" eb="1">
      <t>ジュウ</t>
    </rPh>
    <rPh sb="3" eb="4">
      <t>タク</t>
    </rPh>
    <rPh sb="6" eb="7">
      <t>メイ</t>
    </rPh>
    <phoneticPr fontId="3"/>
  </si>
  <si>
    <t>登録番号</t>
    <rPh sb="0" eb="2">
      <t>トウロク</t>
    </rPh>
    <rPh sb="2" eb="4">
      <t>バンゴウ</t>
    </rPh>
    <phoneticPr fontId="3"/>
  </si>
  <si>
    <t>※ 当チェックリストのうち、必須事項のチェック状況及び「はい」に✔をつけた項目は、原則として住宅ごとに公表します。</t>
    <rPh sb="2" eb="3">
      <t>トウ</t>
    </rPh>
    <rPh sb="14" eb="16">
      <t>ヒッス</t>
    </rPh>
    <rPh sb="16" eb="18">
      <t>ジコウ</t>
    </rPh>
    <rPh sb="23" eb="25">
      <t>ジョウキョウ</t>
    </rPh>
    <rPh sb="25" eb="26">
      <t>オヨ</t>
    </rPh>
    <rPh sb="37" eb="39">
      <t>コウモク</t>
    </rPh>
    <rPh sb="41" eb="43">
      <t>ゲンソク</t>
    </rPh>
    <rPh sb="46" eb="48">
      <t>ジュウタク</t>
    </rPh>
    <rPh sb="51" eb="53">
      <t>コウヒョウ</t>
    </rPh>
    <phoneticPr fontId="3"/>
  </si>
  <si>
    <t>項目</t>
    <rPh sb="0" eb="2">
      <t>コウモク</t>
    </rPh>
    <phoneticPr fontId="3"/>
  </si>
  <si>
    <t>連携の視点</t>
    <rPh sb="0" eb="2">
      <t>レンケイ</t>
    </rPh>
    <rPh sb="3" eb="5">
      <t>シテン</t>
    </rPh>
    <phoneticPr fontId="3"/>
  </si>
  <si>
    <t>医療・介護連携のポイント</t>
    <rPh sb="0" eb="2">
      <t>イリョウ</t>
    </rPh>
    <rPh sb="3" eb="5">
      <t>カイゴ</t>
    </rPh>
    <rPh sb="5" eb="7">
      <t>レンケイ</t>
    </rPh>
    <phoneticPr fontId="3"/>
  </si>
  <si>
    <t>必須事項</t>
    <rPh sb="0" eb="2">
      <t>ヒッス</t>
    </rPh>
    <rPh sb="2" eb="4">
      <t>ジコウ</t>
    </rPh>
    <phoneticPr fontId="3"/>
  </si>
  <si>
    <t>チェック欄</t>
    <rPh sb="4" eb="5">
      <t>ラン</t>
    </rPh>
    <phoneticPr fontId="3"/>
  </si>
  <si>
    <t>医療・介護連携</t>
    <rPh sb="0" eb="2">
      <t>イリョウ</t>
    </rPh>
    <rPh sb="3" eb="5">
      <t>カイゴ</t>
    </rPh>
    <rPh sb="5" eb="7">
      <t>レンケイ</t>
    </rPh>
    <phoneticPr fontId="3"/>
  </si>
  <si>
    <t>はい</t>
    <phoneticPr fontId="3"/>
  </si>
  <si>
    <t>いいえ</t>
    <phoneticPr fontId="3"/>
  </si>
  <si>
    <t>非該当</t>
    <rPh sb="0" eb="3">
      <t>ヒガイトウ</t>
    </rPh>
    <phoneticPr fontId="3"/>
  </si>
  <si>
    <t>（１）医療・介護連携の前提条件</t>
    <rPh sb="13" eb="15">
      <t>ジョウケン</t>
    </rPh>
    <phoneticPr fontId="3"/>
  </si>
  <si>
    <t>①入居者による医療・介護サービス選択の自由が確保され、その提供内容が入居者の状態や意向を反映したものか
②住宅が地域のニーズを把握しているか
③連携先事業所が地域の医療・介護資源として機能しているか
④住宅・連携先事業所間で共有される入居者の個人情報の保護は、担保されているか</t>
    <rPh sb="38" eb="40">
      <t>ジョウタイ</t>
    </rPh>
    <rPh sb="41" eb="43">
      <t>イコウ</t>
    </rPh>
    <rPh sb="44" eb="46">
      <t>ハンエイ</t>
    </rPh>
    <rPh sb="78" eb="79">
      <t>サキ</t>
    </rPh>
    <rPh sb="112" eb="113">
      <t>サキ</t>
    </rPh>
    <rPh sb="115" eb="116">
      <t>ショ</t>
    </rPh>
    <phoneticPr fontId="3"/>
  </si>
  <si>
    <t>ア</t>
    <phoneticPr fontId="3"/>
  </si>
  <si>
    <t>連携先以外の医療・介護事業所を、入居者が選択・利用する自由を制限していない</t>
    <rPh sb="0" eb="2">
      <t>レンケイ</t>
    </rPh>
    <rPh sb="2" eb="3">
      <t>サキ</t>
    </rPh>
    <rPh sb="3" eb="5">
      <t>イガイ</t>
    </rPh>
    <rPh sb="6" eb="8">
      <t>イリョウ</t>
    </rPh>
    <rPh sb="9" eb="11">
      <t>カイゴ</t>
    </rPh>
    <rPh sb="11" eb="14">
      <t>ジギョウショ</t>
    </rPh>
    <rPh sb="16" eb="19">
      <t>ニュウキョシャ</t>
    </rPh>
    <rPh sb="20" eb="22">
      <t>センタク</t>
    </rPh>
    <rPh sb="23" eb="25">
      <t>リヨウ</t>
    </rPh>
    <rPh sb="27" eb="29">
      <t>ジユウ</t>
    </rPh>
    <rPh sb="30" eb="32">
      <t>セイゲン</t>
    </rPh>
    <phoneticPr fontId="3"/>
  </si>
  <si>
    <t>★</t>
    <phoneticPr fontId="3"/>
  </si>
  <si>
    <t>●</t>
    <phoneticPr fontId="3"/>
  </si>
  <si>
    <t>✔</t>
    <phoneticPr fontId="3"/>
  </si>
  <si>
    <t>入居者が連携先の医療・介護事業所を選択・利用するか否かによって、住宅の家賃及び共益費等に差異を設けていない</t>
    <rPh sb="0" eb="3">
      <t>ニュウキョシャ</t>
    </rPh>
    <rPh sb="4" eb="6">
      <t>レンケイ</t>
    </rPh>
    <rPh sb="6" eb="7">
      <t>サキ</t>
    </rPh>
    <rPh sb="8" eb="10">
      <t>イリョウ</t>
    </rPh>
    <rPh sb="11" eb="13">
      <t>カイゴ</t>
    </rPh>
    <rPh sb="13" eb="16">
      <t>ジギョウショ</t>
    </rPh>
    <rPh sb="17" eb="19">
      <t>センタク</t>
    </rPh>
    <rPh sb="20" eb="22">
      <t>リヨウ</t>
    </rPh>
    <rPh sb="25" eb="26">
      <t>イナ</t>
    </rPh>
    <rPh sb="32" eb="34">
      <t>ジュウタク</t>
    </rPh>
    <rPh sb="35" eb="37">
      <t>ヤチン</t>
    </rPh>
    <rPh sb="37" eb="38">
      <t>オヨ</t>
    </rPh>
    <rPh sb="39" eb="42">
      <t>キョウエキヒ</t>
    </rPh>
    <rPh sb="42" eb="43">
      <t>ナド</t>
    </rPh>
    <rPh sb="44" eb="46">
      <t>サイ</t>
    </rPh>
    <rPh sb="47" eb="48">
      <t>モウ</t>
    </rPh>
    <phoneticPr fontId="3"/>
  </si>
  <si>
    <t>入居者が連携先の医療・介護事業所を選択・利用するか否かによって、住宅の提供するサービスに料金等の差異を設けていない</t>
    <rPh sb="0" eb="3">
      <t>ニュウキョシャ</t>
    </rPh>
    <rPh sb="4" eb="6">
      <t>レンケイ</t>
    </rPh>
    <rPh sb="6" eb="7">
      <t>サキ</t>
    </rPh>
    <rPh sb="8" eb="10">
      <t>イリョウ</t>
    </rPh>
    <rPh sb="11" eb="13">
      <t>カイゴ</t>
    </rPh>
    <rPh sb="13" eb="16">
      <t>ジギョウショ</t>
    </rPh>
    <rPh sb="17" eb="19">
      <t>センタク</t>
    </rPh>
    <rPh sb="20" eb="22">
      <t>リヨウ</t>
    </rPh>
    <rPh sb="25" eb="26">
      <t>イナ</t>
    </rPh>
    <rPh sb="32" eb="34">
      <t>ジュウタク</t>
    </rPh>
    <rPh sb="35" eb="37">
      <t>テイキョウ</t>
    </rPh>
    <rPh sb="44" eb="47">
      <t>リョウキンナド</t>
    </rPh>
    <rPh sb="48" eb="50">
      <t>サイ</t>
    </rPh>
    <rPh sb="51" eb="52">
      <t>モウ</t>
    </rPh>
    <phoneticPr fontId="3"/>
  </si>
  <si>
    <t>★</t>
    <phoneticPr fontId="3"/>
  </si>
  <si>
    <t>●</t>
    <phoneticPr fontId="3"/>
  </si>
  <si>
    <t>ケアマネジャーを、入居者が選択・利用する自由を制限していない</t>
    <rPh sb="9" eb="12">
      <t>ニュウキョシャ</t>
    </rPh>
    <rPh sb="13" eb="15">
      <t>センタク</t>
    </rPh>
    <rPh sb="16" eb="18">
      <t>リヨウ</t>
    </rPh>
    <rPh sb="20" eb="22">
      <t>ジユウ</t>
    </rPh>
    <rPh sb="23" eb="25">
      <t>セイゲン</t>
    </rPh>
    <phoneticPr fontId="1"/>
  </si>
  <si>
    <t>特定のケアマネジャーを、入居者が選択・利用するか否かによって、住宅の家賃及び共益費等に差異を設けていない</t>
    <rPh sb="0" eb="2">
      <t>トクテイ</t>
    </rPh>
    <rPh sb="12" eb="15">
      <t>ニュウキョシャ</t>
    </rPh>
    <rPh sb="16" eb="18">
      <t>センタク</t>
    </rPh>
    <rPh sb="19" eb="21">
      <t>リヨウ</t>
    </rPh>
    <rPh sb="24" eb="25">
      <t>イナ</t>
    </rPh>
    <rPh sb="31" eb="33">
      <t>ジュウタク</t>
    </rPh>
    <rPh sb="34" eb="36">
      <t>ヤチン</t>
    </rPh>
    <rPh sb="36" eb="37">
      <t>オヨ</t>
    </rPh>
    <rPh sb="38" eb="41">
      <t>キョウエキヒ</t>
    </rPh>
    <rPh sb="41" eb="42">
      <t>トウ</t>
    </rPh>
    <rPh sb="43" eb="45">
      <t>サイ</t>
    </rPh>
    <rPh sb="46" eb="47">
      <t>モウ</t>
    </rPh>
    <phoneticPr fontId="1"/>
  </si>
  <si>
    <t>特定のケアマネジャーを、入居者が選択・利用するか否かによって、住宅の提供するサービスに料金等の差異を設けていない</t>
    <rPh sb="0" eb="2">
      <t>トクテイ</t>
    </rPh>
    <rPh sb="12" eb="15">
      <t>ニュウキョシャ</t>
    </rPh>
    <rPh sb="16" eb="18">
      <t>センタク</t>
    </rPh>
    <rPh sb="19" eb="21">
      <t>リヨウ</t>
    </rPh>
    <rPh sb="24" eb="25">
      <t>イナ</t>
    </rPh>
    <rPh sb="31" eb="33">
      <t>ジュウタク</t>
    </rPh>
    <rPh sb="34" eb="36">
      <t>テイキョウ</t>
    </rPh>
    <rPh sb="43" eb="46">
      <t>リョウキンナド</t>
    </rPh>
    <rPh sb="47" eb="49">
      <t>サイ</t>
    </rPh>
    <rPh sb="50" eb="51">
      <t>モウ</t>
    </rPh>
    <phoneticPr fontId="1"/>
  </si>
  <si>
    <t>利用する医療・介護事業所を自由に選択できることを契約の重要事項説明書に盛り込むなど、入居者に十分に説明している</t>
    <rPh sb="0" eb="2">
      <t>リヨウ</t>
    </rPh>
    <rPh sb="16" eb="18">
      <t>センタク</t>
    </rPh>
    <rPh sb="24" eb="26">
      <t>ケイヤク</t>
    </rPh>
    <rPh sb="27" eb="29">
      <t>ジュウヨウ</t>
    </rPh>
    <rPh sb="29" eb="31">
      <t>ジコウ</t>
    </rPh>
    <rPh sb="31" eb="34">
      <t>セツメイショ</t>
    </rPh>
    <rPh sb="35" eb="36">
      <t>モ</t>
    </rPh>
    <rPh sb="37" eb="38">
      <t>コ</t>
    </rPh>
    <phoneticPr fontId="3"/>
  </si>
  <si>
    <t>連携先事業所以外も含め、地域の医療・介護事業所を入居者に情報提供している</t>
    <rPh sb="0" eb="2">
      <t>レンケイ</t>
    </rPh>
    <rPh sb="2" eb="3">
      <t>サキ</t>
    </rPh>
    <rPh sb="3" eb="6">
      <t>ジギョウショ</t>
    </rPh>
    <rPh sb="6" eb="8">
      <t>イガイ</t>
    </rPh>
    <rPh sb="9" eb="10">
      <t>フク</t>
    </rPh>
    <rPh sb="12" eb="14">
      <t>チイキ</t>
    </rPh>
    <rPh sb="15" eb="17">
      <t>イリョウ</t>
    </rPh>
    <rPh sb="18" eb="20">
      <t>カイゴ</t>
    </rPh>
    <rPh sb="20" eb="23">
      <t>ジギョウショ</t>
    </rPh>
    <phoneticPr fontId="3"/>
  </si>
  <si>
    <t>●</t>
  </si>
  <si>
    <t>イ</t>
    <phoneticPr fontId="3"/>
  </si>
  <si>
    <t>生活支援サービス、医療サービス及び介護サービスの内容と提供者を明確に区分し、入居者にわかりやすく説明している</t>
    <rPh sb="0" eb="2">
      <t>セイカツ</t>
    </rPh>
    <rPh sb="2" eb="4">
      <t>シエン</t>
    </rPh>
    <rPh sb="9" eb="11">
      <t>イリョウ</t>
    </rPh>
    <rPh sb="15" eb="16">
      <t>オヨ</t>
    </rPh>
    <rPh sb="17" eb="19">
      <t>カイゴ</t>
    </rPh>
    <rPh sb="24" eb="26">
      <t>ナイヨウ</t>
    </rPh>
    <rPh sb="27" eb="29">
      <t>テイキョウ</t>
    </rPh>
    <rPh sb="29" eb="30">
      <t>シャ</t>
    </rPh>
    <rPh sb="31" eb="33">
      <t>メイカク</t>
    </rPh>
    <rPh sb="34" eb="36">
      <t>クブン</t>
    </rPh>
    <rPh sb="38" eb="41">
      <t>ニュウキョシャ</t>
    </rPh>
    <rPh sb="48" eb="50">
      <t>セツメイ</t>
    </rPh>
    <phoneticPr fontId="3"/>
  </si>
  <si>
    <t>住宅と医療・介護事業所の三者の間による連携協定書を作成している</t>
    <rPh sb="0" eb="2">
      <t>ジュウタク</t>
    </rPh>
    <rPh sb="3" eb="5">
      <t>イリョウ</t>
    </rPh>
    <rPh sb="6" eb="8">
      <t>カイゴ</t>
    </rPh>
    <rPh sb="8" eb="11">
      <t>ジギョウショ</t>
    </rPh>
    <rPh sb="12" eb="14">
      <t>サンシャ</t>
    </rPh>
    <rPh sb="15" eb="16">
      <t>アイダ</t>
    </rPh>
    <rPh sb="19" eb="21">
      <t>レンケイ</t>
    </rPh>
    <rPh sb="21" eb="23">
      <t>キョウテイ</t>
    </rPh>
    <rPh sb="23" eb="24">
      <t>ショ</t>
    </rPh>
    <rPh sb="25" eb="27">
      <t>サクセイ</t>
    </rPh>
    <phoneticPr fontId="3"/>
  </si>
  <si>
    <t>住宅と医療事業所、又は、住宅と介護事業所の二者の間による連携協定書を作成している</t>
    <rPh sb="0" eb="2">
      <t>ジュウタク</t>
    </rPh>
    <rPh sb="3" eb="5">
      <t>イリョウ</t>
    </rPh>
    <rPh sb="5" eb="8">
      <t>ジギョウショ</t>
    </rPh>
    <rPh sb="9" eb="10">
      <t>マタ</t>
    </rPh>
    <rPh sb="12" eb="14">
      <t>ジュウタク</t>
    </rPh>
    <rPh sb="15" eb="17">
      <t>カイゴ</t>
    </rPh>
    <rPh sb="17" eb="20">
      <t>ジギョウショ</t>
    </rPh>
    <rPh sb="21" eb="23">
      <t>ニシャ</t>
    </rPh>
    <rPh sb="24" eb="25">
      <t>アイダ</t>
    </rPh>
    <rPh sb="28" eb="30">
      <t>レンケイ</t>
    </rPh>
    <rPh sb="30" eb="32">
      <t>キョウテイ</t>
    </rPh>
    <rPh sb="32" eb="33">
      <t>ショ</t>
    </rPh>
    <rPh sb="34" eb="36">
      <t>サクセイ</t>
    </rPh>
    <phoneticPr fontId="3"/>
  </si>
  <si>
    <t>ウ</t>
    <phoneticPr fontId="3"/>
  </si>
  <si>
    <t>医療サービスを利用する入居者について、入居者の状態や意向を反映した適切なサービスが提供されるよう、医療事業所と適切に連携している</t>
    <rPh sb="0" eb="2">
      <t>イリョウ</t>
    </rPh>
    <rPh sb="7" eb="9">
      <t>リヨウ</t>
    </rPh>
    <rPh sb="11" eb="14">
      <t>ニュウキョシャ</t>
    </rPh>
    <rPh sb="19" eb="22">
      <t>ニュウキョシャ</t>
    </rPh>
    <rPh sb="23" eb="25">
      <t>ジョウタイ</t>
    </rPh>
    <rPh sb="26" eb="28">
      <t>イコウ</t>
    </rPh>
    <rPh sb="29" eb="31">
      <t>ハンエイ</t>
    </rPh>
    <rPh sb="33" eb="35">
      <t>テキセツ</t>
    </rPh>
    <rPh sb="41" eb="43">
      <t>テイキョウ</t>
    </rPh>
    <rPh sb="49" eb="51">
      <t>イリョウ</t>
    </rPh>
    <rPh sb="51" eb="54">
      <t>ジギョウショ</t>
    </rPh>
    <rPh sb="55" eb="57">
      <t>テキセツ</t>
    </rPh>
    <rPh sb="58" eb="60">
      <t>レンケイ</t>
    </rPh>
    <phoneticPr fontId="3"/>
  </si>
  <si>
    <t>介護サービスを利用する入居者のケアマネジメントについて、入居者の状態や意向を反映した適切なサービスが提供されるよう、入居者へのモニタリング等の機会を活用し、ケアマネジャー等と適切に連携している</t>
    <rPh sb="35" eb="37">
      <t>イコウ</t>
    </rPh>
    <phoneticPr fontId="3"/>
  </si>
  <si>
    <t>エ</t>
    <phoneticPr fontId="3"/>
  </si>
  <si>
    <t>住宅の整備を行う段階から、区市町村や地域包括支援センター等地域の関係機関との連携体制が取れており、地域のニーズを把握している</t>
    <rPh sb="0" eb="2">
      <t>ジュウタク</t>
    </rPh>
    <rPh sb="3" eb="5">
      <t>セイビ</t>
    </rPh>
    <rPh sb="6" eb="7">
      <t>オコナ</t>
    </rPh>
    <rPh sb="8" eb="10">
      <t>ダンカイ</t>
    </rPh>
    <rPh sb="28" eb="29">
      <t>ナド</t>
    </rPh>
    <rPh sb="29" eb="31">
      <t>チイキ</t>
    </rPh>
    <rPh sb="32" eb="34">
      <t>カンケイ</t>
    </rPh>
    <rPh sb="34" eb="36">
      <t>キカン</t>
    </rPh>
    <rPh sb="38" eb="40">
      <t>レンケイ</t>
    </rPh>
    <rPh sb="40" eb="42">
      <t>タイセイ</t>
    </rPh>
    <rPh sb="43" eb="44">
      <t>ト</t>
    </rPh>
    <rPh sb="49" eb="51">
      <t>チイキ</t>
    </rPh>
    <rPh sb="56" eb="58">
      <t>ハアク</t>
    </rPh>
    <phoneticPr fontId="3"/>
  </si>
  <si>
    <t>オ</t>
    <phoneticPr fontId="3"/>
  </si>
  <si>
    <t>連携先事業所が地域の医療・介護資源として機能しており、過去1年以内に住宅入居者以外への医療・介護サービスの提供実績を有している</t>
    <rPh sb="0" eb="2">
      <t>レンケイ</t>
    </rPh>
    <rPh sb="2" eb="3">
      <t>サキ</t>
    </rPh>
    <rPh sb="3" eb="6">
      <t>ジギョウショ</t>
    </rPh>
    <rPh sb="7" eb="9">
      <t>チイキ</t>
    </rPh>
    <rPh sb="27" eb="29">
      <t>カコ</t>
    </rPh>
    <rPh sb="30" eb="31">
      <t>ネン</t>
    </rPh>
    <rPh sb="31" eb="33">
      <t>イナイ</t>
    </rPh>
    <rPh sb="34" eb="36">
      <t>ジュウタク</t>
    </rPh>
    <rPh sb="36" eb="39">
      <t>ニュウキョシャ</t>
    </rPh>
    <rPh sb="39" eb="41">
      <t>イガイ</t>
    </rPh>
    <rPh sb="43" eb="45">
      <t>イリョウ</t>
    </rPh>
    <rPh sb="46" eb="48">
      <t>カイゴ</t>
    </rPh>
    <rPh sb="53" eb="55">
      <t>テイキョウ</t>
    </rPh>
    <rPh sb="55" eb="57">
      <t>ジッセキ</t>
    </rPh>
    <rPh sb="58" eb="59">
      <t>ユウ</t>
    </rPh>
    <phoneticPr fontId="3"/>
  </si>
  <si>
    <t>カ</t>
    <phoneticPr fontId="3"/>
  </si>
  <si>
    <t>入居者に対して、入居者の個人情報の利用目的、管理方法等を書面により周知した上で、当該個人情報を住宅・連携先事業所間で共有することについて、入居者から書面による同意を得ている</t>
    <rPh sb="4" eb="5">
      <t>タイ</t>
    </rPh>
    <rPh sb="8" eb="11">
      <t>ニュウキョシャ</t>
    </rPh>
    <rPh sb="12" eb="14">
      <t>コジン</t>
    </rPh>
    <rPh sb="14" eb="16">
      <t>ジョウホウ</t>
    </rPh>
    <rPh sb="17" eb="19">
      <t>リヨウ</t>
    </rPh>
    <rPh sb="19" eb="21">
      <t>モクテキ</t>
    </rPh>
    <rPh sb="22" eb="24">
      <t>カンリ</t>
    </rPh>
    <rPh sb="24" eb="27">
      <t>ホウホウナド</t>
    </rPh>
    <rPh sb="28" eb="30">
      <t>ショメン</t>
    </rPh>
    <rPh sb="33" eb="35">
      <t>シュウチ</t>
    </rPh>
    <rPh sb="37" eb="38">
      <t>ウエ</t>
    </rPh>
    <rPh sb="40" eb="42">
      <t>トウガイ</t>
    </rPh>
    <rPh sb="42" eb="44">
      <t>コジン</t>
    </rPh>
    <rPh sb="44" eb="46">
      <t>ジョウホウ</t>
    </rPh>
    <rPh sb="47" eb="49">
      <t>ジュウタク</t>
    </rPh>
    <rPh sb="50" eb="52">
      <t>レンケイ</t>
    </rPh>
    <rPh sb="52" eb="53">
      <t>サキ</t>
    </rPh>
    <rPh sb="53" eb="56">
      <t>ジギョウショ</t>
    </rPh>
    <rPh sb="56" eb="57">
      <t>カン</t>
    </rPh>
    <rPh sb="58" eb="60">
      <t>キョウユウ</t>
    </rPh>
    <rPh sb="69" eb="72">
      <t>ニュウキョシャ</t>
    </rPh>
    <rPh sb="74" eb="76">
      <t>ショメン</t>
    </rPh>
    <rPh sb="79" eb="81">
      <t>ドウイ</t>
    </rPh>
    <rPh sb="82" eb="83">
      <t>エ</t>
    </rPh>
    <phoneticPr fontId="3"/>
  </si>
  <si>
    <t xml:space="preserve"> ● … 「連携の形態」のうち、各「医療・介護連携のポイント」が該当するもの
 ★ … 各ポイントのうち、都の指針に基づき遵守が必要なもの</t>
    <rPh sb="6" eb="8">
      <t>レンケイ</t>
    </rPh>
    <rPh sb="9" eb="11">
      <t>ケイタイ</t>
    </rPh>
    <rPh sb="58" eb="59">
      <t>モト</t>
    </rPh>
    <phoneticPr fontId="3"/>
  </si>
  <si>
    <t>サービス付き高齢者向け住宅における医療・介護連携のチェックリスト 2/5</t>
    <phoneticPr fontId="3"/>
  </si>
  <si>
    <t>はい</t>
    <phoneticPr fontId="3"/>
  </si>
  <si>
    <t>いいえ</t>
    <phoneticPr fontId="3"/>
  </si>
  <si>
    <t>（２）立地・建物の構造</t>
    <rPh sb="3" eb="5">
      <t>リッチ</t>
    </rPh>
    <rPh sb="6" eb="8">
      <t>タテモノ</t>
    </rPh>
    <rPh sb="9" eb="11">
      <t>コウゾウ</t>
    </rPh>
    <phoneticPr fontId="3"/>
  </si>
  <si>
    <t>①住宅と連携先事業所との日常のコミュニケーションや情報共有が図りやすい立地や建物の構造になっているか
②居室が生活支援サービスのみならず、医療・介護サービスが提供しやすいつくりとなっているか</t>
    <rPh sb="6" eb="7">
      <t>サキ</t>
    </rPh>
    <rPh sb="9" eb="10">
      <t>ショ</t>
    </rPh>
    <phoneticPr fontId="3"/>
  </si>
  <si>
    <t>住宅が連携先事業所と併設又は近接している</t>
    <rPh sb="3" eb="5">
      <t>レンケイ</t>
    </rPh>
    <rPh sb="5" eb="6">
      <t>サキ</t>
    </rPh>
    <rPh sb="6" eb="9">
      <t>ジギョウショ</t>
    </rPh>
    <rPh sb="12" eb="13">
      <t>マタ</t>
    </rPh>
    <rPh sb="14" eb="16">
      <t>キンセツ</t>
    </rPh>
    <phoneticPr fontId="1"/>
  </si>
  <si>
    <t>医療系</t>
    <rPh sb="0" eb="2">
      <t>イリョウ</t>
    </rPh>
    <rPh sb="2" eb="3">
      <t>ケイ</t>
    </rPh>
    <phoneticPr fontId="3"/>
  </si>
  <si>
    <t>介護系</t>
    <rPh sb="0" eb="2">
      <t>カイゴ</t>
    </rPh>
    <rPh sb="2" eb="3">
      <t>ケイ</t>
    </rPh>
    <phoneticPr fontId="3"/>
  </si>
  <si>
    <t>住宅と併設事業所の事務所が共用</t>
    <rPh sb="3" eb="5">
      <t>ヘイセツ</t>
    </rPh>
    <phoneticPr fontId="3"/>
  </si>
  <si>
    <t>住宅と連携先事業所とで打合せができる場所がある</t>
    <rPh sb="3" eb="5">
      <t>レンケイ</t>
    </rPh>
    <rPh sb="5" eb="6">
      <t>サキ</t>
    </rPh>
    <rPh sb="6" eb="9">
      <t>ジギョウショ</t>
    </rPh>
    <phoneticPr fontId="3"/>
  </si>
  <si>
    <t>居室が医療・介護業務に適したつくりになっている</t>
    <phoneticPr fontId="3"/>
  </si>
  <si>
    <t>サービス付き高齢者向け住宅における医療・介護連携のチェックリスト 3/5</t>
    <phoneticPr fontId="3"/>
  </si>
  <si>
    <t>（３）人員の配置</t>
    <rPh sb="3" eb="5">
      <t>ジンイン</t>
    </rPh>
    <rPh sb="6" eb="8">
      <t>ハイチ</t>
    </rPh>
    <phoneticPr fontId="3"/>
  </si>
  <si>
    <t>①入居者が必要とするサービスに関わる専門的知識を有する職員が住宅や連携先事業所に配置されているか
②連携を調整する職員が定められているか</t>
    <phoneticPr fontId="3"/>
  </si>
  <si>
    <t>医師を配置している</t>
    <phoneticPr fontId="3"/>
  </si>
  <si>
    <t>看護師を配置している</t>
    <phoneticPr fontId="3"/>
  </si>
  <si>
    <t>歯科医師を配置している</t>
  </si>
  <si>
    <t>歯科衛生士を配置している</t>
    <rPh sb="0" eb="2">
      <t>シカ</t>
    </rPh>
    <rPh sb="2" eb="5">
      <t>エイセイシ</t>
    </rPh>
    <phoneticPr fontId="3"/>
  </si>
  <si>
    <t>薬剤師を配置している</t>
  </si>
  <si>
    <t>社会福祉士の資格を持つ職員を配置している</t>
    <phoneticPr fontId="3"/>
  </si>
  <si>
    <t>介護支援専門員の資格を持つ職員を配置している</t>
    <phoneticPr fontId="3"/>
  </si>
  <si>
    <t>介護福祉士の資格を持つ職員を配置している</t>
    <phoneticPr fontId="3"/>
  </si>
  <si>
    <t>イ</t>
    <phoneticPr fontId="3"/>
  </si>
  <si>
    <t>連携先事業所との連携調整担当者を配置している（兼務を含む）</t>
    <rPh sb="0" eb="2">
      <t>レンケイ</t>
    </rPh>
    <rPh sb="2" eb="3">
      <t>サキ</t>
    </rPh>
    <rPh sb="23" eb="25">
      <t>ケンム</t>
    </rPh>
    <rPh sb="26" eb="27">
      <t>フク</t>
    </rPh>
    <phoneticPr fontId="3"/>
  </si>
  <si>
    <t>看護師の資格を持っている</t>
    <rPh sb="0" eb="3">
      <t>カンゴシ</t>
    </rPh>
    <phoneticPr fontId="3"/>
  </si>
  <si>
    <t>社会福祉士の資格を持っている</t>
    <phoneticPr fontId="3"/>
  </si>
  <si>
    <t>介護支援専門員の資格を持っている</t>
    <phoneticPr fontId="3"/>
  </si>
  <si>
    <t>介護福祉士の資格を持っている</t>
    <phoneticPr fontId="3"/>
  </si>
  <si>
    <t>ウ</t>
    <phoneticPr fontId="3"/>
  </si>
  <si>
    <t>連携先事業所においても、連携調整担当者を確保している（兼務を含む）</t>
    <rPh sb="0" eb="2">
      <t>レンケイ</t>
    </rPh>
    <rPh sb="2" eb="3">
      <t>サキ</t>
    </rPh>
    <rPh sb="3" eb="6">
      <t>ジギョウショ</t>
    </rPh>
    <rPh sb="12" eb="14">
      <t>レンケイ</t>
    </rPh>
    <rPh sb="14" eb="16">
      <t>チョウセイ</t>
    </rPh>
    <rPh sb="16" eb="19">
      <t>タントウシャ</t>
    </rPh>
    <rPh sb="20" eb="22">
      <t>カクホ</t>
    </rPh>
    <rPh sb="27" eb="29">
      <t>ケンム</t>
    </rPh>
    <rPh sb="30" eb="31">
      <t>フク</t>
    </rPh>
    <phoneticPr fontId="3"/>
  </si>
  <si>
    <t>社会福祉士の資格を持っている</t>
    <phoneticPr fontId="3"/>
  </si>
  <si>
    <t>介護支援専門員の資格を持っている</t>
    <phoneticPr fontId="3"/>
  </si>
  <si>
    <t>介護福祉士の資格を持っている</t>
    <phoneticPr fontId="3"/>
  </si>
  <si>
    <t>サービス付き高齢者向け住宅における医療・介護連携のチェックリスト 4/5</t>
    <phoneticPr fontId="3"/>
  </si>
  <si>
    <t>（４）連携の手段（情報共有）</t>
    <rPh sb="3" eb="5">
      <t>レンケイ</t>
    </rPh>
    <rPh sb="6" eb="8">
      <t>シュダン</t>
    </rPh>
    <rPh sb="9" eb="11">
      <t>ジョウホウ</t>
    </rPh>
    <rPh sb="11" eb="13">
      <t>キョウユウ</t>
    </rPh>
    <phoneticPr fontId="3"/>
  </si>
  <si>
    <t>①情報共有の手段を定めているか
②情報共有の手段は、わかりやすく、活用しやすいか
③個人情報が適切に管理されているか</t>
    <phoneticPr fontId="3"/>
  </si>
  <si>
    <t>ア・イ</t>
    <phoneticPr fontId="3"/>
  </si>
  <si>
    <t>住宅と連携先事業所の間で情報共有の手段を定めている</t>
    <rPh sb="5" eb="6">
      <t>サキ</t>
    </rPh>
    <phoneticPr fontId="3"/>
  </si>
  <si>
    <t>住宅と連携先事業所との間の情報共有の手段や手順を書面でまとめており、住宅と連携先事業所において共有している</t>
    <rPh sb="5" eb="6">
      <t>サキ</t>
    </rPh>
    <rPh sb="39" eb="40">
      <t>サキ</t>
    </rPh>
    <rPh sb="42" eb="43">
      <t>ショ</t>
    </rPh>
    <phoneticPr fontId="3"/>
  </si>
  <si>
    <t>ア</t>
    <phoneticPr fontId="3"/>
  </si>
  <si>
    <t>紙媒体により情報共有を行っている</t>
    <phoneticPr fontId="3"/>
  </si>
  <si>
    <t>生活情報、身体情報、診療・治療記録、介護記録など、住宅と連携先事業所との間で共有する情報の範囲を定めている</t>
    <rPh sb="5" eb="7">
      <t>シンタイ</t>
    </rPh>
    <rPh sb="7" eb="9">
      <t>ジョウホウ</t>
    </rPh>
    <rPh sb="10" eb="12">
      <t>シンリョウ</t>
    </rPh>
    <rPh sb="13" eb="15">
      <t>チリョウ</t>
    </rPh>
    <rPh sb="15" eb="17">
      <t>キロク</t>
    </rPh>
    <rPh sb="18" eb="20">
      <t>カイゴ</t>
    </rPh>
    <rPh sb="20" eb="22">
      <t>キロク</t>
    </rPh>
    <rPh sb="25" eb="27">
      <t>ジュウタク</t>
    </rPh>
    <rPh sb="28" eb="30">
      <t>レンケイ</t>
    </rPh>
    <rPh sb="30" eb="31">
      <t>サキ</t>
    </rPh>
    <rPh sb="31" eb="34">
      <t>ジギョウショ</t>
    </rPh>
    <rPh sb="36" eb="37">
      <t>アイダ</t>
    </rPh>
    <rPh sb="38" eb="40">
      <t>キョウユウ</t>
    </rPh>
    <rPh sb="42" eb="44">
      <t>ジョウホウ</t>
    </rPh>
    <rPh sb="45" eb="47">
      <t>ハンイ</t>
    </rPh>
    <rPh sb="48" eb="49">
      <t>サダ</t>
    </rPh>
    <phoneticPr fontId="3"/>
  </si>
  <si>
    <t>住宅職員と連携先事業所の職員との間でメッセージのやり取りができる</t>
    <rPh sb="5" eb="7">
      <t>レンケイ</t>
    </rPh>
    <rPh sb="7" eb="8">
      <t>サキ</t>
    </rPh>
    <rPh sb="8" eb="11">
      <t>ジギョウショ</t>
    </rPh>
    <phoneticPr fontId="3"/>
  </si>
  <si>
    <t>住宅・連携先事業所それぞれの職員から見て、必要な情報を参照しやすい</t>
    <rPh sb="3" eb="5">
      <t>レンケイ</t>
    </rPh>
    <rPh sb="5" eb="6">
      <t>サキ</t>
    </rPh>
    <rPh sb="6" eb="9">
      <t>ジギョウショ</t>
    </rPh>
    <rPh sb="14" eb="16">
      <t>ショクイン</t>
    </rPh>
    <rPh sb="18" eb="19">
      <t>ミ</t>
    </rPh>
    <rPh sb="21" eb="23">
      <t>ヒツヨウ</t>
    </rPh>
    <rPh sb="24" eb="26">
      <t>ジョウホウ</t>
    </rPh>
    <rPh sb="27" eb="29">
      <t>サンショウ</t>
    </rPh>
    <phoneticPr fontId="3"/>
  </si>
  <si>
    <t>ＩＴシステムにより情報共有を行っている</t>
    <phoneticPr fontId="3"/>
  </si>
  <si>
    <t>生活情報、身体情報、診療・治療記録、介護記録など、住宅と連携先事業所との間で共有する情報の範囲を定め、それを入力する機能がある</t>
    <rPh sb="54" eb="56">
      <t>ニュウリョク</t>
    </rPh>
    <rPh sb="58" eb="60">
      <t>キノウ</t>
    </rPh>
    <phoneticPr fontId="3"/>
  </si>
  <si>
    <t>無線ＬＡＮによりサーバーに接続でき、各端末でリアルタイムに情報が更新される</t>
    <phoneticPr fontId="3"/>
  </si>
  <si>
    <t>端末は持ち運びが容易なものである</t>
    <rPh sb="8" eb="10">
      <t>ヨウイ</t>
    </rPh>
    <phoneticPr fontId="3"/>
  </si>
  <si>
    <t>操作が簡易で、住宅・連携先事業所それぞれの職員が使いやすいものである</t>
    <rPh sb="7" eb="9">
      <t>ジュウタク</t>
    </rPh>
    <rPh sb="10" eb="12">
      <t>レンケイ</t>
    </rPh>
    <rPh sb="12" eb="13">
      <t>サキ</t>
    </rPh>
    <rPh sb="13" eb="16">
      <t>ジギョウショ</t>
    </rPh>
    <rPh sb="21" eb="23">
      <t>ショクイン</t>
    </rPh>
    <rPh sb="24" eb="25">
      <t>ツカ</t>
    </rPh>
    <phoneticPr fontId="3"/>
  </si>
  <si>
    <t>診療・介護情報の集計や出力が可能で、事業推進等に活用できるものである</t>
    <rPh sb="3" eb="5">
      <t>カイゴ</t>
    </rPh>
    <rPh sb="8" eb="10">
      <t>シュウケイ</t>
    </rPh>
    <rPh sb="11" eb="13">
      <t>シュツリョク</t>
    </rPh>
    <phoneticPr fontId="3"/>
  </si>
  <si>
    <t>システム利用者の希望によりカスタマイズできるシステムである</t>
    <rPh sb="4" eb="7">
      <t>リヨウシャ</t>
    </rPh>
    <rPh sb="8" eb="10">
      <t>キボウ</t>
    </rPh>
    <phoneticPr fontId="3"/>
  </si>
  <si>
    <t>ファックスを活用した情報共有を行っている</t>
    <rPh sb="10" eb="12">
      <t>ジョウホウ</t>
    </rPh>
    <rPh sb="12" eb="14">
      <t>キョウユウ</t>
    </rPh>
    <rPh sb="15" eb="16">
      <t>オコナ</t>
    </rPh>
    <phoneticPr fontId="3"/>
  </si>
  <si>
    <t>電子メールを活用した情報共有を行っている</t>
    <phoneticPr fontId="3"/>
  </si>
  <si>
    <t>電話を活用した情報共有を行っている</t>
    <rPh sb="3" eb="5">
      <t>カツヨウ</t>
    </rPh>
    <rPh sb="7" eb="9">
      <t>ジョウホウ</t>
    </rPh>
    <rPh sb="9" eb="11">
      <t>キョウユウ</t>
    </rPh>
    <rPh sb="12" eb="13">
      <t>オコナ</t>
    </rPh>
    <phoneticPr fontId="3"/>
  </si>
  <si>
    <t>エ</t>
    <phoneticPr fontId="3"/>
  </si>
  <si>
    <t>定期的な会議や打合せを実施している</t>
    <phoneticPr fontId="3"/>
  </si>
  <si>
    <t>不定期に会議や打合せを実施している</t>
    <phoneticPr fontId="3"/>
  </si>
  <si>
    <t>オ</t>
    <phoneticPr fontId="3"/>
  </si>
  <si>
    <t>住宅が、医療・介護事業所間の連携をコーディネートし、三者による情報共有を行っている</t>
    <rPh sb="0" eb="2">
      <t>ジュウタク</t>
    </rPh>
    <rPh sb="4" eb="6">
      <t>イリョウ</t>
    </rPh>
    <rPh sb="7" eb="9">
      <t>カイゴ</t>
    </rPh>
    <rPh sb="9" eb="12">
      <t>ジギョウショ</t>
    </rPh>
    <rPh sb="12" eb="13">
      <t>アイダ</t>
    </rPh>
    <rPh sb="14" eb="16">
      <t>レンケイ</t>
    </rPh>
    <rPh sb="26" eb="27">
      <t>サン</t>
    </rPh>
    <rPh sb="27" eb="28">
      <t>シャ</t>
    </rPh>
    <rPh sb="31" eb="33">
      <t>ジョウホウ</t>
    </rPh>
    <rPh sb="33" eb="35">
      <t>キョウユウ</t>
    </rPh>
    <rPh sb="36" eb="37">
      <t>オコナ</t>
    </rPh>
    <phoneticPr fontId="3"/>
  </si>
  <si>
    <t>カ</t>
    <phoneticPr fontId="3"/>
  </si>
  <si>
    <t>情報共有に当たって、個人情報が適切に管理されている</t>
    <rPh sb="0" eb="2">
      <t>ジョウホウ</t>
    </rPh>
    <rPh sb="2" eb="4">
      <t>キョウユウ</t>
    </rPh>
    <rPh sb="5" eb="6">
      <t>ア</t>
    </rPh>
    <rPh sb="10" eb="12">
      <t>コジン</t>
    </rPh>
    <rPh sb="12" eb="14">
      <t>ジョウホウ</t>
    </rPh>
    <rPh sb="15" eb="17">
      <t>テキセツ</t>
    </rPh>
    <rPh sb="18" eb="20">
      <t>カンリ</t>
    </rPh>
    <phoneticPr fontId="3"/>
  </si>
  <si>
    <t>サービス付き高齢者向け住宅における医療・介護連携のチェックリスト 5/5</t>
    <phoneticPr fontId="3"/>
  </si>
  <si>
    <t>（５）医療・介護連携の質の向上のための取組</t>
    <phoneticPr fontId="3"/>
  </si>
  <si>
    <t>①入居者に対するサービス提供の方針を確認する場があるか
②連携に関わる職員のスキルアップの取組はあるか
③地域連携の取組を行っているか</t>
    <phoneticPr fontId="3"/>
  </si>
  <si>
    <t>居宅サービスのケアプランは、入居者の同意のもと、最新の内容が住宅と医療事業所で共有できている</t>
    <rPh sb="0" eb="2">
      <t>キョタク</t>
    </rPh>
    <rPh sb="14" eb="17">
      <t>ニュウキョシャ</t>
    </rPh>
    <rPh sb="18" eb="20">
      <t>ドウイ</t>
    </rPh>
    <rPh sb="24" eb="26">
      <t>サイシン</t>
    </rPh>
    <rPh sb="27" eb="29">
      <t>ナイヨウ</t>
    </rPh>
    <rPh sb="30" eb="32">
      <t>ジュウタク</t>
    </rPh>
    <rPh sb="33" eb="35">
      <t>イリョウ</t>
    </rPh>
    <rPh sb="35" eb="38">
      <t>ジギョウショ</t>
    </rPh>
    <rPh sb="39" eb="41">
      <t>キョウユウ</t>
    </rPh>
    <phoneticPr fontId="3"/>
  </si>
  <si>
    <t>サービス担当者会議に住宅職員や医療事業所の職員が出席している</t>
    <phoneticPr fontId="3"/>
  </si>
  <si>
    <t>住宅職員に医療・介護に関する研修を受講させている</t>
    <rPh sb="0" eb="2">
      <t>ジュウタク</t>
    </rPh>
    <rPh sb="2" eb="4">
      <t>ショクイン</t>
    </rPh>
    <rPh sb="5" eb="7">
      <t>イリョウ</t>
    </rPh>
    <rPh sb="8" eb="10">
      <t>カイゴ</t>
    </rPh>
    <rPh sb="11" eb="12">
      <t>カン</t>
    </rPh>
    <rPh sb="14" eb="16">
      <t>ケンシュウ</t>
    </rPh>
    <rPh sb="17" eb="19">
      <t>ジュコウ</t>
    </rPh>
    <phoneticPr fontId="3"/>
  </si>
  <si>
    <t>住宅職員に在宅医療に係る外部研修を受講させている</t>
  </si>
  <si>
    <t>住宅職員に介護保険制度やその現状についての外部研修を受講させている</t>
  </si>
  <si>
    <t>住宅職員に、連携先事業所の現場で医療・介護に関する現場研修等を受講させている</t>
    <rPh sb="31" eb="33">
      <t>ジュコウ</t>
    </rPh>
    <phoneticPr fontId="1"/>
  </si>
  <si>
    <t>連携先の医療事業所の職員が、介護保険制度やその現状についての研修を受けている</t>
    <rPh sb="0" eb="2">
      <t>レンケイ</t>
    </rPh>
    <rPh sb="2" eb="3">
      <t>サキ</t>
    </rPh>
    <rPh sb="4" eb="6">
      <t>イリョウ</t>
    </rPh>
    <rPh sb="6" eb="9">
      <t>ジギョウショ</t>
    </rPh>
    <rPh sb="14" eb="16">
      <t>カイゴ</t>
    </rPh>
    <phoneticPr fontId="1"/>
  </si>
  <si>
    <t>連携先の介護事業所の職員が、在宅医療やその現状についての研修を受けている</t>
    <rPh sb="0" eb="2">
      <t>レンケイ</t>
    </rPh>
    <rPh sb="2" eb="3">
      <t>サキ</t>
    </rPh>
    <rPh sb="4" eb="6">
      <t>カイゴ</t>
    </rPh>
    <rPh sb="6" eb="9">
      <t>ジギョウショ</t>
    </rPh>
    <rPh sb="10" eb="12">
      <t>ショクイン</t>
    </rPh>
    <rPh sb="14" eb="16">
      <t>ザイタク</t>
    </rPh>
    <rPh sb="16" eb="18">
      <t>イリョウ</t>
    </rPh>
    <rPh sb="21" eb="23">
      <t>ゲンジョウ</t>
    </rPh>
    <rPh sb="28" eb="30">
      <t>ケンシュウ</t>
    </rPh>
    <rPh sb="31" eb="32">
      <t>ウ</t>
    </rPh>
    <phoneticPr fontId="1"/>
  </si>
  <si>
    <t>住宅と連携先事業所が研修を合同で実施している</t>
    <rPh sb="0" eb="2">
      <t>ジュウタク</t>
    </rPh>
    <rPh sb="3" eb="5">
      <t>レンケイ</t>
    </rPh>
    <rPh sb="5" eb="6">
      <t>サキ</t>
    </rPh>
    <rPh sb="6" eb="9">
      <t>ジギョウショ</t>
    </rPh>
    <rPh sb="10" eb="12">
      <t>ケンシュウ</t>
    </rPh>
    <rPh sb="16" eb="18">
      <t>ジッシ</t>
    </rPh>
    <phoneticPr fontId="1"/>
  </si>
  <si>
    <t>住宅と連携先事業所が事例検討会を合同で行っている</t>
    <rPh sb="0" eb="2">
      <t>ジュウタク</t>
    </rPh>
    <rPh sb="3" eb="5">
      <t>レンケイ</t>
    </rPh>
    <rPh sb="5" eb="6">
      <t>サキ</t>
    </rPh>
    <rPh sb="6" eb="9">
      <t>ジギョウショ</t>
    </rPh>
    <rPh sb="10" eb="12">
      <t>ジレイ</t>
    </rPh>
    <rPh sb="16" eb="18">
      <t>ゴウドウ</t>
    </rPh>
    <phoneticPr fontId="3"/>
  </si>
  <si>
    <t>看取りを行う場合は、看取りに対応できる医療・介護事業所の職員を確保するなど必要な体制をとっている</t>
    <phoneticPr fontId="3"/>
  </si>
  <si>
    <t>住宅職員や連携先事業所の職員が、看取りの研修を受けている</t>
    <rPh sb="5" eb="7">
      <t>レンケイ</t>
    </rPh>
    <rPh sb="7" eb="8">
      <t>サキ</t>
    </rPh>
    <rPh sb="8" eb="11">
      <t>ジギョウショ</t>
    </rPh>
    <rPh sb="12" eb="14">
      <t>ショクイン</t>
    </rPh>
    <phoneticPr fontId="3"/>
  </si>
  <si>
    <t>住宅職員や連携先事業所の職員が、看取りの補助を行っている</t>
    <rPh sb="5" eb="7">
      <t>レンケイ</t>
    </rPh>
    <rPh sb="7" eb="8">
      <t>サキ</t>
    </rPh>
    <rPh sb="8" eb="11">
      <t>ジギョウショ</t>
    </rPh>
    <rPh sb="12" eb="14">
      <t>ショクイン</t>
    </rPh>
    <phoneticPr fontId="3"/>
  </si>
  <si>
    <t>機能回復に向けた取組を介護事業所と合同で取り組んでいる</t>
    <rPh sb="17" eb="19">
      <t>ゴウドウ</t>
    </rPh>
    <phoneticPr fontId="3"/>
  </si>
  <si>
    <t>連携先の医療事業所が入居者に対して健康診断を年１回以上行っている</t>
    <phoneticPr fontId="3"/>
  </si>
  <si>
    <t>主な連携先事業所以外に、協力医療機関を定めている</t>
    <rPh sb="0" eb="1">
      <t>オモ</t>
    </rPh>
    <rPh sb="2" eb="4">
      <t>レンケイ</t>
    </rPh>
    <rPh sb="4" eb="5">
      <t>サキ</t>
    </rPh>
    <rPh sb="5" eb="8">
      <t>ジギョウショ</t>
    </rPh>
    <rPh sb="8" eb="10">
      <t>イガイ</t>
    </rPh>
    <rPh sb="12" eb="14">
      <t>キョウリョク</t>
    </rPh>
    <phoneticPr fontId="3"/>
  </si>
  <si>
    <t>主な連携先事業所以外に、協力歯科医療機関を定めている</t>
    <rPh sb="0" eb="1">
      <t>オモ</t>
    </rPh>
    <rPh sb="2" eb="4">
      <t>レンケイ</t>
    </rPh>
    <rPh sb="4" eb="5">
      <t>サキ</t>
    </rPh>
    <rPh sb="5" eb="8">
      <t>ジギョウショ</t>
    </rPh>
    <rPh sb="8" eb="10">
      <t>イガイ</t>
    </rPh>
    <phoneticPr fontId="3"/>
  </si>
  <si>
    <t>区市町村と定期的に報告等の連絡を取っている</t>
    <rPh sb="16" eb="17">
      <t>ト</t>
    </rPh>
    <phoneticPr fontId="3"/>
  </si>
  <si>
    <t>地域包括支援センターと定期的に調整（情報交換会等）を行っている</t>
    <rPh sb="15" eb="17">
      <t>チョウセイ</t>
    </rPh>
    <rPh sb="26" eb="27">
      <t>オコナ</t>
    </rPh>
    <phoneticPr fontId="3"/>
  </si>
  <si>
    <t>地域包括支援センター等が主催する地域ケア会議に参加している</t>
    <rPh sb="10" eb="11">
      <t>ナド</t>
    </rPh>
    <rPh sb="12" eb="14">
      <t>シュサイ</t>
    </rPh>
    <rPh sb="23" eb="25">
      <t>サンカ</t>
    </rPh>
    <phoneticPr fontId="3"/>
  </si>
  <si>
    <t>区市町村が主催する在宅医療連携推進協議会等に参加している</t>
    <rPh sb="5" eb="7">
      <t>シュサイ</t>
    </rPh>
    <rPh sb="17" eb="20">
      <t>キョウギカイ</t>
    </rPh>
    <phoneticPr fontId="3"/>
  </si>
  <si>
    <t>検査等、他の病院に通院する必要がある場合、住宅職員が送迎又は介護タクシーの手配を行っている</t>
    <phoneticPr fontId="3"/>
  </si>
  <si>
    <t>入居者のニーズに応じて、調剤薬局の薬剤師や歯科衛生士など、地域の様々な職種との連携を行っている</t>
    <rPh sb="0" eb="3">
      <t>ニュウキョシャ</t>
    </rPh>
    <rPh sb="8" eb="9">
      <t>オウ</t>
    </rPh>
    <rPh sb="12" eb="14">
      <t>チョウザイ</t>
    </rPh>
    <rPh sb="14" eb="16">
      <t>ヤッキョク</t>
    </rPh>
    <rPh sb="17" eb="20">
      <t>ヤクザイシ</t>
    </rPh>
    <rPh sb="21" eb="23">
      <t>シカ</t>
    </rPh>
    <rPh sb="23" eb="26">
      <t>エイセイシ</t>
    </rPh>
    <rPh sb="29" eb="31">
      <t>チイキ</t>
    </rPh>
    <rPh sb="32" eb="34">
      <t>サマザマ</t>
    </rPh>
    <rPh sb="35" eb="37">
      <t>ショクシュ</t>
    </rPh>
    <rPh sb="39" eb="41">
      <t>レンケイ</t>
    </rPh>
    <rPh sb="42" eb="43">
      <t>オコナ</t>
    </rPh>
    <phoneticPr fontId="3"/>
  </si>
  <si>
    <t>【特定指定】サービス付き高齢者向け住宅における医療・介護連携のチェックリスト 1/5</t>
    <rPh sb="1" eb="3">
      <t>トクテイ</t>
    </rPh>
    <rPh sb="3" eb="5">
      <t>シテイ</t>
    </rPh>
    <rPh sb="7" eb="19">
      <t>ツキ</t>
    </rPh>
    <rPh sb="23" eb="25">
      <t>イリョウ</t>
    </rPh>
    <rPh sb="26" eb="28">
      <t>カイゴ</t>
    </rPh>
    <rPh sb="28" eb="30">
      <t>レンケイ</t>
    </rPh>
    <phoneticPr fontId="3"/>
  </si>
  <si>
    <t>サービス提供の形態</t>
    <rPh sb="4" eb="6">
      <t>テイキョウ</t>
    </rPh>
    <rPh sb="7" eb="9">
      <t>ケイタイ</t>
    </rPh>
    <phoneticPr fontId="3"/>
  </si>
  <si>
    <t>包括型（一般型）</t>
    <rPh sb="0" eb="2">
      <t>ホウカツ</t>
    </rPh>
    <rPh sb="2" eb="3">
      <t>ガタ</t>
    </rPh>
    <rPh sb="4" eb="7">
      <t>イッパンガタ</t>
    </rPh>
    <phoneticPr fontId="3"/>
  </si>
  <si>
    <t>外部サービス利用型</t>
    <rPh sb="0" eb="2">
      <t>ガイブ</t>
    </rPh>
    <rPh sb="6" eb="9">
      <t>リヨウガタ</t>
    </rPh>
    <phoneticPr fontId="3"/>
  </si>
  <si>
    <t>①入居者による医療・介護サービス選択の自由が確保され、その提供内容が入居者の状態や意向を反映したものか
②住宅が地域のニーズを把握しているか
③連携先事業所が地域の医療・介護資源として機能しているか
④住宅・連携先事業所間で共有される入居者の個人情報の保護は、担保されているか</t>
    <phoneticPr fontId="3"/>
  </si>
  <si>
    <t>連携先以外の医療事業所を、入居者が選択・利用する自由を制限していない</t>
    <rPh sb="0" eb="2">
      <t>レンケイ</t>
    </rPh>
    <rPh sb="2" eb="3">
      <t>サキ</t>
    </rPh>
    <rPh sb="3" eb="5">
      <t>イガイ</t>
    </rPh>
    <rPh sb="6" eb="8">
      <t>イリョウ</t>
    </rPh>
    <rPh sb="8" eb="11">
      <t>ジギョウショ</t>
    </rPh>
    <rPh sb="13" eb="16">
      <t>ニュウキョシャ</t>
    </rPh>
    <rPh sb="17" eb="19">
      <t>センタク</t>
    </rPh>
    <rPh sb="20" eb="22">
      <t>リヨウ</t>
    </rPh>
    <rPh sb="24" eb="26">
      <t>ジユウ</t>
    </rPh>
    <rPh sb="27" eb="29">
      <t>セイゲン</t>
    </rPh>
    <phoneticPr fontId="3"/>
  </si>
  <si>
    <t>✔</t>
    <phoneticPr fontId="3"/>
  </si>
  <si>
    <t>入居者が連携先の医療事業所を選択・利用するか否かによって、住宅の家賃及び共益費等に差異を設けていない</t>
    <rPh sb="0" eb="3">
      <t>ニュウキョシャ</t>
    </rPh>
    <rPh sb="4" eb="6">
      <t>レンケイ</t>
    </rPh>
    <rPh sb="6" eb="7">
      <t>サキ</t>
    </rPh>
    <rPh sb="8" eb="10">
      <t>イリョウ</t>
    </rPh>
    <rPh sb="10" eb="13">
      <t>ジギョウショ</t>
    </rPh>
    <rPh sb="14" eb="16">
      <t>センタク</t>
    </rPh>
    <rPh sb="17" eb="19">
      <t>リヨウ</t>
    </rPh>
    <rPh sb="22" eb="23">
      <t>イナ</t>
    </rPh>
    <rPh sb="29" eb="31">
      <t>ジュウタク</t>
    </rPh>
    <rPh sb="32" eb="34">
      <t>ヤチン</t>
    </rPh>
    <rPh sb="34" eb="35">
      <t>オヨ</t>
    </rPh>
    <rPh sb="36" eb="39">
      <t>キョウエキヒ</t>
    </rPh>
    <rPh sb="39" eb="40">
      <t>トウ</t>
    </rPh>
    <rPh sb="41" eb="43">
      <t>サイ</t>
    </rPh>
    <rPh sb="44" eb="45">
      <t>モウ</t>
    </rPh>
    <phoneticPr fontId="3"/>
  </si>
  <si>
    <t>入居者が連携先の医療事業所を選択・利用するか否かによって、住宅の提供するサービスに料金等の差異を設けていない</t>
    <rPh sb="0" eb="3">
      <t>ニュウキョシャ</t>
    </rPh>
    <rPh sb="4" eb="6">
      <t>レンケイ</t>
    </rPh>
    <rPh sb="6" eb="7">
      <t>サキ</t>
    </rPh>
    <rPh sb="8" eb="10">
      <t>イリョウ</t>
    </rPh>
    <rPh sb="10" eb="13">
      <t>ジギョウショ</t>
    </rPh>
    <rPh sb="14" eb="16">
      <t>センタク</t>
    </rPh>
    <rPh sb="17" eb="19">
      <t>リヨウ</t>
    </rPh>
    <rPh sb="22" eb="23">
      <t>イナ</t>
    </rPh>
    <rPh sb="29" eb="31">
      <t>ジュウタク</t>
    </rPh>
    <rPh sb="32" eb="34">
      <t>テイキョウ</t>
    </rPh>
    <rPh sb="41" eb="44">
      <t>リョウキンナド</t>
    </rPh>
    <rPh sb="45" eb="47">
      <t>サイ</t>
    </rPh>
    <rPh sb="48" eb="49">
      <t>モウ</t>
    </rPh>
    <phoneticPr fontId="3"/>
  </si>
  <si>
    <t>利用する医療事業所を自由に選択できることを契約の重要事項説明書に盛り込むなど、入居者に十分に説明している</t>
    <rPh sb="0" eb="2">
      <t>リヨウ</t>
    </rPh>
    <rPh sb="13" eb="15">
      <t>センタク</t>
    </rPh>
    <rPh sb="21" eb="23">
      <t>ケイヤク</t>
    </rPh>
    <rPh sb="24" eb="26">
      <t>ジュウヨウ</t>
    </rPh>
    <rPh sb="26" eb="28">
      <t>ジコウ</t>
    </rPh>
    <rPh sb="28" eb="31">
      <t>セツメイショ</t>
    </rPh>
    <rPh sb="32" eb="33">
      <t>モ</t>
    </rPh>
    <rPh sb="34" eb="35">
      <t>コ</t>
    </rPh>
    <phoneticPr fontId="3"/>
  </si>
  <si>
    <t>連携先事業所以外も含め、地域の医療事業所を入居者に情報提供している</t>
    <rPh sb="0" eb="2">
      <t>レンケイ</t>
    </rPh>
    <rPh sb="2" eb="3">
      <t>サキ</t>
    </rPh>
    <rPh sb="3" eb="6">
      <t>ジギョウショ</t>
    </rPh>
    <rPh sb="6" eb="8">
      <t>イガイ</t>
    </rPh>
    <rPh sb="9" eb="10">
      <t>フク</t>
    </rPh>
    <rPh sb="12" eb="14">
      <t>チイキ</t>
    </rPh>
    <rPh sb="15" eb="17">
      <t>イリョウ</t>
    </rPh>
    <rPh sb="17" eb="20">
      <t>ジギョウショ</t>
    </rPh>
    <phoneticPr fontId="3"/>
  </si>
  <si>
    <t>住宅と、連携先医療事業所との間で連携協定書を作成している</t>
    <rPh sb="0" eb="2">
      <t>ジュウタク</t>
    </rPh>
    <rPh sb="4" eb="6">
      <t>レンケイ</t>
    </rPh>
    <rPh sb="6" eb="7">
      <t>サキ</t>
    </rPh>
    <rPh sb="7" eb="9">
      <t>イリョウ</t>
    </rPh>
    <rPh sb="9" eb="12">
      <t>ジギョウショ</t>
    </rPh>
    <rPh sb="14" eb="15">
      <t>アイダ</t>
    </rPh>
    <rPh sb="16" eb="18">
      <t>レンケイ</t>
    </rPh>
    <rPh sb="18" eb="20">
      <t>キョウテイ</t>
    </rPh>
    <rPh sb="20" eb="21">
      <t>ショ</t>
    </rPh>
    <rPh sb="22" eb="24">
      <t>サクセイ</t>
    </rPh>
    <phoneticPr fontId="3"/>
  </si>
  <si>
    <t>特定施設入居者生活介護を契約している入居者の特定施設サービス計画について、入居者の状態や意向を反映した適切なサービスが提供されるよう、ケアマネジャーと他の住宅職員等とが適切に連携している</t>
    <rPh sb="0" eb="2">
      <t>トクテイ</t>
    </rPh>
    <rPh sb="2" eb="4">
      <t>シセツ</t>
    </rPh>
    <rPh sb="4" eb="7">
      <t>ニュウキョシャ</t>
    </rPh>
    <rPh sb="7" eb="9">
      <t>セイカツ</t>
    </rPh>
    <rPh sb="9" eb="11">
      <t>カイゴ</t>
    </rPh>
    <rPh sb="12" eb="14">
      <t>ケイヤク</t>
    </rPh>
    <rPh sb="22" eb="24">
      <t>トクテイ</t>
    </rPh>
    <rPh sb="24" eb="26">
      <t>シセツ</t>
    </rPh>
    <rPh sb="30" eb="32">
      <t>ケイカク</t>
    </rPh>
    <rPh sb="44" eb="46">
      <t>イコウ</t>
    </rPh>
    <rPh sb="75" eb="76">
      <t>タ</t>
    </rPh>
    <rPh sb="77" eb="79">
      <t>ジュウタク</t>
    </rPh>
    <rPh sb="79" eb="81">
      <t>ショクイン</t>
    </rPh>
    <rPh sb="81" eb="82">
      <t>トウ</t>
    </rPh>
    <phoneticPr fontId="1"/>
  </si>
  <si>
    <t>基準</t>
    <rPh sb="0" eb="2">
      <t>キジュン</t>
    </rPh>
    <phoneticPr fontId="3"/>
  </si>
  <si>
    <t>連携先事業所が地域の医療資源として機能しており、過去1年以内に住宅入居者以外への医療サービスの提供実績を有している</t>
    <rPh sb="0" eb="2">
      <t>レンケイ</t>
    </rPh>
    <rPh sb="2" eb="3">
      <t>サキ</t>
    </rPh>
    <rPh sb="3" eb="6">
      <t>ジギョウショ</t>
    </rPh>
    <rPh sb="7" eb="9">
      <t>チイキ</t>
    </rPh>
    <rPh sb="24" eb="26">
      <t>カコ</t>
    </rPh>
    <rPh sb="27" eb="28">
      <t>ネン</t>
    </rPh>
    <rPh sb="28" eb="30">
      <t>イナイ</t>
    </rPh>
    <rPh sb="31" eb="33">
      <t>ジュウタク</t>
    </rPh>
    <rPh sb="33" eb="36">
      <t>ニュウキョシャ</t>
    </rPh>
    <rPh sb="36" eb="38">
      <t>イガイ</t>
    </rPh>
    <rPh sb="40" eb="42">
      <t>イリョウ</t>
    </rPh>
    <rPh sb="47" eb="49">
      <t>テイキョウ</t>
    </rPh>
    <rPh sb="49" eb="51">
      <t>ジッセキ</t>
    </rPh>
    <rPh sb="52" eb="53">
      <t>ユウ</t>
    </rPh>
    <phoneticPr fontId="3"/>
  </si>
  <si>
    <t xml:space="preserve">●  … </t>
    <phoneticPr fontId="3"/>
  </si>
  <si>
    <t>「サービス提供の形態」のうち、各「医療・介護連携のポイント」が該当するもの</t>
    <rPh sb="5" eb="7">
      <t>テイキョウ</t>
    </rPh>
    <phoneticPr fontId="3"/>
  </si>
  <si>
    <t xml:space="preserve">★  … </t>
    <phoneticPr fontId="3"/>
  </si>
  <si>
    <t>各ポイントのうち、都の指針に基づき遵守が必要なもの</t>
    <phoneticPr fontId="3"/>
  </si>
  <si>
    <t>　包括型（一般型） … 包括報酬による一般的な特定施設入居者生活介護の提供形態</t>
    <rPh sb="1" eb="3">
      <t>ホウカツ</t>
    </rPh>
    <rPh sb="3" eb="4">
      <t>ガタ</t>
    </rPh>
    <rPh sb="5" eb="8">
      <t>イッパンガタ</t>
    </rPh>
    <rPh sb="12" eb="14">
      <t>ホウカツ</t>
    </rPh>
    <rPh sb="14" eb="16">
      <t>ホウシュウ</t>
    </rPh>
    <rPh sb="19" eb="22">
      <t>イッパンテキ</t>
    </rPh>
    <rPh sb="23" eb="34">
      <t>トクテイ</t>
    </rPh>
    <rPh sb="35" eb="37">
      <t>テイキョウ</t>
    </rPh>
    <rPh sb="37" eb="39">
      <t>ケイタイ</t>
    </rPh>
    <phoneticPr fontId="3"/>
  </si>
  <si>
    <t xml:space="preserve">基準… </t>
    <phoneticPr fontId="3"/>
  </si>
  <si>
    <t>特定施設入居者生活介護の指定基準に含まれているもの</t>
    <rPh sb="17" eb="18">
      <t>フク</t>
    </rPh>
    <phoneticPr fontId="3"/>
  </si>
  <si>
    <t>【特定指定】サービス付き高齢者向け住宅における医療・介護連携のチェックリスト 2/5</t>
    <phoneticPr fontId="3"/>
  </si>
  <si>
    <t>①住宅と連携先事業所との日常のコミュニケーションや情報共有が図りやすい立地や建物の構造になっているか
②居室が生活支援サービスのみならず、医療・介護サービスが提供しやすいつくりとなっているか</t>
    <phoneticPr fontId="3"/>
  </si>
  <si>
    <t>基準</t>
    <rPh sb="0" eb="2">
      <t>キジュン</t>
    </rPh>
    <phoneticPr fontId="1"/>
  </si>
  <si>
    <t>居室が医療・介護業務に適したつくりになっている</t>
    <rPh sb="0" eb="2">
      <t>キョシツ</t>
    </rPh>
    <rPh sb="3" eb="5">
      <t>イリョウ</t>
    </rPh>
    <rPh sb="6" eb="8">
      <t>カイゴ</t>
    </rPh>
    <rPh sb="8" eb="10">
      <t>ギョウム</t>
    </rPh>
    <rPh sb="11" eb="12">
      <t>テキ</t>
    </rPh>
    <phoneticPr fontId="3"/>
  </si>
  <si>
    <t>【特定指定】サービス付き高齢者向け住宅における医療・介護連携のチェックリスト 3/5</t>
    <phoneticPr fontId="3"/>
  </si>
  <si>
    <t>はい</t>
    <phoneticPr fontId="3"/>
  </si>
  <si>
    <t>いいえ</t>
    <phoneticPr fontId="3"/>
  </si>
  <si>
    <t>①入居者が必要とするサービスに関わる専門的知識を有する職員が住宅や連携先事業所に配置されているか
②連携を調整する職員が定められているか</t>
    <phoneticPr fontId="3"/>
  </si>
  <si>
    <t>ア</t>
    <phoneticPr fontId="3"/>
  </si>
  <si>
    <t>住宅や連携先事業所において、入居者が必要とするケアに適した専門的人材が確保されている</t>
    <rPh sb="0" eb="2">
      <t>ジュウタク</t>
    </rPh>
    <rPh sb="3" eb="5">
      <t>レンケイ</t>
    </rPh>
    <rPh sb="5" eb="6">
      <t>サキ</t>
    </rPh>
    <rPh sb="6" eb="9">
      <t>ジギョウショ</t>
    </rPh>
    <rPh sb="14" eb="17">
      <t>ニュウキョシャ</t>
    </rPh>
    <rPh sb="18" eb="20">
      <t>ヒツヨウ</t>
    </rPh>
    <rPh sb="26" eb="27">
      <t>テキ</t>
    </rPh>
    <rPh sb="29" eb="32">
      <t>センモンテキ</t>
    </rPh>
    <rPh sb="32" eb="34">
      <t>ジンザイ</t>
    </rPh>
    <rPh sb="35" eb="37">
      <t>カクホ</t>
    </rPh>
    <phoneticPr fontId="3"/>
  </si>
  <si>
    <t>★</t>
    <phoneticPr fontId="3"/>
  </si>
  <si>
    <t>医師を配置している</t>
    <phoneticPr fontId="3"/>
  </si>
  <si>
    <t>看護師を配置している</t>
    <phoneticPr fontId="3"/>
  </si>
  <si>
    <t>●</t>
    <phoneticPr fontId="3"/>
  </si>
  <si>
    <t>社会福祉士の資格を持つ職員を配置している</t>
    <phoneticPr fontId="3"/>
  </si>
  <si>
    <t>介護支援専門員の資格を持つ職員を配置している</t>
    <phoneticPr fontId="3"/>
  </si>
  <si>
    <t>介護福祉士の資格を持つ職員を配置している</t>
    <phoneticPr fontId="3"/>
  </si>
  <si>
    <t>イ</t>
    <phoneticPr fontId="3"/>
  </si>
  <si>
    <t>看護師の資格を持っている</t>
    <phoneticPr fontId="3"/>
  </si>
  <si>
    <t>社会福祉士の資格を持っている</t>
    <phoneticPr fontId="3"/>
  </si>
  <si>
    <t>介護支援専門員の資格を持っている</t>
    <phoneticPr fontId="3"/>
  </si>
  <si>
    <t>介護福祉士の資格を持っている</t>
    <rPh sb="9" eb="10">
      <t>モ</t>
    </rPh>
    <phoneticPr fontId="3"/>
  </si>
  <si>
    <t>ウ</t>
    <phoneticPr fontId="3"/>
  </si>
  <si>
    <t>【特定指定】サービス付き高齢者向け住宅における医療・介護連携のチェックリスト 4/5</t>
    <phoneticPr fontId="3"/>
  </si>
  <si>
    <t>住宅と連携先事業所の間の情報共有の手段や手順を書面でまとめており、住宅と連携先事業所において共有している</t>
    <rPh sb="5" eb="6">
      <t>サキ</t>
    </rPh>
    <rPh sb="38" eb="39">
      <t>サキ</t>
    </rPh>
    <rPh sb="39" eb="42">
      <t>ジギョウショ</t>
    </rPh>
    <phoneticPr fontId="3"/>
  </si>
  <si>
    <t>生活情報、身体情報、診療・治療記録、介護記録など、住宅と連携先事業所との間で共有する情報の範囲を定めている。</t>
    <rPh sb="5" eb="7">
      <t>シンタイ</t>
    </rPh>
    <rPh sb="7" eb="9">
      <t>ジョウホウ</t>
    </rPh>
    <rPh sb="10" eb="12">
      <t>シンリョウ</t>
    </rPh>
    <rPh sb="13" eb="15">
      <t>チリョウ</t>
    </rPh>
    <rPh sb="15" eb="17">
      <t>キロク</t>
    </rPh>
    <rPh sb="18" eb="20">
      <t>カイゴ</t>
    </rPh>
    <rPh sb="20" eb="22">
      <t>キロク</t>
    </rPh>
    <rPh sb="25" eb="27">
      <t>ジュウタク</t>
    </rPh>
    <rPh sb="28" eb="30">
      <t>レンケイ</t>
    </rPh>
    <rPh sb="30" eb="31">
      <t>サキ</t>
    </rPh>
    <rPh sb="31" eb="34">
      <t>ジギョウショ</t>
    </rPh>
    <rPh sb="36" eb="37">
      <t>アイダ</t>
    </rPh>
    <rPh sb="38" eb="40">
      <t>キョウユウ</t>
    </rPh>
    <rPh sb="42" eb="44">
      <t>ジョウホウ</t>
    </rPh>
    <rPh sb="45" eb="47">
      <t>ハンイ</t>
    </rPh>
    <rPh sb="48" eb="49">
      <t>サダ</t>
    </rPh>
    <phoneticPr fontId="3"/>
  </si>
  <si>
    <t>住宅・連携先事業所それぞれの職員から見て、必要な情報を参照しやすい</t>
    <phoneticPr fontId="3"/>
  </si>
  <si>
    <t>操作が簡易で、住宅・連携先事業所それぞれの職員が使いやすいものである</t>
    <phoneticPr fontId="3"/>
  </si>
  <si>
    <t>共有したデータの集計や出力が可能で、事業推進等に活用できるものである</t>
    <rPh sb="0" eb="2">
      <t>キョウユウ</t>
    </rPh>
    <rPh sb="8" eb="10">
      <t>シュウケイ</t>
    </rPh>
    <rPh sb="11" eb="13">
      <t>シュツリョク</t>
    </rPh>
    <rPh sb="14" eb="16">
      <t>カノウ</t>
    </rPh>
    <rPh sb="18" eb="20">
      <t>ジギョウ</t>
    </rPh>
    <phoneticPr fontId="3"/>
  </si>
  <si>
    <t>システム利用者の希望によりカスタマイズできるシステムである</t>
    <rPh sb="4" eb="7">
      <t>リヨウシャ</t>
    </rPh>
    <phoneticPr fontId="3"/>
  </si>
  <si>
    <t>住宅が、医療事業所との連携をコーディネートし、二者による情報共有を行っている</t>
    <rPh sb="0" eb="2">
      <t>ジュウタク</t>
    </rPh>
    <rPh sb="4" eb="6">
      <t>イリョウ</t>
    </rPh>
    <rPh sb="6" eb="9">
      <t>ジギョウショ</t>
    </rPh>
    <rPh sb="11" eb="13">
      <t>レンケイ</t>
    </rPh>
    <rPh sb="23" eb="24">
      <t>ニ</t>
    </rPh>
    <rPh sb="24" eb="25">
      <t>シャ</t>
    </rPh>
    <rPh sb="28" eb="30">
      <t>ジョウホウ</t>
    </rPh>
    <rPh sb="30" eb="32">
      <t>キョウユウ</t>
    </rPh>
    <rPh sb="33" eb="34">
      <t>オコナ</t>
    </rPh>
    <phoneticPr fontId="3"/>
  </si>
  <si>
    <t>情報共有に当たって、個人情報が適切に管理されている</t>
    <phoneticPr fontId="3"/>
  </si>
  <si>
    <t>【特定指定】サービス付き高齢者向け住宅における医療・介護連携のチェックリスト 5/5</t>
    <phoneticPr fontId="3"/>
  </si>
  <si>
    <t>はい</t>
    <phoneticPr fontId="3"/>
  </si>
  <si>
    <t>いいえ</t>
    <phoneticPr fontId="3"/>
  </si>
  <si>
    <t>（５）医療・介護連携の質の向上のための取組</t>
    <rPh sb="3" eb="5">
      <t>イリョウ</t>
    </rPh>
    <rPh sb="6" eb="8">
      <t>カイゴ</t>
    </rPh>
    <rPh sb="8" eb="10">
      <t>レンケイ</t>
    </rPh>
    <rPh sb="11" eb="12">
      <t>シツ</t>
    </rPh>
    <rPh sb="13" eb="15">
      <t>コウジョウ</t>
    </rPh>
    <rPh sb="19" eb="21">
      <t>トリクミ</t>
    </rPh>
    <phoneticPr fontId="3"/>
  </si>
  <si>
    <t>①入居者に対するサービス提供の方針を確認する場があるか
②連携に関わる職員のスキルアップの取組はあるか
③地域連携の取組を行っているか</t>
    <phoneticPr fontId="3"/>
  </si>
  <si>
    <t>ア</t>
    <phoneticPr fontId="3"/>
  </si>
  <si>
    <t>特定施設サービス計画は、入居者の同意のもと、最新の内容が住宅と医療事業所で共有できている</t>
    <rPh sb="0" eb="2">
      <t>トクテイ</t>
    </rPh>
    <rPh sb="2" eb="4">
      <t>シセツ</t>
    </rPh>
    <rPh sb="8" eb="10">
      <t>ケイカク</t>
    </rPh>
    <rPh sb="12" eb="15">
      <t>ニュウキョシャ</t>
    </rPh>
    <rPh sb="16" eb="18">
      <t>ドウイ</t>
    </rPh>
    <rPh sb="22" eb="24">
      <t>サイシン</t>
    </rPh>
    <rPh sb="25" eb="27">
      <t>ナイヨウ</t>
    </rPh>
    <rPh sb="28" eb="30">
      <t>ジュウタク</t>
    </rPh>
    <rPh sb="31" eb="33">
      <t>イリョウ</t>
    </rPh>
    <rPh sb="33" eb="36">
      <t>ジギョウショ</t>
    </rPh>
    <rPh sb="37" eb="39">
      <t>キョウユウ</t>
    </rPh>
    <phoneticPr fontId="1"/>
  </si>
  <si>
    <t>特定施設サービス計画作成のための会議等に医療事業所の職員が出席している</t>
    <rPh sb="0" eb="2">
      <t>トクテイ</t>
    </rPh>
    <rPh sb="2" eb="4">
      <t>シセツ</t>
    </rPh>
    <rPh sb="8" eb="10">
      <t>ケイカク</t>
    </rPh>
    <rPh sb="10" eb="12">
      <t>サクセイ</t>
    </rPh>
    <rPh sb="18" eb="19">
      <t>トウ</t>
    </rPh>
    <phoneticPr fontId="1"/>
  </si>
  <si>
    <t>●</t>
    <phoneticPr fontId="3"/>
  </si>
  <si>
    <t>イ</t>
    <phoneticPr fontId="3"/>
  </si>
  <si>
    <t>住宅職員に、連携先事業所の現場で医療に関する現場研修等を受講させている</t>
    <rPh sb="28" eb="30">
      <t>ジュコウ</t>
    </rPh>
    <phoneticPr fontId="1"/>
  </si>
  <si>
    <t>住宅と連携先事業所が研修を合同で実施している</t>
    <rPh sb="0" eb="2">
      <t>ジュウタク</t>
    </rPh>
    <rPh sb="3" eb="5">
      <t>レンケイ</t>
    </rPh>
    <rPh sb="5" eb="6">
      <t>サキ</t>
    </rPh>
    <rPh sb="6" eb="9">
      <t>ジギョウショ</t>
    </rPh>
    <rPh sb="10" eb="12">
      <t>ケンシュウ</t>
    </rPh>
    <rPh sb="13" eb="15">
      <t>ゴウドウ</t>
    </rPh>
    <rPh sb="16" eb="18">
      <t>ジッシ</t>
    </rPh>
    <phoneticPr fontId="1"/>
  </si>
  <si>
    <t>看取りを行う場合は、看取りに対応できる医療・介護事業所の職員を確保するなど必要な体制をとっている</t>
    <phoneticPr fontId="3"/>
  </si>
  <si>
    <t>★</t>
    <phoneticPr fontId="3"/>
  </si>
  <si>
    <t>ウ</t>
    <phoneticPr fontId="3"/>
  </si>
  <si>
    <t>機能回復に向けた取組を行っている</t>
    <rPh sb="11" eb="12">
      <t>オコナ</t>
    </rPh>
    <phoneticPr fontId="3"/>
  </si>
  <si>
    <t>連携先の医療事業所が入居者に対して健康診断を年１回以上行っている</t>
    <phoneticPr fontId="3"/>
  </si>
  <si>
    <t>エ</t>
    <phoneticPr fontId="3"/>
  </si>
  <si>
    <t>協力医療機関を複数定めている</t>
    <rPh sb="0" eb="2">
      <t>キョウリョク</t>
    </rPh>
    <rPh sb="2" eb="4">
      <t>イリョウ</t>
    </rPh>
    <rPh sb="4" eb="6">
      <t>キカン</t>
    </rPh>
    <rPh sb="7" eb="9">
      <t>フクスウ</t>
    </rPh>
    <phoneticPr fontId="3"/>
  </si>
  <si>
    <t>オ</t>
    <phoneticPr fontId="3"/>
  </si>
  <si>
    <t>検査等、他の病院に通院する必要がある場合、住宅職員が送迎又は介護タクシーの手配を行っている</t>
    <phoneticPr fontId="3"/>
  </si>
  <si>
    <t>連携の形態</t>
    <rPh sb="0" eb="2">
      <t>レンケイ</t>
    </rPh>
    <rPh sb="3" eb="5">
      <t>ケイタイ</t>
    </rPh>
    <phoneticPr fontId="2"/>
  </si>
  <si>
    <t>医療系
専門人材</t>
    <rPh sb="0" eb="2">
      <t>イリョウ</t>
    </rPh>
    <rPh sb="2" eb="3">
      <t>ケイ</t>
    </rPh>
    <rPh sb="4" eb="6">
      <t>センモン</t>
    </rPh>
    <rPh sb="6" eb="8">
      <t>ジンザイ</t>
    </rPh>
    <phoneticPr fontId="2"/>
  </si>
  <si>
    <t>介護系専門人材</t>
    <rPh sb="0" eb="2">
      <t>カイゴ</t>
    </rPh>
    <rPh sb="2" eb="3">
      <t>ケイ</t>
    </rPh>
    <rPh sb="3" eb="5">
      <t>センモン</t>
    </rPh>
    <rPh sb="5" eb="7">
      <t>ジンザイ</t>
    </rPh>
    <phoneticPr fontId="2"/>
  </si>
  <si>
    <t>介護系
専門人材</t>
    <rPh sb="0" eb="2">
      <t>カイゴ</t>
    </rPh>
    <rPh sb="2" eb="3">
      <t>ケイ</t>
    </rPh>
    <rPh sb="4" eb="6">
      <t>センモン</t>
    </rPh>
    <rPh sb="6" eb="8">
      <t>ジンザイ</t>
    </rPh>
    <phoneticPr fontId="2"/>
  </si>
  <si>
    <t>医療系
併設・近接</t>
    <rPh sb="0" eb="2">
      <t>イリョウ</t>
    </rPh>
    <rPh sb="2" eb="3">
      <t>ケイ</t>
    </rPh>
    <rPh sb="4" eb="6">
      <t>ヘイセツ</t>
    </rPh>
    <rPh sb="7" eb="9">
      <t>キンセツ</t>
    </rPh>
    <phoneticPr fontId="2"/>
  </si>
  <si>
    <t>介護系
併設・近接</t>
    <rPh sb="0" eb="2">
      <t>カイゴ</t>
    </rPh>
    <rPh sb="2" eb="3">
      <t>ケイ</t>
    </rPh>
    <rPh sb="4" eb="6">
      <t>ヘイセツ</t>
    </rPh>
    <rPh sb="7" eb="9">
      <t>キンセツ</t>
    </rPh>
    <phoneticPr fontId="2"/>
  </si>
  <si>
    <t>計</t>
    <rPh sb="0" eb="1">
      <t>ケイ</t>
    </rPh>
    <phoneticPr fontId="2"/>
  </si>
  <si>
    <t>連携の形態</t>
    <rPh sb="0" eb="2">
      <t>レンケイ</t>
    </rPh>
    <rPh sb="3" eb="5">
      <t>ケイタイ</t>
    </rPh>
    <phoneticPr fontId="3"/>
  </si>
  <si>
    <t>医療のみと連携</t>
    <rPh sb="0" eb="2">
      <t>イリョウ</t>
    </rPh>
    <rPh sb="5" eb="7">
      <t>レンケイ</t>
    </rPh>
    <phoneticPr fontId="3"/>
  </si>
  <si>
    <t>ア
・
イ</t>
    <phoneticPr fontId="3"/>
  </si>
  <si>
    <t>介護のみと連携</t>
    <rPh sb="0" eb="2">
      <t>カイゴ</t>
    </rPh>
    <rPh sb="5" eb="7">
      <t>レンケイ</t>
    </rPh>
    <phoneticPr fontId="3"/>
  </si>
  <si>
    <t>医療系専門人材</t>
    <rPh sb="0" eb="2">
      <t>イリョウ</t>
    </rPh>
    <rPh sb="2" eb="3">
      <t>ケイ</t>
    </rPh>
    <rPh sb="3" eb="5">
      <t>センモン</t>
    </rPh>
    <rPh sb="5" eb="7">
      <t>ジンザイ</t>
    </rPh>
    <phoneticPr fontId="2"/>
  </si>
  <si>
    <t>ミス回答数</t>
    <rPh sb="2" eb="4">
      <t>カイトウ</t>
    </rPh>
    <rPh sb="4" eb="5">
      <t>スウ</t>
    </rPh>
    <phoneticPr fontId="2"/>
  </si>
  <si>
    <t>回答ミス数</t>
    <rPh sb="0" eb="2">
      <t>カイトウ</t>
    </rPh>
    <rPh sb="4" eb="5">
      <t>スウ</t>
    </rPh>
    <phoneticPr fontId="2"/>
  </si>
  <si>
    <t>基準未達成数</t>
    <rPh sb="0" eb="2">
      <t>キジュン</t>
    </rPh>
    <rPh sb="2" eb="5">
      <t>ミタッセイ</t>
    </rPh>
    <rPh sb="5" eb="6">
      <t>スウ</t>
    </rPh>
    <phoneticPr fontId="2"/>
  </si>
  <si>
    <t>●</t>
    <phoneticPr fontId="20"/>
  </si>
  <si>
    <t>●</t>
    <phoneticPr fontId="20"/>
  </si>
  <si>
    <t>●</t>
    <phoneticPr fontId="20"/>
  </si>
  <si>
    <t>✔</t>
  </si>
  <si>
    <r>
      <t>住宅や</t>
    </r>
    <r>
      <rPr>
        <u/>
        <sz val="12"/>
        <color indexed="10"/>
        <rFont val="HG丸ｺﾞｼｯｸM-PRO"/>
        <family val="3"/>
        <charset val="128"/>
      </rPr>
      <t>連携先事業所において</t>
    </r>
    <r>
      <rPr>
        <sz val="12"/>
        <rFont val="HG丸ｺﾞｼｯｸM-PRO"/>
        <family val="3"/>
        <charset val="128"/>
      </rPr>
      <t>、入居者が必要とするサービスの提供に適した専門的人材が確保されている</t>
    </r>
    <rPh sb="0" eb="2">
      <t>ジュウタク</t>
    </rPh>
    <rPh sb="3" eb="5">
      <t>レンケイ</t>
    </rPh>
    <rPh sb="5" eb="6">
      <t>サキ</t>
    </rPh>
    <rPh sb="6" eb="9">
      <t>ジギョウショ</t>
    </rPh>
    <rPh sb="14" eb="17">
      <t>ニュウキョシャ</t>
    </rPh>
    <rPh sb="18" eb="20">
      <t>ヒツヨウ</t>
    </rPh>
    <rPh sb="28" eb="30">
      <t>テイキョウ</t>
    </rPh>
    <rPh sb="31" eb="32">
      <t>テキ</t>
    </rPh>
    <rPh sb="34" eb="37">
      <t>センモンテキ</t>
    </rPh>
    <rPh sb="37" eb="39">
      <t>ジンザイ</t>
    </rPh>
    <rPh sb="40" eb="42">
      <t>カクホ</t>
    </rPh>
    <phoneticPr fontId="3"/>
  </si>
  <si>
    <t>（様式１-①　記載例）</t>
    <rPh sb="7" eb="9">
      <t>キサイ</t>
    </rPh>
    <rPh sb="9" eb="10">
      <t>レイ</t>
    </rPh>
    <phoneticPr fontId="3"/>
  </si>
  <si>
    <t>医療法人社団△△</t>
    <rPh sb="0" eb="2">
      <t>イリョウ</t>
    </rPh>
    <rPh sb="2" eb="4">
      <t>ホウジン</t>
    </rPh>
    <rPh sb="4" eb="6">
      <t>シャダン</t>
    </rPh>
    <phoneticPr fontId="17"/>
  </si>
  <si>
    <t>□□ホーム</t>
    <phoneticPr fontId="17"/>
  </si>
  <si>
    <t>（様式１-②　記入例）</t>
    <rPh sb="7" eb="9">
      <t>キニュウ</t>
    </rPh>
    <rPh sb="9" eb="10">
      <t>レイ</t>
    </rPh>
    <phoneticPr fontId="3"/>
  </si>
  <si>
    <t>社会福祉法人○○</t>
    <rPh sb="0" eb="2">
      <t>シャカイ</t>
    </rPh>
    <rPh sb="2" eb="4">
      <t>フクシ</t>
    </rPh>
    <rPh sb="4" eb="6">
      <t>ホウジン</t>
    </rPh>
    <phoneticPr fontId="2"/>
  </si>
  <si>
    <t>××の家</t>
    <rPh sb="3" eb="4">
      <t>イエ</t>
    </rPh>
    <phoneticPr fontId="2"/>
  </si>
  <si>
    <t>株式会社◇◇</t>
    <rPh sb="0" eb="4">
      <t>カブシキガイシャ</t>
    </rPh>
    <phoneticPr fontId="17"/>
  </si>
  <si>
    <t>○○レジデンス</t>
    <phoneticPr fontId="17"/>
  </si>
  <si>
    <r>
      <t>住宅や</t>
    </r>
    <r>
      <rPr>
        <u/>
        <sz val="12"/>
        <color indexed="10"/>
        <rFont val="HG丸ｺﾞｼｯｸM-PRO"/>
        <family val="3"/>
        <charset val="128"/>
      </rPr>
      <t>連携先事業所</t>
    </r>
    <r>
      <rPr>
        <sz val="12"/>
        <rFont val="HG丸ｺﾞｼｯｸM-PRO"/>
        <family val="3"/>
        <charset val="128"/>
      </rPr>
      <t>において、入居者が必要とするサービスの提供に適した専門的人材が確保されている</t>
    </r>
    <rPh sb="0" eb="2">
      <t>ジュウタク</t>
    </rPh>
    <rPh sb="3" eb="5">
      <t>レンケイ</t>
    </rPh>
    <rPh sb="5" eb="6">
      <t>サキ</t>
    </rPh>
    <rPh sb="6" eb="9">
      <t>ジギョウショ</t>
    </rPh>
    <rPh sb="14" eb="17">
      <t>ニュウキョシャ</t>
    </rPh>
    <rPh sb="18" eb="20">
      <t>ヒツヨウ</t>
    </rPh>
    <rPh sb="28" eb="30">
      <t>テイキョウ</t>
    </rPh>
    <rPh sb="31" eb="32">
      <t>テキ</t>
    </rPh>
    <rPh sb="34" eb="37">
      <t>センモンテキ</t>
    </rPh>
    <rPh sb="37" eb="39">
      <t>ジンザイ</t>
    </rPh>
    <rPh sb="40" eb="42">
      <t>カクホ</t>
    </rPh>
    <phoneticPr fontId="3"/>
  </si>
  <si>
    <t>株式会社△△</t>
    <rPh sb="0" eb="4">
      <t>カブシキガイシャ</t>
    </rPh>
    <phoneticPr fontId="2"/>
  </si>
  <si>
    <t>社会福祉法人××</t>
    <rPh sb="0" eb="2">
      <t>シャカイ</t>
    </rPh>
    <rPh sb="2" eb="4">
      <t>フクシ</t>
    </rPh>
    <rPh sb="4" eb="6">
      <t>ホウジン</t>
    </rPh>
    <phoneticPr fontId="20"/>
  </si>
  <si>
    <t>□□ハウス</t>
    <phoneticPr fontId="2"/>
  </si>
  <si>
    <t>サービス付き高齢者向け住宅◇◇</t>
    <rPh sb="4" eb="5">
      <t>ツ</t>
    </rPh>
    <rPh sb="6" eb="9">
      <t>コウレイシャ</t>
    </rPh>
    <rPh sb="9" eb="10">
      <t>ム</t>
    </rPh>
    <rPh sb="11" eb="13">
      <t>ジュウタク</t>
    </rPh>
    <phoneticPr fontId="20"/>
  </si>
  <si>
    <t>（様式２－②　記載例）</t>
    <rPh sb="7" eb="9">
      <t>キサイ</t>
    </rPh>
    <rPh sb="9" eb="10">
      <t>レイ</t>
    </rPh>
    <phoneticPr fontId="2"/>
  </si>
  <si>
    <t>（様式２－①　記入例）</t>
    <rPh sb="7" eb="9">
      <t>キニュウ</t>
    </rPh>
    <rPh sb="9" eb="10">
      <t>レイ</t>
    </rPh>
    <phoneticPr fontId="2"/>
  </si>
  <si>
    <t>（様式１-③　記入例）</t>
    <rPh sb="7" eb="9">
      <t>キニュウ</t>
    </rPh>
    <rPh sb="9" eb="10">
      <t>レイ</t>
    </rPh>
    <phoneticPr fontId="3"/>
  </si>
  <si>
    <t xml:space="preserve"> 求めや必要な状況に応じて情報提供している</t>
    <rPh sb="13" eb="15">
      <t>ジョウホウ</t>
    </rPh>
    <rPh sb="15" eb="17">
      <t>テイキョウ</t>
    </rPh>
    <phoneticPr fontId="3"/>
  </si>
  <si>
    <t xml:space="preserve"> 掲示板等により情報提供している</t>
    <rPh sb="4" eb="5">
      <t>トウ</t>
    </rPh>
    <rPh sb="8" eb="10">
      <t>ジョウホウ</t>
    </rPh>
    <rPh sb="10" eb="12">
      <t>テイキョウ</t>
    </rPh>
    <phoneticPr fontId="3"/>
  </si>
  <si>
    <t>　在宅療養支援病院</t>
    <phoneticPr fontId="20"/>
  </si>
  <si>
    <t>　在宅療養支援病院以外の病院</t>
    <phoneticPr fontId="20"/>
  </si>
  <si>
    <t>　在宅療養支援診療所</t>
    <phoneticPr fontId="20"/>
  </si>
  <si>
    <t>　機能強化型在宅療養支援診療所</t>
    <phoneticPr fontId="20"/>
  </si>
  <si>
    <t>　在宅時医学総合管理料の届出がある診療所</t>
    <phoneticPr fontId="20"/>
  </si>
  <si>
    <t>　上記以外の診療所</t>
    <phoneticPr fontId="20"/>
  </si>
  <si>
    <t>　訪問看護ステーション</t>
    <phoneticPr fontId="20"/>
  </si>
  <si>
    <t>　訪問介護</t>
    <phoneticPr fontId="3"/>
  </si>
  <si>
    <t>　訪問入浴介護</t>
    <phoneticPr fontId="3"/>
  </si>
  <si>
    <t>　訪問リハビリテーション</t>
    <phoneticPr fontId="3"/>
  </si>
  <si>
    <t>　通所介護</t>
    <phoneticPr fontId="3"/>
  </si>
  <si>
    <t>　認知症対応型通所介護</t>
    <phoneticPr fontId="3"/>
  </si>
  <si>
    <t>　通所リハビリテーション</t>
    <phoneticPr fontId="3"/>
  </si>
  <si>
    <t>　地域密着型通所介護</t>
    <rPh sb="1" eb="3">
      <t>チイキ</t>
    </rPh>
    <rPh sb="3" eb="6">
      <t>ミッチャクガタ</t>
    </rPh>
    <rPh sb="6" eb="10">
      <t>ツウショカイゴ</t>
    </rPh>
    <phoneticPr fontId="3"/>
  </si>
  <si>
    <t>　在宅療養支援病院</t>
    <phoneticPr fontId="2"/>
  </si>
  <si>
    <t>　在宅療養支援病院以外の病院</t>
    <phoneticPr fontId="2"/>
  </si>
  <si>
    <t>　在宅療養支援診療所</t>
    <phoneticPr fontId="2"/>
  </si>
  <si>
    <t>　機能強化型在宅療養支援診療所</t>
    <phoneticPr fontId="2"/>
  </si>
  <si>
    <t>　在宅時医学総合管理料の届出がある診療所</t>
    <phoneticPr fontId="2"/>
  </si>
  <si>
    <t>　上記以外の診療所</t>
    <phoneticPr fontId="2"/>
  </si>
  <si>
    <t>　訪問看護ステーション</t>
    <phoneticPr fontId="2"/>
  </si>
  <si>
    <t>　訪問介護</t>
    <phoneticPr fontId="3"/>
  </si>
  <si>
    <t>　訪問入浴介護</t>
    <phoneticPr fontId="3"/>
  </si>
  <si>
    <t>　訪問リハビリテーション</t>
    <phoneticPr fontId="3"/>
  </si>
  <si>
    <t>　通所介護</t>
    <phoneticPr fontId="3"/>
  </si>
  <si>
    <t>　認知症対応型通所介護</t>
    <phoneticPr fontId="3"/>
  </si>
  <si>
    <t>　通所リハビリテーション</t>
    <phoneticPr fontId="3"/>
  </si>
  <si>
    <t>　在宅療養支援病院</t>
    <phoneticPr fontId="17"/>
  </si>
  <si>
    <t>　在宅療養支援病院以外の病院</t>
    <phoneticPr fontId="17"/>
  </si>
  <si>
    <t>　在宅療養支援診療所</t>
    <phoneticPr fontId="17"/>
  </si>
  <si>
    <t>　機能強化型在宅療養支援診療所</t>
    <phoneticPr fontId="17"/>
  </si>
  <si>
    <t>　在宅時医学総合管理料の届出がある診療所</t>
    <phoneticPr fontId="17"/>
  </si>
  <si>
    <t>　上記以外の診療所</t>
    <phoneticPr fontId="17"/>
  </si>
  <si>
    <t>　訪問看護ステーション</t>
    <phoneticPr fontId="17"/>
  </si>
  <si>
    <t>　サテライト型訪問看護ステーション</t>
    <phoneticPr fontId="3"/>
  </si>
  <si>
    <t>　訪問介護</t>
    <phoneticPr fontId="3"/>
  </si>
  <si>
    <t>　夜間対応型訪問介護</t>
    <phoneticPr fontId="17"/>
  </si>
  <si>
    <t>　訪問入浴介護</t>
    <phoneticPr fontId="17"/>
  </si>
  <si>
    <t>　訪問リハビリテーション</t>
    <phoneticPr fontId="3"/>
  </si>
  <si>
    <t>　通所介護</t>
    <phoneticPr fontId="17"/>
  </si>
  <si>
    <t>　認知症対応型通所介護</t>
    <phoneticPr fontId="17"/>
  </si>
  <si>
    <t>　通所リハビリテーション</t>
    <phoneticPr fontId="3"/>
  </si>
  <si>
    <t>　地域密着型通所介護</t>
    <rPh sb="1" eb="3">
      <t>チイキ</t>
    </rPh>
    <rPh sb="3" eb="6">
      <t>ミッチャクガタ</t>
    </rPh>
    <rPh sb="6" eb="10">
      <t>ツウショカイゴ</t>
    </rPh>
    <phoneticPr fontId="2"/>
  </si>
  <si>
    <t xml:space="preserve"> 小規模多機能型居宅介護</t>
    <phoneticPr fontId="2"/>
  </si>
  <si>
    <t>　定期巡回・随時対応型訪問介護看護</t>
    <phoneticPr fontId="2"/>
  </si>
  <si>
    <r>
      <t xml:space="preserve">　看護小規模多機能型居宅介護
</t>
    </r>
    <r>
      <rPr>
        <sz val="9"/>
        <rFont val="HG丸ｺﾞｼｯｸM-PRO"/>
        <family val="3"/>
        <charset val="128"/>
      </rPr>
      <t>　　</t>
    </r>
    <r>
      <rPr>
        <sz val="6"/>
        <rFont val="HG丸ｺﾞｼｯｸM-PRO"/>
        <family val="3"/>
        <charset val="128"/>
      </rPr>
      <t>（平成27年3月末までの名称は、「複合型サービス」）</t>
    </r>
    <phoneticPr fontId="3"/>
  </si>
  <si>
    <t>　居宅介護支援事業所</t>
    <phoneticPr fontId="2"/>
  </si>
  <si>
    <t>　短期入所サービス（ショートステイ）</t>
    <rPh sb="1" eb="3">
      <t>タンキ</t>
    </rPh>
    <rPh sb="3" eb="5">
      <t>ニュウショ</t>
    </rPh>
    <phoneticPr fontId="3"/>
  </si>
  <si>
    <t>　在宅療養支援病院</t>
    <phoneticPr fontId="17"/>
  </si>
  <si>
    <t>　在宅療養支援病院以外の病院</t>
    <phoneticPr fontId="17"/>
  </si>
  <si>
    <t>　在宅療養支援診療所</t>
    <phoneticPr fontId="17"/>
  </si>
  <si>
    <t>　機能強化型在宅療養支援診療所</t>
    <phoneticPr fontId="17"/>
  </si>
  <si>
    <t>　在宅時医学総合管理料の届出がある診療所</t>
    <phoneticPr fontId="17"/>
  </si>
  <si>
    <t>　上記以外の診療所</t>
    <phoneticPr fontId="17"/>
  </si>
  <si>
    <t>　訪問看護ステーション</t>
    <phoneticPr fontId="17"/>
  </si>
  <si>
    <t>　サテライト型訪問看護ステーション</t>
    <phoneticPr fontId="3"/>
  </si>
  <si>
    <t>　訪問介護</t>
    <phoneticPr fontId="3"/>
  </si>
  <si>
    <t>　夜間対応型訪問介護</t>
    <phoneticPr fontId="17"/>
  </si>
  <si>
    <t>　訪問入浴介護</t>
    <phoneticPr fontId="17"/>
  </si>
  <si>
    <t>　訪問リハビリテーション</t>
    <phoneticPr fontId="3"/>
  </si>
  <si>
    <t>　通所介護</t>
    <phoneticPr fontId="17"/>
  </si>
  <si>
    <t>　認知症対応型通所介護</t>
    <phoneticPr fontId="17"/>
  </si>
  <si>
    <t>　通所リハビリテーション</t>
    <phoneticPr fontId="3"/>
  </si>
  <si>
    <t xml:space="preserve"> 小規模多機能型居宅介護</t>
    <phoneticPr fontId="2"/>
  </si>
  <si>
    <t>　定期巡回・随時対応型訪問介護看護</t>
    <phoneticPr fontId="2"/>
  </si>
  <si>
    <r>
      <t xml:space="preserve">　看護小規模多機能型居宅介護
</t>
    </r>
    <r>
      <rPr>
        <sz val="9"/>
        <rFont val="HG丸ｺﾞｼｯｸM-PRO"/>
        <family val="3"/>
        <charset val="128"/>
      </rPr>
      <t>　　</t>
    </r>
    <r>
      <rPr>
        <sz val="6"/>
        <rFont val="HG丸ｺﾞｼｯｸM-PRO"/>
        <family val="3"/>
        <charset val="128"/>
      </rPr>
      <t>（平成27年3月末までの名称は、「複合型サービス」）</t>
    </r>
    <phoneticPr fontId="3"/>
  </si>
  <si>
    <t>　居宅介護支援事業所</t>
    <phoneticPr fontId="2"/>
  </si>
  <si>
    <t>　在宅療養支援病院</t>
    <phoneticPr fontId="2"/>
  </si>
  <si>
    <t>　在宅療養支援病院以外の病院</t>
    <phoneticPr fontId="2"/>
  </si>
  <si>
    <t>　在宅療養支援診療所</t>
    <phoneticPr fontId="2"/>
  </si>
  <si>
    <t>　機能強化型在宅療養支援診療所</t>
    <phoneticPr fontId="2"/>
  </si>
  <si>
    <t>　在宅時医学総合管理料の届出がある診療所</t>
    <phoneticPr fontId="2"/>
  </si>
  <si>
    <t>　上記以外の診療所</t>
    <phoneticPr fontId="2"/>
  </si>
  <si>
    <t>　訪問看護ステーション</t>
    <phoneticPr fontId="2"/>
  </si>
  <si>
    <t>　サテライト型訪問看護ステーション</t>
    <phoneticPr fontId="3"/>
  </si>
  <si>
    <t>　訪問介護</t>
    <phoneticPr fontId="3"/>
  </si>
  <si>
    <t>　夜間対応型訪問介護</t>
    <phoneticPr fontId="2"/>
  </si>
  <si>
    <t>　訪問入浴介護</t>
    <phoneticPr fontId="2"/>
  </si>
  <si>
    <t>　訪問リハビリテーション</t>
    <phoneticPr fontId="3"/>
  </si>
  <si>
    <t>　通所介護</t>
    <phoneticPr fontId="2"/>
  </si>
  <si>
    <t>　認知症対応型通所介護</t>
    <phoneticPr fontId="2"/>
  </si>
  <si>
    <t xml:space="preserve"> 小規模多機能型居宅介護</t>
    <phoneticPr fontId="2"/>
  </si>
  <si>
    <t>　定期巡回・随時対応型訪問介護看護</t>
    <phoneticPr fontId="2"/>
  </si>
  <si>
    <r>
      <t xml:space="preserve">　看護小規模多機能型居宅介護
</t>
    </r>
    <r>
      <rPr>
        <sz val="9"/>
        <rFont val="HG丸ｺﾞｼｯｸM-PRO"/>
        <family val="3"/>
        <charset val="128"/>
      </rPr>
      <t>　　</t>
    </r>
    <r>
      <rPr>
        <sz val="6"/>
        <rFont val="HG丸ｺﾞｼｯｸM-PRO"/>
        <family val="3"/>
        <charset val="128"/>
      </rPr>
      <t>（平成27年3月末までの名称は、「複合型サービス」）</t>
    </r>
    <phoneticPr fontId="3"/>
  </si>
  <si>
    <t>サービス付き高齢者向け住宅における
医療・介護連携のチェックリスト</t>
    <phoneticPr fontId="35"/>
  </si>
  <si>
    <t xml:space="preserve">  【ご回答にあたっての留意事項】</t>
    <phoneticPr fontId="35"/>
  </si>
  <si>
    <t>登録
番号</t>
    <rPh sb="0" eb="2">
      <t>トウロク</t>
    </rPh>
    <rPh sb="3" eb="5">
      <t>バンゴウ</t>
    </rPh>
    <phoneticPr fontId="41"/>
  </si>
  <si>
    <t>住宅名</t>
    <rPh sb="0" eb="2">
      <t>ジュウタク</t>
    </rPh>
    <rPh sb="2" eb="3">
      <t>メイ</t>
    </rPh>
    <phoneticPr fontId="41"/>
  </si>
  <si>
    <t>特定・利用権</t>
  </si>
  <si>
    <t>事業者名</t>
    <rPh sb="0" eb="3">
      <t>ジギョウシャ</t>
    </rPh>
    <rPh sb="3" eb="4">
      <t>メイ</t>
    </rPh>
    <phoneticPr fontId="42"/>
  </si>
  <si>
    <r>
      <t>■　下記の</t>
    </r>
    <r>
      <rPr>
        <b/>
        <u val="double"/>
        <sz val="14"/>
        <color theme="1"/>
        <rFont val="BIZ UDPゴシック"/>
        <family val="3"/>
        <charset val="128"/>
      </rPr>
      <t>「登録番号」をご記入</t>
    </r>
    <r>
      <rPr>
        <sz val="11"/>
        <color theme="1"/>
        <rFont val="BIZ UDPゴシック"/>
        <family val="3"/>
        <charset val="128"/>
      </rPr>
      <t>いただき、該当する</t>
    </r>
    <r>
      <rPr>
        <b/>
        <sz val="14"/>
        <color theme="1"/>
        <rFont val="BIZ UDPゴシック"/>
        <family val="3"/>
        <charset val="128"/>
      </rPr>
      <t>「様式」をご確認</t>
    </r>
    <r>
      <rPr>
        <sz val="11"/>
        <color theme="1"/>
        <rFont val="BIZ UDPゴシック"/>
        <family val="3"/>
        <charset val="128"/>
      </rPr>
      <t>ください。
■　医療・介護のいずれか、もしくは双方と連携を行っている住宅について
     「様式」と以下の「表」に基づき、</t>
    </r>
    <r>
      <rPr>
        <u/>
        <sz val="11"/>
        <color theme="1"/>
        <rFont val="BIZ UDPゴシック"/>
        <family val="3"/>
        <charset val="128"/>
      </rPr>
      <t>該当の様式</t>
    </r>
    <r>
      <rPr>
        <sz val="11"/>
        <color theme="1"/>
        <rFont val="BIZ UDPゴシック"/>
        <family val="3"/>
        <charset val="128"/>
      </rPr>
      <t>でチェックリストをご作成ください。
    （記入方法は、別紙「記入例」を参考にしてください）</t>
    </r>
    <rPh sb="80" eb="82">
      <t>ヨウシキ</t>
    </rPh>
    <rPh sb="84" eb="86">
      <t>イカ</t>
    </rPh>
    <rPh sb="88" eb="89">
      <t>ヒョウ</t>
    </rPh>
    <phoneticPr fontId="35"/>
  </si>
  <si>
    <t>プラチナ・シニアホーム足立竹ノ塚</t>
  </si>
  <si>
    <t>指定を受けていない</t>
  </si>
  <si>
    <t>株式会社レイクス２１</t>
  </si>
  <si>
    <t>　　　　　　　　　　　　　… ピンクセル ： 「登録番号」をご記入してください。</t>
    <rPh sb="24" eb="26">
      <t>トウロク</t>
    </rPh>
    <rPh sb="26" eb="28">
      <t>バンゴウ</t>
    </rPh>
    <rPh sb="31" eb="33">
      <t>キニュウ</t>
    </rPh>
    <phoneticPr fontId="35"/>
  </si>
  <si>
    <t>パステルライフ昭島</t>
  </si>
  <si>
    <t>扶桑管理サービス株式会社</t>
  </si>
  <si>
    <t>　　　　　　　　　　　　　… 白色セル 　： 自動入力。入力しないでください。</t>
    <rPh sb="15" eb="16">
      <t>シロ</t>
    </rPh>
    <rPh sb="16" eb="17">
      <t>イロ</t>
    </rPh>
    <rPh sb="23" eb="25">
      <t>ジドウ</t>
    </rPh>
    <rPh sb="25" eb="27">
      <t>ニュウリョク</t>
    </rPh>
    <rPh sb="28" eb="30">
      <t>ニュウリョク</t>
    </rPh>
    <phoneticPr fontId="35"/>
  </si>
  <si>
    <t>ＨＤケア高田馬場</t>
  </si>
  <si>
    <t>医療法人社団白水会</t>
  </si>
  <si>
    <t>サンベストビレッジ浮間公園</t>
  </si>
  <si>
    <t>株式会社　サンベスト東信</t>
  </si>
  <si>
    <t>登録番号</t>
    <rPh sb="0" eb="2">
      <t>トウロク</t>
    </rPh>
    <rPh sb="2" eb="4">
      <t>バンゴウ</t>
    </rPh>
    <phoneticPr fontId="35"/>
  </si>
  <si>
    <t>アンジェリカハイツ</t>
  </si>
  <si>
    <t>社会福祉法人ふきのとうの会</t>
  </si>
  <si>
    <t>住宅名</t>
    <rPh sb="0" eb="2">
      <t>ジュウタク</t>
    </rPh>
    <rPh sb="2" eb="3">
      <t>メイ</t>
    </rPh>
    <phoneticPr fontId="35"/>
  </si>
  <si>
    <t>そんぽの家Ｓ王子神谷</t>
  </si>
  <si>
    <t>ＳＯＭＰＯケア株式会社</t>
  </si>
  <si>
    <t>事業者名</t>
    <rPh sb="0" eb="3">
      <t>ジギョウシャ</t>
    </rPh>
    <rPh sb="3" eb="4">
      <t>メイ</t>
    </rPh>
    <phoneticPr fontId="35"/>
  </si>
  <si>
    <t>そんぽの家Ｓ玉川上水</t>
  </si>
  <si>
    <t>特定施設</t>
    <rPh sb="0" eb="2">
      <t>トクテイ</t>
    </rPh>
    <rPh sb="2" eb="4">
      <t>シセツ</t>
    </rPh>
    <phoneticPr fontId="35"/>
  </si>
  <si>
    <t>そんぽの家Ｓ府中住吉</t>
  </si>
  <si>
    <t>ゆいま～る拝島</t>
  </si>
  <si>
    <t>指定を受けている</t>
  </si>
  <si>
    <t>株式会社コミュニティネット</t>
  </si>
  <si>
    <t>様式</t>
    <rPh sb="0" eb="2">
      <t>ヨウシキ</t>
    </rPh>
    <phoneticPr fontId="35"/>
  </si>
  <si>
    <t>そんぽの家Ｓ上野毛</t>
  </si>
  <si>
    <t>「様式１－①」「様式１－②」「様式１－③」からお選びください</t>
    <rPh sb="1" eb="3">
      <t>ヨウシキ</t>
    </rPh>
    <rPh sb="24" eb="25">
      <t>エラ</t>
    </rPh>
    <phoneticPr fontId="35"/>
  </si>
  <si>
    <t>そんぽの家Ｓ井荻</t>
  </si>
  <si>
    <t>医療・介護連携</t>
  </si>
  <si>
    <t>医療のみと連携</t>
    <phoneticPr fontId="35"/>
  </si>
  <si>
    <t>介護のみと連携</t>
    <phoneticPr fontId="35"/>
  </si>
  <si>
    <t>「様式2－①」「様式2－②」からお選びください</t>
    <rPh sb="17" eb="18">
      <t>エラ</t>
    </rPh>
    <phoneticPr fontId="35"/>
  </si>
  <si>
    <t>そんぽの家Ｓ江古田</t>
  </si>
  <si>
    <t>特定施設入居者生活介護の指定を受けていない</t>
  </si>
  <si>
    <t>様式１－①</t>
    <phoneticPr fontId="35"/>
  </si>
  <si>
    <t>様式１－②</t>
    <phoneticPr fontId="35"/>
  </si>
  <si>
    <t>様式１－③</t>
    <phoneticPr fontId="35"/>
  </si>
  <si>
    <t>そんぽの家Ｓ足立保塚</t>
  </si>
  <si>
    <t>そんぽの家Ｓ綾瀬</t>
  </si>
  <si>
    <t>包括型（一般型）</t>
    <phoneticPr fontId="35"/>
  </si>
  <si>
    <t>外部サービス利用型</t>
    <phoneticPr fontId="35"/>
  </si>
  <si>
    <t>そんぽの家Ｓ四つ木</t>
  </si>
  <si>
    <t>特定施設入居者生活介護の指定を受けている</t>
    <phoneticPr fontId="35"/>
  </si>
  <si>
    <t>様式2－①</t>
    <phoneticPr fontId="35"/>
  </si>
  <si>
    <t>様式2－②</t>
    <phoneticPr fontId="35"/>
  </si>
  <si>
    <t>そんぽの家Ｓ調布</t>
  </si>
  <si>
    <t>そんぽの家Ｓ西府</t>
  </si>
  <si>
    <t>そんぽの家Ｓ府中中河原</t>
  </si>
  <si>
    <t>そんぽの家Ｓ堀切菖蒲園</t>
  </si>
  <si>
    <r>
      <t>■　回答について
　　・</t>
    </r>
    <r>
      <rPr>
        <sz val="11"/>
        <color rgb="FFFF0000"/>
        <rFont val="BIZ UDPゴシック"/>
        <family val="3"/>
        <charset val="128"/>
      </rPr>
      <t>チェックマークが赤字で表示される場合は、必須項目に「いいえ」と回答するなど
　　 不適切な回答である可能性があります。回答内容をご確認ください。</t>
    </r>
    <r>
      <rPr>
        <sz val="11"/>
        <color theme="1"/>
        <rFont val="BIZ UDPゴシック"/>
        <family val="3"/>
        <charset val="128"/>
      </rPr>
      <t xml:space="preserve">
　　・大項目で「いいえ」を選択すると、その項目の小項目は回答の必要がないため、
　　 網掛けとなります。記入しないでください。</t>
    </r>
    <rPh sb="2" eb="4">
      <t>カイトウ</t>
    </rPh>
    <rPh sb="20" eb="22">
      <t>アカジ</t>
    </rPh>
    <rPh sb="23" eb="25">
      <t>ヒョウジ</t>
    </rPh>
    <rPh sb="28" eb="30">
      <t>バアイ</t>
    </rPh>
    <rPh sb="32" eb="34">
      <t>ヒッス</t>
    </rPh>
    <rPh sb="34" eb="36">
      <t>コウモク</t>
    </rPh>
    <rPh sb="43" eb="45">
      <t>カイトウ</t>
    </rPh>
    <rPh sb="55" eb="57">
      <t>カイトウ</t>
    </rPh>
    <rPh sb="57" eb="60">
      <t>カノウセイ</t>
    </rPh>
    <rPh sb="66" eb="68">
      <t>カイトウ</t>
    </rPh>
    <rPh sb="68" eb="70">
      <t>ナイヨウ</t>
    </rPh>
    <rPh sb="72" eb="74">
      <t>カクニン</t>
    </rPh>
    <rPh sb="81" eb="84">
      <t>ダイコウモク</t>
    </rPh>
    <rPh sb="93" eb="95">
      <t>センタク</t>
    </rPh>
    <rPh sb="101" eb="103">
      <t>コウモク</t>
    </rPh>
    <rPh sb="104" eb="107">
      <t>ショウコウモク</t>
    </rPh>
    <rPh sb="108" eb="110">
      <t>カイトウ</t>
    </rPh>
    <rPh sb="111" eb="113">
      <t>ヒツヨウ</t>
    </rPh>
    <rPh sb="119" eb="121">
      <t>アミカ</t>
    </rPh>
    <rPh sb="132" eb="134">
      <t>キニュウ</t>
    </rPh>
    <phoneticPr fontId="35"/>
  </si>
  <si>
    <t>そんぽの家Ｓ羽田</t>
  </si>
  <si>
    <t>そんぽの家Ｓ烏山</t>
  </si>
  <si>
    <t>■　なお、記入方法等について不明な点がある場合には
　　 以下の連絡先までお問い合わせください。
　　 お問合せ先：東京都福祉局高齢者施策推進部
　   　　　　　　           　在宅支援課高齢者住宅担当　　　　　　Tel：03-5320-4273</t>
    <rPh sb="67" eb="68">
      <t>シャ</t>
    </rPh>
    <rPh sb="68" eb="70">
      <t>シサク</t>
    </rPh>
    <rPh sb="70" eb="72">
      <t>スイシン</t>
    </rPh>
    <rPh sb="96" eb="98">
      <t>ザイタク</t>
    </rPh>
    <phoneticPr fontId="35"/>
  </si>
  <si>
    <t>そんぽの家Ｓ北綾瀬</t>
  </si>
  <si>
    <t>そんぽの家Ｓ扇東</t>
  </si>
  <si>
    <t>ベリーハイム　あやとり</t>
  </si>
  <si>
    <t>株式会社　ニュース　ラボ</t>
  </si>
  <si>
    <t>品川区高齢者向け優良賃貸住宅コムニカ</t>
  </si>
  <si>
    <t>有限会社　新井湯</t>
  </si>
  <si>
    <t>高齢者マンション　サンシャインビラ</t>
  </si>
  <si>
    <t>社会福祉法人 福陽会　</t>
  </si>
  <si>
    <t>そんぽの家Ｓ府中南町</t>
  </si>
  <si>
    <t>そんぽの家Ｓ新高島平</t>
  </si>
  <si>
    <t>そんぽの家Ｓ板橋仲宿</t>
  </si>
  <si>
    <t>そんぽの家Ｓ西糀谷</t>
  </si>
  <si>
    <t>そんぽの家Ｓ成城西</t>
  </si>
  <si>
    <t>そんぽの家Ｓ扇大橋</t>
  </si>
  <si>
    <t>そんぽの家Ｓ大泉北</t>
  </si>
  <si>
    <t>そんぽの家Ｓ稲城長沼</t>
  </si>
  <si>
    <t>憩いの家</t>
  </si>
  <si>
    <t>有限会社ウメモトコーポレーション</t>
  </si>
  <si>
    <t>ココファンレイクヒルズ</t>
  </si>
  <si>
    <t>株式会社学研ココファン</t>
  </si>
  <si>
    <t>ココファン池上</t>
  </si>
  <si>
    <t>フォレスト国分寺</t>
  </si>
  <si>
    <t>FLC Partners株式会社</t>
  </si>
  <si>
    <t>そんぽの家Ｓ吉祥寺南</t>
  </si>
  <si>
    <t>高齢者フラット　楽</t>
  </si>
  <si>
    <t>社会福祉法人 至誠学舎立川</t>
  </si>
  <si>
    <t>ウェリスオリーブ新小岩</t>
  </si>
  <si>
    <t>NTTアーバンバリューサポート株式会社</t>
    <phoneticPr fontId="54"/>
  </si>
  <si>
    <t>星風会サービス付き高齢者向け住宅カーサ・ラ・ヴィーダ保木間</t>
  </si>
  <si>
    <t>社会福祉法人星風会</t>
  </si>
  <si>
    <t>府中市高齢者住宅うらら多磨</t>
  </si>
  <si>
    <t>社会福祉法人多摩同胞会</t>
  </si>
  <si>
    <t>そんぽの家Ｓときわ台南</t>
  </si>
  <si>
    <t>そんぽの家Ｓ保谷北町</t>
  </si>
  <si>
    <t>じゃすみん扇</t>
  </si>
  <si>
    <t>有限会社アウトソー</t>
  </si>
  <si>
    <t>グループリビングあやせ</t>
  </si>
  <si>
    <t>社会福祉法人長寿村</t>
  </si>
  <si>
    <t>サービス付き高齢者向け住宅「南聖園」</t>
  </si>
  <si>
    <t>社会福祉法人誠愛会</t>
  </si>
  <si>
    <t xml:space="preserve">プラチナ・シニアホーム板橋徳丸 </t>
  </si>
  <si>
    <t>大田幸陽会ラナハウス西糀谷</t>
  </si>
  <si>
    <t>社会福祉法人大田幸陽会</t>
  </si>
  <si>
    <t>サービス付き高齢者向け住宅　ひまわりホーム花畑</t>
  </si>
  <si>
    <t>株式会社ひまわり</t>
  </si>
  <si>
    <t>グリーンヒルズときわ台</t>
  </si>
  <si>
    <t>有限会社石田ビル</t>
  </si>
  <si>
    <t>フルール細田</t>
  </si>
  <si>
    <t>スミカフルール・ケア株式会社</t>
  </si>
  <si>
    <t>レジデンス昭島</t>
  </si>
  <si>
    <t>日本シニアライフ株式会社</t>
  </si>
  <si>
    <t>パステルライフ福生</t>
  </si>
  <si>
    <t>ココチケア住宅ケアリビング</t>
  </si>
  <si>
    <t>株式会社　ソラスト</t>
  </si>
  <si>
    <t>ココチケア住宅メディカルレジデンス</t>
  </si>
  <si>
    <t>風のガーデンひの</t>
  </si>
  <si>
    <t>医療法人社団康明会</t>
  </si>
  <si>
    <t>グランマリバーサイド立川</t>
  </si>
  <si>
    <t>株式会社日本トータルライフ</t>
  </si>
  <si>
    <t>西東京ケアコミュニティそよ風</t>
  </si>
  <si>
    <t>株式会社ユニマット　リタイアメント・コミュニティ</t>
  </si>
  <si>
    <t>サービス付き高齢者向け住宅あすなろ</t>
  </si>
  <si>
    <t>鹿島開発株式会社</t>
  </si>
  <si>
    <t>ガーデンフィールズ六木</t>
  </si>
  <si>
    <t>株式会社　明昭</t>
  </si>
  <si>
    <t>ガーデンフィールズ花畑</t>
  </si>
  <si>
    <t>株式会社明昭</t>
  </si>
  <si>
    <t>サービス付高齢者住宅 リンク平和台</t>
  </si>
  <si>
    <t>株式会社ヒーロー</t>
  </si>
  <si>
    <t>ガーデンフィールズとねり公園BigBell</t>
  </si>
  <si>
    <t>グレイプス浅草</t>
  </si>
  <si>
    <t>ようせいメディカルコート</t>
  </si>
  <si>
    <t>医療法人社団　容生会</t>
  </si>
  <si>
    <t>グランフレア金町</t>
  </si>
  <si>
    <t>株式会社グランフレア金町</t>
  </si>
  <si>
    <t>ケアホーム西大井こうほうえん</t>
  </si>
  <si>
    <t>社会福祉法人こうほうえん</t>
  </si>
  <si>
    <t>祖師谷ケアパークそよ風</t>
  </si>
  <si>
    <t>高齢者向け住宅せせらぎ</t>
  </si>
  <si>
    <t>社会福祉法人至誠学舎立川</t>
  </si>
  <si>
    <t>マストライフ古河庭園</t>
  </si>
  <si>
    <t>積水ハウス不動産東京株式会社</t>
  </si>
  <si>
    <t>グランド・マスターズ武蔵府中</t>
  </si>
  <si>
    <t>高齢者専用賃貸住宅　豊かな里</t>
  </si>
  <si>
    <t>社会福祉法人　隆山會</t>
  </si>
  <si>
    <t>デンハウス大森山王</t>
  </si>
  <si>
    <t>医療法人財団中島記念会</t>
  </si>
  <si>
    <t>東急ウェリナ旗の台</t>
  </si>
  <si>
    <t>東急ウェルネス株式会社</t>
  </si>
  <si>
    <t>そんぽの家Ｓ武蔵野</t>
  </si>
  <si>
    <t>品川区立大井林町高齢者住宅</t>
  </si>
  <si>
    <t>品川区</t>
  </si>
  <si>
    <t>ココファンまちだ鶴川</t>
  </si>
  <si>
    <t>アイリスガーデン昭島</t>
  </si>
  <si>
    <t>株式会社ニチイケアパレス</t>
  </si>
  <si>
    <t>ライフサポートレジデンスゆらら船堀駅前</t>
  </si>
  <si>
    <t>スターツケアサービス株式会社</t>
  </si>
  <si>
    <t>ヨウコーフォレスト北赤羽</t>
    <phoneticPr fontId="54"/>
  </si>
  <si>
    <t>株式会社ヨウコーフォレスト西台</t>
    <rPh sb="13" eb="15">
      <t>ニシダイ</t>
    </rPh>
    <phoneticPr fontId="54"/>
  </si>
  <si>
    <t>アイエスコート西麻布</t>
  </si>
  <si>
    <t>株式会社アイエスコート</t>
  </si>
  <si>
    <t>そんぽの家Ｓ武蔵砂川</t>
  </si>
  <si>
    <t>クオーレトーリツ立石</t>
  </si>
  <si>
    <t>株式会社トーリツ</t>
  </si>
  <si>
    <t xml:space="preserve">プラチナ・シニアホーム東大和 </t>
  </si>
  <si>
    <t>ココファン水元</t>
  </si>
  <si>
    <t>そんぽの家Ｓ西東京泉町</t>
  </si>
  <si>
    <t>シニアハウスくさばな</t>
  </si>
  <si>
    <t>医療法人社団豊信会</t>
  </si>
  <si>
    <t>東向島サービス付き高齢者向け住宅　スマイル・メゾン曳舟</t>
  </si>
  <si>
    <t>株式会社ライフコンサイドサービス</t>
  </si>
  <si>
    <t>きららハウス花畑</t>
  </si>
  <si>
    <t>株式会社グッドスタッフ</t>
  </si>
  <si>
    <t>グランドマスト椎名町</t>
  </si>
  <si>
    <t>ベリーハイム　あやとり　ＡＮＮＥＸ</t>
  </si>
  <si>
    <t>ブランシエールケア玉川上水</t>
  </si>
  <si>
    <t>株式会社長谷工シニアウェルデザイン</t>
  </si>
  <si>
    <t>そんぽの家Ｓ板橋若木</t>
  </si>
  <si>
    <t>そんぽの家Ｓ久米川</t>
  </si>
  <si>
    <t>そんぽの家Ｓ立川</t>
  </si>
  <si>
    <t>そんぽの家Ｓ東伏見</t>
  </si>
  <si>
    <t>株式会社ナミキ</t>
  </si>
  <si>
    <t>サービス付き高齢者向け住宅　みどりの杜</t>
  </si>
  <si>
    <t>医療法人社団翠会</t>
  </si>
  <si>
    <t>そんぽの家Ｓ奈美木成増</t>
  </si>
  <si>
    <t>そんぽの家Ｓ西新小岩</t>
  </si>
  <si>
    <t>そんぽの家Ｓ練馬土支田</t>
  </si>
  <si>
    <t>ナーシングホーム奥戸</t>
  </si>
  <si>
    <t>株式会社シーティーエフ</t>
  </si>
  <si>
    <t>青山メディケア</t>
  </si>
  <si>
    <t>医療法人社団光輝会</t>
  </si>
  <si>
    <t>コーシャハイム向原7号棟(サービス付き高齢者向け住宅）</t>
  </si>
  <si>
    <t>ケアガーデン　ＩＳＨＩＤＡ</t>
  </si>
  <si>
    <t>株式会社パワーズアンリミテッド</t>
  </si>
  <si>
    <t>ココファン立川弐番館</t>
  </si>
  <si>
    <t>コーシャハイム千歳烏山　サービス付き高齢者向け住宅　10号棟</t>
  </si>
  <si>
    <t>コーシャハイム千歳烏山　サービス付き高齢者向け住宅　9号棟</t>
  </si>
  <si>
    <t>コーシャハイム千歳烏山　サービス付き高齢者向け住宅　11号棟</t>
  </si>
  <si>
    <t>そんぽの家Ｓ木場公園</t>
  </si>
  <si>
    <t>ミアヘルサ オアシス東新小岩</t>
  </si>
  <si>
    <t>ミアヘルサ株式会社</t>
  </si>
  <si>
    <t>サービス付き高齢者向け住宅　シニアコートビオラ</t>
  </si>
  <si>
    <t>医療法人財団　朔望会</t>
  </si>
  <si>
    <t>ホームステーションらいふ成城西</t>
  </si>
  <si>
    <t>株式会社らいふ</t>
  </si>
  <si>
    <t>ゆいま～る多摩平の森　弐番館</t>
  </si>
  <si>
    <t>グランクレール成城</t>
  </si>
  <si>
    <t>東急不動産株式会社</t>
  </si>
  <si>
    <t>そんぽの家Ｓ東墨田ヒカリ</t>
  </si>
  <si>
    <t>ぐりーん・さいと　サルビア荘</t>
  </si>
  <si>
    <t>株式会社　生・活・計・画</t>
  </si>
  <si>
    <t>ココファン立川</t>
  </si>
  <si>
    <t>共英ハウス</t>
  </si>
  <si>
    <t>株式会社　共英</t>
  </si>
  <si>
    <t>リリィパワーズレジデンス竹ノ塚</t>
  </si>
  <si>
    <t>あじさい北田園</t>
  </si>
  <si>
    <t>特定非営利活動法人ヒューマンケア</t>
  </si>
  <si>
    <t>ガーデンフィールズ竹の塚</t>
  </si>
  <si>
    <t>そんぽの家Ｓ稲城</t>
  </si>
  <si>
    <t>なごやかレジデンス小平上水</t>
  </si>
  <si>
    <t>株式会社やまねメディカル</t>
  </si>
  <si>
    <t>そんぽの家Ｓ国領</t>
  </si>
  <si>
    <t>そんぽの家Ｓ保谷駅前</t>
  </si>
  <si>
    <t>ミモザ白寿庵足立江北</t>
  </si>
  <si>
    <t>ミモザ株式会社</t>
  </si>
  <si>
    <t>エーデルブルーメ島根</t>
  </si>
  <si>
    <t>株式会社新井商事不動産社</t>
  </si>
  <si>
    <t>ホームステーションらいふ清瀬</t>
  </si>
  <si>
    <t>ハートランド足立</t>
  </si>
  <si>
    <t>株式会社ワイグッドケア</t>
  </si>
  <si>
    <t>ココファン四谷</t>
  </si>
  <si>
    <t>ホームステーションらいふ小平</t>
  </si>
  <si>
    <t>プラチナ・シニアホーム高島平</t>
  </si>
  <si>
    <t>高齢者賃貸住宅　もも</t>
  </si>
  <si>
    <t>合資会社ファミリーサポートセンター　もも</t>
  </si>
  <si>
    <t>寿らいふときわ台</t>
  </si>
  <si>
    <t>株式会社シノケンウェルネス</t>
  </si>
  <si>
    <t>ココファン練馬関町</t>
  </si>
  <si>
    <t>ゆいま～る中沢</t>
  </si>
  <si>
    <t>サコージュ国分寺</t>
  </si>
  <si>
    <t>株式会社佐藤総研</t>
  </si>
  <si>
    <t>じゃすみん２番館</t>
  </si>
  <si>
    <t>有限会社 アウトソー</t>
  </si>
  <si>
    <t>そんぽの家Ｓ上石神井</t>
  </si>
  <si>
    <t>レイ・ストーリア滝山</t>
  </si>
  <si>
    <t>日建リース工業株式会社</t>
  </si>
  <si>
    <t>医療対応住宅ケアホスピス根岸</t>
  </si>
  <si>
    <t>株式会社AT</t>
  </si>
  <si>
    <t>ディーフェスタ日野</t>
  </si>
  <si>
    <t>大和リビングケア株式会社</t>
  </si>
  <si>
    <t>しんあい清戸の里</t>
  </si>
  <si>
    <t>社会福祉法人信愛報恩会</t>
  </si>
  <si>
    <t>そんぽの家　大森西</t>
  </si>
  <si>
    <t>マストクレリアン神楽坂</t>
  </si>
  <si>
    <t>やすらぎの丘 アルメリア深大寺南</t>
  </si>
  <si>
    <t>株式会社渋谷不動産エージェント</t>
  </si>
  <si>
    <t>グレイプスガーデン西新井大師</t>
  </si>
  <si>
    <t>グレイプスJ東池袋</t>
  </si>
  <si>
    <t>リレ府中白糸台</t>
  </si>
  <si>
    <t>株式会社ベネッセスタイルケア</t>
  </si>
  <si>
    <t>じゃすみん花畑</t>
  </si>
  <si>
    <t>マザーズハウス武蔵村山</t>
  </si>
  <si>
    <t>株式会社マザーズハウス</t>
  </si>
  <si>
    <t>そんぽの家Ｓ西大井</t>
  </si>
  <si>
    <t>ディーフェスタクオーレ福生</t>
  </si>
  <si>
    <t xml:space="preserve">小田急のサービス付き高齢者向け住宅　レオーダ成城 </t>
  </si>
  <si>
    <t>小田急不動産株式会社</t>
  </si>
  <si>
    <t>なごやかレジデンス練馬大泉</t>
  </si>
  <si>
    <t>おひさまハウス柴又</t>
  </si>
  <si>
    <t>株式会社OA総研</t>
  </si>
  <si>
    <t>みどりの樹清瀬</t>
  </si>
  <si>
    <t>コンフォートフォレスタ新柴又</t>
  </si>
  <si>
    <t>株式会社コンフォート</t>
  </si>
  <si>
    <t>ガ－デンフィ－ルズふちえ</t>
  </si>
  <si>
    <t>寿らいふ高島平</t>
  </si>
  <si>
    <t>福寿まちだ野津田町</t>
  </si>
  <si>
    <t>株式会社日本アメニティライフ協会</t>
  </si>
  <si>
    <t>リアンレーヴ立川</t>
  </si>
  <si>
    <t>株式会社木下の介護</t>
  </si>
  <si>
    <t>小田急のサービス付き高齢者向け住宅　レオーダ経堂</t>
  </si>
  <si>
    <t>ホスピタウン梅島</t>
  </si>
  <si>
    <t>株式会社ケアフレンド</t>
  </si>
  <si>
    <t>小茂根さつきハイム</t>
  </si>
  <si>
    <t>有限会社城北メディコン</t>
  </si>
  <si>
    <t>ミアヘルサ　オアシスひばりが丘</t>
  </si>
  <si>
    <t>サービス付高齢者住宅　敬愛の森</t>
  </si>
  <si>
    <t>社会福祉法人敬愛会</t>
  </si>
  <si>
    <t>フォセット六月</t>
  </si>
  <si>
    <t>有限会社えくぼ</t>
  </si>
  <si>
    <t>プライマリー山王</t>
  </si>
  <si>
    <t>株式会社ケアサービスゆき</t>
  </si>
  <si>
    <t>カーサルーデ</t>
  </si>
  <si>
    <t>有限会社ライフ・ワン</t>
  </si>
  <si>
    <t>リリィパワーズレジデンス町田</t>
  </si>
  <si>
    <t>カーサさくらが丘</t>
  </si>
  <si>
    <t>社会福祉法人　桜ヶ丘社会事業協会</t>
  </si>
  <si>
    <t>そんぽの家Ｓ平和台</t>
  </si>
  <si>
    <t>メディカルホームセントラル南馬込</t>
  </si>
  <si>
    <t>社会医療法人若竹会</t>
  </si>
  <si>
    <t>せらび小金井</t>
  </si>
  <si>
    <t>株式会社ソラスト</t>
  </si>
  <si>
    <t>けやき館</t>
  </si>
  <si>
    <t>なごやかレジデンス東久留米</t>
  </si>
  <si>
    <t>なごやかレジデンス小平小川</t>
  </si>
  <si>
    <t>そんぽの家Ｓ上野毛駅前</t>
  </si>
  <si>
    <t>ホームステーションらいふ蓮根</t>
  </si>
  <si>
    <t>carna五反田</t>
  </si>
  <si>
    <t>医療法人社団武蔵野会</t>
  </si>
  <si>
    <t>銀木犀＜西新井大師＞</t>
  </si>
  <si>
    <t>株式会社シルバーウッド</t>
  </si>
  <si>
    <t>ふれあいはうす 昴</t>
  </si>
  <si>
    <t>株式会社　園修会</t>
  </si>
  <si>
    <t>ゆいま～る高島平</t>
  </si>
  <si>
    <t>プラチナ・シニアホーム武蔵村山</t>
  </si>
  <si>
    <t>なごやかレジデンス多摩</t>
  </si>
  <si>
    <t>かがやきの季　中野南台</t>
  </si>
  <si>
    <t>株式会社大京</t>
  </si>
  <si>
    <t>プラチナ・シニアホーム板橋徳丸弐番館</t>
  </si>
  <si>
    <t>株式会社レイクス２1</t>
  </si>
  <si>
    <t>グランドマスト西ヶ原</t>
  </si>
  <si>
    <t>なごやかレジデンスひばりケ丘</t>
  </si>
  <si>
    <t>安立園サービス付住宅さんぽ道</t>
  </si>
  <si>
    <t>社会福祉法人安立園</t>
  </si>
  <si>
    <t>ココファン仲池上</t>
  </si>
  <si>
    <t>マザーズハウス瑞穂</t>
  </si>
  <si>
    <t>清風ヒルズ金井</t>
  </si>
  <si>
    <t>社会福祉法人　賛育会</t>
  </si>
  <si>
    <t>プラチナ・シニアホーム武蔵村山弐番館</t>
  </si>
  <si>
    <t>なごやかレジデンス府中白糸台</t>
  </si>
  <si>
    <t>リアンレーヴ小平弐番館</t>
  </si>
  <si>
    <t>ひだまりガーデン南町田</t>
  </si>
  <si>
    <t>医療法人社団はなまる会</t>
  </si>
  <si>
    <t>ディーフェスタクオーレ立川</t>
  </si>
  <si>
    <t>くらら西馬込</t>
  </si>
  <si>
    <t>福寿こがねい緑町</t>
  </si>
  <si>
    <t>ヘーベルVillageやまだい中町</t>
  </si>
  <si>
    <t>旭化成ホームズ株式会社</t>
  </si>
  <si>
    <t>リリィパワーズレジデンスすみだ向島</t>
  </si>
  <si>
    <t>プラチナ・シニアホーム西東京ひばりヶ丘</t>
  </si>
  <si>
    <t>なごやかレジデンス一之江北</t>
  </si>
  <si>
    <t>サンスマイル町田駅前</t>
  </si>
  <si>
    <t>株式会社サンスマイル</t>
  </si>
  <si>
    <t>レジデンス足立島根</t>
  </si>
  <si>
    <t>はーとびれっじ豊島園</t>
  </si>
  <si>
    <t>医療法人社団ハートクリニック</t>
  </si>
  <si>
    <t>清住の杜　町田</t>
  </si>
  <si>
    <t>社会福祉法人嘉祥会</t>
  </si>
  <si>
    <t>えがおの家花畑</t>
  </si>
  <si>
    <t>株式会社ケアサービスとも</t>
  </si>
  <si>
    <t>ハイムガーデン立川幸町</t>
  </si>
  <si>
    <t>株式会社ヘルシーサービス</t>
  </si>
  <si>
    <t>ドーミー亀有Levi</t>
  </si>
  <si>
    <t>株式会社共立メンテナンス</t>
  </si>
  <si>
    <t>グランドマスト浜田山</t>
  </si>
  <si>
    <t>ＡＩＡＩ　ＭＡＩＳＯＮ　入谷</t>
  </si>
  <si>
    <t>ＡＩＡＩ　Ｌｉｆｅ　Ｃａｒｅ　株式会社</t>
  </si>
  <si>
    <t>なごやかレジデンス武蔵境</t>
  </si>
  <si>
    <t xml:space="preserve">ケアホスピタル　西小山 </t>
  </si>
  <si>
    <t>医療法人社団南七星会</t>
  </si>
  <si>
    <t>そんぽの家Ｓ三鷹丸池公園</t>
  </si>
  <si>
    <t>コープみらいサービス付き高齢者向け住宅コープみらいえ中野</t>
  </si>
  <si>
    <t>生活協同組合コープみらい</t>
  </si>
  <si>
    <t>さくらレジデンス篠崎</t>
  </si>
  <si>
    <t>株式会社MBS</t>
  </si>
  <si>
    <t>グランドマスト三鷹上連雀</t>
  </si>
  <si>
    <t>ホームステーションらいふ町田</t>
  </si>
  <si>
    <t>アイリスガーデン用賀</t>
  </si>
  <si>
    <t>なごやかレジデンス国立</t>
  </si>
  <si>
    <t>K.M.ヴィレッジ（こもれび平井）</t>
  </si>
  <si>
    <t>増田一美</t>
  </si>
  <si>
    <t>アイリスガーデン昭島　昭和の森</t>
  </si>
  <si>
    <t>水車の家</t>
  </si>
  <si>
    <t>株式会社　水車の家</t>
  </si>
  <si>
    <t>なごやかレジデンス東大泉</t>
  </si>
  <si>
    <t>コーシャハイム千歳船橋フロント3号棟サービス付き高齢者向け住宅</t>
  </si>
  <si>
    <t>社会福祉法人正吉福祉会</t>
  </si>
  <si>
    <t>公益財団法人結核予防会グリューネスハイム新山手</t>
  </si>
  <si>
    <t>公益財団法人結核予防会</t>
  </si>
  <si>
    <t>サービス付き高齢者向け住宅　サンライズ小川</t>
  </si>
  <si>
    <t>社会福祉法人サンライズ</t>
    <phoneticPr fontId="54"/>
  </si>
  <si>
    <t>スマイラス聖蹟桜ヶ丘</t>
  </si>
  <si>
    <t>京王ウェルシィステージ株式会社</t>
  </si>
  <si>
    <t>コーシャハイム平尾　サービス付き高齢者向け住宅</t>
  </si>
  <si>
    <t>グランクレール世田谷中町シニアレジデンス</t>
  </si>
  <si>
    <t>グランクレール世田谷中町ケアレジデンス</t>
  </si>
  <si>
    <t>株式会社東急イーライフデザイン</t>
  </si>
  <si>
    <t>銀木犀＜東砂＞</t>
  </si>
  <si>
    <t>グランドマスト八幡山</t>
  </si>
  <si>
    <t>ニチイホーム 渋谷本町</t>
  </si>
  <si>
    <t>アビリティーズコート府中</t>
  </si>
  <si>
    <t>アビリティーズ・ケアネット株式会社</t>
  </si>
  <si>
    <t>ＳＯＭＰＯケア　ラヴィーレレジデンス立石</t>
  </si>
  <si>
    <t>リハビリホームまどか上祖師谷</t>
  </si>
  <si>
    <t>ホームステーションらいふ中板橋</t>
  </si>
  <si>
    <t>グランドマスト中野若宮</t>
  </si>
  <si>
    <t>ウエリスオリーブ武蔵野関町</t>
  </si>
  <si>
    <t>ウエリスオリーブ武蔵野関町ケアレジデンス</t>
  </si>
  <si>
    <t>なごやかレジデンス板橋</t>
  </si>
  <si>
    <t>ＳＯＭＰＯケア　ラヴィーレレジデンス用賀</t>
  </si>
  <si>
    <t>和</t>
  </si>
  <si>
    <t>有限会社ケアサービスこまつ</t>
  </si>
  <si>
    <t>四季菜館</t>
  </si>
  <si>
    <t>ガーデンテラス赤羽</t>
  </si>
  <si>
    <t>シマダリビングパートナーズ株式会社</t>
  </si>
  <si>
    <t xml:space="preserve">高齢者住宅さくらガーデン </t>
  </si>
  <si>
    <t>社会福祉法人恩賜財団東京都同胞援護会</t>
  </si>
  <si>
    <t>グランディナ嶺町</t>
  </si>
  <si>
    <t>株式会社　ホームケア井上</t>
  </si>
  <si>
    <t>アミカの郷亀有</t>
  </si>
  <si>
    <t>ＡＬＳＯＫ介護株式会社</t>
  </si>
  <si>
    <t>桜美林ガーデンヒルズ（Ｃ棟）</t>
  </si>
  <si>
    <t>株式会社ナルド</t>
  </si>
  <si>
    <t>桜美林ガーデンヒルズ（Ｄ棟）</t>
  </si>
  <si>
    <t>リリィパワーズレジデンスまちだ森野</t>
  </si>
  <si>
    <t>ハーモニーライフ八幡山</t>
  </si>
  <si>
    <t>メディカル・ケア・プランニング株式会社</t>
  </si>
  <si>
    <t>グランドマスト江古田の杜</t>
  </si>
  <si>
    <t>ＳＯＭＰＯケア　ラヴィーレレジデンス世田谷千歳台</t>
  </si>
  <si>
    <t>住まいるＣｌａｓｓ本町田</t>
  </si>
  <si>
    <t>株式会社スマイル</t>
  </si>
  <si>
    <t>ウエリスオリーブ町田中町</t>
  </si>
  <si>
    <t>リハビリホーム花はた</t>
  </si>
  <si>
    <t>エイジフリー ハウス  南烏山</t>
  </si>
  <si>
    <t>パナソニック エイジフリー株式会社</t>
  </si>
  <si>
    <t>グランドマスト成城北</t>
  </si>
  <si>
    <t>フォレスト・イン・エステート谷戸沢</t>
  </si>
  <si>
    <t>有限会社　橋本商事</t>
  </si>
  <si>
    <t>グランドマスト勝どき</t>
  </si>
  <si>
    <t>ココファン勝どき</t>
  </si>
  <si>
    <t>なごやかレジデンス町田</t>
  </si>
  <si>
    <t>なごやかレジデンス清瀬</t>
  </si>
  <si>
    <t>グランドマストひばりが丘南</t>
  </si>
  <si>
    <t>生活クラブ・サービス付き高齢者向け住宅センテナル町田</t>
  </si>
  <si>
    <t>生活クラブ生活協同組合</t>
  </si>
  <si>
    <t>グランドマスト柳沢</t>
  </si>
  <si>
    <t>グレイテストライフ浅草</t>
  </si>
  <si>
    <t>株式会社グレイテストライフ</t>
  </si>
  <si>
    <t>リアンレーヴ世田谷</t>
  </si>
  <si>
    <t>株式会社　木下の介護</t>
  </si>
  <si>
    <t>エイジフリー ハウス 府中栄町</t>
  </si>
  <si>
    <t>ウエリスオリーブ東村山富士見町</t>
  </si>
  <si>
    <t>グランドマスト板橋本蓮沼</t>
  </si>
  <si>
    <t>グランドマスト練馬桜台</t>
  </si>
  <si>
    <t>グランドマスト大塚駅前</t>
  </si>
  <si>
    <t>メゾン　あやとり</t>
  </si>
  <si>
    <t>リーフエスコート国立富士見台</t>
  </si>
  <si>
    <t>株式会社荒井商店</t>
  </si>
  <si>
    <t>ホームステーションらいふ三鷹</t>
  </si>
  <si>
    <t>イリーゼ西国分寺</t>
  </si>
  <si>
    <t>ＨＩＴＯＷＡケアサービス株式会社</t>
  </si>
  <si>
    <t>グランドマスト墨田文花</t>
  </si>
  <si>
    <t>ファミリー・ホスピス成瀬ハウス</t>
  </si>
  <si>
    <t>ファミリー・ホスピス株式会社</t>
  </si>
  <si>
    <t>サービス付き高齢者向け住宅　愛の泉　恩多レジデンス</t>
  </si>
  <si>
    <t>医療法人社団愛結会</t>
  </si>
  <si>
    <t>グランドマスト赤堤</t>
  </si>
  <si>
    <t>悠楽里レジデンス六本木</t>
  </si>
  <si>
    <t>ライフサポート株式会社</t>
  </si>
  <si>
    <t>マザーズハウス東村山</t>
  </si>
  <si>
    <t>ウエリスオリーブ成城学園前</t>
  </si>
  <si>
    <t>ウエリスオリーブ成城学園前ケアレジデンス</t>
  </si>
  <si>
    <t>エクラシア清瀬</t>
  </si>
  <si>
    <t>株式会社ウェルオフ</t>
  </si>
  <si>
    <t>ヒルサイドガーデン　夕陽ヶ丘</t>
  </si>
  <si>
    <t>株式会社Ｐｅａｃｅ　Ｓｍｉｌｅ</t>
  </si>
  <si>
    <t>やさしい手シニアリビングやさしえ三鷹中原</t>
  </si>
  <si>
    <t>株式会社やさしい手</t>
  </si>
  <si>
    <t>イリーゼ練馬中村橋</t>
  </si>
  <si>
    <t>エクラシア青梅</t>
  </si>
  <si>
    <t>ガーデンテラス仙川</t>
  </si>
  <si>
    <t>ホームステーションらいふ日野</t>
  </si>
  <si>
    <t>こまえ正吉苑サービス付き高齢者向け住宅　</t>
  </si>
  <si>
    <t>ライブラリ大森東五丁目</t>
  </si>
  <si>
    <t>株式会社リビングプラットフォームケア</t>
  </si>
  <si>
    <t>リリィパワーズレジデンス保谷</t>
  </si>
  <si>
    <t>アミカの郷成増</t>
  </si>
  <si>
    <t>ヴィラージュリーシュ上石神井</t>
  </si>
  <si>
    <t>リーシュライフケア株式会社</t>
  </si>
  <si>
    <t>パークウェルステイト浜田山</t>
  </si>
  <si>
    <t>三井不動産レジデンシャルウェルネス株式会社</t>
  </si>
  <si>
    <t>ツクイ・ののあおやま</t>
  </si>
  <si>
    <t>株式会社ツクイ</t>
  </si>
  <si>
    <t>エクラシア東久留米</t>
  </si>
  <si>
    <t>オウカス 吉祥寺</t>
  </si>
  <si>
    <t>野村不動産ウェルネス株式会社</t>
  </si>
  <si>
    <t>ココファン西新井</t>
  </si>
  <si>
    <t>ココファン世田谷砧</t>
  </si>
  <si>
    <t>エクラシア昭島</t>
  </si>
  <si>
    <t>株式会社ウェルオフ西部</t>
  </si>
  <si>
    <t>グランジュール尾山台</t>
  </si>
  <si>
    <t>やすらぎの街アルメリア成城北</t>
  </si>
  <si>
    <t>ココファン武蔵境</t>
  </si>
  <si>
    <t>ココファン鶴川駅前</t>
  </si>
  <si>
    <t>つき乃ひるね</t>
  </si>
  <si>
    <t>株式会社こねこのて</t>
  </si>
  <si>
    <t>ローベル西台</t>
  </si>
  <si>
    <t>株式会社東日本福祉経営サービス</t>
  </si>
  <si>
    <t>ガーデンテラス砧公園</t>
  </si>
  <si>
    <t>エルダーガーデン南つくし野</t>
  </si>
  <si>
    <t>大東建託パートナーズ株式会社</t>
  </si>
  <si>
    <t>ハートランド・エミシア久我山</t>
  </si>
  <si>
    <t>サービス付き高齢者向け住宅　EASTビレッジ</t>
  </si>
  <si>
    <t>株式会社千雅</t>
  </si>
  <si>
    <t>なごやかレジデンス板橋西台</t>
  </si>
  <si>
    <t>狛江共生の家・多麻</t>
  </si>
  <si>
    <t>特定非営利活動法人狛江共生の家</t>
  </si>
  <si>
    <t>サービス付き高齢者向け住宅　ル・ヴァンヴェール白鳥</t>
  </si>
  <si>
    <t>株式会社ウェルフォース</t>
  </si>
  <si>
    <t>ＩＴフォレストこだいらサービス付き高齢者向け住宅</t>
  </si>
  <si>
    <t>株式会社武蔵境自動車教習所</t>
  </si>
  <si>
    <t>ホームステーションらいふ羽田大鳥居</t>
  </si>
  <si>
    <t>リリィパワーズレジデンス武蔵野</t>
  </si>
  <si>
    <t>ガーデンフィールズ竹の塚Ⅱ</t>
  </si>
  <si>
    <t>ローベル西荻窪</t>
  </si>
  <si>
    <t>エクラシア宮沢</t>
  </si>
  <si>
    <t>ディーフェスタ小平</t>
  </si>
  <si>
    <t>エクラシア町田</t>
  </si>
  <si>
    <t>carna西東京田無</t>
  </si>
  <si>
    <t>株式会社ふれあい広場</t>
  </si>
  <si>
    <t>ホームステーションらいふ氷川台</t>
  </si>
  <si>
    <t>エクラシア東大和</t>
  </si>
  <si>
    <t>ココファン成瀬</t>
  </si>
  <si>
    <t>なごやかレジデンス花小金井</t>
  </si>
  <si>
    <t>エクラシア立川</t>
  </si>
  <si>
    <t>エクラシア玉川学園</t>
  </si>
  <si>
    <t>ディーフェスタ西台</t>
  </si>
  <si>
    <t>紫陽花館</t>
  </si>
  <si>
    <t>イリーゼ福生</t>
  </si>
  <si>
    <t>デンマークINNつつじヶ丘</t>
  </si>
  <si>
    <t>特定医療法人社団　研精会</t>
  </si>
  <si>
    <t>寿らいふ石神井台</t>
  </si>
  <si>
    <t>リーシェガーデン大泉学園</t>
  </si>
  <si>
    <t>リリィパワーズレジデンスすみだ向島　別館</t>
  </si>
  <si>
    <t>家族の家ひまわり赤塚</t>
  </si>
  <si>
    <t>株式会社三英堂商事</t>
  </si>
  <si>
    <t>エクラシア立川上砂</t>
  </si>
  <si>
    <t>エクラシア町田小山</t>
  </si>
  <si>
    <t>アミカの郷東大和</t>
  </si>
  <si>
    <t>サービス付き高齢者向け住宅　ゆめてらす三軒茶屋</t>
  </si>
  <si>
    <t>ホームステーションらいふ高井戸</t>
  </si>
  <si>
    <t>ナーシングホーム日和　立川</t>
  </si>
  <si>
    <t>株式会社アドバンスケアシステム</t>
  </si>
  <si>
    <t>イリーゼ葛飾水元</t>
  </si>
  <si>
    <t>ローベル上井草</t>
  </si>
  <si>
    <t>エクラシア町田相原</t>
  </si>
  <si>
    <t>かがやきレジデンス小平鈴木</t>
  </si>
  <si>
    <t>ココファン新小岩</t>
  </si>
  <si>
    <t>エクラシア町田森野</t>
  </si>
  <si>
    <t>リリィパワーズレジデンス西新井</t>
    <phoneticPr fontId="54"/>
  </si>
  <si>
    <t>ホームステーションらいふ石神井公園</t>
  </si>
  <si>
    <t>ココファン新小平</t>
  </si>
  <si>
    <t>イリーゼ練馬光が丘</t>
  </si>
  <si>
    <t>ココファン武蔵野八幡町</t>
  </si>
  <si>
    <t>ライブラリ練馬高野台</t>
  </si>
  <si>
    <t>ココファン池上8丁目</t>
  </si>
  <si>
    <t>グランジュール世田谷船橋</t>
    <rPh sb="7" eb="10">
      <t>セタガヤ</t>
    </rPh>
    <phoneticPr fontId="54"/>
  </si>
  <si>
    <t>コンフォートフォレスタ宝町</t>
  </si>
  <si>
    <t>グランクレールHARUMI FLAGシニアレジデンス</t>
  </si>
  <si>
    <t>株式会社東急イーライフデザイン</t>
    <phoneticPr fontId="54"/>
  </si>
  <si>
    <t>グランクレールHARUMI FLAGケアレジデンス</t>
  </si>
  <si>
    <t>オウカス世田谷仙川</t>
    <rPh sb="4" eb="7">
      <t>セタガヤ</t>
    </rPh>
    <rPh sb="7" eb="9">
      <t>センカワ</t>
    </rPh>
    <phoneticPr fontId="55"/>
  </si>
  <si>
    <t>円樹いたばし四葉</t>
    <rPh sb="0" eb="1">
      <t>エン</t>
    </rPh>
    <rPh sb="1" eb="2">
      <t>ジュ</t>
    </rPh>
    <rPh sb="6" eb="8">
      <t>ヨツバ</t>
    </rPh>
    <phoneticPr fontId="55"/>
  </si>
  <si>
    <t>シニアライフサポート株式会社</t>
  </si>
  <si>
    <t>ＰＤハウス用賀</t>
  </si>
  <si>
    <t>株式会社サンウェルズ</t>
  </si>
  <si>
    <t>（仮称）千歳台1丁目プロジェクト</t>
  </si>
  <si>
    <t>アミカの郷小平あじさい公園</t>
  </si>
  <si>
    <t>ココファン石神井台</t>
  </si>
  <si>
    <t>サービス付き高齢者住宅 リエンダ敬愛</t>
    <rPh sb="16" eb="18">
      <t>ケイアイ</t>
    </rPh>
    <phoneticPr fontId="55"/>
  </si>
  <si>
    <t>社会福祉法人 敬愛会</t>
  </si>
  <si>
    <t>ガーデンテラス千歳烏山</t>
  </si>
  <si>
    <t>サービス付き高齢者向け住宅　ナウラ敬愛</t>
    <rPh sb="9" eb="10">
      <t>ム</t>
    </rPh>
    <rPh sb="17" eb="19">
      <t>ケイアイ</t>
    </rPh>
    <phoneticPr fontId="55"/>
  </si>
  <si>
    <t>リーフエスコート東小金井</t>
    <rPh sb="8" eb="9">
      <t>ヒガシ</t>
    </rPh>
    <rPh sb="9" eb="12">
      <t>コガネイ</t>
    </rPh>
    <phoneticPr fontId="55"/>
  </si>
  <si>
    <t>クイーンヒル目白台</t>
  </si>
  <si>
    <t>アミカの郷一橋学園</t>
    <rPh sb="4" eb="5">
      <t>サト</t>
    </rPh>
    <rPh sb="5" eb="9">
      <t>ヒトツバシガクエン</t>
    </rPh>
    <phoneticPr fontId="55"/>
  </si>
  <si>
    <t>ＡＬＳＯＫ介護株式会社</t>
    <phoneticPr fontId="55"/>
  </si>
  <si>
    <t>イリーゼ明大前</t>
    <rPh sb="4" eb="7">
      <t>メイダイマエ</t>
    </rPh>
    <phoneticPr fontId="55"/>
  </si>
  <si>
    <t>HITOWAケアサービス株式会社</t>
    <rPh sb="12" eb="16">
      <t>カブシキガイシャ</t>
    </rPh>
    <phoneticPr fontId="55"/>
  </si>
  <si>
    <t>（仮称）グランジュール駒沢公園</t>
    <rPh sb="1" eb="3">
      <t>カショウ</t>
    </rPh>
    <rPh sb="11" eb="13">
      <t>コマザワ</t>
    </rPh>
    <rPh sb="13" eb="15">
      <t>コウエン</t>
    </rPh>
    <phoneticPr fontId="55"/>
  </si>
  <si>
    <t>シマダリビングパートナーズ株式会社</t>
    <phoneticPr fontId="55"/>
  </si>
  <si>
    <t>ハートランド・エミシア二子玉川</t>
    <rPh sb="11" eb="13">
      <t>フタゴ</t>
    </rPh>
    <rPh sb="13" eb="15">
      <t>タマガワ</t>
    </rPh>
    <phoneticPr fontId="55"/>
  </si>
  <si>
    <t>株式会社ワイグッドケア</t>
    <rPh sb="0" eb="2">
      <t>カブシキ</t>
    </rPh>
    <rPh sb="2" eb="4">
      <t>ガイシャ</t>
    </rPh>
    <phoneticPr fontId="55"/>
  </si>
  <si>
    <t>ココファン西調布</t>
    <rPh sb="5" eb="8">
      <t>ニシチョウフ</t>
    </rPh>
    <phoneticPr fontId="55"/>
  </si>
  <si>
    <t>株式会社学研ココファン</t>
    <rPh sb="0" eb="4">
      <t>カブシキガイシャ</t>
    </rPh>
    <phoneticPr fontId="55"/>
  </si>
  <si>
    <t>エクラシア立川砂川</t>
    <rPh sb="5" eb="7">
      <t>タチカワ</t>
    </rPh>
    <rPh sb="7" eb="9">
      <t>スナガワ</t>
    </rPh>
    <phoneticPr fontId="55"/>
  </si>
  <si>
    <t>株式会社ウェルオフ西部</t>
    <rPh sb="0" eb="2">
      <t>カブシキ</t>
    </rPh>
    <rPh sb="2" eb="4">
      <t>ガイシャ</t>
    </rPh>
    <rPh sb="9" eb="11">
      <t>セイブ</t>
    </rPh>
    <phoneticPr fontId="55"/>
  </si>
  <si>
    <t>かがやきレジデンス立川幸</t>
    <rPh sb="9" eb="11">
      <t>タチカワ</t>
    </rPh>
    <rPh sb="11" eb="12">
      <t>サイワ</t>
    </rPh>
    <phoneticPr fontId="55"/>
  </si>
  <si>
    <t>株式会社やまねメディカル</t>
    <rPh sb="0" eb="4">
      <t>カブシキガイシャ</t>
    </rPh>
    <phoneticPr fontId="55"/>
  </si>
  <si>
    <t>ココファン大泉学園</t>
    <rPh sb="5" eb="7">
      <t>オオイズミ</t>
    </rPh>
    <rPh sb="7" eb="9">
      <t>ガクエン</t>
    </rPh>
    <phoneticPr fontId="55"/>
  </si>
  <si>
    <t>（仮称）グランジュール吉祥寺南</t>
    <rPh sb="1" eb="3">
      <t>カショウ</t>
    </rPh>
    <rPh sb="11" eb="14">
      <t>キチジョウジ</t>
    </rPh>
    <rPh sb="14" eb="15">
      <t>ミナミ</t>
    </rPh>
    <phoneticPr fontId="55"/>
  </si>
  <si>
    <t>サービス付き高齢者向け住宅サエラ辰巳</t>
    <rPh sb="4" eb="5">
      <t>ツ</t>
    </rPh>
    <rPh sb="6" eb="10">
      <t>コウレイシャム</t>
    </rPh>
    <rPh sb="11" eb="13">
      <t>ジュウタク</t>
    </rPh>
    <rPh sb="16" eb="18">
      <t>タツミ</t>
    </rPh>
    <phoneticPr fontId="55"/>
  </si>
  <si>
    <t>株式会社ヒナコーポレーション</t>
    <rPh sb="0" eb="4">
      <t>カブシキガイシャ</t>
    </rPh>
    <phoneticPr fontId="55"/>
  </si>
  <si>
    <t>令和8年7月1日時点</t>
    <rPh sb="0" eb="2">
      <t>レイワ</t>
    </rPh>
    <rPh sb="3" eb="4">
      <t>ネン</t>
    </rPh>
    <rPh sb="5" eb="6">
      <t>ガツ</t>
    </rPh>
    <rPh sb="7" eb="8">
      <t>ニチ</t>
    </rPh>
    <rPh sb="8" eb="10">
      <t>ジテン</t>
    </rPh>
    <phoneticPr fontId="2"/>
  </si>
  <si>
    <t>■　本チェックリストにご記入いただいた内容は、 原則として、サービス付き高齢者向け住宅ごとに都の
    ホームページで公表を行います。</t>
    <phoneticPr fontId="3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</si>
</sst>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58" x14ac:knownFonts="1">
    <font>
      <sz val="11"/>
      <color theme="1"/>
      <name val="ＭＳ Ｐゴシック"/>
      <family val="3"/>
      <charset val="128"/>
      <scheme val="minor"/>
    </font>
    <font>
      <sz val="11"/>
      <name val="ＭＳ Ｐゴシック"/>
      <family val="3"/>
      <charset val="128"/>
    </font>
    <font>
      <sz val="6"/>
      <name val="ＭＳ Ｐゴシック"/>
      <family val="3"/>
      <charset val="128"/>
    </font>
    <font>
      <sz val="6"/>
      <name val="ＭＳ Ｐゴシック"/>
      <family val="3"/>
      <charset val="128"/>
    </font>
    <font>
      <sz val="14"/>
      <name val="HG丸ｺﾞｼｯｸM-PRO"/>
      <family val="3"/>
      <charset val="128"/>
    </font>
    <font>
      <sz val="11"/>
      <name val="HG丸ｺﾞｼｯｸM-PRO"/>
      <family val="3"/>
      <charset val="128"/>
    </font>
    <font>
      <sz val="10"/>
      <name val="HG丸ｺﾞｼｯｸM-PRO"/>
      <family val="3"/>
      <charset val="128"/>
    </font>
    <font>
      <b/>
      <sz val="12"/>
      <name val="HG丸ｺﾞｼｯｸM-PRO"/>
      <family val="3"/>
      <charset val="128"/>
    </font>
    <font>
      <sz val="12"/>
      <name val="HG丸ｺﾞｼｯｸM-PRO"/>
      <family val="3"/>
      <charset val="128"/>
    </font>
    <font>
      <sz val="20"/>
      <name val="HG丸ｺﾞｼｯｸM-PRO"/>
      <family val="3"/>
      <charset val="128"/>
    </font>
    <font>
      <b/>
      <sz val="20"/>
      <name val="HG丸ｺﾞｼｯｸM-PRO"/>
      <family val="3"/>
      <charset val="128"/>
    </font>
    <font>
      <sz val="20"/>
      <name val="HGP創英角ﾎﾟｯﾌﾟ体"/>
      <family val="3"/>
      <charset val="128"/>
    </font>
    <font>
      <b/>
      <sz val="14"/>
      <name val="HG丸ｺﾞｼｯｸM-PRO"/>
      <family val="3"/>
      <charset val="128"/>
    </font>
    <font>
      <sz val="14"/>
      <name val="HGP創英角ﾎﾟｯﾌﾟ体"/>
      <family val="3"/>
      <charset val="128"/>
    </font>
    <font>
      <sz val="15"/>
      <name val="HG丸ｺﾞｼｯｸM-PRO"/>
      <family val="3"/>
      <charset val="128"/>
    </font>
    <font>
      <sz val="9"/>
      <name val="HG丸ｺﾞｼｯｸM-PRO"/>
      <family val="3"/>
      <charset val="128"/>
    </font>
    <font>
      <sz val="6"/>
      <name val="HG丸ｺﾞｼｯｸM-PRO"/>
      <family val="3"/>
      <charset val="128"/>
    </font>
    <font>
      <sz val="6"/>
      <name val="ＭＳ Ｐゴシック"/>
      <family val="3"/>
      <charset val="128"/>
    </font>
    <font>
      <b/>
      <sz val="18"/>
      <name val="HG丸ｺﾞｼｯｸM-PRO"/>
      <family val="3"/>
      <charset val="128"/>
    </font>
    <font>
      <b/>
      <sz val="16"/>
      <name val="HG丸ｺﾞｼｯｸM-PRO"/>
      <family val="3"/>
      <charset val="128"/>
    </font>
    <font>
      <sz val="6"/>
      <name val="ＭＳ Ｐゴシック"/>
      <family val="3"/>
      <charset val="128"/>
    </font>
    <font>
      <u/>
      <sz val="12"/>
      <color indexed="10"/>
      <name val="HG丸ｺﾞｼｯｸM-PRO"/>
      <family val="3"/>
      <charset val="128"/>
    </font>
    <font>
      <sz val="8"/>
      <color theme="1"/>
      <name val="HG丸ｺﾞｼｯｸM-PRO"/>
      <family val="3"/>
      <charset val="128"/>
    </font>
    <font>
      <b/>
      <sz val="14"/>
      <color rgb="FFFF0000"/>
      <name val="HG丸ｺﾞｼｯｸM-PRO"/>
      <family val="3"/>
      <charset val="128"/>
    </font>
    <font>
      <sz val="14"/>
      <color theme="1"/>
      <name val="ＭＳ 明朝"/>
      <family val="1"/>
      <charset val="128"/>
    </font>
    <font>
      <sz val="12"/>
      <color theme="1"/>
      <name val="HG丸ｺﾞｼｯｸM-PRO"/>
      <family val="3"/>
      <charset val="128"/>
    </font>
    <font>
      <b/>
      <sz val="12"/>
      <color theme="1"/>
      <name val="HG丸ｺﾞｼｯｸM-PRO"/>
      <family val="3"/>
      <charset val="128"/>
    </font>
    <font>
      <sz val="11"/>
      <name val="ＭＳ Ｐゴシック"/>
      <family val="3"/>
      <charset val="128"/>
      <scheme val="minor"/>
    </font>
    <font>
      <sz val="18"/>
      <color theme="1"/>
      <name val="ＭＳ Ｐ明朝"/>
      <family val="1"/>
      <charset val="128"/>
    </font>
    <font>
      <sz val="7"/>
      <color theme="1"/>
      <name val="HG丸ｺﾞｼｯｸM-PRO"/>
      <family val="3"/>
      <charset val="128"/>
    </font>
    <font>
      <sz val="12"/>
      <color rgb="FFFF0000"/>
      <name val="HG丸ｺﾞｼｯｸM-PRO"/>
      <family val="3"/>
      <charset val="128"/>
    </font>
    <font>
      <sz val="16"/>
      <color theme="1"/>
      <name val="ＭＳ Ｐ明朝"/>
      <family val="1"/>
      <charset val="128"/>
    </font>
    <font>
      <b/>
      <sz val="11"/>
      <color theme="1"/>
      <name val="HGｺﾞｼｯｸM"/>
      <family val="3"/>
      <charset val="128"/>
    </font>
    <font>
      <sz val="11"/>
      <color theme="1"/>
      <name val="HG丸ｺﾞｼｯｸM-PRO"/>
      <family val="3"/>
      <charset val="128"/>
    </font>
    <font>
      <b/>
      <sz val="11"/>
      <color theme="1"/>
      <name val="HG丸ｺﾞｼｯｸM-PRO"/>
      <family val="3"/>
      <charset val="128"/>
    </font>
    <font>
      <sz val="6"/>
      <name val="ＭＳ Ｐゴシック"/>
      <family val="3"/>
      <charset val="128"/>
      <scheme val="minor"/>
    </font>
    <font>
      <sz val="11"/>
      <color theme="1"/>
      <name val="ＭＳ Ｐゴシック"/>
      <family val="3"/>
      <charset val="128"/>
      <scheme val="minor"/>
    </font>
    <font>
      <b/>
      <sz val="20"/>
      <color theme="1"/>
      <name val="BIZ UDゴシック"/>
      <family val="3"/>
      <charset val="128"/>
    </font>
    <font>
      <sz val="18"/>
      <color theme="1"/>
      <name val="ＭＳ Ｐゴシック"/>
      <family val="3"/>
      <charset val="128"/>
      <scheme val="minor"/>
    </font>
    <font>
      <sz val="14"/>
      <color theme="1"/>
      <name val="BIZ UDPゴシック"/>
      <family val="3"/>
      <charset val="128"/>
    </font>
    <font>
      <sz val="9"/>
      <color rgb="FF000000"/>
      <name val="ＭＳ Ｐゴシック"/>
      <family val="3"/>
      <charset val="128"/>
      <scheme val="minor"/>
    </font>
    <font>
      <sz val="14"/>
      <name val="ＭＳ Ｐゴシック"/>
      <family val="3"/>
      <charset val="128"/>
    </font>
    <font>
      <sz val="9"/>
      <color rgb="FF000000"/>
      <name val="ＭＳ Ｐゴシック"/>
      <family val="2"/>
      <charset val="128"/>
    </font>
    <font>
      <sz val="11"/>
      <color theme="1"/>
      <name val="BIZ UDPゴシック"/>
      <family val="3"/>
      <charset val="128"/>
    </font>
    <font>
      <b/>
      <u val="double"/>
      <sz val="14"/>
      <color theme="1"/>
      <name val="BIZ UDPゴシック"/>
      <family val="3"/>
      <charset val="128"/>
    </font>
    <font>
      <b/>
      <sz val="14"/>
      <color theme="1"/>
      <name val="BIZ UDPゴシック"/>
      <family val="3"/>
      <charset val="128"/>
    </font>
    <font>
      <u/>
      <sz val="11"/>
      <color theme="1"/>
      <name val="BIZ UDPゴシック"/>
      <family val="3"/>
      <charset val="128"/>
    </font>
    <font>
      <sz val="14"/>
      <color theme="1"/>
      <name val="HGPｺﾞｼｯｸE"/>
      <family val="3"/>
      <charset val="128"/>
    </font>
    <font>
      <sz val="11"/>
      <color theme="1"/>
      <name val="HGPｺﾞｼｯｸE"/>
      <family val="3"/>
      <charset val="128"/>
    </font>
    <font>
      <b/>
      <sz val="11"/>
      <color theme="1"/>
      <name val="BIZ UDPゴシック"/>
      <family val="3"/>
      <charset val="128"/>
    </font>
    <font>
      <sz val="16"/>
      <color theme="1"/>
      <name val="HGPｺﾞｼｯｸE"/>
      <family val="3"/>
      <charset val="128"/>
    </font>
    <font>
      <sz val="16"/>
      <color theme="1"/>
      <name val="BIZ UDPゴシック"/>
      <family val="3"/>
      <charset val="128"/>
    </font>
    <font>
      <sz val="11"/>
      <name val="BIZ UDPゴシック"/>
      <family val="3"/>
      <charset val="128"/>
    </font>
    <font>
      <sz val="11"/>
      <color rgb="FFFF0000"/>
      <name val="BIZ UDPゴシック"/>
      <family val="3"/>
      <charset val="128"/>
    </font>
    <font>
      <sz val="6"/>
      <name val="ＭＳ Ｐゴシック"/>
      <family val="2"/>
      <charset val="128"/>
    </font>
    <font>
      <sz val="6"/>
      <name val="ＭＳ Ｐゴシック"/>
      <family val="2"/>
      <charset val="128"/>
      <scheme val="minor"/>
    </font>
    <font>
      <sz val="9"/>
      <color theme="1"/>
      <name val="ＭＳ Ｐゴシック"/>
      <family val="2"/>
      <scheme val="minor"/>
    </font>
    <font>
      <sz val="9"/>
      <color theme="1"/>
      <name val="ＭＳ Ｐゴシック"/>
      <family val="3"/>
      <charset val="128"/>
      <scheme val="minor"/>
    </font>
  </fonts>
  <fills count="12">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FFCCFF"/>
        <bgColor indexed="64"/>
      </patternFill>
    </fill>
    <fill>
      <patternFill patternType="solid">
        <fgColor rgb="FF92D050"/>
        <bgColor indexed="64"/>
      </patternFill>
    </fill>
    <fill>
      <patternFill patternType="solid">
        <fgColor rgb="FFFF99FF"/>
        <bgColor indexed="64"/>
      </patternFill>
    </fill>
  </fills>
  <borders count="95">
    <border>
      <left/>
      <right/>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diagonalUp="1">
      <left style="thin">
        <color indexed="64"/>
      </left>
      <right style="medium">
        <color indexed="64"/>
      </right>
      <top style="medium">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top/>
      <bottom style="medium">
        <color indexed="64"/>
      </bottom>
      <diagonal/>
    </border>
    <border>
      <left/>
      <right/>
      <top style="thin">
        <color indexed="64"/>
      </top>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diagonalUp="1">
      <left style="medium">
        <color indexed="64"/>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medium">
        <color indexed="64"/>
      </right>
      <top/>
      <bottom style="thin">
        <color indexed="64"/>
      </bottom>
      <diagonal style="thin">
        <color indexed="64"/>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diagonal/>
    </border>
    <border>
      <left style="thin">
        <color indexed="64"/>
      </left>
      <right style="hair">
        <color indexed="64"/>
      </right>
      <top/>
      <bottom/>
      <diagonal/>
    </border>
    <border>
      <left style="thin">
        <color indexed="64"/>
      </left>
      <right style="hair">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hair">
        <color indexed="64"/>
      </right>
      <top style="medium">
        <color indexed="64"/>
      </top>
      <bottom/>
      <diagonal/>
    </border>
    <border>
      <left/>
      <right style="double">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diagonal/>
    </border>
    <border>
      <left/>
      <right style="thin">
        <color indexed="64"/>
      </right>
      <top style="thin">
        <color indexed="64"/>
      </top>
      <bottom style="thin">
        <color indexed="64"/>
      </bottom>
      <diagonal/>
    </border>
    <border>
      <left style="mediumDashDotDot">
        <color indexed="64"/>
      </left>
      <right style="mediumDashDotDot">
        <color indexed="64"/>
      </right>
      <top style="mediumDashDotDot">
        <color indexed="64"/>
      </top>
      <bottom style="mediumDashDotDot">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ck">
        <color indexed="64"/>
      </left>
      <right style="thick">
        <color indexed="64"/>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bottom style="thick">
        <color indexed="64"/>
      </bottom>
      <diagonal/>
    </border>
    <border>
      <left style="thick">
        <color indexed="64"/>
      </left>
      <right/>
      <top style="thick">
        <color indexed="64"/>
      </top>
      <bottom style="thick">
        <color indexed="64"/>
      </bottom>
      <diagonal/>
    </border>
    <border>
      <left/>
      <right/>
      <top/>
      <bottom style="thick">
        <color indexed="64"/>
      </bottom>
      <diagonal/>
    </border>
    <border>
      <left/>
      <right style="thick">
        <color indexed="64"/>
      </right>
      <top/>
      <bottom style="thick">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s>
  <cellStyleXfs count="4">
    <xf numFmtId="0" fontId="0" fillId="0" borderId="0"/>
    <xf numFmtId="0" fontId="1" fillId="0" borderId="0"/>
    <xf numFmtId="0" fontId="1" fillId="0" borderId="0">
      <alignment vertical="center"/>
    </xf>
    <xf numFmtId="38" fontId="36" fillId="0" borderId="0" applyFont="0" applyFill="0" applyBorder="0" applyAlignment="0" applyProtection="0">
      <alignment vertical="center"/>
    </xf>
  </cellStyleXfs>
  <cellXfs count="373">
    <xf numFmtId="0" fontId="0" fillId="0" borderId="0" xfId="0"/>
    <xf numFmtId="0" fontId="0" fillId="2" borderId="0" xfId="0" applyFill="1" applyAlignment="1">
      <alignment vertical="center"/>
    </xf>
    <xf numFmtId="176" fontId="14" fillId="2" borderId="0" xfId="1" applyNumberFormat="1" applyFont="1" applyFill="1" applyAlignment="1">
      <alignment vertical="center"/>
    </xf>
    <xf numFmtId="0" fontId="0" fillId="0" borderId="0" xfId="0" applyAlignment="1">
      <alignment vertical="center"/>
    </xf>
    <xf numFmtId="0" fontId="5" fillId="2" borderId="1" xfId="1" applyFont="1" applyFill="1" applyBorder="1" applyAlignment="1">
      <alignment horizontal="center" vertical="center"/>
    </xf>
    <xf numFmtId="0" fontId="8" fillId="2" borderId="2" xfId="1" applyFont="1" applyFill="1" applyBorder="1" applyAlignment="1">
      <alignment horizontal="center" vertical="center" wrapText="1"/>
    </xf>
    <xf numFmtId="0" fontId="8" fillId="3" borderId="3" xfId="1" applyFont="1" applyFill="1" applyBorder="1" applyAlignment="1" applyProtection="1">
      <alignment horizontal="center" vertical="center" wrapText="1"/>
      <protection locked="0"/>
    </xf>
    <xf numFmtId="0" fontId="8" fillId="3" borderId="1" xfId="1" applyFont="1" applyFill="1" applyBorder="1" applyAlignment="1" applyProtection="1">
      <alignment horizontal="center" vertical="center" wrapText="1"/>
      <protection locked="0"/>
    </xf>
    <xf numFmtId="0" fontId="8" fillId="4" borderId="4" xfId="1" applyFont="1" applyFill="1" applyBorder="1" applyAlignment="1">
      <alignment horizontal="center" vertical="center" wrapText="1"/>
    </xf>
    <xf numFmtId="0" fontId="0" fillId="2" borderId="0" xfId="0" applyFill="1" applyAlignment="1">
      <alignment horizontal="center" vertical="center"/>
    </xf>
    <xf numFmtId="0" fontId="5" fillId="2" borderId="5" xfId="1" applyFont="1" applyFill="1" applyBorder="1" applyAlignment="1">
      <alignment horizontal="center" vertical="center"/>
    </xf>
    <xf numFmtId="0" fontId="8" fillId="2" borderId="6" xfId="1" applyFont="1" applyFill="1" applyBorder="1" applyAlignment="1">
      <alignment horizontal="center" vertical="center" wrapText="1"/>
    </xf>
    <xf numFmtId="0" fontId="8" fillId="3" borderId="7" xfId="1" applyFont="1" applyFill="1" applyBorder="1" applyAlignment="1" applyProtection="1">
      <alignment horizontal="center" vertical="center" wrapText="1"/>
      <protection locked="0"/>
    </xf>
    <xf numFmtId="0" fontId="8" fillId="3" borderId="5" xfId="1" applyFont="1" applyFill="1" applyBorder="1" applyAlignment="1" applyProtection="1">
      <alignment horizontal="center" vertical="center" wrapText="1"/>
      <protection locked="0"/>
    </xf>
    <xf numFmtId="0" fontId="8" fillId="4" borderId="8" xfId="1" applyFont="1" applyFill="1" applyBorder="1" applyAlignment="1">
      <alignment horizontal="center" vertical="center" wrapText="1"/>
    </xf>
    <xf numFmtId="0" fontId="8" fillId="2" borderId="9" xfId="1" applyFont="1" applyFill="1" applyBorder="1" applyAlignment="1">
      <alignment horizontal="center" vertical="center" wrapText="1" shrinkToFit="1"/>
    </xf>
    <xf numFmtId="0" fontId="8" fillId="2" borderId="10" xfId="1" applyFont="1" applyFill="1" applyBorder="1" applyAlignment="1">
      <alignment horizontal="center" vertical="center" wrapText="1" shrinkToFit="1"/>
    </xf>
    <xf numFmtId="0" fontId="8" fillId="3" borderId="11" xfId="1" applyFont="1" applyFill="1" applyBorder="1" applyAlignment="1" applyProtection="1">
      <alignment horizontal="center" vertical="center" wrapText="1"/>
      <protection locked="0"/>
    </xf>
    <xf numFmtId="0" fontId="5" fillId="2" borderId="12" xfId="1" applyFont="1" applyFill="1" applyBorder="1" applyAlignment="1">
      <alignment horizontal="center" vertical="center" wrapText="1"/>
    </xf>
    <xf numFmtId="0" fontId="5" fillId="2" borderId="12" xfId="1" applyFont="1" applyFill="1" applyBorder="1" applyAlignment="1">
      <alignment horizontal="center" vertical="center"/>
    </xf>
    <xf numFmtId="0" fontId="8" fillId="2" borderId="13" xfId="1" applyFont="1" applyFill="1" applyBorder="1" applyAlignment="1">
      <alignment horizontal="center" vertical="center" wrapText="1"/>
    </xf>
    <xf numFmtId="0" fontId="8" fillId="3" borderId="14" xfId="1" applyFont="1" applyFill="1" applyBorder="1" applyAlignment="1" applyProtection="1">
      <alignment horizontal="center" vertical="center" wrapText="1"/>
      <protection locked="0"/>
    </xf>
    <xf numFmtId="0" fontId="8" fillId="3" borderId="12" xfId="1" applyFont="1" applyFill="1" applyBorder="1" applyAlignment="1" applyProtection="1">
      <alignment horizontal="center" vertical="center" wrapText="1"/>
      <protection locked="0"/>
    </xf>
    <xf numFmtId="0" fontId="8" fillId="4" borderId="15" xfId="1" applyFont="1" applyFill="1" applyBorder="1" applyAlignment="1">
      <alignment horizontal="center" vertical="center" wrapText="1"/>
    </xf>
    <xf numFmtId="0" fontId="8" fillId="2" borderId="16" xfId="1" applyFont="1" applyFill="1" applyBorder="1" applyAlignment="1">
      <alignment horizontal="center" vertical="center" wrapText="1"/>
    </xf>
    <xf numFmtId="0" fontId="8" fillId="2" borderId="11" xfId="1" applyFont="1" applyFill="1" applyBorder="1" applyAlignment="1">
      <alignment horizontal="center" vertical="center" wrapText="1"/>
    </xf>
    <xf numFmtId="0" fontId="5" fillId="2" borderId="10" xfId="1" applyFont="1" applyFill="1" applyBorder="1" applyAlignment="1">
      <alignment horizontal="center" vertical="center"/>
    </xf>
    <xf numFmtId="0" fontId="8" fillId="2" borderId="17" xfId="1" applyFont="1" applyFill="1" applyBorder="1" applyAlignment="1">
      <alignment horizontal="center" vertical="center" wrapText="1"/>
    </xf>
    <xf numFmtId="0" fontId="8" fillId="2" borderId="18" xfId="1" applyFont="1" applyFill="1" applyBorder="1" applyAlignment="1">
      <alignment horizontal="center" vertical="center" wrapText="1"/>
    </xf>
    <xf numFmtId="0" fontId="8" fillId="2" borderId="19" xfId="1" applyFont="1" applyFill="1" applyBorder="1" applyAlignment="1">
      <alignment horizontal="center" vertical="center" wrapText="1"/>
    </xf>
    <xf numFmtId="0" fontId="8" fillId="3" borderId="20" xfId="1" applyFont="1" applyFill="1" applyBorder="1" applyAlignment="1" applyProtection="1">
      <alignment horizontal="center" vertical="center" wrapText="1"/>
      <protection locked="0"/>
    </xf>
    <xf numFmtId="0" fontId="8" fillId="3" borderId="21" xfId="1" applyFont="1" applyFill="1" applyBorder="1" applyAlignment="1" applyProtection="1">
      <alignment horizontal="center" vertical="center" wrapText="1"/>
      <protection locked="0"/>
    </xf>
    <xf numFmtId="0" fontId="8" fillId="3" borderId="22" xfId="1" applyFont="1" applyFill="1" applyBorder="1" applyAlignment="1" applyProtection="1">
      <alignment horizontal="center" vertical="center" wrapText="1"/>
      <protection locked="0"/>
    </xf>
    <xf numFmtId="0" fontId="8" fillId="2" borderId="23" xfId="1" applyFont="1" applyFill="1" applyBorder="1" applyAlignment="1">
      <alignment horizontal="center" vertical="center" wrapText="1"/>
    </xf>
    <xf numFmtId="0" fontId="8" fillId="2" borderId="6" xfId="1" applyFont="1" applyFill="1" applyBorder="1" applyAlignment="1">
      <alignment horizontal="center" vertical="center"/>
    </xf>
    <xf numFmtId="0" fontId="8" fillId="3" borderId="24" xfId="1" applyFont="1" applyFill="1" applyBorder="1" applyAlignment="1" applyProtection="1">
      <alignment horizontal="center" vertical="center" wrapText="1"/>
      <protection locked="0"/>
    </xf>
    <xf numFmtId="0" fontId="8" fillId="3" borderId="10" xfId="1" applyFont="1" applyFill="1" applyBorder="1" applyAlignment="1" applyProtection="1">
      <alignment horizontal="center" vertical="center" wrapText="1"/>
      <protection locked="0"/>
    </xf>
    <xf numFmtId="0" fontId="8" fillId="3" borderId="25" xfId="1" applyFont="1" applyFill="1" applyBorder="1" applyAlignment="1" applyProtection="1">
      <alignment horizontal="center" vertical="center" wrapText="1"/>
      <protection locked="0"/>
    </xf>
    <xf numFmtId="0" fontId="8" fillId="2" borderId="13" xfId="1" applyFont="1" applyFill="1" applyBorder="1" applyAlignment="1">
      <alignment horizontal="center" vertical="center"/>
    </xf>
    <xf numFmtId="0" fontId="8" fillId="3" borderId="26" xfId="1" applyFont="1" applyFill="1" applyBorder="1" applyAlignment="1" applyProtection="1">
      <alignment horizontal="center" vertical="center" wrapText="1"/>
      <protection locked="0"/>
    </xf>
    <xf numFmtId="0" fontId="8" fillId="3" borderId="27" xfId="1" applyFont="1" applyFill="1" applyBorder="1" applyAlignment="1" applyProtection="1">
      <alignment horizontal="center" vertical="center" wrapText="1"/>
      <protection locked="0"/>
    </xf>
    <xf numFmtId="0" fontId="8" fillId="2" borderId="9" xfId="1" applyFont="1" applyFill="1" applyBorder="1" applyAlignment="1">
      <alignment vertical="center"/>
    </xf>
    <xf numFmtId="0" fontId="8" fillId="2" borderId="28" xfId="1" applyFont="1" applyFill="1" applyBorder="1" applyAlignment="1">
      <alignment vertical="center"/>
    </xf>
    <xf numFmtId="0" fontId="8" fillId="2" borderId="5" xfId="1" applyFont="1" applyFill="1" applyBorder="1" applyAlignment="1">
      <alignment horizontal="left" vertical="center"/>
    </xf>
    <xf numFmtId="0" fontId="8" fillId="2" borderId="11" xfId="1" applyFont="1" applyFill="1" applyBorder="1" applyAlignment="1">
      <alignment horizontal="center" vertical="center"/>
    </xf>
    <xf numFmtId="0" fontId="8" fillId="2" borderId="9" xfId="1" applyFont="1" applyFill="1" applyBorder="1" applyAlignment="1">
      <alignment horizontal="center" vertical="center" shrinkToFit="1"/>
    </xf>
    <xf numFmtId="0" fontId="8" fillId="2" borderId="5" xfId="1" applyFont="1" applyFill="1" applyBorder="1" applyAlignment="1">
      <alignment vertical="center"/>
    </xf>
    <xf numFmtId="0" fontId="8" fillId="2" borderId="10" xfId="1" applyFont="1" applyFill="1" applyBorder="1" applyAlignment="1">
      <alignment horizontal="center" vertical="center" shrinkToFit="1"/>
    </xf>
    <xf numFmtId="0" fontId="8" fillId="2" borderId="10" xfId="1" applyFont="1" applyFill="1" applyBorder="1" applyAlignment="1">
      <alignment vertical="center"/>
    </xf>
    <xf numFmtId="0" fontId="5" fillId="2" borderId="5" xfId="1" applyFont="1" applyFill="1" applyBorder="1" applyAlignment="1">
      <alignment vertical="center"/>
    </xf>
    <xf numFmtId="0" fontId="8" fillId="2" borderId="18" xfId="1" applyFont="1" applyFill="1" applyBorder="1" applyAlignment="1">
      <alignment horizontal="center" vertical="center"/>
    </xf>
    <xf numFmtId="0" fontId="8" fillId="2" borderId="16" xfId="1" applyFont="1" applyFill="1" applyBorder="1" applyAlignment="1">
      <alignment horizontal="center" vertical="center"/>
    </xf>
    <xf numFmtId="0" fontId="5" fillId="2" borderId="0" xfId="1" applyFont="1" applyFill="1" applyAlignment="1">
      <alignment horizontal="center" vertical="center" shrinkToFit="1"/>
    </xf>
    <xf numFmtId="0" fontId="22" fillId="0" borderId="0" xfId="0" applyFont="1" applyAlignment="1">
      <alignment vertical="center"/>
    </xf>
    <xf numFmtId="0" fontId="12" fillId="2" borderId="0" xfId="1" applyFont="1" applyFill="1" applyAlignment="1">
      <alignment horizontal="right" vertical="center"/>
    </xf>
    <xf numFmtId="0" fontId="23" fillId="2" borderId="0" xfId="1" applyFont="1" applyFill="1" applyAlignment="1">
      <alignment horizontal="left" vertical="center" wrapText="1"/>
    </xf>
    <xf numFmtId="0" fontId="12" fillId="2" borderId="0" xfId="1" applyFont="1" applyFill="1" applyAlignment="1">
      <alignment horizontal="right" vertical="center" wrapText="1"/>
    </xf>
    <xf numFmtId="0" fontId="23" fillId="2" borderId="0" xfId="1" applyFont="1" applyFill="1" applyAlignment="1">
      <alignment horizontal="center" vertical="center" wrapText="1"/>
    </xf>
    <xf numFmtId="0" fontId="7" fillId="2" borderId="0" xfId="1" applyFont="1" applyFill="1" applyAlignment="1">
      <alignment vertical="center"/>
    </xf>
    <xf numFmtId="0" fontId="12" fillId="2" borderId="0" xfId="1" applyFont="1" applyFill="1" applyAlignment="1">
      <alignment vertical="center"/>
    </xf>
    <xf numFmtId="176" fontId="14" fillId="2" borderId="29" xfId="1" applyNumberFormat="1" applyFont="1" applyFill="1" applyBorder="1" applyAlignment="1">
      <alignment vertical="center"/>
    </xf>
    <xf numFmtId="0" fontId="24" fillId="0" borderId="0" xfId="0" applyFont="1" applyAlignment="1">
      <alignment horizontal="right" vertical="center"/>
    </xf>
    <xf numFmtId="0" fontId="25" fillId="0" borderId="0" xfId="0" applyFont="1" applyAlignment="1">
      <alignment vertical="center"/>
    </xf>
    <xf numFmtId="0" fontId="0" fillId="0" borderId="5" xfId="0" applyBorder="1" applyAlignment="1">
      <alignment vertical="center" wrapText="1"/>
    </xf>
    <xf numFmtId="0" fontId="0" fillId="0" borderId="5" xfId="0" applyBorder="1" applyAlignment="1">
      <alignment vertical="center"/>
    </xf>
    <xf numFmtId="0" fontId="26" fillId="0" borderId="0" xfId="0" applyFont="1" applyAlignment="1">
      <alignment horizontal="center" vertical="center" wrapText="1"/>
    </xf>
    <xf numFmtId="0" fontId="8" fillId="4" borderId="8" xfId="1" applyFont="1" applyFill="1" applyBorder="1" applyAlignment="1" applyProtection="1">
      <alignment horizontal="center" vertical="center" wrapText="1"/>
      <protection locked="0"/>
    </xf>
    <xf numFmtId="0" fontId="4" fillId="2" borderId="1" xfId="1" applyFont="1" applyFill="1" applyBorder="1" applyAlignment="1">
      <alignment horizontal="center" vertical="center"/>
    </xf>
    <xf numFmtId="0" fontId="4" fillId="2" borderId="5" xfId="1" applyFont="1" applyFill="1" applyBorder="1" applyAlignment="1">
      <alignment horizontal="center" vertical="center"/>
    </xf>
    <xf numFmtId="0" fontId="4" fillId="2" borderId="12" xfId="1" applyFont="1" applyFill="1" applyBorder="1" applyAlignment="1">
      <alignment horizontal="center" vertical="center"/>
    </xf>
    <xf numFmtId="0" fontId="4" fillId="2" borderId="19" xfId="1" applyFont="1" applyFill="1" applyBorder="1" applyAlignment="1">
      <alignment horizontal="center" vertical="center"/>
    </xf>
    <xf numFmtId="0" fontId="27" fillId="0" borderId="0" xfId="0" applyFont="1" applyAlignment="1">
      <alignment vertical="center"/>
    </xf>
    <xf numFmtId="0" fontId="0" fillId="0" borderId="28" xfId="0" applyBorder="1" applyAlignment="1">
      <alignment vertical="center" wrapText="1"/>
    </xf>
    <xf numFmtId="0" fontId="0" fillId="0" borderId="0" xfId="0" applyAlignment="1">
      <alignment vertical="center" wrapText="1"/>
    </xf>
    <xf numFmtId="0" fontId="0" fillId="0" borderId="30" xfId="0" applyBorder="1" applyAlignment="1">
      <alignment vertical="center"/>
    </xf>
    <xf numFmtId="0" fontId="8" fillId="4" borderId="31" xfId="1" applyFont="1" applyFill="1" applyBorder="1" applyAlignment="1">
      <alignment horizontal="center" vertical="center" wrapText="1"/>
    </xf>
    <xf numFmtId="0" fontId="8" fillId="4" borderId="32" xfId="1" applyFont="1" applyFill="1" applyBorder="1" applyAlignment="1">
      <alignment horizontal="center" vertical="center" wrapText="1"/>
    </xf>
    <xf numFmtId="0" fontId="8" fillId="5" borderId="31" xfId="1" applyFont="1" applyFill="1" applyBorder="1" applyAlignment="1">
      <alignment horizontal="center" vertical="center" wrapText="1"/>
    </xf>
    <xf numFmtId="0" fontId="8" fillId="5" borderId="32" xfId="1" applyFont="1" applyFill="1" applyBorder="1" applyAlignment="1">
      <alignment horizontal="center" vertical="center" wrapText="1"/>
    </xf>
    <xf numFmtId="0" fontId="6" fillId="6" borderId="26" xfId="1" applyFont="1" applyFill="1" applyBorder="1" applyAlignment="1">
      <alignment horizontal="center" vertical="center" shrinkToFit="1"/>
    </xf>
    <xf numFmtId="0" fontId="6" fillId="6" borderId="12" xfId="1" applyFont="1" applyFill="1" applyBorder="1" applyAlignment="1">
      <alignment horizontal="center" vertical="center" shrinkToFit="1"/>
    </xf>
    <xf numFmtId="0" fontId="22" fillId="6" borderId="27" xfId="0" applyFont="1" applyFill="1" applyBorder="1" applyAlignment="1">
      <alignment horizontal="center" vertical="center"/>
    </xf>
    <xf numFmtId="0" fontId="8" fillId="6" borderId="16" xfId="1" applyFont="1" applyFill="1" applyBorder="1" applyAlignment="1">
      <alignment horizontal="center" vertical="center" shrinkToFit="1"/>
    </xf>
    <xf numFmtId="0" fontId="6" fillId="6" borderId="13" xfId="1" applyFont="1" applyFill="1" applyBorder="1" applyAlignment="1">
      <alignment horizontal="center" vertical="center" shrinkToFit="1"/>
    </xf>
    <xf numFmtId="0" fontId="6" fillId="6" borderId="33" xfId="1" applyFont="1" applyFill="1" applyBorder="1" applyAlignment="1">
      <alignment horizontal="center" vertical="center" shrinkToFit="1"/>
    </xf>
    <xf numFmtId="0" fontId="6" fillId="6" borderId="34" xfId="1" applyFont="1" applyFill="1" applyBorder="1" applyAlignment="1">
      <alignment horizontal="center" vertical="center" shrinkToFit="1"/>
    </xf>
    <xf numFmtId="0" fontId="6" fillId="6" borderId="28" xfId="1" applyFont="1" applyFill="1" applyBorder="1" applyAlignment="1">
      <alignment horizontal="center" vertical="center" shrinkToFit="1"/>
    </xf>
    <xf numFmtId="0" fontId="22" fillId="6" borderId="33" xfId="0" applyFont="1" applyFill="1" applyBorder="1" applyAlignment="1">
      <alignment horizontal="center" vertical="center"/>
    </xf>
    <xf numFmtId="0" fontId="8" fillId="6" borderId="16" xfId="1" applyFont="1" applyFill="1" applyBorder="1" applyAlignment="1">
      <alignment horizontal="center" vertical="center" wrapText="1"/>
    </xf>
    <xf numFmtId="0" fontId="6" fillId="6" borderId="35" xfId="1" applyFont="1" applyFill="1" applyBorder="1" applyAlignment="1">
      <alignment horizontal="center" vertical="center" shrinkToFit="1"/>
    </xf>
    <xf numFmtId="0" fontId="25" fillId="0" borderId="5" xfId="0" applyFont="1" applyBorder="1" applyAlignment="1">
      <alignment horizontal="center" vertical="center"/>
    </xf>
    <xf numFmtId="0" fontId="25" fillId="0" borderId="28" xfId="0" applyFont="1" applyBorder="1" applyAlignment="1">
      <alignment horizontal="center" vertical="center"/>
    </xf>
    <xf numFmtId="0" fontId="25" fillId="0" borderId="30" xfId="0" applyFont="1" applyBorder="1" applyAlignment="1">
      <alignment vertical="center"/>
    </xf>
    <xf numFmtId="0" fontId="8" fillId="2" borderId="5" xfId="1" applyFont="1" applyFill="1" applyBorder="1" applyAlignment="1">
      <alignment vertical="center" wrapText="1"/>
    </xf>
    <xf numFmtId="0" fontId="8" fillId="2" borderId="5" xfId="1" applyFont="1" applyFill="1" applyBorder="1" applyAlignment="1">
      <alignment horizontal="center" vertical="center" wrapText="1"/>
    </xf>
    <xf numFmtId="0" fontId="8" fillId="2" borderId="12" xfId="1" applyFont="1" applyFill="1" applyBorder="1" applyAlignment="1">
      <alignment horizontal="center" vertical="center" wrapText="1"/>
    </xf>
    <xf numFmtId="0" fontId="8" fillId="2" borderId="9" xfId="1" applyFont="1" applyFill="1" applyBorder="1" applyAlignment="1">
      <alignment vertical="center" wrapText="1"/>
    </xf>
    <xf numFmtId="0" fontId="8" fillId="2" borderId="10" xfId="1" applyFont="1" applyFill="1" applyBorder="1" applyAlignment="1">
      <alignment vertical="center" wrapText="1"/>
    </xf>
    <xf numFmtId="0" fontId="8" fillId="2" borderId="10" xfId="1" applyFont="1" applyFill="1" applyBorder="1" applyAlignment="1">
      <alignment horizontal="center" vertical="center" wrapText="1"/>
    </xf>
    <xf numFmtId="0" fontId="5" fillId="2" borderId="5" xfId="1" applyFont="1" applyFill="1" applyBorder="1" applyAlignment="1">
      <alignment horizontal="center" vertical="center" wrapText="1"/>
    </xf>
    <xf numFmtId="0" fontId="5" fillId="2" borderId="0" xfId="1" applyFont="1" applyFill="1" applyAlignment="1">
      <alignment vertical="center" wrapText="1"/>
    </xf>
    <xf numFmtId="0" fontId="5" fillId="2" borderId="9" xfId="1" applyFont="1" applyFill="1" applyBorder="1" applyAlignment="1">
      <alignment vertical="center" wrapText="1"/>
    </xf>
    <xf numFmtId="0" fontId="8" fillId="3" borderId="3" xfId="1" applyFont="1" applyFill="1" applyBorder="1" applyAlignment="1">
      <alignment horizontal="center" vertical="center" wrapText="1"/>
    </xf>
    <xf numFmtId="0" fontId="8" fillId="3" borderId="1" xfId="1" applyFont="1" applyFill="1" applyBorder="1" applyAlignment="1">
      <alignment horizontal="center" vertical="center" wrapText="1"/>
    </xf>
    <xf numFmtId="0" fontId="8" fillId="3" borderId="7" xfId="1" applyFont="1" applyFill="1" applyBorder="1" applyAlignment="1">
      <alignment horizontal="center" vertical="center" wrapText="1"/>
    </xf>
    <xf numFmtId="0" fontId="8" fillId="3" borderId="5" xfId="1" applyFont="1" applyFill="1" applyBorder="1" applyAlignment="1">
      <alignment horizontal="center" vertical="center" wrapText="1"/>
    </xf>
    <xf numFmtId="0" fontId="8" fillId="3" borderId="14" xfId="1" applyFont="1" applyFill="1" applyBorder="1" applyAlignment="1">
      <alignment horizontal="center" vertical="center" wrapText="1"/>
    </xf>
    <xf numFmtId="0" fontId="8" fillId="3" borderId="12" xfId="1" applyFont="1" applyFill="1" applyBorder="1" applyAlignment="1">
      <alignment horizontal="center" vertical="center" wrapText="1"/>
    </xf>
    <xf numFmtId="0" fontId="6" fillId="2" borderId="0" xfId="1" applyFont="1" applyFill="1" applyAlignment="1">
      <alignment horizontal="left" vertical="center" wrapText="1" shrinkToFit="1"/>
    </xf>
    <xf numFmtId="0" fontId="8" fillId="2" borderId="10" xfId="1" applyFont="1" applyFill="1" applyBorder="1" applyAlignment="1">
      <alignment horizontal="right" vertical="center" textRotation="255" wrapText="1" shrinkToFit="1"/>
    </xf>
    <xf numFmtId="0" fontId="8" fillId="3" borderId="11" xfId="1" applyFont="1" applyFill="1" applyBorder="1" applyAlignment="1">
      <alignment horizontal="center" vertical="center" wrapText="1"/>
    </xf>
    <xf numFmtId="0" fontId="8" fillId="3" borderId="20" xfId="1" applyFont="1" applyFill="1" applyBorder="1" applyAlignment="1">
      <alignment horizontal="center" vertical="center" wrapText="1"/>
    </xf>
    <xf numFmtId="0" fontId="8" fillId="3" borderId="21" xfId="1" applyFont="1" applyFill="1" applyBorder="1" applyAlignment="1">
      <alignment horizontal="center" vertical="center" wrapText="1"/>
    </xf>
    <xf numFmtId="0" fontId="8" fillId="3" borderId="22" xfId="1" applyFont="1" applyFill="1" applyBorder="1" applyAlignment="1">
      <alignment horizontal="center" vertical="center" wrapText="1"/>
    </xf>
    <xf numFmtId="0" fontId="8" fillId="3" borderId="24" xfId="1" applyFont="1" applyFill="1" applyBorder="1" applyAlignment="1">
      <alignment horizontal="center" vertical="center" wrapText="1"/>
    </xf>
    <xf numFmtId="0" fontId="8" fillId="3" borderId="10" xfId="1" applyFont="1" applyFill="1" applyBorder="1" applyAlignment="1">
      <alignment horizontal="center" vertical="center" wrapText="1"/>
    </xf>
    <xf numFmtId="0" fontId="8" fillId="3" borderId="25" xfId="1" applyFont="1" applyFill="1" applyBorder="1" applyAlignment="1">
      <alignment horizontal="center" vertical="center" wrapText="1"/>
    </xf>
    <xf numFmtId="0" fontId="8" fillId="3" borderId="26" xfId="1" applyFont="1" applyFill="1" applyBorder="1" applyAlignment="1">
      <alignment horizontal="center" vertical="center" wrapText="1"/>
    </xf>
    <xf numFmtId="0" fontId="8" fillId="3" borderId="27"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25" fillId="0" borderId="5" xfId="0" applyFont="1" applyBorder="1" applyAlignment="1">
      <alignment vertical="center"/>
    </xf>
    <xf numFmtId="0" fontId="28" fillId="2" borderId="36" xfId="0" applyFont="1" applyFill="1" applyBorder="1" applyAlignment="1">
      <alignment vertical="center"/>
    </xf>
    <xf numFmtId="0" fontId="0" fillId="2" borderId="37" xfId="0" applyFill="1" applyBorder="1" applyAlignment="1">
      <alignment vertical="center"/>
    </xf>
    <xf numFmtId="0" fontId="27" fillId="2" borderId="37" xfId="0" applyFont="1" applyFill="1" applyBorder="1" applyAlignment="1">
      <alignment vertical="center"/>
    </xf>
    <xf numFmtId="0" fontId="22" fillId="2" borderId="38" xfId="0" applyFont="1" applyFill="1" applyBorder="1" applyAlignment="1">
      <alignment vertical="center"/>
    </xf>
    <xf numFmtId="0" fontId="0" fillId="2" borderId="39" xfId="0" applyFill="1" applyBorder="1" applyAlignment="1">
      <alignment vertical="center"/>
    </xf>
    <xf numFmtId="0" fontId="27" fillId="2" borderId="0" xfId="0" applyFont="1" applyFill="1" applyAlignment="1">
      <alignment vertical="center"/>
    </xf>
    <xf numFmtId="0" fontId="24" fillId="2" borderId="0" xfId="0" applyFont="1" applyFill="1" applyAlignment="1">
      <alignment vertical="center"/>
    </xf>
    <xf numFmtId="0" fontId="24" fillId="2" borderId="40" xfId="0" applyFont="1" applyFill="1" applyBorder="1" applyAlignment="1">
      <alignment vertical="center"/>
    </xf>
    <xf numFmtId="0" fontId="11" fillId="2" borderId="0" xfId="1" applyFont="1" applyFill="1" applyAlignment="1">
      <alignment horizontal="left" vertical="center"/>
    </xf>
    <xf numFmtId="0" fontId="24" fillId="2" borderId="0" xfId="0" applyFont="1" applyFill="1" applyAlignment="1">
      <alignment horizontal="right" vertical="center"/>
    </xf>
    <xf numFmtId="0" fontId="24" fillId="2" borderId="40" xfId="0" applyFont="1" applyFill="1" applyBorder="1" applyAlignment="1">
      <alignment horizontal="right" vertical="center"/>
    </xf>
    <xf numFmtId="0" fontId="13" fillId="2" borderId="0" xfId="1" applyFont="1" applyFill="1" applyAlignment="1">
      <alignment horizontal="left" vertical="center"/>
    </xf>
    <xf numFmtId="0" fontId="12" fillId="2" borderId="0" xfId="1" applyFont="1" applyFill="1" applyAlignment="1">
      <alignment horizontal="left" vertical="center" wrapText="1"/>
    </xf>
    <xf numFmtId="0" fontId="9" fillId="2" borderId="0" xfId="1" applyFont="1" applyFill="1" applyAlignment="1">
      <alignment vertical="center" wrapText="1"/>
    </xf>
    <xf numFmtId="56" fontId="9" fillId="2" borderId="0" xfId="1" applyNumberFormat="1" applyFont="1" applyFill="1" applyAlignment="1">
      <alignment vertical="center" wrapText="1"/>
    </xf>
    <xf numFmtId="0" fontId="5" fillId="2" borderId="0" xfId="1" applyFont="1" applyFill="1" applyAlignment="1">
      <alignment horizontal="center" vertical="center" wrapText="1"/>
    </xf>
    <xf numFmtId="0" fontId="22" fillId="2" borderId="0" xfId="0" applyFont="1" applyFill="1" applyAlignment="1">
      <alignment vertical="center"/>
    </xf>
    <xf numFmtId="0" fontId="22" fillId="2" borderId="40" xfId="0" applyFont="1" applyFill="1" applyBorder="1" applyAlignment="1">
      <alignment vertical="center"/>
    </xf>
    <xf numFmtId="0" fontId="29" fillId="2" borderId="40" xfId="0" applyFont="1" applyFill="1" applyBorder="1" applyAlignment="1">
      <alignment horizontal="center" vertical="center" wrapText="1"/>
    </xf>
    <xf numFmtId="0" fontId="8" fillId="2" borderId="40" xfId="1" applyFont="1" applyFill="1" applyBorder="1" applyAlignment="1">
      <alignment horizontal="center" vertical="center" wrapText="1"/>
    </xf>
    <xf numFmtId="0" fontId="0" fillId="2" borderId="41" xfId="0" applyFill="1" applyBorder="1" applyAlignment="1">
      <alignment vertical="center"/>
    </xf>
    <xf numFmtId="0" fontId="0" fillId="2" borderId="29" xfId="0" applyFill="1" applyBorder="1" applyAlignment="1">
      <alignment vertical="center"/>
    </xf>
    <xf numFmtId="0" fontId="27" fillId="2" borderId="29" xfId="0" applyFont="1" applyFill="1" applyBorder="1" applyAlignment="1">
      <alignment vertical="center"/>
    </xf>
    <xf numFmtId="0" fontId="22" fillId="2" borderId="29" xfId="0" applyFont="1" applyFill="1" applyBorder="1" applyAlignment="1">
      <alignment vertical="center"/>
    </xf>
    <xf numFmtId="0" fontId="22" fillId="2" borderId="42" xfId="0" applyFont="1" applyFill="1" applyBorder="1" applyAlignment="1">
      <alignment vertical="center"/>
    </xf>
    <xf numFmtId="0" fontId="0" fillId="2" borderId="36" xfId="0" applyFill="1" applyBorder="1" applyAlignment="1">
      <alignment vertical="center"/>
    </xf>
    <xf numFmtId="0" fontId="22" fillId="2" borderId="37" xfId="0" applyFont="1" applyFill="1" applyBorder="1" applyAlignment="1">
      <alignment vertical="center"/>
    </xf>
    <xf numFmtId="0" fontId="8" fillId="2" borderId="40" xfId="1" applyFont="1" applyFill="1" applyBorder="1" applyAlignment="1">
      <alignment horizontal="center" vertical="center"/>
    </xf>
    <xf numFmtId="0" fontId="8" fillId="2" borderId="1" xfId="1" applyFont="1" applyFill="1" applyBorder="1" applyAlignment="1">
      <alignment horizontal="center" vertical="center"/>
    </xf>
    <xf numFmtId="0" fontId="8" fillId="2" borderId="5" xfId="1" applyFont="1" applyFill="1" applyBorder="1" applyAlignment="1">
      <alignment horizontal="center" vertical="center"/>
    </xf>
    <xf numFmtId="0" fontId="0" fillId="0" borderId="28" xfId="0" applyBorder="1" applyAlignment="1">
      <alignment vertical="center"/>
    </xf>
    <xf numFmtId="0" fontId="0" fillId="0" borderId="30" xfId="0" applyBorder="1" applyAlignment="1">
      <alignment vertical="center" wrapText="1"/>
    </xf>
    <xf numFmtId="0" fontId="25" fillId="0" borderId="30" xfId="0" applyFont="1" applyBorder="1" applyAlignment="1">
      <alignment horizontal="center" vertical="center"/>
    </xf>
    <xf numFmtId="0" fontId="30" fillId="3" borderId="5" xfId="1" applyFont="1" applyFill="1" applyBorder="1" applyAlignment="1" applyProtection="1">
      <alignment horizontal="center" vertical="center" wrapText="1"/>
      <protection locked="0"/>
    </xf>
    <xf numFmtId="0" fontId="8" fillId="4" borderId="31" xfId="1" applyFont="1" applyFill="1" applyBorder="1" applyAlignment="1" applyProtection="1">
      <alignment horizontal="center" vertical="center" wrapText="1"/>
      <protection locked="0"/>
    </xf>
    <xf numFmtId="0" fontId="8" fillId="4" borderId="32" xfId="1" applyFont="1" applyFill="1" applyBorder="1" applyAlignment="1" applyProtection="1">
      <alignment horizontal="center" vertical="center" wrapText="1"/>
      <protection locked="0"/>
    </xf>
    <xf numFmtId="0" fontId="31" fillId="2" borderId="36" xfId="0" applyFont="1" applyFill="1" applyBorder="1" applyAlignment="1">
      <alignment vertical="center"/>
    </xf>
    <xf numFmtId="0" fontId="31" fillId="2" borderId="39" xfId="0" applyFont="1" applyFill="1" applyBorder="1" applyAlignment="1">
      <alignment vertical="center"/>
    </xf>
    <xf numFmtId="0" fontId="8" fillId="6" borderId="1" xfId="1" applyFont="1" applyFill="1" applyBorder="1" applyAlignment="1">
      <alignment horizontal="center" vertical="center" shrinkToFit="1"/>
    </xf>
    <xf numFmtId="0" fontId="8" fillId="6" borderId="12" xfId="1" applyFont="1" applyFill="1" applyBorder="1" applyAlignment="1">
      <alignment horizontal="center" vertical="center" shrinkToFit="1"/>
    </xf>
    <xf numFmtId="0" fontId="6" fillId="6" borderId="43" xfId="1" applyFont="1" applyFill="1" applyBorder="1" applyAlignment="1">
      <alignment horizontal="center" vertical="center" shrinkToFit="1"/>
    </xf>
    <xf numFmtId="0" fontId="0" fillId="0" borderId="0" xfId="0" applyAlignment="1">
      <alignment horizontal="center" vertical="center"/>
    </xf>
    <xf numFmtId="0" fontId="32" fillId="0" borderId="0" xfId="0" applyFont="1" applyAlignment="1">
      <alignment vertical="center" wrapText="1"/>
    </xf>
    <xf numFmtId="0" fontId="6" fillId="2" borderId="0" xfId="1" applyFont="1" applyFill="1" applyAlignment="1">
      <alignment horizontal="right" vertical="center" wrapText="1" shrinkToFit="1"/>
    </xf>
    <xf numFmtId="0" fontId="0" fillId="2" borderId="40" xfId="0" applyFill="1" applyBorder="1" applyAlignment="1">
      <alignment vertical="center"/>
    </xf>
    <xf numFmtId="0" fontId="6" fillId="2" borderId="0" xfId="1" applyFont="1" applyFill="1" applyAlignment="1">
      <alignment horizontal="left" vertical="center"/>
    </xf>
    <xf numFmtId="0" fontId="8" fillId="2" borderId="29" xfId="1" applyFont="1" applyFill="1" applyBorder="1" applyAlignment="1">
      <alignment vertical="center" textRotation="255" shrinkToFit="1"/>
    </xf>
    <xf numFmtId="0" fontId="8" fillId="2" borderId="29" xfId="1" applyFont="1" applyFill="1" applyBorder="1" applyAlignment="1">
      <alignment vertical="center" wrapText="1"/>
    </xf>
    <xf numFmtId="0" fontId="5" fillId="2" borderId="29" xfId="1" applyFont="1" applyFill="1" applyBorder="1" applyAlignment="1">
      <alignment horizontal="center" vertical="center"/>
    </xf>
    <xf numFmtId="0" fontId="8" fillId="2" borderId="29" xfId="1" applyFont="1" applyFill="1" applyBorder="1" applyAlignment="1">
      <alignment horizontal="center" vertical="center"/>
    </xf>
    <xf numFmtId="0" fontId="8" fillId="2" borderId="29" xfId="1" applyFont="1" applyFill="1" applyBorder="1" applyAlignment="1">
      <alignment horizontal="center" vertical="center" wrapText="1"/>
    </xf>
    <xf numFmtId="0" fontId="8" fillId="2" borderId="42" xfId="1" applyFont="1" applyFill="1" applyBorder="1" applyAlignment="1">
      <alignment horizontal="center" vertical="center" wrapText="1"/>
    </xf>
    <xf numFmtId="0" fontId="8" fillId="2" borderId="10" xfId="1" applyFont="1" applyFill="1" applyBorder="1" applyAlignment="1">
      <alignment horizontal="center" vertical="center"/>
    </xf>
    <xf numFmtId="0" fontId="8" fillId="3" borderId="44" xfId="1" applyFont="1" applyFill="1" applyBorder="1" applyAlignment="1">
      <alignment horizontal="center" vertical="center" wrapText="1"/>
    </xf>
    <xf numFmtId="0" fontId="8" fillId="3" borderId="17" xfId="1" applyFont="1" applyFill="1" applyBorder="1" applyAlignment="1">
      <alignment horizontal="center" vertical="center" wrapText="1"/>
    </xf>
    <xf numFmtId="0" fontId="8" fillId="2" borderId="12" xfId="1" applyFont="1" applyFill="1" applyBorder="1" applyAlignment="1">
      <alignment horizontal="center" vertical="center"/>
    </xf>
    <xf numFmtId="0" fontId="8" fillId="3" borderId="18" xfId="1" applyFont="1" applyFill="1" applyBorder="1" applyAlignment="1">
      <alignment horizontal="center" vertical="center" wrapText="1"/>
    </xf>
    <xf numFmtId="0" fontId="0" fillId="0" borderId="0" xfId="0" applyAlignment="1">
      <alignment horizontal="left" vertical="center"/>
    </xf>
    <xf numFmtId="0" fontId="8" fillId="2" borderId="29" xfId="1" applyFont="1" applyFill="1" applyBorder="1" applyAlignment="1">
      <alignment vertical="center" textRotation="255" wrapText="1"/>
    </xf>
    <xf numFmtId="0" fontId="5" fillId="2" borderId="29" xfId="1" applyFont="1" applyFill="1" applyBorder="1" applyAlignment="1">
      <alignment horizontal="center" vertical="center" shrinkToFit="1"/>
    </xf>
    <xf numFmtId="0" fontId="5" fillId="2" borderId="29" xfId="1" applyFont="1" applyFill="1" applyBorder="1" applyAlignment="1">
      <alignment vertical="center"/>
    </xf>
    <xf numFmtId="0" fontId="8" fillId="2" borderId="42" xfId="1" applyFont="1" applyFill="1" applyBorder="1" applyAlignment="1">
      <alignment horizontal="center" vertical="center"/>
    </xf>
    <xf numFmtId="0" fontId="5" fillId="2" borderId="10" xfId="1" applyFont="1" applyFill="1" applyBorder="1" applyAlignment="1">
      <alignment vertical="center" wrapText="1"/>
    </xf>
    <xf numFmtId="0" fontId="33" fillId="0" borderId="0" xfId="0" applyFont="1" applyAlignment="1">
      <alignment vertical="center"/>
    </xf>
    <xf numFmtId="0" fontId="26" fillId="0" borderId="0" xfId="0" applyFont="1" applyAlignment="1">
      <alignment vertical="center" wrapText="1"/>
    </xf>
    <xf numFmtId="0" fontId="8" fillId="0" borderId="0" xfId="1" applyFont="1" applyAlignment="1">
      <alignment vertical="center" textRotation="255" wrapText="1"/>
    </xf>
    <xf numFmtId="0" fontId="8" fillId="0" borderId="0" xfId="1" applyFont="1" applyAlignment="1">
      <alignment vertical="center" wrapText="1"/>
    </xf>
    <xf numFmtId="0" fontId="5" fillId="0" borderId="0" xfId="1" applyFont="1" applyAlignment="1">
      <alignment horizontal="center" vertical="center"/>
    </xf>
    <xf numFmtId="0" fontId="8" fillId="0" borderId="0" xfId="1" applyFont="1" applyAlignment="1">
      <alignment horizontal="center" vertical="center"/>
    </xf>
    <xf numFmtId="0" fontId="0" fillId="0" borderId="5" xfId="0" applyBorder="1" applyAlignment="1">
      <alignment horizontal="left" vertical="center"/>
    </xf>
    <xf numFmtId="0" fontId="8" fillId="2" borderId="10" xfId="1" applyFont="1" applyFill="1" applyBorder="1" applyAlignment="1">
      <alignment vertical="center" textRotation="255" shrinkToFit="1"/>
    </xf>
    <xf numFmtId="0" fontId="8" fillId="2" borderId="23" xfId="1" applyFont="1" applyFill="1" applyBorder="1" applyAlignment="1">
      <alignment horizontal="center" vertical="center"/>
    </xf>
    <xf numFmtId="0" fontId="8" fillId="2" borderId="10" xfId="1" applyFont="1" applyFill="1" applyBorder="1" applyAlignment="1">
      <alignment horizontal="left" vertical="center"/>
    </xf>
    <xf numFmtId="0" fontId="8" fillId="3" borderId="44" xfId="1" applyFont="1" applyFill="1" applyBorder="1" applyAlignment="1" applyProtection="1">
      <alignment horizontal="center" vertical="center" wrapText="1"/>
      <protection locked="0"/>
    </xf>
    <xf numFmtId="0" fontId="8" fillId="3" borderId="17" xfId="1" applyFont="1" applyFill="1" applyBorder="1" applyAlignment="1" applyProtection="1">
      <alignment horizontal="center" vertical="center" wrapText="1"/>
      <protection locked="0"/>
    </xf>
    <xf numFmtId="0" fontId="8" fillId="4" borderId="45" xfId="1" applyFont="1" applyFill="1" applyBorder="1" applyAlignment="1">
      <alignment horizontal="center" vertical="center" wrapText="1"/>
    </xf>
    <xf numFmtId="0" fontId="8" fillId="4" borderId="46" xfId="1" applyFont="1" applyFill="1" applyBorder="1" applyAlignment="1">
      <alignment horizontal="center" vertical="center" wrapText="1"/>
    </xf>
    <xf numFmtId="0" fontId="8" fillId="4" borderId="47" xfId="1" applyFont="1" applyFill="1" applyBorder="1" applyAlignment="1">
      <alignment horizontal="center" vertical="center" wrapText="1"/>
    </xf>
    <xf numFmtId="0" fontId="12" fillId="2" borderId="37" xfId="1" applyFont="1" applyFill="1" applyBorder="1" applyAlignment="1">
      <alignment horizontal="right" vertical="center"/>
    </xf>
    <xf numFmtId="0" fontId="23" fillId="2" borderId="37" xfId="1" applyFont="1" applyFill="1" applyBorder="1" applyAlignment="1">
      <alignment horizontal="left" vertical="center" wrapText="1"/>
    </xf>
    <xf numFmtId="0" fontId="12" fillId="2" borderId="37" xfId="1" applyFont="1" applyFill="1" applyBorder="1" applyAlignment="1">
      <alignment horizontal="right" vertical="center" wrapText="1"/>
    </xf>
    <xf numFmtId="0" fontId="23" fillId="2" borderId="37" xfId="1" applyFont="1" applyFill="1" applyBorder="1" applyAlignment="1">
      <alignment horizontal="center" vertical="center" wrapText="1"/>
    </xf>
    <xf numFmtId="0" fontId="24" fillId="2" borderId="37" xfId="0" applyFont="1" applyFill="1" applyBorder="1" applyAlignment="1">
      <alignment horizontal="right" vertical="center"/>
    </xf>
    <xf numFmtId="0" fontId="8" fillId="0" borderId="37" xfId="1" applyFont="1" applyBorder="1" applyAlignment="1">
      <alignment horizontal="center" vertical="center" textRotation="255" shrinkToFit="1"/>
    </xf>
    <xf numFmtId="0" fontId="5" fillId="0" borderId="37" xfId="1" applyFont="1" applyBorder="1" applyAlignment="1">
      <alignment vertical="center" wrapText="1"/>
    </xf>
    <xf numFmtId="0" fontId="5" fillId="0" borderId="37" xfId="1" applyFont="1" applyBorder="1" applyAlignment="1">
      <alignment horizontal="center" vertical="center" wrapText="1"/>
    </xf>
    <xf numFmtId="0" fontId="8" fillId="0" borderId="37" xfId="1" applyFont="1" applyBorder="1" applyAlignment="1">
      <alignment vertical="center" wrapText="1"/>
    </xf>
    <xf numFmtId="0" fontId="4" fillId="0" borderId="37" xfId="1" applyFont="1" applyBorder="1" applyAlignment="1">
      <alignment horizontal="center" vertical="center"/>
    </xf>
    <xf numFmtId="0" fontId="8" fillId="0" borderId="37" xfId="1" applyFont="1" applyBorder="1" applyAlignment="1">
      <alignment horizontal="center" vertical="center" wrapText="1"/>
    </xf>
    <xf numFmtId="0" fontId="0" fillId="0" borderId="0" xfId="0" applyAlignment="1" applyProtection="1">
      <alignment vertical="center"/>
      <protection locked="0"/>
    </xf>
    <xf numFmtId="0" fontId="38" fillId="0" borderId="0" xfId="0" applyFont="1" applyAlignment="1">
      <alignment vertical="center" wrapText="1"/>
    </xf>
    <xf numFmtId="0" fontId="0" fillId="8" borderId="71" xfId="0" applyFill="1" applyBorder="1"/>
    <xf numFmtId="0" fontId="0" fillId="8" borderId="73" xfId="0" applyFill="1" applyBorder="1"/>
    <xf numFmtId="0" fontId="0" fillId="0" borderId="0" xfId="0" applyProtection="1">
      <protection locked="0"/>
    </xf>
    <xf numFmtId="0" fontId="40" fillId="0" borderId="5" xfId="0" applyFont="1" applyBorder="1" applyAlignment="1" applyProtection="1">
      <alignment vertical="center"/>
      <protection locked="0"/>
    </xf>
    <xf numFmtId="0" fontId="0" fillId="0" borderId="68" xfId="0" applyBorder="1" applyAlignment="1">
      <alignment vertical="top"/>
    </xf>
    <xf numFmtId="0" fontId="0" fillId="0" borderId="64" xfId="0" applyBorder="1" applyAlignment="1">
      <alignment vertical="center" wrapText="1"/>
    </xf>
    <xf numFmtId="0" fontId="0" fillId="0" borderId="0" xfId="0" applyAlignment="1" applyProtection="1">
      <alignment vertical="center" wrapText="1"/>
      <protection locked="0"/>
    </xf>
    <xf numFmtId="0" fontId="0" fillId="0" borderId="68" xfId="0" applyBorder="1" applyAlignment="1">
      <alignment vertical="center"/>
    </xf>
    <xf numFmtId="0" fontId="0" fillId="0" borderId="64" xfId="0" applyBorder="1" applyAlignment="1">
      <alignment vertical="center"/>
    </xf>
    <xf numFmtId="0" fontId="47" fillId="0" borderId="74" xfId="0" applyFont="1" applyBorder="1" applyAlignment="1">
      <alignment horizontal="center" vertical="center"/>
    </xf>
    <xf numFmtId="0" fontId="47" fillId="0" borderId="77" xfId="0" applyFont="1" applyBorder="1" applyAlignment="1">
      <alignment horizontal="center" vertical="center"/>
    </xf>
    <xf numFmtId="0" fontId="48" fillId="0" borderId="0" xfId="0" applyFont="1" applyAlignment="1">
      <alignment vertical="center"/>
    </xf>
    <xf numFmtId="0" fontId="49" fillId="0" borderId="0" xfId="0" applyFont="1" applyAlignment="1">
      <alignment vertical="center"/>
    </xf>
    <xf numFmtId="0" fontId="50" fillId="0" borderId="74" xfId="0" applyFont="1" applyBorder="1" applyAlignment="1">
      <alignment horizontal="center" vertical="center"/>
    </xf>
    <xf numFmtId="0" fontId="43" fillId="10" borderId="5" xfId="0" applyFont="1" applyFill="1" applyBorder="1" applyAlignment="1">
      <alignment horizontal="center" vertical="center"/>
    </xf>
    <xf numFmtId="0" fontId="51" fillId="0" borderId="5" xfId="0" applyFont="1" applyBorder="1" applyAlignment="1">
      <alignment horizontal="center" vertical="center"/>
    </xf>
    <xf numFmtId="0" fontId="43" fillId="0" borderId="0" xfId="0" applyFont="1" applyAlignment="1">
      <alignment horizontal="center" vertical="center" wrapText="1"/>
    </xf>
    <xf numFmtId="0" fontId="43" fillId="0" borderId="0" xfId="0" applyFont="1" applyAlignment="1">
      <alignment horizontal="center" vertical="center"/>
    </xf>
    <xf numFmtId="0" fontId="43" fillId="11" borderId="5" xfId="0" applyFont="1" applyFill="1" applyBorder="1" applyAlignment="1">
      <alignment horizontal="center" vertical="center"/>
    </xf>
    <xf numFmtId="0" fontId="0" fillId="0" borderId="92" xfId="0" applyBorder="1" applyAlignment="1">
      <alignment vertical="center"/>
    </xf>
    <xf numFmtId="0" fontId="0" fillId="0" borderId="93" xfId="0" applyBorder="1" applyAlignment="1">
      <alignment vertical="center"/>
    </xf>
    <xf numFmtId="0" fontId="0" fillId="0" borderId="94" xfId="0" applyBorder="1" applyAlignment="1">
      <alignment vertical="center"/>
    </xf>
    <xf numFmtId="0" fontId="56" fillId="0" borderId="5" xfId="3" applyNumberFormat="1" applyFont="1" applyBorder="1" applyAlignment="1" applyProtection="1">
      <alignment vertical="center"/>
      <protection locked="0"/>
    </xf>
    <xf numFmtId="38" fontId="56" fillId="0" borderId="5" xfId="3" applyFont="1" applyBorder="1" applyAlignment="1" applyProtection="1">
      <alignment vertical="center"/>
      <protection locked="0"/>
    </xf>
    <xf numFmtId="38" fontId="57" fillId="0" borderId="5" xfId="3" applyFont="1" applyBorder="1" applyAlignment="1" applyProtection="1">
      <alignment vertical="center"/>
      <protection locked="0"/>
    </xf>
    <xf numFmtId="0" fontId="43" fillId="0" borderId="6" xfId="0" applyFont="1" applyBorder="1" applyAlignment="1">
      <alignment horizontal="center" vertical="center"/>
    </xf>
    <xf numFmtId="0" fontId="43" fillId="0" borderId="69" xfId="0" applyFont="1" applyBorder="1" applyAlignment="1">
      <alignment horizontal="center" vertical="center"/>
    </xf>
    <xf numFmtId="0" fontId="52" fillId="0" borderId="5" xfId="0" applyFont="1" applyBorder="1" applyAlignment="1">
      <alignment horizontal="center" vertical="center" wrapText="1"/>
    </xf>
    <xf numFmtId="0" fontId="43" fillId="0" borderId="81" xfId="0" applyFont="1" applyBorder="1" applyAlignment="1">
      <alignment horizontal="left" vertical="center" wrapText="1"/>
    </xf>
    <xf numFmtId="0" fontId="43" fillId="0" borderId="82" xfId="0" applyFont="1" applyBorder="1" applyAlignment="1">
      <alignment horizontal="left" vertical="center" wrapText="1"/>
    </xf>
    <xf numFmtId="0" fontId="43" fillId="0" borderId="83" xfId="0" applyFont="1" applyBorder="1" applyAlignment="1">
      <alignment horizontal="left" vertical="center" wrapText="1"/>
    </xf>
    <xf numFmtId="0" fontId="43" fillId="0" borderId="84" xfId="0" applyFont="1" applyBorder="1" applyAlignment="1">
      <alignment horizontal="left" vertical="center" wrapText="1"/>
    </xf>
    <xf numFmtId="0" fontId="43" fillId="0" borderId="85" xfId="0" applyFont="1" applyBorder="1" applyAlignment="1">
      <alignment horizontal="left" vertical="center" wrapText="1"/>
    </xf>
    <xf numFmtId="0" fontId="43" fillId="0" borderId="86" xfId="0" applyFont="1" applyBorder="1" applyAlignment="1">
      <alignment horizontal="left" vertical="center" wrapText="1"/>
    </xf>
    <xf numFmtId="0" fontId="43" fillId="0" borderId="87" xfId="0" applyFont="1" applyBorder="1" applyAlignment="1">
      <alignment horizontal="left" vertical="center" wrapText="1"/>
    </xf>
    <xf numFmtId="0" fontId="43" fillId="0" borderId="0" xfId="0" applyFont="1" applyAlignment="1">
      <alignment horizontal="left" vertical="center" wrapText="1"/>
    </xf>
    <xf numFmtId="0" fontId="43" fillId="0" borderId="88" xfId="0" applyFont="1" applyBorder="1" applyAlignment="1">
      <alignment horizontal="left" vertical="center" wrapText="1"/>
    </xf>
    <xf numFmtId="0" fontId="43" fillId="0" borderId="89" xfId="0" applyFont="1" applyBorder="1" applyAlignment="1">
      <alignment horizontal="left" vertical="center" wrapText="1"/>
    </xf>
    <xf numFmtId="0" fontId="43" fillId="0" borderId="90" xfId="0" applyFont="1" applyBorder="1" applyAlignment="1">
      <alignment horizontal="left" vertical="center" wrapText="1"/>
    </xf>
    <xf numFmtId="0" fontId="43" fillId="0" borderId="91" xfId="0" applyFont="1" applyBorder="1" applyAlignment="1">
      <alignment horizontal="left" vertical="center" wrapText="1"/>
    </xf>
    <xf numFmtId="0" fontId="43" fillId="0" borderId="5" xfId="0" applyFont="1" applyBorder="1" applyAlignment="1">
      <alignment horizontal="center" vertical="center" wrapText="1"/>
    </xf>
    <xf numFmtId="0" fontId="37" fillId="7" borderId="70" xfId="0" applyFont="1" applyFill="1" applyBorder="1" applyAlignment="1">
      <alignment horizontal="center" vertical="center" wrapText="1"/>
    </xf>
    <xf numFmtId="0" fontId="39" fillId="8" borderId="72" xfId="0" applyFont="1" applyFill="1" applyBorder="1" applyAlignment="1">
      <alignment horizontal="left" vertical="center"/>
    </xf>
    <xf numFmtId="0" fontId="45" fillId="9" borderId="75" xfId="0" applyFont="1" applyFill="1" applyBorder="1" applyAlignment="1">
      <alignment horizontal="center" vertical="center"/>
    </xf>
    <xf numFmtId="0" fontId="45" fillId="9" borderId="76" xfId="0" applyFont="1" applyFill="1" applyBorder="1" applyAlignment="1">
      <alignment horizontal="center" vertical="center"/>
    </xf>
    <xf numFmtId="0" fontId="45" fillId="0" borderId="75" xfId="0" applyFont="1" applyBorder="1" applyAlignment="1">
      <alignment horizontal="center" vertical="center"/>
    </xf>
    <xf numFmtId="0" fontId="45" fillId="0" borderId="76" xfId="0" applyFont="1" applyBorder="1" applyAlignment="1">
      <alignment horizontal="center" vertical="center"/>
    </xf>
    <xf numFmtId="0" fontId="45" fillId="0" borderId="78" xfId="0" applyFont="1" applyBorder="1" applyAlignment="1">
      <alignment horizontal="center" vertical="center"/>
    </xf>
    <xf numFmtId="0" fontId="45" fillId="0" borderId="79" xfId="0" applyFont="1" applyBorder="1" applyAlignment="1">
      <alignment horizontal="center" vertical="center"/>
    </xf>
    <xf numFmtId="0" fontId="45" fillId="0" borderId="80" xfId="0" applyFont="1" applyBorder="1" applyAlignment="1">
      <alignment horizontal="center" vertical="center"/>
    </xf>
    <xf numFmtId="0" fontId="45" fillId="0" borderId="78" xfId="0" applyFont="1" applyBorder="1" applyAlignment="1">
      <alignment horizontal="center" vertical="center" shrinkToFit="1"/>
    </xf>
    <xf numFmtId="0" fontId="45" fillId="0" borderId="75" xfId="0" applyFont="1" applyBorder="1" applyAlignment="1">
      <alignment horizontal="center" vertical="center" shrinkToFit="1"/>
    </xf>
    <xf numFmtId="0" fontId="45" fillId="0" borderId="76" xfId="0" applyFont="1" applyBorder="1" applyAlignment="1">
      <alignment horizontal="center" vertical="center" shrinkToFit="1"/>
    </xf>
    <xf numFmtId="0" fontId="8" fillId="2" borderId="5" xfId="1" applyFont="1" applyFill="1" applyBorder="1" applyAlignment="1">
      <alignment vertical="center" wrapText="1"/>
    </xf>
    <xf numFmtId="0" fontId="8" fillId="2" borderId="5" xfId="1" applyFont="1" applyFill="1" applyBorder="1" applyAlignment="1">
      <alignment horizontal="center" vertical="center" wrapText="1"/>
    </xf>
    <xf numFmtId="0" fontId="8" fillId="2" borderId="12" xfId="1" applyFont="1" applyFill="1" applyBorder="1" applyAlignment="1">
      <alignment horizontal="center" vertical="center" wrapText="1"/>
    </xf>
    <xf numFmtId="0" fontId="8" fillId="2" borderId="12" xfId="1" applyFont="1" applyFill="1" applyBorder="1" applyAlignment="1">
      <alignment vertical="center" wrapText="1"/>
    </xf>
    <xf numFmtId="0" fontId="6" fillId="2" borderId="0" xfId="1" applyFont="1" applyFill="1" applyAlignment="1">
      <alignment horizontal="left" vertical="center" wrapText="1" shrinkToFit="1"/>
    </xf>
    <xf numFmtId="0" fontId="8" fillId="2" borderId="48" xfId="1" applyFont="1" applyFill="1" applyBorder="1" applyAlignment="1">
      <alignment horizontal="center" vertical="center" textRotation="255" wrapText="1"/>
    </xf>
    <xf numFmtId="0" fontId="8" fillId="2" borderId="49" xfId="1" applyFont="1" applyFill="1" applyBorder="1" applyAlignment="1">
      <alignment horizontal="center" vertical="center" textRotation="255" wrapText="1"/>
    </xf>
    <xf numFmtId="0" fontId="8" fillId="2" borderId="50" xfId="1" applyFont="1" applyFill="1" applyBorder="1" applyAlignment="1">
      <alignment horizontal="center" vertical="center" textRotation="255" wrapText="1"/>
    </xf>
    <xf numFmtId="0" fontId="8" fillId="2" borderId="51" xfId="1" applyFont="1" applyFill="1" applyBorder="1" applyAlignment="1">
      <alignment horizontal="left" vertical="center" wrapText="1"/>
    </xf>
    <xf numFmtId="0" fontId="8" fillId="2" borderId="9" xfId="1" applyFont="1" applyFill="1" applyBorder="1" applyAlignment="1">
      <alignment horizontal="left" vertical="center" wrapText="1"/>
    </xf>
    <xf numFmtId="0" fontId="8" fillId="2" borderId="52" xfId="1" applyFont="1" applyFill="1" applyBorder="1" applyAlignment="1">
      <alignment horizontal="left" vertical="center" wrapText="1"/>
    </xf>
    <xf numFmtId="0" fontId="8" fillId="2" borderId="1" xfId="1" applyFont="1" applyFill="1" applyBorder="1" applyAlignment="1">
      <alignment horizontal="center" vertical="center" wrapText="1"/>
    </xf>
    <xf numFmtId="0" fontId="8" fillId="2" borderId="1" xfId="1" applyFont="1" applyFill="1" applyBorder="1" applyAlignment="1">
      <alignment vertical="center" wrapText="1"/>
    </xf>
    <xf numFmtId="0" fontId="8" fillId="2" borderId="28" xfId="1" applyFont="1" applyFill="1" applyBorder="1" applyAlignment="1">
      <alignment horizontal="left" vertical="center" wrapText="1"/>
    </xf>
    <xf numFmtId="0" fontId="0" fillId="2" borderId="5" xfId="0" applyFill="1" applyBorder="1" applyAlignment="1">
      <alignment horizontal="left" vertical="center" wrapText="1"/>
    </xf>
    <xf numFmtId="0" fontId="5" fillId="2" borderId="5" xfId="1" applyFont="1" applyFill="1" applyBorder="1" applyAlignment="1">
      <alignment vertical="center" wrapText="1"/>
    </xf>
    <xf numFmtId="0" fontId="8" fillId="2" borderId="51" xfId="1" applyFont="1" applyFill="1" applyBorder="1" applyAlignment="1">
      <alignment vertical="center" wrapText="1"/>
    </xf>
    <xf numFmtId="0" fontId="8" fillId="2" borderId="9" xfId="1" applyFont="1" applyFill="1" applyBorder="1" applyAlignment="1">
      <alignment vertical="center" wrapText="1"/>
    </xf>
    <xf numFmtId="0" fontId="8" fillId="2" borderId="52" xfId="1" applyFont="1" applyFill="1" applyBorder="1" applyAlignment="1">
      <alignment vertical="center" wrapText="1"/>
    </xf>
    <xf numFmtId="0" fontId="8" fillId="2" borderId="5" xfId="1" applyFont="1" applyFill="1" applyBorder="1" applyAlignment="1">
      <alignment horizontal="left" vertical="center" wrapText="1"/>
    </xf>
    <xf numFmtId="0" fontId="8" fillId="6" borderId="48" xfId="1" applyFont="1" applyFill="1" applyBorder="1" applyAlignment="1">
      <alignment horizontal="center" vertical="center" wrapText="1"/>
    </xf>
    <xf numFmtId="0" fontId="8" fillId="6" borderId="49" xfId="1" applyFont="1" applyFill="1" applyBorder="1" applyAlignment="1">
      <alignment horizontal="center" vertical="center" wrapText="1"/>
    </xf>
    <xf numFmtId="0" fontId="8" fillId="6" borderId="51" xfId="1" applyFont="1" applyFill="1" applyBorder="1" applyAlignment="1">
      <alignment horizontal="center" vertical="center" wrapText="1"/>
    </xf>
    <xf numFmtId="0" fontId="8" fillId="6" borderId="9" xfId="1" applyFont="1" applyFill="1" applyBorder="1" applyAlignment="1">
      <alignment horizontal="center" vertical="center" wrapText="1"/>
    </xf>
    <xf numFmtId="0" fontId="8" fillId="6" borderId="19" xfId="1" applyFont="1" applyFill="1" applyBorder="1" applyAlignment="1">
      <alignment horizontal="center" vertical="center" wrapText="1"/>
    </xf>
    <xf numFmtId="0" fontId="8" fillId="6" borderId="37" xfId="1" applyFont="1" applyFill="1" applyBorder="1" applyAlignment="1">
      <alignment horizontal="center" vertical="center" wrapText="1"/>
    </xf>
    <xf numFmtId="0" fontId="8" fillId="6" borderId="53" xfId="1" applyFont="1" applyFill="1" applyBorder="1" applyAlignment="1">
      <alignment horizontal="center" vertical="center" wrapText="1"/>
    </xf>
    <xf numFmtId="0" fontId="8" fillId="6" borderId="54" xfId="1" applyFont="1" applyFill="1" applyBorder="1" applyAlignment="1">
      <alignment horizontal="center" vertical="center" wrapText="1"/>
    </xf>
    <xf numFmtId="0" fontId="8" fillId="6" borderId="29" xfId="1" applyFont="1" applyFill="1" applyBorder="1" applyAlignment="1">
      <alignment horizontal="center" vertical="center" wrapText="1"/>
    </xf>
    <xf numFmtId="0" fontId="8" fillId="6" borderId="55" xfId="1" applyFont="1" applyFill="1" applyBorder="1" applyAlignment="1">
      <alignment horizontal="center" vertical="center" wrapText="1"/>
    </xf>
    <xf numFmtId="0" fontId="5" fillId="6" borderId="19" xfId="1" applyFont="1" applyFill="1" applyBorder="1" applyAlignment="1">
      <alignment horizontal="center" vertical="center" shrinkToFit="1"/>
    </xf>
    <xf numFmtId="0" fontId="5" fillId="6" borderId="56" xfId="1" applyFont="1" applyFill="1" applyBorder="1" applyAlignment="1">
      <alignment horizontal="center" vertical="center" shrinkToFit="1"/>
    </xf>
    <xf numFmtId="0" fontId="34" fillId="2" borderId="37" xfId="0" applyFont="1" applyFill="1" applyBorder="1" applyAlignment="1">
      <alignment horizontal="center" vertical="center"/>
    </xf>
    <xf numFmtId="0" fontId="22" fillId="6" borderId="36" xfId="0" applyFont="1" applyFill="1" applyBorder="1" applyAlignment="1">
      <alignment horizontal="center" vertical="center"/>
    </xf>
    <xf numFmtId="0" fontId="22" fillId="6" borderId="37" xfId="0" applyFont="1" applyFill="1" applyBorder="1" applyAlignment="1">
      <alignment horizontal="center" vertical="center"/>
    </xf>
    <xf numFmtId="0" fontId="22" fillId="6" borderId="38" xfId="0" applyFont="1" applyFill="1" applyBorder="1" applyAlignment="1">
      <alignment horizontal="center" vertical="center"/>
    </xf>
    <xf numFmtId="0" fontId="8" fillId="2" borderId="57" xfId="1" applyFont="1" applyFill="1" applyBorder="1" applyAlignment="1">
      <alignment horizontal="center" vertical="center" wrapText="1"/>
    </xf>
    <xf numFmtId="0" fontId="8" fillId="2" borderId="58" xfId="1" applyFont="1" applyFill="1" applyBorder="1" applyAlignment="1">
      <alignment horizontal="center" vertical="center" wrapText="1"/>
    </xf>
    <xf numFmtId="0" fontId="8" fillId="2" borderId="28" xfId="1" applyFont="1" applyFill="1" applyBorder="1" applyAlignment="1">
      <alignment vertical="center" wrapText="1" shrinkToFit="1"/>
    </xf>
    <xf numFmtId="0" fontId="8" fillId="2" borderId="5" xfId="1" applyFont="1" applyFill="1" applyBorder="1" applyAlignment="1">
      <alignment vertical="center" wrapText="1" shrinkToFit="1"/>
    </xf>
    <xf numFmtId="0" fontId="8" fillId="2" borderId="10" xfId="1" applyFont="1" applyFill="1" applyBorder="1" applyAlignment="1">
      <alignment horizontal="center" vertical="center" textRotation="255" shrinkToFit="1"/>
    </xf>
    <xf numFmtId="0" fontId="8" fillId="2" borderId="5" xfId="1" applyFont="1" applyFill="1" applyBorder="1" applyAlignment="1">
      <alignment horizontal="center" vertical="center" textRotation="255" shrinkToFit="1"/>
    </xf>
    <xf numFmtId="0" fontId="8" fillId="2" borderId="12" xfId="1" applyFont="1" applyFill="1" applyBorder="1" applyAlignment="1">
      <alignment horizontal="center" vertical="center" textRotation="255" shrinkToFit="1"/>
    </xf>
    <xf numFmtId="0" fontId="8" fillId="2" borderId="10" xfId="1" applyFont="1" applyFill="1" applyBorder="1" applyAlignment="1">
      <alignment horizontal="left" vertical="center" wrapText="1"/>
    </xf>
    <xf numFmtId="0" fontId="0" fillId="2" borderId="10" xfId="0" applyFill="1" applyBorder="1" applyAlignment="1">
      <alignment horizontal="left" vertical="center" wrapText="1"/>
    </xf>
    <xf numFmtId="0" fontId="8" fillId="2" borderId="12" xfId="1" applyFont="1" applyFill="1" applyBorder="1" applyAlignment="1">
      <alignment horizontal="left" vertical="center" wrapText="1"/>
    </xf>
    <xf numFmtId="0" fontId="0" fillId="2" borderId="12" xfId="0" applyFill="1" applyBorder="1" applyAlignment="1">
      <alignment horizontal="left" vertical="center" wrapText="1"/>
    </xf>
    <xf numFmtId="0" fontId="8" fillId="2" borderId="59" xfId="1" applyFont="1" applyFill="1" applyBorder="1" applyAlignment="1">
      <alignment horizontal="center" vertical="center" textRotation="255" wrapText="1"/>
    </xf>
    <xf numFmtId="0" fontId="8" fillId="2" borderId="60" xfId="1" applyFont="1" applyFill="1" applyBorder="1" applyAlignment="1">
      <alignment horizontal="center" vertical="center" textRotation="255" wrapText="1"/>
    </xf>
    <xf numFmtId="0" fontId="8" fillId="2" borderId="61" xfId="1" applyFont="1" applyFill="1" applyBorder="1" applyAlignment="1">
      <alignment horizontal="center" vertical="center" textRotation="255" wrapText="1"/>
    </xf>
    <xf numFmtId="0" fontId="8" fillId="2" borderId="62" xfId="1" applyFont="1" applyFill="1" applyBorder="1" applyAlignment="1">
      <alignment horizontal="center" vertical="center" textRotation="255" wrapText="1"/>
    </xf>
    <xf numFmtId="0" fontId="8" fillId="2" borderId="10" xfId="1" applyFont="1" applyFill="1" applyBorder="1" applyAlignment="1">
      <alignment vertical="center" wrapText="1"/>
    </xf>
    <xf numFmtId="0" fontId="8" fillId="2" borderId="28" xfId="1" applyFont="1" applyFill="1" applyBorder="1" applyAlignment="1">
      <alignment horizontal="center" vertical="center" wrapText="1"/>
    </xf>
    <xf numFmtId="0" fontId="8" fillId="2" borderId="9" xfId="1" applyFont="1" applyFill="1" applyBorder="1" applyAlignment="1">
      <alignment horizontal="center" vertical="center" wrapText="1"/>
    </xf>
    <xf numFmtId="0" fontId="8" fillId="2" borderId="10" xfId="1" applyFont="1" applyFill="1" applyBorder="1" applyAlignment="1">
      <alignment horizontal="center" vertical="center" wrapText="1"/>
    </xf>
    <xf numFmtId="0" fontId="8" fillId="2" borderId="63" xfId="1" applyFont="1" applyFill="1" applyBorder="1" applyAlignment="1">
      <alignment horizontal="center" vertical="center" wrapText="1"/>
    </xf>
    <xf numFmtId="0" fontId="8" fillId="2" borderId="19" xfId="1" applyFont="1" applyFill="1" applyBorder="1" applyAlignment="1">
      <alignment vertical="center" wrapText="1"/>
    </xf>
    <xf numFmtId="0" fontId="8" fillId="2" borderId="37" xfId="1" applyFont="1" applyFill="1" applyBorder="1" applyAlignment="1">
      <alignment vertical="center" wrapText="1"/>
    </xf>
    <xf numFmtId="0" fontId="8" fillId="2" borderId="53" xfId="1" applyFont="1" applyFill="1" applyBorder="1" applyAlignment="1">
      <alignment vertical="center" wrapText="1"/>
    </xf>
    <xf numFmtId="0" fontId="8" fillId="2" borderId="10" xfId="1" applyFont="1" applyFill="1" applyBorder="1" applyAlignment="1">
      <alignment horizontal="right" vertical="center" textRotation="255" wrapText="1" shrinkToFit="1"/>
    </xf>
    <xf numFmtId="0" fontId="8" fillId="2" borderId="5" xfId="1" applyFont="1" applyFill="1" applyBorder="1" applyAlignment="1">
      <alignment horizontal="right" vertical="center" textRotation="255" wrapText="1" shrinkToFit="1"/>
    </xf>
    <xf numFmtId="0" fontId="10" fillId="2" borderId="0" xfId="1" applyFont="1" applyFill="1" applyAlignment="1">
      <alignment horizontal="left" vertical="center"/>
    </xf>
    <xf numFmtId="0" fontId="8" fillId="2" borderId="28" xfId="1" applyFont="1" applyFill="1" applyBorder="1" applyAlignment="1">
      <alignment vertical="center" wrapText="1"/>
    </xf>
    <xf numFmtId="0" fontId="5" fillId="2" borderId="5" xfId="1" applyFont="1" applyFill="1" applyBorder="1" applyAlignment="1">
      <alignment horizontal="center" vertical="center" wrapText="1"/>
    </xf>
    <xf numFmtId="0" fontId="12" fillId="2" borderId="0" xfId="1" applyFont="1" applyFill="1" applyAlignment="1">
      <alignment horizontal="right" vertical="center"/>
    </xf>
    <xf numFmtId="0" fontId="12" fillId="2" borderId="64" xfId="1" applyFont="1" applyFill="1" applyBorder="1" applyAlignment="1">
      <alignment horizontal="right" vertical="center"/>
    </xf>
    <xf numFmtId="0" fontId="12" fillId="3" borderId="65" xfId="1" applyFont="1" applyFill="1" applyBorder="1" applyAlignment="1">
      <alignment horizontal="left" vertical="center" wrapText="1"/>
    </xf>
    <xf numFmtId="0" fontId="12" fillId="3" borderId="66" xfId="1" applyFont="1" applyFill="1" applyBorder="1" applyAlignment="1">
      <alignment horizontal="left" vertical="center" wrapText="1"/>
    </xf>
    <xf numFmtId="0" fontId="12" fillId="3" borderId="67" xfId="1" applyFont="1" applyFill="1" applyBorder="1" applyAlignment="1">
      <alignment horizontal="left" vertical="center" wrapText="1"/>
    </xf>
    <xf numFmtId="0" fontId="12" fillId="2" borderId="68" xfId="1" applyFont="1" applyFill="1" applyBorder="1" applyAlignment="1">
      <alignment horizontal="center" vertical="center" wrapText="1"/>
    </xf>
    <xf numFmtId="0" fontId="12" fillId="2" borderId="64" xfId="1" applyFont="1" applyFill="1" applyBorder="1" applyAlignment="1">
      <alignment horizontal="center" vertical="center" wrapText="1"/>
    </xf>
    <xf numFmtId="0" fontId="12" fillId="3" borderId="65" xfId="1" applyFont="1" applyFill="1" applyBorder="1" applyAlignment="1">
      <alignment horizontal="center" vertical="center" wrapText="1"/>
    </xf>
    <xf numFmtId="0" fontId="12" fillId="3" borderId="66" xfId="1" applyFont="1" applyFill="1" applyBorder="1" applyAlignment="1">
      <alignment horizontal="center" vertical="center" wrapText="1"/>
    </xf>
    <xf numFmtId="0" fontId="12" fillId="3" borderId="67" xfId="1" applyFont="1" applyFill="1" applyBorder="1" applyAlignment="1">
      <alignment horizontal="center" vertical="center" wrapText="1"/>
    </xf>
    <xf numFmtId="0" fontId="8" fillId="6" borderId="50" xfId="1" applyFont="1" applyFill="1" applyBorder="1" applyAlignment="1">
      <alignment horizontal="center" vertical="center" wrapText="1"/>
    </xf>
    <xf numFmtId="0" fontId="8" fillId="6" borderId="52" xfId="1" applyFont="1" applyFill="1" applyBorder="1" applyAlignment="1">
      <alignment horizontal="center" vertical="center" wrapText="1"/>
    </xf>
    <xf numFmtId="0" fontId="5" fillId="6" borderId="54" xfId="1" applyFont="1" applyFill="1" applyBorder="1" applyAlignment="1">
      <alignment horizontal="center" vertical="center" shrinkToFit="1"/>
    </xf>
    <xf numFmtId="0" fontId="8" fillId="2" borderId="6" xfId="1" applyFont="1" applyFill="1" applyBorder="1" applyAlignment="1">
      <alignment horizontal="left" vertical="center" wrapText="1"/>
    </xf>
    <xf numFmtId="0" fontId="8" fillId="2" borderId="69" xfId="1" applyFont="1" applyFill="1" applyBorder="1" applyAlignment="1">
      <alignment horizontal="left" vertical="center" wrapText="1"/>
    </xf>
    <xf numFmtId="0" fontId="5" fillId="2" borderId="1" xfId="1" applyFont="1" applyFill="1" applyBorder="1" applyAlignment="1">
      <alignment horizontal="center" vertical="center" wrapText="1"/>
    </xf>
    <xf numFmtId="0" fontId="5" fillId="2" borderId="9" xfId="1" applyFont="1" applyFill="1" applyBorder="1" applyAlignment="1">
      <alignment vertical="center" wrapText="1"/>
    </xf>
    <xf numFmtId="0" fontId="5" fillId="2" borderId="52" xfId="1" applyFont="1" applyFill="1" applyBorder="1" applyAlignment="1">
      <alignment vertical="center" wrapText="1"/>
    </xf>
    <xf numFmtId="0" fontId="8" fillId="2" borderId="49" xfId="1" applyFont="1" applyFill="1" applyBorder="1" applyAlignment="1">
      <alignment horizontal="center" vertical="center" textRotation="255" shrinkToFit="1"/>
    </xf>
    <xf numFmtId="0" fontId="8" fillId="2" borderId="50" xfId="1" applyFont="1" applyFill="1" applyBorder="1" applyAlignment="1">
      <alignment horizontal="center" vertical="center" textRotation="255" shrinkToFit="1"/>
    </xf>
    <xf numFmtId="0" fontId="8" fillId="2" borderId="51" xfId="1" applyFont="1" applyFill="1" applyBorder="1" applyAlignment="1">
      <alignment horizontal="center" vertical="center" wrapText="1"/>
    </xf>
    <xf numFmtId="0" fontId="12" fillId="3" borderId="65" xfId="1" applyFont="1" applyFill="1" applyBorder="1" applyAlignment="1" applyProtection="1">
      <alignment horizontal="left" vertical="center" wrapText="1"/>
      <protection locked="0"/>
    </xf>
    <xf numFmtId="0" fontId="12" fillId="3" borderId="66" xfId="1" applyFont="1" applyFill="1" applyBorder="1" applyAlignment="1" applyProtection="1">
      <alignment horizontal="left" vertical="center" wrapText="1"/>
      <protection locked="0"/>
    </xf>
    <xf numFmtId="0" fontId="12" fillId="3" borderId="67" xfId="1" applyFont="1" applyFill="1" applyBorder="1" applyAlignment="1" applyProtection="1">
      <alignment horizontal="left" vertical="center" wrapText="1"/>
      <protection locked="0"/>
    </xf>
    <xf numFmtId="0" fontId="12" fillId="3" borderId="65" xfId="1" applyFont="1" applyFill="1" applyBorder="1" applyAlignment="1" applyProtection="1">
      <alignment horizontal="center" vertical="center" wrapText="1"/>
      <protection locked="0"/>
    </xf>
    <xf numFmtId="0" fontId="12" fillId="3" borderId="66" xfId="1" applyFont="1" applyFill="1" applyBorder="1" applyAlignment="1" applyProtection="1">
      <alignment horizontal="center" vertical="center" wrapText="1"/>
      <protection locked="0"/>
    </xf>
    <xf numFmtId="0" fontId="12" fillId="3" borderId="67" xfId="1" applyFont="1" applyFill="1" applyBorder="1" applyAlignment="1" applyProtection="1">
      <alignment horizontal="center" vertical="center" wrapText="1"/>
      <protection locked="0"/>
    </xf>
    <xf numFmtId="0" fontId="18" fillId="2" borderId="0" xfId="1" applyFont="1" applyFill="1" applyAlignment="1">
      <alignment horizontal="left" vertical="center" shrinkToFit="1"/>
    </xf>
    <xf numFmtId="0" fontId="19" fillId="2" borderId="0" xfId="1" applyFont="1" applyFill="1" applyAlignment="1">
      <alignment horizontal="left" vertical="center" shrinkToFit="1"/>
    </xf>
    <xf numFmtId="0" fontId="5" fillId="2" borderId="29" xfId="1" applyFont="1" applyFill="1" applyBorder="1" applyAlignment="1">
      <alignment vertical="center" wrapText="1"/>
    </xf>
    <xf numFmtId="0" fontId="5" fillId="0" borderId="0" xfId="1" applyFont="1" applyAlignment="1">
      <alignment vertical="center" wrapText="1"/>
    </xf>
    <xf numFmtId="0" fontId="6" fillId="2" borderId="0" xfId="1" applyFont="1" applyFill="1" applyAlignment="1">
      <alignment horizontal="left" vertical="center"/>
    </xf>
    <xf numFmtId="0" fontId="0" fillId="0" borderId="0" xfId="0" applyAlignment="1">
      <alignment horizontal="left" vertical="center"/>
    </xf>
    <xf numFmtId="0" fontId="8" fillId="2" borderId="48" xfId="1" applyFont="1" applyFill="1" applyBorder="1" applyAlignment="1">
      <alignment horizontal="center" vertical="center" textRotation="255"/>
    </xf>
    <xf numFmtId="0" fontId="8" fillId="2" borderId="49" xfId="1" applyFont="1" applyFill="1" applyBorder="1" applyAlignment="1">
      <alignment horizontal="center" vertical="center" textRotation="255"/>
    </xf>
    <xf numFmtId="0" fontId="8" fillId="2" borderId="50" xfId="1" applyFont="1" applyFill="1" applyBorder="1" applyAlignment="1">
      <alignment horizontal="center" vertical="center" textRotation="255"/>
    </xf>
    <xf numFmtId="0" fontId="8" fillId="2" borderId="9" xfId="1" applyFont="1" applyFill="1" applyBorder="1" applyAlignment="1">
      <alignment horizontal="center" vertical="center" textRotation="255" shrinkToFit="1"/>
    </xf>
    <xf numFmtId="0" fontId="8" fillId="2" borderId="28" xfId="1" applyFont="1" applyFill="1" applyBorder="1" applyAlignment="1">
      <alignment horizontal="right" vertical="center" textRotation="255" wrapText="1" shrinkToFit="1"/>
    </xf>
    <xf numFmtId="0" fontId="8" fillId="2" borderId="9" xfId="1" applyFont="1" applyFill="1" applyBorder="1" applyAlignment="1">
      <alignment horizontal="right" vertical="center" textRotation="255" wrapText="1" shrinkToFit="1"/>
    </xf>
    <xf numFmtId="0" fontId="8" fillId="2" borderId="48" xfId="1" applyFont="1" applyFill="1" applyBorder="1" applyAlignment="1">
      <alignment horizontal="center" vertical="center" textRotation="255" shrinkToFit="1"/>
    </xf>
    <xf numFmtId="0" fontId="5" fillId="2" borderId="51" xfId="1" applyFont="1" applyFill="1" applyBorder="1" applyAlignment="1">
      <alignment vertical="center" wrapText="1"/>
    </xf>
    <xf numFmtId="0" fontId="7" fillId="2" borderId="0" xfId="1" applyFont="1" applyFill="1" applyAlignment="1">
      <alignment horizontal="left" vertical="center" shrinkToFit="1"/>
    </xf>
    <xf numFmtId="0" fontId="12" fillId="2" borderId="68" xfId="1" applyFont="1" applyFill="1" applyBorder="1" applyAlignment="1">
      <alignment horizontal="right" vertical="center" wrapText="1"/>
    </xf>
    <xf numFmtId="0" fontId="12" fillId="2" borderId="64" xfId="1" applyFont="1" applyFill="1" applyBorder="1" applyAlignment="1">
      <alignment horizontal="right" vertical="center" wrapText="1"/>
    </xf>
  </cellXfs>
  <cellStyles count="4">
    <cellStyle name="桁区切り" xfId="3" builtinId="6"/>
    <cellStyle name="標準" xfId="0" builtinId="0"/>
    <cellStyle name="標準 2" xfId="1" xr:uid="{00000000-0005-0000-0000-000002000000}"/>
    <cellStyle name="標準 3" xfId="2" xr:uid="{00000000-0005-0000-0000-000003000000}"/>
  </cellStyles>
  <dxfs count="650">
    <dxf>
      <font>
        <color rgb="FFFF0000"/>
      </font>
    </dxf>
    <dxf>
      <font>
        <color rgb="FFFF0000"/>
      </font>
    </dxf>
    <dxf>
      <font>
        <color rgb="FFFF0000"/>
      </font>
    </dxf>
    <dxf>
      <font>
        <color rgb="FFFF0000"/>
      </font>
    </dxf>
    <dxf>
      <font>
        <color rgb="FFFF0000"/>
      </font>
    </dxf>
    <dxf>
      <fill>
        <patternFill>
          <bgColor rgb="FFFFFF00"/>
        </patternFill>
      </fill>
    </dxf>
    <dxf>
      <fill>
        <patternFill>
          <bgColor rgb="FFFFFF00"/>
        </patternFill>
      </fill>
    </dxf>
    <dxf>
      <fill>
        <patternFill>
          <bgColor rgb="FFFFFF00"/>
        </patternFill>
      </fill>
    </dxf>
    <dxf>
      <font>
        <color rgb="FFFF0000"/>
      </font>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FF0000"/>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FF0000"/>
      </font>
    </dxf>
    <dxf>
      <fill>
        <patternFill>
          <bgColor rgb="FFFFFF00"/>
        </patternFill>
      </fill>
    </dxf>
    <dxf>
      <font>
        <color auto="1"/>
      </font>
      <fill>
        <patternFill>
          <bgColor rgb="FFFFFF00"/>
        </patternFill>
      </fill>
    </dxf>
    <dxf>
      <fill>
        <patternFill>
          <bgColor rgb="FFFFFF00"/>
        </patternFill>
      </fill>
    </dxf>
    <dxf>
      <font>
        <color rgb="FFFF0000"/>
      </font>
      <fill>
        <patternFill>
          <bgColor rgb="FFFFFF99"/>
        </patternFill>
      </fill>
    </dxf>
    <dxf>
      <fill>
        <patternFill>
          <bgColor rgb="FFFFFF00"/>
        </patternFill>
      </fill>
    </dxf>
    <dxf>
      <font>
        <color rgb="FFFF0000"/>
      </font>
    </dxf>
    <dxf>
      <fill>
        <patternFill>
          <bgColor rgb="FFFFFF00"/>
        </patternFill>
      </fill>
    </dxf>
    <dxf>
      <fill>
        <patternFill>
          <bgColor rgb="FFFFFF00"/>
        </patternFill>
      </fill>
    </dxf>
    <dxf>
      <fill>
        <patternFill>
          <bgColor rgb="FFFFFF00"/>
        </patternFill>
      </fill>
    </dxf>
    <dxf>
      <fill>
        <patternFill>
          <bgColor rgb="FFFFFF00"/>
        </patternFill>
      </fill>
    </dxf>
    <dxf>
      <font>
        <color rgb="FFFF0000"/>
      </font>
    </dxf>
    <dxf>
      <fill>
        <patternFill>
          <bgColor rgb="FFFFFF00"/>
        </patternFill>
      </fill>
    </dxf>
    <dxf>
      <fill>
        <patternFill>
          <bgColor rgb="FFFFFF00"/>
        </patternFill>
      </fill>
    </dxf>
    <dxf>
      <fill>
        <patternFill>
          <bgColor rgb="FFFFFF00"/>
        </patternFill>
      </fill>
    </dxf>
    <dxf>
      <font>
        <color rgb="FFFF0000"/>
      </font>
    </dxf>
    <dxf>
      <fill>
        <patternFill>
          <bgColor rgb="FFFFFF00"/>
        </patternFill>
      </fill>
    </dxf>
    <dxf>
      <font>
        <color rgb="FFFF0000"/>
      </font>
    </dxf>
    <dxf>
      <fill>
        <patternFill>
          <bgColor rgb="FFFFFF00"/>
        </patternFill>
      </fill>
    </dxf>
    <dxf>
      <fill>
        <patternFill>
          <bgColor rgb="FFFFFF00"/>
        </patternFill>
      </fill>
    </dxf>
    <dxf>
      <font>
        <color rgb="FFFF0000"/>
      </font>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ont>
        <color rgb="FFFF0000"/>
      </font>
      <fill>
        <patternFill>
          <bgColor rgb="FFFFFF99"/>
        </patternFill>
      </fill>
    </dxf>
    <dxf>
      <fill>
        <patternFill>
          <bgColor rgb="FFFFFF00"/>
        </patternFill>
      </fill>
    </dxf>
    <dxf>
      <font>
        <color rgb="FFFF0000"/>
      </font>
    </dxf>
    <dxf>
      <font>
        <color rgb="FFFF0000"/>
      </font>
    </dxf>
    <dxf>
      <font>
        <u val="none"/>
      </font>
      <fill>
        <patternFill>
          <bgColor rgb="FFFFFF00"/>
        </patternFill>
      </fill>
    </dxf>
    <dxf>
      <fill>
        <patternFill>
          <bgColor rgb="FFFFFF00"/>
        </patternFill>
      </fill>
    </dxf>
    <dxf>
      <font>
        <color rgb="FFFF0000"/>
      </font>
    </dxf>
    <dxf>
      <fill>
        <patternFill>
          <bgColor rgb="FFFFFF00"/>
        </patternFill>
      </fill>
    </dxf>
    <dxf>
      <font>
        <color rgb="FFFF0000"/>
      </font>
    </dxf>
    <dxf>
      <fill>
        <patternFill>
          <bgColor rgb="FFFFFF00"/>
        </patternFill>
      </fill>
    </dxf>
    <dxf>
      <fill>
        <patternFill>
          <bgColor rgb="FFFFFF00"/>
        </patternFill>
      </fill>
    </dxf>
    <dxf>
      <fill>
        <patternFill>
          <bgColor rgb="FFFFFF00"/>
        </patternFill>
      </fill>
    </dxf>
    <dxf>
      <font>
        <color rgb="FFFF0000"/>
      </font>
    </dxf>
    <dxf>
      <font>
        <color rgb="FFFF0000"/>
      </font>
    </dxf>
    <dxf>
      <font>
        <color rgb="FFFF0000"/>
      </font>
    </dxf>
    <dxf>
      <font>
        <color rgb="FFFF0000"/>
      </font>
    </dxf>
    <dxf>
      <font>
        <color rgb="FFFF0000"/>
      </font>
    </dxf>
    <dxf>
      <font>
        <color rgb="FFFF0000"/>
      </font>
    </dxf>
    <dxf>
      <fill>
        <patternFill>
          <bgColor rgb="FFFFFF00"/>
        </patternFill>
      </fill>
    </dxf>
    <dxf>
      <fill>
        <patternFill>
          <bgColor rgb="FFFFFF00"/>
        </patternFill>
      </fill>
    </dxf>
    <dxf>
      <fill>
        <patternFill>
          <bgColor rgb="FFFFFF00"/>
        </patternFill>
      </fill>
    </dxf>
    <dxf>
      <font>
        <color rgb="FFFF0000"/>
      </font>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FF0000"/>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FF0000"/>
      </font>
    </dxf>
    <dxf>
      <fill>
        <patternFill>
          <bgColor rgb="FFFFFF00"/>
        </patternFill>
      </fill>
    </dxf>
    <dxf>
      <font>
        <color auto="1"/>
      </font>
      <fill>
        <patternFill>
          <bgColor rgb="FFFFFF00"/>
        </patternFill>
      </fill>
    </dxf>
    <dxf>
      <fill>
        <patternFill>
          <bgColor rgb="FFFFFF00"/>
        </patternFill>
      </fill>
    </dxf>
    <dxf>
      <font>
        <color rgb="FFFF0000"/>
      </font>
      <fill>
        <patternFill>
          <bgColor rgb="FFFFFF99"/>
        </patternFill>
      </fill>
    </dxf>
    <dxf>
      <fill>
        <patternFill>
          <bgColor rgb="FFFFFF00"/>
        </patternFill>
      </fill>
    </dxf>
    <dxf>
      <font>
        <color rgb="FFFF0000"/>
      </font>
    </dxf>
    <dxf>
      <fill>
        <patternFill>
          <bgColor rgb="FFFFFF00"/>
        </patternFill>
      </fill>
    </dxf>
    <dxf>
      <fill>
        <patternFill>
          <bgColor rgb="FFFFFF00"/>
        </patternFill>
      </fill>
    </dxf>
    <dxf>
      <fill>
        <patternFill>
          <bgColor rgb="FFFFFF00"/>
        </patternFill>
      </fill>
    </dxf>
    <dxf>
      <fill>
        <patternFill>
          <bgColor rgb="FFFFFF00"/>
        </patternFill>
      </fill>
    </dxf>
    <dxf>
      <font>
        <color rgb="FFFF0000"/>
      </font>
    </dxf>
    <dxf>
      <fill>
        <patternFill>
          <bgColor rgb="FFFFFF00"/>
        </patternFill>
      </fill>
    </dxf>
    <dxf>
      <fill>
        <patternFill>
          <bgColor rgb="FFFFFF00"/>
        </patternFill>
      </fill>
    </dxf>
    <dxf>
      <fill>
        <patternFill>
          <bgColor rgb="FFFFFF00"/>
        </patternFill>
      </fill>
    </dxf>
    <dxf>
      <fill>
        <patternFill>
          <bgColor rgb="FFFFFF00"/>
        </patternFill>
      </fill>
    </dxf>
    <dxf>
      <font>
        <color rgb="FFFF0000"/>
      </font>
    </dxf>
    <dxf>
      <fill>
        <patternFill>
          <bgColor rgb="FFFFFF00"/>
        </patternFill>
      </fill>
    </dxf>
    <dxf>
      <font>
        <color rgb="FFFF0000"/>
      </font>
    </dxf>
    <dxf>
      <fill>
        <patternFill>
          <bgColor rgb="FFFFFF00"/>
        </patternFill>
      </fill>
    </dxf>
    <dxf>
      <fill>
        <patternFill>
          <bgColor rgb="FFFFFF00"/>
        </patternFill>
      </fill>
    </dxf>
    <dxf>
      <font>
        <color rgb="FFFF0000"/>
      </font>
    </dxf>
    <dxf>
      <fill>
        <patternFill>
          <bgColor rgb="FFFFFF00"/>
        </patternFill>
      </fill>
    </dxf>
    <dxf>
      <fill>
        <patternFill>
          <bgColor theme="0" tint="-0.14996795556505021"/>
        </patternFill>
      </fill>
    </dxf>
    <dxf>
      <fill>
        <patternFill>
          <bgColor rgb="FFFFFF00"/>
        </patternFill>
      </fill>
    </dxf>
    <dxf>
      <fill>
        <patternFill>
          <bgColor rgb="FFFFFF00"/>
        </patternFill>
      </fill>
    </dxf>
    <dxf>
      <font>
        <color rgb="FFFF0000"/>
      </font>
      <fill>
        <patternFill>
          <bgColor rgb="FFFFFF99"/>
        </patternFill>
      </fill>
    </dxf>
    <dxf>
      <fill>
        <patternFill>
          <bgColor rgb="FFFFFF00"/>
        </patternFill>
      </fill>
    </dxf>
    <dxf>
      <font>
        <color rgb="FFFF0000"/>
      </font>
    </dxf>
    <dxf>
      <font>
        <color rgb="FFFF0000"/>
      </font>
    </dxf>
    <dxf>
      <font>
        <u val="none"/>
      </font>
      <fill>
        <patternFill>
          <bgColor rgb="FFFFFF00"/>
        </patternFill>
      </fill>
    </dxf>
    <dxf>
      <fill>
        <patternFill>
          <bgColor rgb="FFFFFF00"/>
        </patternFill>
      </fill>
    </dxf>
    <dxf>
      <font>
        <color rgb="FFFF0000"/>
      </font>
    </dxf>
    <dxf>
      <font>
        <color rgb="FFFF0000"/>
      </font>
    </dxf>
    <dxf>
      <fill>
        <patternFill>
          <bgColor rgb="FFFFFF00"/>
        </patternFill>
      </fill>
    </dxf>
    <dxf>
      <fill>
        <patternFill>
          <bgColor rgb="FFFFFF00"/>
        </patternFill>
      </fill>
    </dxf>
    <dxf>
      <fill>
        <patternFill>
          <bgColor rgb="FFFFFF00"/>
        </patternFill>
      </fill>
    </dxf>
    <dxf>
      <fill>
        <patternFill>
          <bgColor rgb="FFFFFF00"/>
        </patternFill>
      </fill>
    </dxf>
    <dxf>
      <font>
        <color rgb="FFFF0000"/>
      </font>
    </dxf>
    <dxf>
      <font>
        <color rgb="FFFF0000"/>
      </font>
      <fill>
        <patternFill>
          <bgColor rgb="FFFFFF99"/>
        </patternFill>
      </fill>
    </dxf>
    <dxf>
      <font>
        <color rgb="FFFF0000"/>
      </font>
    </dxf>
    <dxf>
      <font>
        <color rgb="FFFF0000"/>
      </font>
      <fill>
        <patternFill>
          <bgColor rgb="FFFFFF99"/>
        </patternFill>
      </fill>
    </dxf>
    <dxf>
      <fill>
        <patternFill>
          <bgColor rgb="FFFFFF00"/>
        </patternFill>
      </fill>
    </dxf>
    <dxf>
      <fill>
        <patternFill>
          <bgColor rgb="FFFFFF00"/>
        </patternFill>
      </fill>
    </dxf>
    <dxf>
      <fill>
        <patternFill>
          <bgColor rgb="FFFFFF00"/>
        </patternFill>
      </fill>
    </dxf>
    <dxf>
      <font>
        <color rgb="FFFF0000"/>
      </font>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FF0000"/>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FF0000"/>
      </font>
    </dxf>
    <dxf>
      <font>
        <color rgb="FFFF0000"/>
      </font>
      <fill>
        <patternFill>
          <bgColor rgb="FFFFFF99"/>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FF0000"/>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auto="1"/>
      </font>
      <fill>
        <patternFill>
          <bgColor rgb="FFFFFF00"/>
        </patternFill>
      </fill>
    </dxf>
    <dxf>
      <fill>
        <patternFill>
          <bgColor rgb="FFFFFF00"/>
        </patternFill>
      </fill>
    </dxf>
    <dxf>
      <font>
        <color rgb="FFFF0000"/>
      </font>
    </dxf>
    <dxf>
      <fill>
        <patternFill>
          <bgColor rgb="FFFFFF00"/>
        </patternFill>
      </fill>
    </dxf>
    <dxf>
      <fill>
        <patternFill>
          <bgColor rgb="FFFFFF00"/>
        </patternFill>
      </fill>
    </dxf>
    <dxf>
      <fill>
        <patternFill>
          <bgColor rgb="FFFFFF00"/>
        </patternFill>
      </fill>
    </dxf>
    <dxf>
      <font>
        <color rgb="FFFF0000"/>
      </font>
      <fill>
        <patternFill>
          <bgColor rgb="FFFFFF99"/>
        </patternFill>
      </fill>
    </dxf>
    <dxf>
      <font>
        <color rgb="FFFF0000"/>
      </font>
    </dxf>
    <dxf>
      <fill>
        <patternFill>
          <bgColor rgb="FFFFFF00"/>
        </patternFill>
      </fill>
    </dxf>
    <dxf>
      <fill>
        <patternFill>
          <bgColor rgb="FFFFFF00"/>
        </patternFill>
      </fill>
    </dxf>
    <dxf>
      <font>
        <color rgb="FFFF0000"/>
      </font>
      <fill>
        <patternFill>
          <bgColor rgb="FFFFFF99"/>
        </patternFill>
      </fill>
    </dxf>
    <dxf>
      <fill>
        <patternFill>
          <bgColor rgb="FFFFFF00"/>
        </patternFill>
      </fill>
    </dxf>
    <dxf>
      <font>
        <color rgb="FFFF0000"/>
      </font>
      <fill>
        <patternFill>
          <bgColor rgb="FFFFFF99"/>
        </patternFill>
      </fill>
    </dxf>
    <dxf>
      <fill>
        <patternFill>
          <bgColor rgb="FFFFFF00"/>
        </patternFill>
      </fill>
    </dxf>
    <dxf>
      <font>
        <color rgb="FFFF0000"/>
      </font>
      <fill>
        <patternFill>
          <bgColor rgb="FFFFFF99"/>
        </patternFill>
      </fill>
    </dxf>
    <dxf>
      <fill>
        <patternFill>
          <bgColor rgb="FFFFFF00"/>
        </patternFill>
      </fill>
    </dxf>
    <dxf>
      <font>
        <color rgb="FFFF0000"/>
      </font>
      <fill>
        <patternFill>
          <bgColor rgb="FFFFFF99"/>
        </patternFill>
      </fill>
    </dxf>
    <dxf>
      <fill>
        <patternFill>
          <bgColor rgb="FFFFFF00"/>
        </patternFill>
      </fill>
    </dxf>
    <dxf>
      <font>
        <color rgb="FFFF0000"/>
      </font>
      <fill>
        <patternFill patternType="solid">
          <bgColor rgb="FFFFFF99"/>
        </patternFill>
      </fill>
    </dxf>
    <dxf>
      <fill>
        <patternFill>
          <bgColor rgb="FFFFFF00"/>
        </patternFill>
      </fill>
    </dxf>
    <dxf>
      <font>
        <color rgb="FFFF0000"/>
      </font>
      <fill>
        <patternFill>
          <bgColor rgb="FFFFFF99"/>
        </patternFill>
      </fill>
    </dxf>
    <dxf>
      <fill>
        <patternFill>
          <bgColor rgb="FFFFFF00"/>
        </patternFill>
      </fill>
    </dxf>
    <dxf>
      <fill>
        <patternFill>
          <bgColor rgb="FFFFFF00"/>
        </patternFill>
      </fill>
    </dxf>
    <dxf>
      <font>
        <color rgb="FFFF0000"/>
      </font>
    </dxf>
    <dxf>
      <font>
        <color rgb="FFFF0000"/>
      </font>
      <fill>
        <patternFill>
          <bgColor rgb="FFFFFF99"/>
        </patternFill>
      </fill>
    </dxf>
    <dxf>
      <font>
        <color rgb="FFFF0000"/>
      </font>
    </dxf>
    <dxf>
      <font>
        <color rgb="FFFF0000"/>
      </font>
      <fill>
        <patternFill>
          <bgColor rgb="FFFFFF99"/>
        </patternFill>
      </fill>
    </dxf>
    <dxf>
      <fill>
        <patternFill>
          <bgColor rgb="FFFFFF00"/>
        </patternFill>
      </fill>
    </dxf>
    <dxf>
      <fill>
        <patternFill>
          <bgColor rgb="FFFFFF00"/>
        </patternFill>
      </fill>
    </dxf>
    <dxf>
      <fill>
        <patternFill>
          <bgColor rgb="FFFFFF00"/>
        </patternFill>
      </fill>
    </dxf>
    <dxf>
      <font>
        <color rgb="FFFF0000"/>
      </font>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FF0000"/>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FF0000"/>
      </font>
    </dxf>
    <dxf>
      <fill>
        <patternFill>
          <bgColor rgb="FFFFFF00"/>
        </patternFill>
      </fill>
    </dxf>
    <dxf>
      <font>
        <color rgb="FFFF0000"/>
      </font>
      <fill>
        <patternFill>
          <bgColor rgb="FFFFFF99"/>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FF0000"/>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auto="1"/>
      </font>
      <fill>
        <patternFill>
          <bgColor rgb="FFFFFF00"/>
        </patternFill>
      </fill>
    </dxf>
    <dxf>
      <fill>
        <patternFill>
          <bgColor rgb="FFFFFF00"/>
        </patternFill>
      </fill>
    </dxf>
    <dxf>
      <font>
        <color rgb="FFFF0000"/>
      </font>
    </dxf>
    <dxf>
      <fill>
        <patternFill>
          <bgColor rgb="FFFFFF00"/>
        </patternFill>
      </fill>
    </dxf>
    <dxf>
      <fill>
        <patternFill>
          <bgColor rgb="FFFFFF00"/>
        </patternFill>
      </fill>
    </dxf>
    <dxf>
      <fill>
        <patternFill>
          <bgColor rgb="FFFFFF00"/>
        </patternFill>
      </fill>
    </dxf>
    <dxf>
      <font>
        <color rgb="FFFF0000"/>
      </font>
      <fill>
        <patternFill>
          <bgColor rgb="FFFFFF99"/>
        </patternFill>
      </fill>
    </dxf>
    <dxf>
      <fill>
        <patternFill>
          <bgColor rgb="FFFFFF00"/>
        </patternFill>
      </fill>
    </dxf>
    <dxf>
      <font>
        <color rgb="FFFF0000"/>
      </font>
    </dxf>
    <dxf>
      <fill>
        <patternFill>
          <bgColor rgb="FFFFFF00"/>
        </patternFill>
      </fill>
    </dxf>
    <dxf>
      <font>
        <color rgb="FFFF0000"/>
      </font>
      <fill>
        <patternFill>
          <bgColor rgb="FFFFFF99"/>
        </patternFill>
      </fill>
    </dxf>
    <dxf>
      <fill>
        <patternFill>
          <bgColor rgb="FFFFFF00"/>
        </patternFill>
      </fill>
    </dxf>
    <dxf>
      <font>
        <color rgb="FFFF0000"/>
      </font>
      <fill>
        <patternFill>
          <bgColor rgb="FFFFFF99"/>
        </patternFill>
      </fill>
    </dxf>
    <dxf>
      <fill>
        <patternFill>
          <bgColor rgb="FFFFFF00"/>
        </patternFill>
      </fill>
    </dxf>
    <dxf>
      <font>
        <color rgb="FFFF0000"/>
      </font>
      <fill>
        <patternFill>
          <bgColor rgb="FFFFFF99"/>
        </patternFill>
      </fill>
    </dxf>
    <dxf>
      <fill>
        <patternFill>
          <bgColor rgb="FFFFFF00"/>
        </patternFill>
      </fill>
    </dxf>
    <dxf>
      <font>
        <color rgb="FFFF0000"/>
      </font>
      <fill>
        <patternFill>
          <bgColor rgb="FFFFFF99"/>
        </patternFill>
      </fill>
    </dxf>
    <dxf>
      <font>
        <color rgb="FFFF0000"/>
      </font>
      <fill>
        <patternFill patternType="solid">
          <bgColor rgb="FFFFFF99"/>
        </patternFill>
      </fill>
    </dxf>
    <dxf>
      <fill>
        <patternFill>
          <bgColor rgb="FFFFFF00"/>
        </patternFill>
      </fill>
    </dxf>
    <dxf>
      <font>
        <color rgb="FFFF0000"/>
      </font>
      <fill>
        <patternFill>
          <bgColor rgb="FFFFFF99"/>
        </patternFill>
      </fill>
    </dxf>
    <dxf>
      <fill>
        <patternFill>
          <bgColor rgb="FFFFFF00"/>
        </patternFill>
      </fill>
    </dxf>
    <dxf>
      <fill>
        <patternFill>
          <bgColor rgb="FFFFFF00"/>
        </patternFill>
      </fill>
    </dxf>
    <dxf>
      <fill>
        <patternFill>
          <bgColor rgb="FFFFFF00"/>
        </patternFill>
      </fill>
    </dxf>
    <dxf>
      <font>
        <color rgb="FFFF0000"/>
      </font>
    </dxf>
    <dxf>
      <font>
        <color rgb="FFFF0000"/>
      </font>
      <fill>
        <patternFill>
          <bgColor rgb="FFFFFF99"/>
        </patternFill>
      </fill>
    </dxf>
    <dxf>
      <font>
        <color rgb="FFFF0000"/>
      </font>
    </dxf>
    <dxf>
      <font>
        <color rgb="FFFF0000"/>
      </font>
      <fill>
        <patternFill>
          <bgColor rgb="FFFFFF99"/>
        </patternFill>
      </fill>
    </dxf>
    <dxf>
      <fill>
        <patternFill>
          <bgColor rgb="FFFFFF00"/>
        </patternFill>
      </fill>
    </dxf>
    <dxf>
      <fill>
        <patternFill>
          <bgColor rgb="FFFFFF00"/>
        </patternFill>
      </fill>
    </dxf>
    <dxf>
      <fill>
        <patternFill>
          <bgColor rgb="FFFFFF00"/>
        </patternFill>
      </fill>
    </dxf>
    <dxf>
      <font>
        <color rgb="FFFF0000"/>
      </font>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ont>
        <color rgb="FFFF0000"/>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FF0000"/>
      </font>
    </dxf>
    <dxf>
      <fill>
        <patternFill>
          <bgColor rgb="FFFFFF00"/>
        </patternFill>
      </fill>
    </dxf>
    <dxf>
      <font>
        <color rgb="FFFF0000"/>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FF0000"/>
      </font>
    </dxf>
    <dxf>
      <fill>
        <patternFill>
          <bgColor rgb="FFFFFF00"/>
        </patternFill>
      </fill>
    </dxf>
    <dxf>
      <fill>
        <patternFill>
          <bgColor rgb="FFFFFF00"/>
        </patternFill>
      </fill>
    </dxf>
    <dxf>
      <font>
        <color rgb="FFFF0000"/>
      </font>
    </dxf>
    <dxf>
      <fill>
        <patternFill>
          <bgColor rgb="FFFFFF00"/>
        </patternFill>
      </fill>
    </dxf>
    <dxf>
      <font>
        <color rgb="FFFF0000"/>
      </font>
      <fill>
        <patternFill>
          <bgColor rgb="FFFFFF99"/>
        </patternFill>
      </fill>
    </dxf>
    <dxf>
      <fill>
        <patternFill>
          <bgColor rgb="FFFFFF00"/>
        </patternFill>
      </fill>
    </dxf>
    <dxf>
      <font>
        <color rgb="FFFF0000"/>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FF0000"/>
      </font>
    </dxf>
    <dxf>
      <fill>
        <patternFill>
          <bgColor rgb="FFFFFF00"/>
        </patternFill>
      </fill>
    </dxf>
    <dxf>
      <fill>
        <patternFill>
          <bgColor rgb="FFFFFF00"/>
        </patternFill>
      </fill>
    </dxf>
    <dxf>
      <fill>
        <patternFill>
          <bgColor rgb="FFFFFF00"/>
        </patternFill>
      </fill>
    </dxf>
    <dxf>
      <fill>
        <patternFill>
          <bgColor rgb="FFFFFF00"/>
        </patternFill>
      </fill>
    </dxf>
    <dxf>
      <font>
        <color auto="1"/>
      </font>
      <fill>
        <patternFill>
          <bgColor rgb="FFFFFF00"/>
        </patternFill>
      </fill>
    </dxf>
    <dxf>
      <fill>
        <patternFill>
          <bgColor rgb="FFFFFF00"/>
        </patternFill>
      </fill>
    </dxf>
    <dxf>
      <fill>
        <patternFill>
          <bgColor rgb="FFFFFF00"/>
        </patternFill>
      </fill>
    </dxf>
    <dxf>
      <font>
        <color rgb="FFFF0000"/>
      </font>
    </dxf>
    <dxf>
      <fill>
        <patternFill>
          <bgColor rgb="FFFFFF00"/>
        </patternFill>
      </fill>
    </dxf>
    <dxf>
      <fill>
        <patternFill>
          <bgColor rgb="FFFFFF00"/>
        </patternFill>
      </fill>
    </dxf>
    <dxf>
      <font>
        <color rgb="FFFF0000"/>
      </font>
      <fill>
        <patternFill>
          <bgColor rgb="FFFFFF99"/>
        </patternFill>
      </fill>
    </dxf>
    <dxf>
      <fill>
        <patternFill>
          <bgColor rgb="FFFFFF00"/>
        </patternFill>
      </fill>
    </dxf>
    <dxf>
      <fill>
        <patternFill>
          <bgColor rgb="FFFFFF00"/>
        </patternFill>
      </fill>
    </dxf>
    <dxf>
      <font>
        <color rgb="FFFF0000"/>
      </font>
    </dxf>
    <dxf>
      <fill>
        <patternFill>
          <bgColor rgb="FFFFFF00"/>
        </patternFill>
      </fill>
    </dxf>
    <dxf>
      <font>
        <color rgb="FFFF0000"/>
      </font>
      <fill>
        <patternFill>
          <bgColor rgb="FFFFFF99"/>
        </patternFill>
      </fill>
    </dxf>
    <dxf>
      <font>
        <color rgb="FFFF0000"/>
      </font>
      <fill>
        <patternFill>
          <bgColor rgb="FFFFFF99"/>
        </patternFill>
      </fill>
    </dxf>
    <dxf>
      <fill>
        <patternFill>
          <bgColor rgb="FFFFFF00"/>
        </patternFill>
      </fill>
    </dxf>
    <dxf>
      <font>
        <color rgb="FFFF0000"/>
      </font>
      <fill>
        <patternFill>
          <bgColor rgb="FFFFFF99"/>
        </patternFill>
      </fill>
    </dxf>
    <dxf>
      <fill>
        <patternFill>
          <bgColor rgb="FFFFFF00"/>
        </patternFill>
      </fill>
    </dxf>
    <dxf>
      <font>
        <color rgb="FFFF0000"/>
      </font>
      <fill>
        <patternFill>
          <bgColor rgb="FFFFFF99"/>
        </patternFill>
      </fill>
    </dxf>
    <dxf>
      <fill>
        <patternFill>
          <bgColor rgb="FFFFFF00"/>
        </patternFill>
      </fill>
    </dxf>
    <dxf>
      <font>
        <color rgb="FFFF0000"/>
      </font>
      <fill>
        <patternFill patternType="solid">
          <bgColor rgb="FFFFFF99"/>
        </patternFill>
      </fill>
    </dxf>
    <dxf>
      <fill>
        <patternFill>
          <bgColor rgb="FFFFFF00"/>
        </patternFill>
      </fill>
    </dxf>
    <dxf>
      <font>
        <color rgb="FFFF0000"/>
      </font>
      <fill>
        <patternFill>
          <bgColor rgb="FFFFFF99"/>
        </patternFill>
      </fill>
    </dxf>
    <dxf>
      <fill>
        <patternFill>
          <bgColor rgb="FFFFFF00"/>
        </patternFill>
      </fill>
    </dxf>
    <dxf>
      <fill>
        <patternFill>
          <bgColor rgb="FFFFFF00"/>
        </patternFill>
      </fill>
    </dxf>
    <dxf>
      <fill>
        <patternFill>
          <bgColor rgb="FFFFFF00"/>
        </patternFill>
      </fill>
    </dxf>
    <dxf>
      <fill>
        <patternFill>
          <bgColor rgb="FFCCFFCC"/>
        </patternFill>
      </fill>
    </dxf>
    <dxf>
      <fill>
        <patternFill>
          <bgColor theme="0"/>
        </patternFill>
      </fill>
    </dxf>
    <dxf>
      <fill>
        <patternFill>
          <bgColor rgb="FFCCFFCC"/>
        </patternFill>
      </fill>
    </dxf>
    <dxf>
      <fill>
        <patternFill>
          <bgColor theme="0"/>
        </patternFill>
      </fill>
    </dxf>
    <dxf>
      <fill>
        <patternFill>
          <bgColor rgb="FFCCFFCC"/>
        </patternFill>
      </fill>
    </dxf>
    <dxf>
      <fill>
        <patternFill>
          <bgColor theme="0"/>
        </patternFill>
      </fill>
    </dxf>
    <dxf>
      <fill>
        <patternFill>
          <bgColor rgb="FFCCFFCC"/>
        </patternFill>
      </fill>
    </dxf>
    <dxf>
      <fill>
        <patternFill>
          <bgColor theme="0"/>
        </patternFill>
      </fill>
    </dxf>
    <dxf>
      <fill>
        <patternFill>
          <bgColor rgb="FFCCFFCC"/>
        </patternFill>
      </fill>
    </dxf>
    <dxf>
      <fill>
        <patternFill>
          <bgColor theme="0"/>
        </patternFill>
      </fill>
    </dxf>
    <dxf>
      <font>
        <color rgb="FFC00000"/>
      </font>
      <fill>
        <patternFill>
          <bgColor rgb="FFFFCCCC"/>
        </patternFill>
      </fill>
    </dxf>
    <dxf>
      <font>
        <color rgb="FFC00000"/>
      </font>
      <fill>
        <patternFill>
          <bgColor rgb="FFFFCCCC"/>
        </patternFill>
      </fill>
    </dxf>
    <dxf>
      <fill>
        <patternFill>
          <bgColor rgb="FF92D050"/>
        </patternFill>
      </fill>
    </dxf>
    <dxf>
      <fill>
        <patternFill>
          <bgColor rgb="FFFF99FF"/>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368746</xdr:colOff>
      <xdr:row>30</xdr:row>
      <xdr:rowOff>74551</xdr:rowOff>
    </xdr:from>
    <xdr:to>
      <xdr:col>8</xdr:col>
      <xdr:colOff>314227</xdr:colOff>
      <xdr:row>34</xdr:row>
      <xdr:rowOff>133546</xdr:rowOff>
    </xdr:to>
    <xdr:sp macro="" textlink="">
      <xdr:nvSpPr>
        <xdr:cNvPr id="2" name="テキスト ボックス 1">
          <a:extLst>
            <a:ext uri="{FF2B5EF4-FFF2-40B4-BE49-F238E27FC236}">
              <a16:creationId xmlns:a16="http://schemas.microsoft.com/office/drawing/2014/main" id="{54E15E1C-B6CD-44A2-878A-C35C9C29EAE7}"/>
            </a:ext>
          </a:extLst>
        </xdr:cNvPr>
        <xdr:cNvSpPr txBox="1"/>
      </xdr:nvSpPr>
      <xdr:spPr>
        <a:xfrm>
          <a:off x="673546" y="12418951"/>
          <a:ext cx="7381331" cy="6558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400"/>
            </a:lnSpc>
          </a:pPr>
          <a:r>
            <a:rPr lang="en-US" altLang="ja-JP" sz="1200">
              <a:solidFill>
                <a:srgbClr val="FF0000"/>
              </a:solidFill>
              <a:effectLst/>
              <a:latin typeface="HG丸ｺﾞｼｯｸM-PRO" panose="020F0600000000000000" pitchFamily="50" charset="-128"/>
              <a:ea typeface="HG丸ｺﾞｼｯｸM-PRO" panose="020F0600000000000000" pitchFamily="50" charset="-128"/>
              <a:cs typeface="+mn-cs"/>
            </a:rPr>
            <a:t>※</a:t>
          </a:r>
          <a:r>
            <a:rPr lang="ja-JP" altLang="en-US" sz="1200">
              <a:solidFill>
                <a:srgbClr val="FF0000"/>
              </a:solidFill>
              <a:effectLst/>
              <a:latin typeface="HG丸ｺﾞｼｯｸM-PRO" panose="020F0600000000000000" pitchFamily="50" charset="-128"/>
              <a:ea typeface="HG丸ｺﾞｼｯｸM-PRO" panose="020F0600000000000000" pitchFamily="50" charset="-128"/>
              <a:cs typeface="+mn-cs"/>
            </a:rPr>
            <a:t>　</a:t>
          </a:r>
          <a:r>
            <a:rPr lang="ja-JP" altLang="ja-JP" sz="1200">
              <a:solidFill>
                <a:srgbClr val="FF0000"/>
              </a:solidFill>
              <a:effectLst/>
              <a:latin typeface="HG丸ｺﾞｼｯｸM-PRO" panose="020F0600000000000000" pitchFamily="50" charset="-128"/>
              <a:ea typeface="HG丸ｺﾞｼｯｸM-PRO" panose="020F0600000000000000" pitchFamily="50" charset="-128"/>
              <a:cs typeface="+mn-cs"/>
            </a:rPr>
            <a:t>ここでの「連携」とは、入居者が生活を継続するために受ける医療サービス又は介護保険サービスもしくはその両方を提供する医療・介護事業者と、登録事業者及び生活支援サービスを提供する事業者とが、互いに連絡及び協力することをいいます。</a:t>
          </a:r>
          <a:endParaRPr kumimoji="1" lang="ja-JP" altLang="en-US" sz="120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xdr:col>
      <xdr:colOff>320040</xdr:colOff>
      <xdr:row>6</xdr:row>
      <xdr:rowOff>83820</xdr:rowOff>
    </xdr:from>
    <xdr:to>
      <xdr:col>4</xdr:col>
      <xdr:colOff>144780</xdr:colOff>
      <xdr:row>6</xdr:row>
      <xdr:rowOff>381000</xdr:rowOff>
    </xdr:to>
    <xdr:sp macro="" textlink="">
      <xdr:nvSpPr>
        <xdr:cNvPr id="3" name="正方形/長方形 2">
          <a:extLst>
            <a:ext uri="{FF2B5EF4-FFF2-40B4-BE49-F238E27FC236}">
              <a16:creationId xmlns:a16="http://schemas.microsoft.com/office/drawing/2014/main" id="{7EC91506-848E-434F-9CFC-4A8839138440}"/>
            </a:ext>
          </a:extLst>
        </xdr:cNvPr>
        <xdr:cNvSpPr/>
      </xdr:nvSpPr>
      <xdr:spPr>
        <a:xfrm>
          <a:off x="1297940" y="2947670"/>
          <a:ext cx="789940" cy="297180"/>
        </a:xfrm>
        <a:prstGeom prst="rect">
          <a:avLst/>
        </a:prstGeom>
        <a:solidFill>
          <a:srgbClr val="FFCC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320040</xdr:colOff>
      <xdr:row>7</xdr:row>
      <xdr:rowOff>83820</xdr:rowOff>
    </xdr:from>
    <xdr:to>
      <xdr:col>4</xdr:col>
      <xdr:colOff>152400</xdr:colOff>
      <xdr:row>7</xdr:row>
      <xdr:rowOff>388620</xdr:rowOff>
    </xdr:to>
    <xdr:sp macro="" textlink="">
      <xdr:nvSpPr>
        <xdr:cNvPr id="4" name="正方形/長方形 3">
          <a:extLst>
            <a:ext uri="{FF2B5EF4-FFF2-40B4-BE49-F238E27FC236}">
              <a16:creationId xmlns:a16="http://schemas.microsoft.com/office/drawing/2014/main" id="{0192E5D4-2006-41DD-AB64-D27FEE68C32C}"/>
            </a:ext>
          </a:extLst>
        </xdr:cNvPr>
        <xdr:cNvSpPr/>
      </xdr:nvSpPr>
      <xdr:spPr>
        <a:xfrm>
          <a:off x="1297940" y="3411220"/>
          <a:ext cx="797560" cy="304800"/>
        </a:xfrm>
        <a:prstGeom prst="rect">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254000</xdr:colOff>
      <xdr:row>5</xdr:row>
      <xdr:rowOff>1206500</xdr:rowOff>
    </xdr:from>
    <xdr:to>
      <xdr:col>9</xdr:col>
      <xdr:colOff>275167</xdr:colOff>
      <xdr:row>7</xdr:row>
      <xdr:rowOff>225778</xdr:rowOff>
    </xdr:to>
    <xdr:sp macro="" textlink="">
      <xdr:nvSpPr>
        <xdr:cNvPr id="6" name="線吹き出し 1 (枠付き) 5">
          <a:extLst>
            <a:ext uri="{FF2B5EF4-FFF2-40B4-BE49-F238E27FC236}">
              <a16:creationId xmlns:a16="http://schemas.microsoft.com/office/drawing/2014/main" id="{DD25030B-D583-4F7F-86B9-B81B732FCBF8}"/>
            </a:ext>
          </a:extLst>
        </xdr:cNvPr>
        <xdr:cNvSpPr/>
      </xdr:nvSpPr>
      <xdr:spPr>
        <a:xfrm>
          <a:off x="6194778" y="2659944"/>
          <a:ext cx="1890889" cy="874890"/>
        </a:xfrm>
        <a:prstGeom prst="borderCallout1">
          <a:avLst>
            <a:gd name="adj1" fmla="val 51717"/>
            <a:gd name="adj2" fmla="val -1785"/>
            <a:gd name="adj3" fmla="val 161281"/>
            <a:gd name="adj4" fmla="val -92068"/>
          </a:avLst>
        </a:prstGeom>
        <a:solidFill>
          <a:schemeClr val="bg1"/>
        </a:solidFill>
        <a:ln w="952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サービス付き高齢者向け住宅の登録番号をご記入ください。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349252</xdr:colOff>
      <xdr:row>16</xdr:row>
      <xdr:rowOff>435427</xdr:rowOff>
    </xdr:from>
    <xdr:to>
      <xdr:col>22</xdr:col>
      <xdr:colOff>397347</xdr:colOff>
      <xdr:row>18</xdr:row>
      <xdr:rowOff>122463</xdr:rowOff>
    </xdr:to>
    <xdr:sp macro="" textlink="">
      <xdr:nvSpPr>
        <xdr:cNvPr id="2" name="四角形吹き出し 1">
          <a:extLst>
            <a:ext uri="{FF2B5EF4-FFF2-40B4-BE49-F238E27FC236}">
              <a16:creationId xmlns:a16="http://schemas.microsoft.com/office/drawing/2014/main" id="{16A0BEE4-237E-4F99-8983-418328C45FA2}"/>
            </a:ext>
          </a:extLst>
        </xdr:cNvPr>
        <xdr:cNvSpPr/>
      </xdr:nvSpPr>
      <xdr:spPr>
        <a:xfrm>
          <a:off x="12641038" y="4313463"/>
          <a:ext cx="2775855" cy="1129393"/>
        </a:xfrm>
        <a:prstGeom prst="wedgeRectCallout">
          <a:avLst>
            <a:gd name="adj1" fmla="val -97901"/>
            <a:gd name="adj2" fmla="val -112094"/>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「必須事項」について、いいえとご回答なさった場合、✔が</a:t>
          </a:r>
          <a:r>
            <a:rPr kumimoji="1" lang="ja-JP" altLang="en-US" sz="1200" b="1">
              <a:solidFill>
                <a:srgbClr val="FF0000"/>
              </a:solidFill>
              <a:latin typeface="HG丸ｺﾞｼｯｸM-PRO" panose="020F0600000000000000" pitchFamily="50" charset="-128"/>
              <a:ea typeface="HG丸ｺﾞｼｯｸM-PRO" panose="020F0600000000000000" pitchFamily="50" charset="-128"/>
            </a:rPr>
            <a:t>赤字</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となります。</a:t>
          </a:r>
        </a:p>
      </xdr:txBody>
    </xdr:sp>
    <xdr:clientData/>
  </xdr:twoCellAnchor>
  <xdr:twoCellAnchor>
    <xdr:from>
      <xdr:col>15</xdr:col>
      <xdr:colOff>301171</xdr:colOff>
      <xdr:row>0</xdr:row>
      <xdr:rowOff>95250</xdr:rowOff>
    </xdr:from>
    <xdr:to>
      <xdr:col>23</xdr:col>
      <xdr:colOff>356519</xdr:colOff>
      <xdr:row>16</xdr:row>
      <xdr:rowOff>0</xdr:rowOff>
    </xdr:to>
    <xdr:sp macro="" textlink="">
      <xdr:nvSpPr>
        <xdr:cNvPr id="3" name="テキスト ボックス 2">
          <a:extLst>
            <a:ext uri="{FF2B5EF4-FFF2-40B4-BE49-F238E27FC236}">
              <a16:creationId xmlns:a16="http://schemas.microsoft.com/office/drawing/2014/main" id="{64369949-E445-4EDF-BCCE-0F041AF17743}"/>
            </a:ext>
          </a:extLst>
        </xdr:cNvPr>
        <xdr:cNvSpPr txBox="1"/>
      </xdr:nvSpPr>
      <xdr:spPr>
        <a:xfrm>
          <a:off x="12586607" y="95250"/>
          <a:ext cx="3469822" cy="378278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はい、いいえ、非該当のいずれかに✔を入れてください。（斜線が入っている部分は選択不可です。）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正しく入力されたものについては、薄い黄味がかった色（</a:t>
          </a:r>
          <a:r>
            <a:rPr kumimoji="1" lang="ja-JP" altLang="en-US" sz="1200" b="1">
              <a:solidFill>
                <a:srgbClr val="FFFF99"/>
              </a:solidFill>
              <a:latin typeface="HG丸ｺﾞｼｯｸM-PRO" panose="020F0600000000000000" pitchFamily="50" charset="-128"/>
              <a:ea typeface="HG丸ｺﾞｼｯｸM-PRO" panose="020F0600000000000000" pitchFamily="50" charset="-128"/>
            </a:rPr>
            <a:t>■</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）に背景色が変わります。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黄色（</a:t>
          </a:r>
          <a:r>
            <a:rPr kumimoji="1" lang="ja-JP" altLang="en-US" sz="1200" b="1">
              <a:solidFill>
                <a:srgbClr val="FFFF00"/>
              </a:solidFill>
              <a:latin typeface="HG丸ｺﾞｼｯｸM-PRO" panose="020F0600000000000000" pitchFamily="50" charset="-128"/>
              <a:ea typeface="HG丸ｺﾞｼｯｸM-PRO" panose="020F0600000000000000" pitchFamily="50" charset="-128"/>
            </a:rPr>
            <a:t>■</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）の背景色のものは、記入を要する部分です。提出時に黄色の部分が全くない状態になっているかどうか、ご確認ください。</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3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なお、選択によっては、一部セルが灰色（</a:t>
          </a:r>
          <a:r>
            <a:rPr kumimoji="1" lang="ja-JP" altLang="en-US" sz="1200" b="1">
              <a:solidFill>
                <a:schemeClr val="bg1">
                  <a:lumMod val="75000"/>
                </a:schemeClr>
              </a:solidFill>
              <a:latin typeface="HG丸ｺﾞｼｯｸM-PRO" panose="020F0600000000000000" pitchFamily="50" charset="-128"/>
              <a:ea typeface="HG丸ｺﾞｼｯｸM-PRO" panose="020F0600000000000000" pitchFamily="50" charset="-128"/>
            </a:rPr>
            <a:t>■</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）に着色されることがございます。灰色になった部分については、回答不要です。</a:t>
          </a:r>
          <a:endParaRPr kumimoji="1" lang="ja-JP" altLang="en-US" sz="1200" b="1">
            <a:solidFill>
              <a:srgbClr val="FFFF99"/>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8</xdr:col>
      <xdr:colOff>88901</xdr:colOff>
      <xdr:row>18</xdr:row>
      <xdr:rowOff>40822</xdr:rowOff>
    </xdr:from>
    <xdr:to>
      <xdr:col>8</xdr:col>
      <xdr:colOff>711492</xdr:colOff>
      <xdr:row>18</xdr:row>
      <xdr:rowOff>700306</xdr:rowOff>
    </xdr:to>
    <xdr:sp macro="" textlink="">
      <xdr:nvSpPr>
        <xdr:cNvPr id="6" name="角丸四角形 5">
          <a:extLst>
            <a:ext uri="{FF2B5EF4-FFF2-40B4-BE49-F238E27FC236}">
              <a16:creationId xmlns:a16="http://schemas.microsoft.com/office/drawing/2014/main" id="{21094F4A-5D0D-4889-8D5B-355AA24C7173}"/>
            </a:ext>
          </a:extLst>
        </xdr:cNvPr>
        <xdr:cNvSpPr/>
      </xdr:nvSpPr>
      <xdr:spPr>
        <a:xfrm>
          <a:off x="8273144" y="5361215"/>
          <a:ext cx="680357" cy="653143"/>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335641</xdr:colOff>
      <xdr:row>19</xdr:row>
      <xdr:rowOff>578758</xdr:rowOff>
    </xdr:from>
    <xdr:to>
      <xdr:col>22</xdr:col>
      <xdr:colOff>465352</xdr:colOff>
      <xdr:row>21</xdr:row>
      <xdr:rowOff>666742</xdr:rowOff>
    </xdr:to>
    <xdr:sp macro="" textlink="">
      <xdr:nvSpPr>
        <xdr:cNvPr id="8" name="線吹き出し 1 (枠付き) 7">
          <a:extLst>
            <a:ext uri="{FF2B5EF4-FFF2-40B4-BE49-F238E27FC236}">
              <a16:creationId xmlns:a16="http://schemas.microsoft.com/office/drawing/2014/main" id="{C1D02BAA-9F55-44A7-A3AA-321CBFE5ADC3}"/>
            </a:ext>
          </a:extLst>
        </xdr:cNvPr>
        <xdr:cNvSpPr/>
      </xdr:nvSpPr>
      <xdr:spPr>
        <a:xfrm>
          <a:off x="12627427" y="6626679"/>
          <a:ext cx="2857500" cy="1524000"/>
        </a:xfrm>
        <a:prstGeom prst="borderCallout1">
          <a:avLst>
            <a:gd name="adj1" fmla="val 47917"/>
            <a:gd name="adj2" fmla="val -714"/>
            <a:gd name="adj3" fmla="val -57242"/>
            <a:gd name="adj4" fmla="val -127380"/>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この「必須事項」の列に「★」マークがある項目は、都の「あり方指針」において、連携を行う場合には遵守するよう定める内容を示します。</a:t>
          </a:r>
        </a:p>
      </xdr:txBody>
    </xdr:sp>
    <xdr:clientData/>
  </xdr:twoCellAnchor>
  <xdr:twoCellAnchor>
    <xdr:from>
      <xdr:col>10</xdr:col>
      <xdr:colOff>40821</xdr:colOff>
      <xdr:row>23</xdr:row>
      <xdr:rowOff>40822</xdr:rowOff>
    </xdr:from>
    <xdr:to>
      <xdr:col>11</xdr:col>
      <xdr:colOff>540625</xdr:colOff>
      <xdr:row>23</xdr:row>
      <xdr:rowOff>633234</xdr:rowOff>
    </xdr:to>
    <xdr:sp macro="" textlink="">
      <xdr:nvSpPr>
        <xdr:cNvPr id="10" name="角丸四角形 9">
          <a:extLst>
            <a:ext uri="{FF2B5EF4-FFF2-40B4-BE49-F238E27FC236}">
              <a16:creationId xmlns:a16="http://schemas.microsoft.com/office/drawing/2014/main" id="{DABDEC1A-AACA-405C-B41E-80F3057E9685}"/>
            </a:ext>
          </a:extLst>
        </xdr:cNvPr>
        <xdr:cNvSpPr/>
      </xdr:nvSpPr>
      <xdr:spPr>
        <a:xfrm>
          <a:off x="10314214" y="8912679"/>
          <a:ext cx="1156607" cy="598714"/>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349248</xdr:colOff>
      <xdr:row>24</xdr:row>
      <xdr:rowOff>625928</xdr:rowOff>
    </xdr:from>
    <xdr:to>
      <xdr:col>22</xdr:col>
      <xdr:colOff>561534</xdr:colOff>
      <xdr:row>26</xdr:row>
      <xdr:rowOff>530679</xdr:rowOff>
    </xdr:to>
    <xdr:sp macro="" textlink="">
      <xdr:nvSpPr>
        <xdr:cNvPr id="11" name="線吹き出し 1 (枠付き) 10">
          <a:extLst>
            <a:ext uri="{FF2B5EF4-FFF2-40B4-BE49-F238E27FC236}">
              <a16:creationId xmlns:a16="http://schemas.microsoft.com/office/drawing/2014/main" id="{E7739A9F-8485-44FF-8665-86FC3636C91B}"/>
            </a:ext>
          </a:extLst>
        </xdr:cNvPr>
        <xdr:cNvSpPr/>
      </xdr:nvSpPr>
      <xdr:spPr>
        <a:xfrm>
          <a:off x="12641034" y="10164535"/>
          <a:ext cx="2952751" cy="1347108"/>
        </a:xfrm>
        <a:prstGeom prst="borderCallout1">
          <a:avLst>
            <a:gd name="adj1" fmla="val 52138"/>
            <a:gd name="adj2" fmla="val -1916"/>
            <a:gd name="adj3" fmla="val -69318"/>
            <a:gd name="adj4" fmla="val -40603"/>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記入を要する項目について、未記入の部分がありますと、このように黄色着色のままとなります。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ご提出前に黄色い部分がないか、一度ご確認ください。</a:t>
          </a:r>
        </a:p>
      </xdr:txBody>
    </xdr:sp>
    <xdr:clientData/>
  </xdr:twoCellAnchor>
  <xdr:twoCellAnchor>
    <xdr:from>
      <xdr:col>10</xdr:col>
      <xdr:colOff>48078</xdr:colOff>
      <xdr:row>41</xdr:row>
      <xdr:rowOff>40822</xdr:rowOff>
    </xdr:from>
    <xdr:to>
      <xdr:col>10</xdr:col>
      <xdr:colOff>520527</xdr:colOff>
      <xdr:row>41</xdr:row>
      <xdr:rowOff>612322</xdr:rowOff>
    </xdr:to>
    <xdr:sp macro="" textlink="">
      <xdr:nvSpPr>
        <xdr:cNvPr id="12" name="角丸四角形 11">
          <a:extLst>
            <a:ext uri="{FF2B5EF4-FFF2-40B4-BE49-F238E27FC236}">
              <a16:creationId xmlns:a16="http://schemas.microsoft.com/office/drawing/2014/main" id="{42AFC5D0-52BF-4A22-9E05-F86FC116A1D0}"/>
            </a:ext>
          </a:extLst>
        </xdr:cNvPr>
        <xdr:cNvSpPr/>
      </xdr:nvSpPr>
      <xdr:spPr>
        <a:xfrm>
          <a:off x="10327821" y="17485179"/>
          <a:ext cx="517071" cy="571500"/>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410935</xdr:colOff>
      <xdr:row>37</xdr:row>
      <xdr:rowOff>184150</xdr:rowOff>
    </xdr:from>
    <xdr:to>
      <xdr:col>23</xdr:col>
      <xdr:colOff>7278</xdr:colOff>
      <xdr:row>43</xdr:row>
      <xdr:rowOff>476245</xdr:rowOff>
    </xdr:to>
    <xdr:sp macro="" textlink="">
      <xdr:nvSpPr>
        <xdr:cNvPr id="13" name="線吹き出し 1 (枠付き) 12">
          <a:extLst>
            <a:ext uri="{FF2B5EF4-FFF2-40B4-BE49-F238E27FC236}">
              <a16:creationId xmlns:a16="http://schemas.microsoft.com/office/drawing/2014/main" id="{436BF24B-284B-4046-9E0E-12621CB6129B}"/>
            </a:ext>
          </a:extLst>
        </xdr:cNvPr>
        <xdr:cNvSpPr/>
      </xdr:nvSpPr>
      <xdr:spPr>
        <a:xfrm>
          <a:off x="12709071" y="16845643"/>
          <a:ext cx="2966357" cy="2367643"/>
        </a:xfrm>
        <a:prstGeom prst="borderCallout1">
          <a:avLst>
            <a:gd name="adj1" fmla="val 50709"/>
            <a:gd name="adj2" fmla="val -816"/>
            <a:gd name="adj3" fmla="val 41173"/>
            <a:gd name="adj4" fmla="val -61956"/>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「はい」とお答えいただいた場合、下に連なる項目について回答が必要（黄色に着色）となります。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この項目について「いいえ」とお答えいただいた場合は、下に連なる項目について回答不要（灰色に着色）となります。</a:t>
          </a:r>
        </a:p>
      </xdr:txBody>
    </xdr:sp>
    <xdr:clientData/>
  </xdr:twoCellAnchor>
  <xdr:twoCellAnchor>
    <xdr:from>
      <xdr:col>15</xdr:col>
      <xdr:colOff>418192</xdr:colOff>
      <xdr:row>44</xdr:row>
      <xdr:rowOff>217714</xdr:rowOff>
    </xdr:from>
    <xdr:to>
      <xdr:col>22</xdr:col>
      <xdr:colOff>472621</xdr:colOff>
      <xdr:row>46</xdr:row>
      <xdr:rowOff>75306</xdr:rowOff>
    </xdr:to>
    <xdr:sp macro="" textlink="">
      <xdr:nvSpPr>
        <xdr:cNvPr id="17" name="四角形吹き出し 16">
          <a:extLst>
            <a:ext uri="{FF2B5EF4-FFF2-40B4-BE49-F238E27FC236}">
              <a16:creationId xmlns:a16="http://schemas.microsoft.com/office/drawing/2014/main" id="{F9E416BD-3E0F-4D45-ACC0-AA186088C44D}"/>
            </a:ext>
          </a:extLst>
        </xdr:cNvPr>
        <xdr:cNvSpPr/>
      </xdr:nvSpPr>
      <xdr:spPr>
        <a:xfrm>
          <a:off x="12722678" y="19594285"/>
          <a:ext cx="2775857" cy="1142999"/>
        </a:xfrm>
        <a:prstGeom prst="wedgeRectCallout">
          <a:avLst>
            <a:gd name="adj1" fmla="val -77384"/>
            <a:gd name="adj2" fmla="val 23183"/>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そもそも連携していない種別については、非該当とご回答ください。</a:t>
          </a:r>
        </a:p>
      </xdr:txBody>
    </xdr:sp>
    <xdr:clientData/>
  </xdr:twoCellAnchor>
  <xdr:twoCellAnchor>
    <xdr:from>
      <xdr:col>10</xdr:col>
      <xdr:colOff>48078</xdr:colOff>
      <xdr:row>75</xdr:row>
      <xdr:rowOff>136071</xdr:rowOff>
    </xdr:from>
    <xdr:to>
      <xdr:col>10</xdr:col>
      <xdr:colOff>520527</xdr:colOff>
      <xdr:row>75</xdr:row>
      <xdr:rowOff>707571</xdr:rowOff>
    </xdr:to>
    <xdr:sp macro="" textlink="">
      <xdr:nvSpPr>
        <xdr:cNvPr id="19" name="角丸四角形 18">
          <a:extLst>
            <a:ext uri="{FF2B5EF4-FFF2-40B4-BE49-F238E27FC236}">
              <a16:creationId xmlns:a16="http://schemas.microsoft.com/office/drawing/2014/main" id="{017A8257-EBEB-4916-9CFB-8F53949CE84F}"/>
            </a:ext>
          </a:extLst>
        </xdr:cNvPr>
        <xdr:cNvSpPr/>
      </xdr:nvSpPr>
      <xdr:spPr>
        <a:xfrm>
          <a:off x="10327821" y="35106428"/>
          <a:ext cx="517071" cy="571500"/>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390071</xdr:colOff>
      <xdr:row>71</xdr:row>
      <xdr:rowOff>244928</xdr:rowOff>
    </xdr:from>
    <xdr:to>
      <xdr:col>23</xdr:col>
      <xdr:colOff>246720</xdr:colOff>
      <xdr:row>77</xdr:row>
      <xdr:rowOff>258536</xdr:rowOff>
    </xdr:to>
    <xdr:sp macro="" textlink="">
      <xdr:nvSpPr>
        <xdr:cNvPr id="20" name="線吹き出し 1 (枠付き) 19">
          <a:extLst>
            <a:ext uri="{FF2B5EF4-FFF2-40B4-BE49-F238E27FC236}">
              <a16:creationId xmlns:a16="http://schemas.microsoft.com/office/drawing/2014/main" id="{4A3350F4-C18E-4D34-9F7B-BF1062C9669D}"/>
            </a:ext>
          </a:extLst>
        </xdr:cNvPr>
        <xdr:cNvSpPr/>
      </xdr:nvSpPr>
      <xdr:spPr>
        <a:xfrm>
          <a:off x="12681857" y="34426071"/>
          <a:ext cx="3252107" cy="2422072"/>
        </a:xfrm>
        <a:prstGeom prst="borderCallout1">
          <a:avLst>
            <a:gd name="adj1" fmla="val 50709"/>
            <a:gd name="adj2" fmla="val -816"/>
            <a:gd name="adj3" fmla="val 41110"/>
            <a:gd name="adj4" fmla="val -57272"/>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「はい」とお答えいただいた場合、下に連なる項目について回答が必要（黄色に着色）となります。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この項目について「いいえ」とお答えいただいた場合は、下に連なる項目について回答不要（灰色に着色）となります。</a:t>
          </a:r>
        </a:p>
      </xdr:txBody>
    </xdr:sp>
    <xdr:clientData/>
  </xdr:twoCellAnchor>
  <xdr:twoCellAnchor>
    <xdr:from>
      <xdr:col>3</xdr:col>
      <xdr:colOff>732971</xdr:colOff>
      <xdr:row>76</xdr:row>
      <xdr:rowOff>95250</xdr:rowOff>
    </xdr:from>
    <xdr:to>
      <xdr:col>3</xdr:col>
      <xdr:colOff>1047952</xdr:colOff>
      <xdr:row>80</xdr:row>
      <xdr:rowOff>633191</xdr:rowOff>
    </xdr:to>
    <xdr:sp macro="" textlink="">
      <xdr:nvSpPr>
        <xdr:cNvPr id="15" name="左中かっこ 14">
          <a:extLst>
            <a:ext uri="{FF2B5EF4-FFF2-40B4-BE49-F238E27FC236}">
              <a16:creationId xmlns:a16="http://schemas.microsoft.com/office/drawing/2014/main" id="{F4853ECC-710C-45DC-80D7-234886D5B804}"/>
            </a:ext>
          </a:extLst>
        </xdr:cNvPr>
        <xdr:cNvSpPr/>
      </xdr:nvSpPr>
      <xdr:spPr>
        <a:xfrm>
          <a:off x="2313214" y="35868429"/>
          <a:ext cx="340180" cy="3755571"/>
        </a:xfrm>
        <a:prstGeom prst="leftBrace">
          <a:avLst>
            <a:gd name="adj1" fmla="val 64333"/>
            <a:gd name="adj2" fmla="val 50000"/>
          </a:avLst>
        </a:prstGeom>
        <a:ln w="9525">
          <a:solidFill>
            <a:srgbClr val="00206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xdr:col>
      <xdr:colOff>109764</xdr:colOff>
      <xdr:row>77</xdr:row>
      <xdr:rowOff>550636</xdr:rowOff>
    </xdr:from>
    <xdr:to>
      <xdr:col>3</xdr:col>
      <xdr:colOff>622864</xdr:colOff>
      <xdr:row>79</xdr:row>
      <xdr:rowOff>666757</xdr:rowOff>
    </xdr:to>
    <xdr:sp macro="" textlink="">
      <xdr:nvSpPr>
        <xdr:cNvPr id="18" name="角丸四角形 17">
          <a:extLst>
            <a:ext uri="{FF2B5EF4-FFF2-40B4-BE49-F238E27FC236}">
              <a16:creationId xmlns:a16="http://schemas.microsoft.com/office/drawing/2014/main" id="{08B153DB-66EB-4AF4-8225-8E03A454F968}"/>
            </a:ext>
          </a:extLst>
        </xdr:cNvPr>
        <xdr:cNvSpPr/>
      </xdr:nvSpPr>
      <xdr:spPr>
        <a:xfrm>
          <a:off x="952500" y="37133893"/>
          <a:ext cx="1238250" cy="1728107"/>
        </a:xfrm>
        <a:prstGeom prst="roundRect">
          <a:avLst/>
        </a:prstGeom>
        <a:solidFill>
          <a:schemeClr val="bg1"/>
        </a:solidFill>
        <a:ln w="952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1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このうち</a:t>
          </a:r>
          <a:r>
            <a:rPr kumimoji="1" lang="ja-JP" altLang="en-US" sz="1200" b="1" u="sng">
              <a:solidFill>
                <a:srgbClr val="002060"/>
              </a:solidFill>
              <a:latin typeface="HG丸ｺﾞｼｯｸM-PRO" panose="020F0600000000000000" pitchFamily="50" charset="-128"/>
              <a:ea typeface="HG丸ｺﾞｼｯｸM-PRO" panose="020F0600000000000000" pitchFamily="50" charset="-128"/>
            </a:rPr>
            <a:t>いずれか１つ以上に✔が入ることが望ましい</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です。</a:t>
          </a:r>
        </a:p>
      </xdr:txBody>
    </xdr:sp>
    <xdr:clientData/>
  </xdr:twoCellAnchor>
  <xdr:twoCellAnchor>
    <xdr:from>
      <xdr:col>3</xdr:col>
      <xdr:colOff>773793</xdr:colOff>
      <xdr:row>81</xdr:row>
      <xdr:rowOff>54429</xdr:rowOff>
    </xdr:from>
    <xdr:to>
      <xdr:col>3</xdr:col>
      <xdr:colOff>1082223</xdr:colOff>
      <xdr:row>83</xdr:row>
      <xdr:rowOff>775608</xdr:rowOff>
    </xdr:to>
    <xdr:sp macro="" textlink="">
      <xdr:nvSpPr>
        <xdr:cNvPr id="23" name="左中かっこ 22">
          <a:extLst>
            <a:ext uri="{FF2B5EF4-FFF2-40B4-BE49-F238E27FC236}">
              <a16:creationId xmlns:a16="http://schemas.microsoft.com/office/drawing/2014/main" id="{D1ECD722-C119-46B6-9A85-50CFA72AE385}"/>
            </a:ext>
          </a:extLst>
        </xdr:cNvPr>
        <xdr:cNvSpPr/>
      </xdr:nvSpPr>
      <xdr:spPr>
        <a:xfrm>
          <a:off x="2354036" y="39841715"/>
          <a:ext cx="340180" cy="2326822"/>
        </a:xfrm>
        <a:prstGeom prst="leftBrace">
          <a:avLst>
            <a:gd name="adj1" fmla="val 44333"/>
            <a:gd name="adj2" fmla="val 50000"/>
          </a:avLst>
        </a:prstGeom>
        <a:ln w="9525">
          <a:solidFill>
            <a:srgbClr val="00206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xdr:col>
      <xdr:colOff>157842</xdr:colOff>
      <xdr:row>81</xdr:row>
      <xdr:rowOff>639534</xdr:rowOff>
    </xdr:from>
    <xdr:to>
      <xdr:col>3</xdr:col>
      <xdr:colOff>677341</xdr:colOff>
      <xdr:row>84</xdr:row>
      <xdr:rowOff>27214</xdr:rowOff>
    </xdr:to>
    <xdr:sp macro="" textlink="">
      <xdr:nvSpPr>
        <xdr:cNvPr id="24" name="角丸四角形 23">
          <a:extLst>
            <a:ext uri="{FF2B5EF4-FFF2-40B4-BE49-F238E27FC236}">
              <a16:creationId xmlns:a16="http://schemas.microsoft.com/office/drawing/2014/main" id="{8D928526-645A-4BA2-9EE7-722A622EC8BB}"/>
            </a:ext>
          </a:extLst>
        </xdr:cNvPr>
        <xdr:cNvSpPr/>
      </xdr:nvSpPr>
      <xdr:spPr>
        <a:xfrm>
          <a:off x="1006928" y="40440427"/>
          <a:ext cx="1238250" cy="1796144"/>
        </a:xfrm>
        <a:prstGeom prst="roundRect">
          <a:avLst/>
        </a:prstGeom>
        <a:solidFill>
          <a:schemeClr val="bg1"/>
        </a:solidFill>
        <a:ln w="952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1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このうち</a:t>
          </a:r>
          <a:r>
            <a:rPr kumimoji="1" lang="ja-JP" altLang="en-US" sz="1200" b="1" u="sng">
              <a:solidFill>
                <a:srgbClr val="002060"/>
              </a:solidFill>
              <a:latin typeface="HG丸ｺﾞｼｯｸM-PRO" panose="020F0600000000000000" pitchFamily="50" charset="-128"/>
              <a:ea typeface="HG丸ｺﾞｼｯｸM-PRO" panose="020F0600000000000000" pitchFamily="50" charset="-128"/>
            </a:rPr>
            <a:t>いずれか１つ以上に✔が入ることが望ましい</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です。</a:t>
          </a:r>
        </a:p>
      </xdr:txBody>
    </xdr:sp>
    <xdr:clientData/>
  </xdr:twoCellAnchor>
  <xdr:twoCellAnchor>
    <xdr:from>
      <xdr:col>7</xdr:col>
      <xdr:colOff>1883228</xdr:colOff>
      <xdr:row>76</xdr:row>
      <xdr:rowOff>244928</xdr:rowOff>
    </xdr:from>
    <xdr:to>
      <xdr:col>7</xdr:col>
      <xdr:colOff>3697950</xdr:colOff>
      <xdr:row>77</xdr:row>
      <xdr:rowOff>360173</xdr:rowOff>
    </xdr:to>
    <xdr:sp macro="" textlink="">
      <xdr:nvSpPr>
        <xdr:cNvPr id="25" name="四角形吹き出し 24">
          <a:extLst>
            <a:ext uri="{FF2B5EF4-FFF2-40B4-BE49-F238E27FC236}">
              <a16:creationId xmlns:a16="http://schemas.microsoft.com/office/drawing/2014/main" id="{EDE4349D-2CC7-4B52-88B2-9F50E97972AA}"/>
            </a:ext>
          </a:extLst>
        </xdr:cNvPr>
        <xdr:cNvSpPr/>
      </xdr:nvSpPr>
      <xdr:spPr>
        <a:xfrm>
          <a:off x="5701392" y="36018107"/>
          <a:ext cx="1986643" cy="911678"/>
        </a:xfrm>
        <a:prstGeom prst="wedgeRectCallout">
          <a:avLst>
            <a:gd name="adj1" fmla="val -50853"/>
            <a:gd name="adj2" fmla="val -98014"/>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0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住宅の職員だけでなく、連携先事業所の職員についても対象に含みます。</a:t>
          </a:r>
        </a:p>
      </xdr:txBody>
    </xdr:sp>
    <xdr:clientData/>
  </xdr:twoCellAnchor>
  <xdr:twoCellAnchor>
    <xdr:from>
      <xdr:col>10</xdr:col>
      <xdr:colOff>61686</xdr:colOff>
      <xdr:row>84</xdr:row>
      <xdr:rowOff>128813</xdr:rowOff>
    </xdr:from>
    <xdr:to>
      <xdr:col>10</xdr:col>
      <xdr:colOff>534201</xdr:colOff>
      <xdr:row>84</xdr:row>
      <xdr:rowOff>700313</xdr:rowOff>
    </xdr:to>
    <xdr:sp macro="" textlink="">
      <xdr:nvSpPr>
        <xdr:cNvPr id="26" name="角丸四角形 25">
          <a:extLst>
            <a:ext uri="{FF2B5EF4-FFF2-40B4-BE49-F238E27FC236}">
              <a16:creationId xmlns:a16="http://schemas.microsoft.com/office/drawing/2014/main" id="{090269F8-2F90-4A97-872B-D84FD51CA6C7}"/>
            </a:ext>
          </a:extLst>
        </xdr:cNvPr>
        <xdr:cNvSpPr/>
      </xdr:nvSpPr>
      <xdr:spPr>
        <a:xfrm>
          <a:off x="10341429" y="42318213"/>
          <a:ext cx="517071" cy="571500"/>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356507</xdr:colOff>
      <xdr:row>83</xdr:row>
      <xdr:rowOff>163285</xdr:rowOff>
    </xdr:from>
    <xdr:to>
      <xdr:col>23</xdr:col>
      <xdr:colOff>322029</xdr:colOff>
      <xdr:row>86</xdr:row>
      <xdr:rowOff>40821</xdr:rowOff>
    </xdr:to>
    <xdr:sp macro="" textlink="">
      <xdr:nvSpPr>
        <xdr:cNvPr id="27" name="線吹き出し 1 (枠付き) 26">
          <a:extLst>
            <a:ext uri="{FF2B5EF4-FFF2-40B4-BE49-F238E27FC236}">
              <a16:creationId xmlns:a16="http://schemas.microsoft.com/office/drawing/2014/main" id="{9D0D8F10-5BBE-4AC5-AB87-4D3D275205E7}"/>
            </a:ext>
          </a:extLst>
        </xdr:cNvPr>
        <xdr:cNvSpPr/>
      </xdr:nvSpPr>
      <xdr:spPr>
        <a:xfrm>
          <a:off x="12654643" y="41569821"/>
          <a:ext cx="3360964" cy="2286000"/>
        </a:xfrm>
        <a:prstGeom prst="borderCallout1">
          <a:avLst>
            <a:gd name="adj1" fmla="val 50709"/>
            <a:gd name="adj2" fmla="val -816"/>
            <a:gd name="adj3" fmla="val 45009"/>
            <a:gd name="adj4" fmla="val -53234"/>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「はい」とお答えいただいた場合、下に連なる項目について回答が必要（黄色に着色）となります。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この項目について「いいえ」とお答えいただいた場合は、下に連なる項目について回答不要（灰色に着色）となります。</a:t>
          </a:r>
        </a:p>
      </xdr:txBody>
    </xdr:sp>
    <xdr:clientData/>
  </xdr:twoCellAnchor>
  <xdr:twoCellAnchor>
    <xdr:from>
      <xdr:col>11</xdr:col>
      <xdr:colOff>48079</xdr:colOff>
      <xdr:row>89</xdr:row>
      <xdr:rowOff>136070</xdr:rowOff>
    </xdr:from>
    <xdr:to>
      <xdr:col>11</xdr:col>
      <xdr:colOff>520528</xdr:colOff>
      <xdr:row>89</xdr:row>
      <xdr:rowOff>707570</xdr:rowOff>
    </xdr:to>
    <xdr:sp macro="" textlink="">
      <xdr:nvSpPr>
        <xdr:cNvPr id="28" name="角丸四角形 27">
          <a:extLst>
            <a:ext uri="{FF2B5EF4-FFF2-40B4-BE49-F238E27FC236}">
              <a16:creationId xmlns:a16="http://schemas.microsoft.com/office/drawing/2014/main" id="{3F1BEA93-B1FE-41A0-AA91-BB5EE1543626}"/>
            </a:ext>
          </a:extLst>
        </xdr:cNvPr>
        <xdr:cNvSpPr/>
      </xdr:nvSpPr>
      <xdr:spPr>
        <a:xfrm>
          <a:off x="10940143" y="46345927"/>
          <a:ext cx="517071" cy="571500"/>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356509</xdr:colOff>
      <xdr:row>88</xdr:row>
      <xdr:rowOff>244928</xdr:rowOff>
    </xdr:from>
    <xdr:to>
      <xdr:col>23</xdr:col>
      <xdr:colOff>356508</xdr:colOff>
      <xdr:row>91</xdr:row>
      <xdr:rowOff>373750</xdr:rowOff>
    </xdr:to>
    <xdr:sp macro="" textlink="">
      <xdr:nvSpPr>
        <xdr:cNvPr id="29" name="線吹き出し 1 (枠付き) 28">
          <a:extLst>
            <a:ext uri="{FF2B5EF4-FFF2-40B4-BE49-F238E27FC236}">
              <a16:creationId xmlns:a16="http://schemas.microsoft.com/office/drawing/2014/main" id="{49431CE3-C5E1-480C-9769-A20374D7AE03}"/>
            </a:ext>
          </a:extLst>
        </xdr:cNvPr>
        <xdr:cNvSpPr/>
      </xdr:nvSpPr>
      <xdr:spPr>
        <a:xfrm>
          <a:off x="12654645" y="45665571"/>
          <a:ext cx="3401784" cy="2530929"/>
        </a:xfrm>
        <a:prstGeom prst="borderCallout1">
          <a:avLst>
            <a:gd name="adj1" fmla="val 50709"/>
            <a:gd name="adj2" fmla="val -816"/>
            <a:gd name="adj3" fmla="val 40263"/>
            <a:gd name="adj4" fmla="val -34989"/>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この項目について「いいえ」とお答えいただいた場合は、下に連なる項目について回答不要（灰色に着色）となります。</a:t>
          </a: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なお、「はい」とお答えいただいた場合、下に連なる項目について回答が必要（黄色に着色）となります。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10</xdr:col>
      <xdr:colOff>48078</xdr:colOff>
      <xdr:row>103</xdr:row>
      <xdr:rowOff>68034</xdr:rowOff>
    </xdr:from>
    <xdr:to>
      <xdr:col>10</xdr:col>
      <xdr:colOff>520527</xdr:colOff>
      <xdr:row>103</xdr:row>
      <xdr:rowOff>639534</xdr:rowOff>
    </xdr:to>
    <xdr:sp macro="" textlink="">
      <xdr:nvSpPr>
        <xdr:cNvPr id="30" name="角丸四角形 29">
          <a:extLst>
            <a:ext uri="{FF2B5EF4-FFF2-40B4-BE49-F238E27FC236}">
              <a16:creationId xmlns:a16="http://schemas.microsoft.com/office/drawing/2014/main" id="{F22BF968-FFA8-4F3E-9293-E67ED685EA49}"/>
            </a:ext>
          </a:extLst>
        </xdr:cNvPr>
        <xdr:cNvSpPr/>
      </xdr:nvSpPr>
      <xdr:spPr>
        <a:xfrm>
          <a:off x="10327821" y="51829605"/>
          <a:ext cx="517071" cy="571500"/>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314779</xdr:colOff>
      <xdr:row>99</xdr:row>
      <xdr:rowOff>149679</xdr:rowOff>
    </xdr:from>
    <xdr:to>
      <xdr:col>23</xdr:col>
      <xdr:colOff>281221</xdr:colOff>
      <xdr:row>105</xdr:row>
      <xdr:rowOff>367391</xdr:rowOff>
    </xdr:to>
    <xdr:sp macro="" textlink="">
      <xdr:nvSpPr>
        <xdr:cNvPr id="31" name="線吹き出し 1 (枠付き) 30">
          <a:extLst>
            <a:ext uri="{FF2B5EF4-FFF2-40B4-BE49-F238E27FC236}">
              <a16:creationId xmlns:a16="http://schemas.microsoft.com/office/drawing/2014/main" id="{AF09A61A-456E-46EC-A7B1-4A69F1A42D1C}"/>
            </a:ext>
          </a:extLst>
        </xdr:cNvPr>
        <xdr:cNvSpPr/>
      </xdr:nvSpPr>
      <xdr:spPr>
        <a:xfrm>
          <a:off x="12600215" y="51135643"/>
          <a:ext cx="3374571" cy="2530927"/>
        </a:xfrm>
        <a:prstGeom prst="borderCallout1">
          <a:avLst>
            <a:gd name="adj1" fmla="val 50709"/>
            <a:gd name="adj2" fmla="val -816"/>
            <a:gd name="adj3" fmla="val 39556"/>
            <a:gd name="adj4" fmla="val -51930"/>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「はい」とお答えいただいた場合、下に連なる項目について回答が必要（黄色に着色）となります。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この項目について「いいえ」とお答えいただいた場合は、下に連なる項目について回答不要（灰色に着色）となります。</a:t>
          </a:r>
        </a:p>
      </xdr:txBody>
    </xdr:sp>
    <xdr:clientData/>
  </xdr:twoCellAnchor>
  <xdr:twoCellAnchor>
    <xdr:from>
      <xdr:col>10</xdr:col>
      <xdr:colOff>40822</xdr:colOff>
      <xdr:row>105</xdr:row>
      <xdr:rowOff>81642</xdr:rowOff>
    </xdr:from>
    <xdr:to>
      <xdr:col>10</xdr:col>
      <xdr:colOff>520059</xdr:colOff>
      <xdr:row>105</xdr:row>
      <xdr:rowOff>653142</xdr:rowOff>
    </xdr:to>
    <xdr:sp macro="" textlink="">
      <xdr:nvSpPr>
        <xdr:cNvPr id="32" name="角丸四角形 31">
          <a:extLst>
            <a:ext uri="{FF2B5EF4-FFF2-40B4-BE49-F238E27FC236}">
              <a16:creationId xmlns:a16="http://schemas.microsoft.com/office/drawing/2014/main" id="{96D20D92-26D4-45B4-BDF1-7E8F841A1FAA}"/>
            </a:ext>
          </a:extLst>
        </xdr:cNvPr>
        <xdr:cNvSpPr/>
      </xdr:nvSpPr>
      <xdr:spPr>
        <a:xfrm>
          <a:off x="10314215" y="53353606"/>
          <a:ext cx="517071" cy="571500"/>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322037</xdr:colOff>
      <xdr:row>106</xdr:row>
      <xdr:rowOff>54428</xdr:rowOff>
    </xdr:from>
    <xdr:to>
      <xdr:col>23</xdr:col>
      <xdr:colOff>308428</xdr:colOff>
      <xdr:row>109</xdr:row>
      <xdr:rowOff>265800</xdr:rowOff>
    </xdr:to>
    <xdr:sp macro="" textlink="">
      <xdr:nvSpPr>
        <xdr:cNvPr id="33" name="線吹き出し 1 (枠付き) 32">
          <a:extLst>
            <a:ext uri="{FF2B5EF4-FFF2-40B4-BE49-F238E27FC236}">
              <a16:creationId xmlns:a16="http://schemas.microsoft.com/office/drawing/2014/main" id="{A1E0CB71-B279-4505-8061-90FA4E54ED34}"/>
            </a:ext>
          </a:extLst>
        </xdr:cNvPr>
        <xdr:cNvSpPr/>
      </xdr:nvSpPr>
      <xdr:spPr>
        <a:xfrm>
          <a:off x="12613823" y="54088392"/>
          <a:ext cx="3388176" cy="2462894"/>
        </a:xfrm>
        <a:prstGeom prst="borderCallout1">
          <a:avLst>
            <a:gd name="adj1" fmla="val 50709"/>
            <a:gd name="adj2" fmla="val -816"/>
            <a:gd name="adj3" fmla="val -15199"/>
            <a:gd name="adj4" fmla="val -52337"/>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「はい」とお答えいただいた場合、下に連なる項目について回答が必要（黄色に着色）となります。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この項目について「いいえ」とお答えいただいた場合は、下に連なる項目について回答不要（灰色に着色）となります。</a:t>
          </a:r>
        </a:p>
      </xdr:txBody>
    </xdr:sp>
    <xdr:clientData/>
  </xdr:twoCellAnchor>
  <xdr:twoCellAnchor>
    <xdr:from>
      <xdr:col>11</xdr:col>
      <xdr:colOff>40821</xdr:colOff>
      <xdr:row>109</xdr:row>
      <xdr:rowOff>61684</xdr:rowOff>
    </xdr:from>
    <xdr:to>
      <xdr:col>11</xdr:col>
      <xdr:colOff>525974</xdr:colOff>
      <xdr:row>109</xdr:row>
      <xdr:rowOff>633184</xdr:rowOff>
    </xdr:to>
    <xdr:sp macro="" textlink="">
      <xdr:nvSpPr>
        <xdr:cNvPr id="34" name="角丸四角形 33">
          <a:extLst>
            <a:ext uri="{FF2B5EF4-FFF2-40B4-BE49-F238E27FC236}">
              <a16:creationId xmlns:a16="http://schemas.microsoft.com/office/drawing/2014/main" id="{66E0AE37-A311-4F9E-89C5-0FDAF4F65164}"/>
            </a:ext>
          </a:extLst>
        </xdr:cNvPr>
        <xdr:cNvSpPr/>
      </xdr:nvSpPr>
      <xdr:spPr>
        <a:xfrm>
          <a:off x="10926535" y="56319963"/>
          <a:ext cx="517071" cy="571500"/>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335643</xdr:colOff>
      <xdr:row>109</xdr:row>
      <xdr:rowOff>551542</xdr:rowOff>
    </xdr:from>
    <xdr:to>
      <xdr:col>23</xdr:col>
      <xdr:colOff>397322</xdr:colOff>
      <xdr:row>112</xdr:row>
      <xdr:rowOff>408220</xdr:rowOff>
    </xdr:to>
    <xdr:sp macro="" textlink="">
      <xdr:nvSpPr>
        <xdr:cNvPr id="35" name="線吹き出し 1 (枠付き) 34">
          <a:extLst>
            <a:ext uri="{FF2B5EF4-FFF2-40B4-BE49-F238E27FC236}">
              <a16:creationId xmlns:a16="http://schemas.microsoft.com/office/drawing/2014/main" id="{EB298486-A041-4054-8AE9-EEA06AEF0F74}"/>
            </a:ext>
          </a:extLst>
        </xdr:cNvPr>
        <xdr:cNvSpPr/>
      </xdr:nvSpPr>
      <xdr:spPr>
        <a:xfrm>
          <a:off x="12627429" y="56837035"/>
          <a:ext cx="3469821" cy="2286001"/>
        </a:xfrm>
        <a:prstGeom prst="borderCallout1">
          <a:avLst>
            <a:gd name="adj1" fmla="val 50709"/>
            <a:gd name="adj2" fmla="val -816"/>
            <a:gd name="adj3" fmla="val -11294"/>
            <a:gd name="adj4" fmla="val -33351"/>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この項目について「いいえ」とお答えいただいた場合は、下に連なる項目について回答不要（灰色に着色）となります。</a:t>
          </a: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なお、「はい」とお答えいただいた場合、下に連なる項目について回答が必要（黄色に着色）となります。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11</xdr:col>
      <xdr:colOff>68036</xdr:colOff>
      <xdr:row>135</xdr:row>
      <xdr:rowOff>54427</xdr:rowOff>
    </xdr:from>
    <xdr:to>
      <xdr:col>11</xdr:col>
      <xdr:colOff>540551</xdr:colOff>
      <xdr:row>135</xdr:row>
      <xdr:rowOff>625927</xdr:rowOff>
    </xdr:to>
    <xdr:sp macro="" textlink="">
      <xdr:nvSpPr>
        <xdr:cNvPr id="36" name="角丸四角形 35">
          <a:extLst>
            <a:ext uri="{FF2B5EF4-FFF2-40B4-BE49-F238E27FC236}">
              <a16:creationId xmlns:a16="http://schemas.microsoft.com/office/drawing/2014/main" id="{349F7B53-D25B-4DA6-A256-C461B9D09977}"/>
            </a:ext>
          </a:extLst>
        </xdr:cNvPr>
        <xdr:cNvSpPr/>
      </xdr:nvSpPr>
      <xdr:spPr>
        <a:xfrm>
          <a:off x="10953750" y="70403356"/>
          <a:ext cx="517071" cy="571500"/>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335642</xdr:colOff>
      <xdr:row>132</xdr:row>
      <xdr:rowOff>136071</xdr:rowOff>
    </xdr:from>
    <xdr:to>
      <xdr:col>23</xdr:col>
      <xdr:colOff>349250</xdr:colOff>
      <xdr:row>136</xdr:row>
      <xdr:rowOff>170569</xdr:rowOff>
    </xdr:to>
    <xdr:sp macro="" textlink="">
      <xdr:nvSpPr>
        <xdr:cNvPr id="37" name="線吹き出し 1 (枠付き) 36">
          <a:extLst>
            <a:ext uri="{FF2B5EF4-FFF2-40B4-BE49-F238E27FC236}">
              <a16:creationId xmlns:a16="http://schemas.microsoft.com/office/drawing/2014/main" id="{C7F82B60-33E2-406A-AB22-0D2DA4C34A8E}"/>
            </a:ext>
          </a:extLst>
        </xdr:cNvPr>
        <xdr:cNvSpPr/>
      </xdr:nvSpPr>
      <xdr:spPr>
        <a:xfrm>
          <a:off x="12627428" y="69042642"/>
          <a:ext cx="3415393" cy="2177144"/>
        </a:xfrm>
        <a:prstGeom prst="borderCallout1">
          <a:avLst>
            <a:gd name="adj1" fmla="val 50709"/>
            <a:gd name="adj2" fmla="val -816"/>
            <a:gd name="adj3" fmla="val 75107"/>
            <a:gd name="adj4" fmla="val -33446"/>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この項目について「いいえ」とお答えいただいた場合は、下に連なる項目について回答不要（灰色に着色）となります。</a:t>
          </a: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なお、「はい」とお答えいただいた場合、下に連なる項目について回答が必要（黄色に着色）となります。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15</xdr:col>
      <xdr:colOff>410935</xdr:colOff>
      <xdr:row>139</xdr:row>
      <xdr:rowOff>27216</xdr:rowOff>
    </xdr:from>
    <xdr:to>
      <xdr:col>23</xdr:col>
      <xdr:colOff>329293</xdr:colOff>
      <xdr:row>142</xdr:row>
      <xdr:rowOff>252185</xdr:rowOff>
    </xdr:to>
    <xdr:sp macro="" textlink="">
      <xdr:nvSpPr>
        <xdr:cNvPr id="38" name="四角形吹き出し 37">
          <a:extLst>
            <a:ext uri="{FF2B5EF4-FFF2-40B4-BE49-F238E27FC236}">
              <a16:creationId xmlns:a16="http://schemas.microsoft.com/office/drawing/2014/main" id="{7A559971-A421-4403-A58E-B892661740AB}"/>
            </a:ext>
          </a:extLst>
        </xdr:cNvPr>
        <xdr:cNvSpPr/>
      </xdr:nvSpPr>
      <xdr:spPr>
        <a:xfrm>
          <a:off x="12709071" y="73029537"/>
          <a:ext cx="3320143" cy="2190748"/>
        </a:xfrm>
        <a:prstGeom prst="wedgeRectCallout">
          <a:avLst>
            <a:gd name="adj1" fmla="val -93843"/>
            <a:gd name="adj2" fmla="val 79262"/>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u="sng">
              <a:solidFill>
                <a:sysClr val="windowText" lastClr="000000"/>
              </a:solidFill>
              <a:latin typeface="HG丸ｺﾞｼｯｸM-PRO" panose="020F0600000000000000" pitchFamily="50" charset="-128"/>
              <a:ea typeface="HG丸ｺﾞｼｯｸM-PRO" panose="020F0600000000000000" pitchFamily="50" charset="-128"/>
            </a:rPr>
            <a:t>看取りを実施していない・しないという方針</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の場合は「</a:t>
          </a:r>
          <a:r>
            <a:rPr kumimoji="1" lang="ja-JP" altLang="en-US" sz="1200" b="1" u="sng">
              <a:solidFill>
                <a:sysClr val="windowText" lastClr="000000"/>
              </a:solidFill>
              <a:latin typeface="HG丸ｺﾞｼｯｸM-PRO" panose="020F0600000000000000" pitchFamily="50" charset="-128"/>
              <a:ea typeface="HG丸ｺﾞｼｯｸM-PRO" panose="020F0600000000000000" pitchFamily="50" charset="-128"/>
            </a:rPr>
            <a:t>非該当</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200" b="1">
              <a:solidFill>
                <a:srgbClr val="002060"/>
              </a:solidFill>
              <a:latin typeface="HG丸ｺﾞｼｯｸM-PRO" panose="020F0600000000000000" pitchFamily="50" charset="-128"/>
              <a:ea typeface="HG丸ｺﾞｼｯｸM-PRO" panose="020F0600000000000000" pitchFamily="50" charset="-128"/>
            </a:rPr>
            <a:t>実施する方針だが体制等が整っていない場合には「いいえ」</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に✔</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300"/>
            </a:lnSpc>
          </a:pP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看取りの実施は必須ではありませんが、実施するなら体制の整備が必須、という主旨で「必須項目」となっております。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12</xdr:col>
      <xdr:colOff>48078</xdr:colOff>
      <xdr:row>143</xdr:row>
      <xdr:rowOff>54427</xdr:rowOff>
    </xdr:from>
    <xdr:to>
      <xdr:col>12</xdr:col>
      <xdr:colOff>520527</xdr:colOff>
      <xdr:row>143</xdr:row>
      <xdr:rowOff>625927</xdr:rowOff>
    </xdr:to>
    <xdr:sp macro="" textlink="">
      <xdr:nvSpPr>
        <xdr:cNvPr id="39" name="角丸四角形 38">
          <a:extLst>
            <a:ext uri="{FF2B5EF4-FFF2-40B4-BE49-F238E27FC236}">
              <a16:creationId xmlns:a16="http://schemas.microsoft.com/office/drawing/2014/main" id="{0DD9A058-2B40-4537-8419-A62D72B9FF2B}"/>
            </a:ext>
          </a:extLst>
        </xdr:cNvPr>
        <xdr:cNvSpPr/>
      </xdr:nvSpPr>
      <xdr:spPr>
        <a:xfrm>
          <a:off x="11552464" y="75628498"/>
          <a:ext cx="517071" cy="571500"/>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335643</xdr:colOff>
      <xdr:row>144</xdr:row>
      <xdr:rowOff>136071</xdr:rowOff>
    </xdr:from>
    <xdr:to>
      <xdr:col>23</xdr:col>
      <xdr:colOff>383704</xdr:colOff>
      <xdr:row>146</xdr:row>
      <xdr:rowOff>394608</xdr:rowOff>
    </xdr:to>
    <xdr:sp macro="" textlink="">
      <xdr:nvSpPr>
        <xdr:cNvPr id="40" name="線吹き出し 1 (枠付き) 39">
          <a:extLst>
            <a:ext uri="{FF2B5EF4-FFF2-40B4-BE49-F238E27FC236}">
              <a16:creationId xmlns:a16="http://schemas.microsoft.com/office/drawing/2014/main" id="{8D73C751-068F-4F47-9CA4-C6A8A7FB2ABA}"/>
            </a:ext>
          </a:extLst>
        </xdr:cNvPr>
        <xdr:cNvSpPr/>
      </xdr:nvSpPr>
      <xdr:spPr>
        <a:xfrm>
          <a:off x="12627429" y="76404107"/>
          <a:ext cx="3456214" cy="1564822"/>
        </a:xfrm>
        <a:prstGeom prst="borderCallout1">
          <a:avLst>
            <a:gd name="adj1" fmla="val 57780"/>
            <a:gd name="adj2" fmla="val -1242"/>
            <a:gd name="adj3" fmla="val -17009"/>
            <a:gd name="adj4" fmla="val -16113"/>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「非該当」つまり、看取りを実施していない（現状実施する予定がない）場合、回答欄右側（青枠の部分）に「看取り未実施」と表示されます。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15</xdr:col>
      <xdr:colOff>582385</xdr:colOff>
      <xdr:row>142</xdr:row>
      <xdr:rowOff>625929</xdr:rowOff>
    </xdr:from>
    <xdr:to>
      <xdr:col>20</xdr:col>
      <xdr:colOff>68094</xdr:colOff>
      <xdr:row>143</xdr:row>
      <xdr:rowOff>639536</xdr:rowOff>
    </xdr:to>
    <xdr:sp macro="" textlink="">
      <xdr:nvSpPr>
        <xdr:cNvPr id="41" name="角丸四角形 40">
          <a:extLst>
            <a:ext uri="{FF2B5EF4-FFF2-40B4-BE49-F238E27FC236}">
              <a16:creationId xmlns:a16="http://schemas.microsoft.com/office/drawing/2014/main" id="{E9B55D3D-BE3F-48A9-BE94-D51AB753F718}"/>
            </a:ext>
          </a:extLst>
        </xdr:cNvPr>
        <xdr:cNvSpPr/>
      </xdr:nvSpPr>
      <xdr:spPr>
        <a:xfrm>
          <a:off x="12899571" y="75587679"/>
          <a:ext cx="789215" cy="666750"/>
        </a:xfrm>
        <a:prstGeom prst="roundRect">
          <a:avLst/>
        </a:prstGeom>
        <a:noFill/>
        <a:ln>
          <a:solidFill>
            <a:srgbClr val="00206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527049</xdr:colOff>
      <xdr:row>143</xdr:row>
      <xdr:rowOff>306161</xdr:rowOff>
    </xdr:from>
    <xdr:to>
      <xdr:col>15</xdr:col>
      <xdr:colOff>582415</xdr:colOff>
      <xdr:row>143</xdr:row>
      <xdr:rowOff>340177</xdr:rowOff>
    </xdr:to>
    <xdr:cxnSp macro="">
      <xdr:nvCxnSpPr>
        <xdr:cNvPr id="22" name="直線コネクタ 21">
          <a:extLst>
            <a:ext uri="{FF2B5EF4-FFF2-40B4-BE49-F238E27FC236}">
              <a16:creationId xmlns:a16="http://schemas.microsoft.com/office/drawing/2014/main" id="{AB5C09F7-0DE9-4B53-A296-B715A822F7B9}"/>
            </a:ext>
          </a:extLst>
        </xdr:cNvPr>
        <xdr:cNvCxnSpPr>
          <a:stCxn id="39" idx="3"/>
          <a:endCxn id="41" idx="1"/>
        </xdr:cNvCxnSpPr>
      </xdr:nvCxnSpPr>
      <xdr:spPr>
        <a:xfrm flipV="1">
          <a:off x="12069535" y="75921054"/>
          <a:ext cx="830036" cy="34016"/>
        </a:xfrm>
        <a:prstGeom prst="line">
          <a:avLst/>
        </a:prstGeom>
        <a:ln w="12700">
          <a:solidFill>
            <a:srgbClr val="00206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48079</xdr:colOff>
      <xdr:row>50</xdr:row>
      <xdr:rowOff>68035</xdr:rowOff>
    </xdr:from>
    <xdr:to>
      <xdr:col>12</xdr:col>
      <xdr:colOff>513379</xdr:colOff>
      <xdr:row>52</xdr:row>
      <xdr:rowOff>612321</xdr:rowOff>
    </xdr:to>
    <xdr:sp macro="" textlink="">
      <xdr:nvSpPr>
        <xdr:cNvPr id="4" name="角丸四角形 3">
          <a:extLst>
            <a:ext uri="{FF2B5EF4-FFF2-40B4-BE49-F238E27FC236}">
              <a16:creationId xmlns:a16="http://schemas.microsoft.com/office/drawing/2014/main" id="{6AAA7219-5922-4307-82C3-CD50FA80FB85}"/>
            </a:ext>
          </a:extLst>
        </xdr:cNvPr>
        <xdr:cNvSpPr/>
      </xdr:nvSpPr>
      <xdr:spPr>
        <a:xfrm>
          <a:off x="10327822" y="23281821"/>
          <a:ext cx="1728107" cy="1823357"/>
        </a:xfrm>
        <a:prstGeom prst="round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390071</xdr:colOff>
      <xdr:row>49</xdr:row>
      <xdr:rowOff>272142</xdr:rowOff>
    </xdr:from>
    <xdr:to>
      <xdr:col>23</xdr:col>
      <xdr:colOff>349250</xdr:colOff>
      <xdr:row>55</xdr:row>
      <xdr:rowOff>244929</xdr:rowOff>
    </xdr:to>
    <xdr:sp macro="" textlink="">
      <xdr:nvSpPr>
        <xdr:cNvPr id="44" name="線吹き出し 1 (枠付き) 43">
          <a:extLst>
            <a:ext uri="{FF2B5EF4-FFF2-40B4-BE49-F238E27FC236}">
              <a16:creationId xmlns:a16="http://schemas.microsoft.com/office/drawing/2014/main" id="{72790B00-38E1-42D0-840F-DF0520F01B03}"/>
            </a:ext>
          </a:extLst>
        </xdr:cNvPr>
        <xdr:cNvSpPr/>
      </xdr:nvSpPr>
      <xdr:spPr>
        <a:xfrm>
          <a:off x="12681857" y="22846392"/>
          <a:ext cx="3360964" cy="3810001"/>
        </a:xfrm>
        <a:prstGeom prst="borderCallout1">
          <a:avLst>
            <a:gd name="adj1" fmla="val 44143"/>
            <a:gd name="adj2" fmla="val -518"/>
            <a:gd name="adj3" fmla="val 31774"/>
            <a:gd name="adj4" fmla="val -18636"/>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チェック項目は「併設又は近接している」なので、例えば、この３つの✔は、</a:t>
          </a: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下記の意味になります：</a:t>
          </a:r>
        </a:p>
        <a:p>
          <a:pPr algn="l">
            <a:lnSpc>
              <a:spcPts val="1400"/>
            </a:lnSpc>
          </a:pPr>
          <a:endPar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 a  </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訪問介護と連携しており、併設・近接している</a:t>
          </a: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a:t>
          </a:r>
        </a:p>
        <a:p>
          <a:pPr algn="l">
            <a:lnSpc>
              <a:spcPts val="1400"/>
            </a:lnSpc>
          </a:pP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「はい」</a:t>
          </a:r>
        </a:p>
        <a:p>
          <a:pPr algn="l">
            <a:lnSpc>
              <a:spcPts val="1400"/>
            </a:lnSpc>
          </a:pPr>
          <a:endPar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 b  </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夜間対応型訪問介護と連携しているが、併設・近接していない</a:t>
          </a: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a:t>
          </a:r>
        </a:p>
        <a:p>
          <a:pPr algn="l">
            <a:lnSpc>
              <a:spcPts val="1400"/>
            </a:lnSpc>
          </a:pP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「いいえ」</a:t>
          </a:r>
        </a:p>
        <a:p>
          <a:pPr algn="l">
            <a:lnSpc>
              <a:spcPts val="1400"/>
            </a:lnSpc>
          </a:pPr>
          <a:endPar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 c  </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訪問入浴介護とは連携していない</a:t>
          </a: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a:t>
          </a:r>
        </a:p>
        <a:p>
          <a:pPr algn="l">
            <a:lnSpc>
              <a:spcPts val="1400"/>
            </a:lnSpc>
          </a:pP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「非該当」</a:t>
          </a:r>
        </a:p>
        <a:p>
          <a:pPr algn="l">
            <a:lnSpc>
              <a:spcPts val="1400"/>
            </a:lnSpc>
          </a:pPr>
          <a:endPar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4096656</xdr:colOff>
      <xdr:row>1</xdr:row>
      <xdr:rowOff>49893</xdr:rowOff>
    </xdr:from>
    <xdr:to>
      <xdr:col>11</xdr:col>
      <xdr:colOff>24493</xdr:colOff>
      <xdr:row>6</xdr:row>
      <xdr:rowOff>178685</xdr:rowOff>
    </xdr:to>
    <xdr:sp macro="" textlink="">
      <xdr:nvSpPr>
        <xdr:cNvPr id="2" name="四角形吹き出し 1">
          <a:extLst>
            <a:ext uri="{FF2B5EF4-FFF2-40B4-BE49-F238E27FC236}">
              <a16:creationId xmlns:a16="http://schemas.microsoft.com/office/drawing/2014/main" id="{1626613D-FF85-4E48-958A-BCFE189E26FC}"/>
            </a:ext>
          </a:extLst>
        </xdr:cNvPr>
        <xdr:cNvSpPr/>
      </xdr:nvSpPr>
      <xdr:spPr>
        <a:xfrm>
          <a:off x="7453085" y="312964"/>
          <a:ext cx="2559051" cy="1126650"/>
        </a:xfrm>
        <a:prstGeom prst="wedgeRectCallout">
          <a:avLst>
            <a:gd name="adj1" fmla="val 3484"/>
            <a:gd name="adj2" fmla="val 163017"/>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●のついた項目についてお答えください。（●のついていない部分は、回答してもしなくてもどちらでも結構です。）</a:t>
          </a:r>
        </a:p>
      </xdr:txBody>
    </xdr:sp>
    <xdr:clientData/>
  </xdr:twoCellAnchor>
  <xdr:twoCellAnchor>
    <xdr:from>
      <xdr:col>15</xdr:col>
      <xdr:colOff>260350</xdr:colOff>
      <xdr:row>0</xdr:row>
      <xdr:rowOff>95250</xdr:rowOff>
    </xdr:from>
    <xdr:to>
      <xdr:col>23</xdr:col>
      <xdr:colOff>322042</xdr:colOff>
      <xdr:row>15</xdr:row>
      <xdr:rowOff>625929</xdr:rowOff>
    </xdr:to>
    <xdr:sp macro="" textlink="">
      <xdr:nvSpPr>
        <xdr:cNvPr id="3" name="テキスト ボックス 2">
          <a:extLst>
            <a:ext uri="{FF2B5EF4-FFF2-40B4-BE49-F238E27FC236}">
              <a16:creationId xmlns:a16="http://schemas.microsoft.com/office/drawing/2014/main" id="{CF726AEF-F231-46C8-B274-4FAB4C2C134B}"/>
            </a:ext>
          </a:extLst>
        </xdr:cNvPr>
        <xdr:cNvSpPr txBox="1"/>
      </xdr:nvSpPr>
      <xdr:spPr>
        <a:xfrm>
          <a:off x="12545786" y="95250"/>
          <a:ext cx="3469822" cy="368753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はい、いいえ、非該当のいずれかに✔を入れてください。（斜線が入っている部分は選択不可です。）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正しく入力されたものについては、薄い黄味がかった色（</a:t>
          </a:r>
          <a:r>
            <a:rPr kumimoji="1" lang="ja-JP" altLang="en-US" sz="1200" b="1">
              <a:solidFill>
                <a:srgbClr val="FFFF99"/>
              </a:solidFill>
              <a:latin typeface="HG丸ｺﾞｼｯｸM-PRO" panose="020F0600000000000000" pitchFamily="50" charset="-128"/>
              <a:ea typeface="HG丸ｺﾞｼｯｸM-PRO" panose="020F0600000000000000" pitchFamily="50" charset="-128"/>
            </a:rPr>
            <a:t>■</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）に背景色が変わります。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黄色（</a:t>
          </a:r>
          <a:r>
            <a:rPr kumimoji="1" lang="ja-JP" altLang="en-US" sz="1200" b="1">
              <a:solidFill>
                <a:srgbClr val="FFFF00"/>
              </a:solidFill>
              <a:latin typeface="HG丸ｺﾞｼｯｸM-PRO" panose="020F0600000000000000" pitchFamily="50" charset="-128"/>
              <a:ea typeface="HG丸ｺﾞｼｯｸM-PRO" panose="020F0600000000000000" pitchFamily="50" charset="-128"/>
            </a:rPr>
            <a:t>■</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）の背景色のものは、記入を要する部分です。提出時に黄色の部分が全くない状態になっているかどうか、ご確認ください。</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3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なお、選択によっては、一部セルが灰色（</a:t>
          </a:r>
          <a:r>
            <a:rPr kumimoji="1" lang="ja-JP" altLang="en-US" sz="1200" b="1">
              <a:solidFill>
                <a:schemeClr val="bg1">
                  <a:lumMod val="75000"/>
                </a:schemeClr>
              </a:solidFill>
              <a:latin typeface="HG丸ｺﾞｼｯｸM-PRO" panose="020F0600000000000000" pitchFamily="50" charset="-128"/>
              <a:ea typeface="HG丸ｺﾞｼｯｸM-PRO" panose="020F0600000000000000" pitchFamily="50" charset="-128"/>
            </a:rPr>
            <a:t>■</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）に着色されることがございます。灰色になった部分については、回答不要です。</a:t>
          </a:r>
          <a:endParaRPr kumimoji="1" lang="ja-JP" altLang="en-US" sz="1200" b="1">
            <a:solidFill>
              <a:srgbClr val="FFFF99"/>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15</xdr:col>
      <xdr:colOff>370114</xdr:colOff>
      <xdr:row>16</xdr:row>
      <xdr:rowOff>489855</xdr:rowOff>
    </xdr:from>
    <xdr:to>
      <xdr:col>22</xdr:col>
      <xdr:colOff>390079</xdr:colOff>
      <xdr:row>18</xdr:row>
      <xdr:rowOff>231319</xdr:rowOff>
    </xdr:to>
    <xdr:sp macro="" textlink="">
      <xdr:nvSpPr>
        <xdr:cNvPr id="4" name="四角形吹き出し 3">
          <a:extLst>
            <a:ext uri="{FF2B5EF4-FFF2-40B4-BE49-F238E27FC236}">
              <a16:creationId xmlns:a16="http://schemas.microsoft.com/office/drawing/2014/main" id="{02D1B752-0B89-413E-86DE-E920AD9C90CC}"/>
            </a:ext>
          </a:extLst>
        </xdr:cNvPr>
        <xdr:cNvSpPr/>
      </xdr:nvSpPr>
      <xdr:spPr>
        <a:xfrm>
          <a:off x="12668250" y="4367891"/>
          <a:ext cx="2735036" cy="1183821"/>
        </a:xfrm>
        <a:prstGeom prst="wedgeRectCallout">
          <a:avLst>
            <a:gd name="adj1" fmla="val -102349"/>
            <a:gd name="adj2" fmla="val -106712"/>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「必須事項」について、いいえとご回答なさった場合、✔が</a:t>
          </a:r>
          <a:r>
            <a:rPr kumimoji="1" lang="ja-JP" altLang="en-US" sz="1200" b="1">
              <a:solidFill>
                <a:srgbClr val="FF0000"/>
              </a:solidFill>
              <a:latin typeface="HG丸ｺﾞｼｯｸM-PRO" panose="020F0600000000000000" pitchFamily="50" charset="-128"/>
              <a:ea typeface="HG丸ｺﾞｼｯｸM-PRO" panose="020F0600000000000000" pitchFamily="50" charset="-128"/>
            </a:rPr>
            <a:t>赤字</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となります。</a:t>
          </a:r>
        </a:p>
      </xdr:txBody>
    </xdr:sp>
    <xdr:clientData/>
  </xdr:twoCellAnchor>
  <xdr:twoCellAnchor>
    <xdr:from>
      <xdr:col>8</xdr:col>
      <xdr:colOff>117540</xdr:colOff>
      <xdr:row>19</xdr:row>
      <xdr:rowOff>54430</xdr:rowOff>
    </xdr:from>
    <xdr:to>
      <xdr:col>8</xdr:col>
      <xdr:colOff>759891</xdr:colOff>
      <xdr:row>20</xdr:row>
      <xdr:rowOff>2</xdr:rowOff>
    </xdr:to>
    <xdr:sp macro="" textlink="">
      <xdr:nvSpPr>
        <xdr:cNvPr id="5" name="角丸四角形 4">
          <a:extLst>
            <a:ext uri="{FF2B5EF4-FFF2-40B4-BE49-F238E27FC236}">
              <a16:creationId xmlns:a16="http://schemas.microsoft.com/office/drawing/2014/main" id="{B897875C-6392-4163-BAAF-B179B789034D}"/>
            </a:ext>
          </a:extLst>
        </xdr:cNvPr>
        <xdr:cNvSpPr/>
      </xdr:nvSpPr>
      <xdr:spPr>
        <a:xfrm>
          <a:off x="8308133" y="6096001"/>
          <a:ext cx="699795" cy="653143"/>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390072</xdr:colOff>
      <xdr:row>19</xdr:row>
      <xdr:rowOff>666752</xdr:rowOff>
    </xdr:from>
    <xdr:to>
      <xdr:col>22</xdr:col>
      <xdr:colOff>588740</xdr:colOff>
      <xdr:row>22</xdr:row>
      <xdr:rowOff>156935</xdr:rowOff>
    </xdr:to>
    <xdr:sp macro="" textlink="">
      <xdr:nvSpPr>
        <xdr:cNvPr id="6" name="線吹き出し 1 (枠付き) 5">
          <a:extLst>
            <a:ext uri="{FF2B5EF4-FFF2-40B4-BE49-F238E27FC236}">
              <a16:creationId xmlns:a16="http://schemas.microsoft.com/office/drawing/2014/main" id="{04B2AF5B-B5E8-4F42-80AA-5A9B6691AC77}"/>
            </a:ext>
          </a:extLst>
        </xdr:cNvPr>
        <xdr:cNvSpPr/>
      </xdr:nvSpPr>
      <xdr:spPr>
        <a:xfrm>
          <a:off x="12681858" y="6708323"/>
          <a:ext cx="2939140" cy="1660069"/>
        </a:xfrm>
        <a:prstGeom prst="borderCallout1">
          <a:avLst>
            <a:gd name="adj1" fmla="val 47917"/>
            <a:gd name="adj2" fmla="val -714"/>
            <a:gd name="adj3" fmla="val -14731"/>
            <a:gd name="adj4" fmla="val -124642"/>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この「必須事項」の列に「★」マークがある項目は、都の「あり方指針」において、連携を行う場合には遵守するよう定める内容を示します。</a:t>
          </a:r>
        </a:p>
      </xdr:txBody>
    </xdr:sp>
    <xdr:clientData/>
  </xdr:twoCellAnchor>
  <xdr:twoCellAnchor>
    <xdr:from>
      <xdr:col>10</xdr:col>
      <xdr:colOff>40822</xdr:colOff>
      <xdr:row>22</xdr:row>
      <xdr:rowOff>54431</xdr:rowOff>
    </xdr:from>
    <xdr:to>
      <xdr:col>11</xdr:col>
      <xdr:colOff>540626</xdr:colOff>
      <xdr:row>22</xdr:row>
      <xdr:rowOff>646843</xdr:rowOff>
    </xdr:to>
    <xdr:sp macro="" textlink="">
      <xdr:nvSpPr>
        <xdr:cNvPr id="7" name="角丸四角形 6">
          <a:extLst>
            <a:ext uri="{FF2B5EF4-FFF2-40B4-BE49-F238E27FC236}">
              <a16:creationId xmlns:a16="http://schemas.microsoft.com/office/drawing/2014/main" id="{7F4821BC-83B1-43BF-9DC8-EA1622FD71E5}"/>
            </a:ext>
          </a:extLst>
        </xdr:cNvPr>
        <xdr:cNvSpPr/>
      </xdr:nvSpPr>
      <xdr:spPr>
        <a:xfrm>
          <a:off x="10314215" y="8259538"/>
          <a:ext cx="1156607" cy="598714"/>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397328</xdr:colOff>
      <xdr:row>23</xdr:row>
      <xdr:rowOff>68036</xdr:rowOff>
    </xdr:from>
    <xdr:to>
      <xdr:col>22</xdr:col>
      <xdr:colOff>540644</xdr:colOff>
      <xdr:row>25</xdr:row>
      <xdr:rowOff>340177</xdr:rowOff>
    </xdr:to>
    <xdr:sp macro="" textlink="">
      <xdr:nvSpPr>
        <xdr:cNvPr id="8" name="線吹き出し 1 (枠付き) 7">
          <a:extLst>
            <a:ext uri="{FF2B5EF4-FFF2-40B4-BE49-F238E27FC236}">
              <a16:creationId xmlns:a16="http://schemas.microsoft.com/office/drawing/2014/main" id="{D1AB5009-88BE-4DA2-946B-8702D065339F}"/>
            </a:ext>
          </a:extLst>
        </xdr:cNvPr>
        <xdr:cNvSpPr/>
      </xdr:nvSpPr>
      <xdr:spPr>
        <a:xfrm>
          <a:off x="12695464" y="8939893"/>
          <a:ext cx="2871107" cy="1660070"/>
        </a:xfrm>
        <a:prstGeom prst="borderCallout1">
          <a:avLst>
            <a:gd name="adj1" fmla="val 52138"/>
            <a:gd name="adj2" fmla="val -1916"/>
            <a:gd name="adj3" fmla="val -22148"/>
            <a:gd name="adj4" fmla="val -42467"/>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記入を要する項目について、未記入の部分がありますと、このように黄色着色のままとなります。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ご提出前に黄色い部分がないか、一度ご確認ください。</a:t>
          </a:r>
        </a:p>
      </xdr:txBody>
    </xdr:sp>
    <xdr:clientData/>
  </xdr:twoCellAnchor>
  <xdr:twoCellAnchor>
    <xdr:from>
      <xdr:col>10</xdr:col>
      <xdr:colOff>48079</xdr:colOff>
      <xdr:row>41</xdr:row>
      <xdr:rowOff>40821</xdr:rowOff>
    </xdr:from>
    <xdr:to>
      <xdr:col>11</xdr:col>
      <xdr:colOff>540570</xdr:colOff>
      <xdr:row>41</xdr:row>
      <xdr:rowOff>612321</xdr:rowOff>
    </xdr:to>
    <xdr:sp macro="" textlink="">
      <xdr:nvSpPr>
        <xdr:cNvPr id="9" name="角丸四角形 8">
          <a:extLst>
            <a:ext uri="{FF2B5EF4-FFF2-40B4-BE49-F238E27FC236}">
              <a16:creationId xmlns:a16="http://schemas.microsoft.com/office/drawing/2014/main" id="{1356F579-5E0F-4DD3-819F-CCBB24A7DD7A}"/>
            </a:ext>
          </a:extLst>
        </xdr:cNvPr>
        <xdr:cNvSpPr/>
      </xdr:nvSpPr>
      <xdr:spPr>
        <a:xfrm>
          <a:off x="10327822" y="17498785"/>
          <a:ext cx="1142999" cy="571500"/>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273957</xdr:colOff>
      <xdr:row>38</xdr:row>
      <xdr:rowOff>128814</xdr:rowOff>
    </xdr:from>
    <xdr:to>
      <xdr:col>22</xdr:col>
      <xdr:colOff>499842</xdr:colOff>
      <xdr:row>43</xdr:row>
      <xdr:rowOff>149681</xdr:rowOff>
    </xdr:to>
    <xdr:sp macro="" textlink="">
      <xdr:nvSpPr>
        <xdr:cNvPr id="10" name="線吹き出し 1 (枠付き) 9">
          <a:extLst>
            <a:ext uri="{FF2B5EF4-FFF2-40B4-BE49-F238E27FC236}">
              <a16:creationId xmlns:a16="http://schemas.microsoft.com/office/drawing/2014/main" id="{DF6EB90F-F4D2-4481-AD4A-71ACFB5E943E}"/>
            </a:ext>
          </a:extLst>
        </xdr:cNvPr>
        <xdr:cNvSpPr/>
      </xdr:nvSpPr>
      <xdr:spPr>
        <a:xfrm>
          <a:off x="12559393" y="17076964"/>
          <a:ext cx="2966357" cy="1809750"/>
        </a:xfrm>
        <a:prstGeom prst="borderCallout1">
          <a:avLst>
            <a:gd name="adj1" fmla="val 50709"/>
            <a:gd name="adj2" fmla="val -816"/>
            <a:gd name="adj3" fmla="val 40421"/>
            <a:gd name="adj4" fmla="val -36268"/>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「はい」とお答えいただいた場合、下に連なる項目について回答が必要（黄色に着色）となります。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この項目について「いいえ」とお答えいただいた場合は、下に連なる項目について回答不要（灰色に着色）となります。</a:t>
          </a:r>
        </a:p>
      </xdr:txBody>
    </xdr:sp>
    <xdr:clientData/>
  </xdr:twoCellAnchor>
  <xdr:twoCellAnchor>
    <xdr:from>
      <xdr:col>15</xdr:col>
      <xdr:colOff>273957</xdr:colOff>
      <xdr:row>43</xdr:row>
      <xdr:rowOff>421822</xdr:rowOff>
    </xdr:from>
    <xdr:to>
      <xdr:col>22</xdr:col>
      <xdr:colOff>328386</xdr:colOff>
      <xdr:row>45</xdr:row>
      <xdr:rowOff>54429</xdr:rowOff>
    </xdr:to>
    <xdr:sp macro="" textlink="">
      <xdr:nvSpPr>
        <xdr:cNvPr id="11" name="四角形吹き出し 10">
          <a:extLst>
            <a:ext uri="{FF2B5EF4-FFF2-40B4-BE49-F238E27FC236}">
              <a16:creationId xmlns:a16="http://schemas.microsoft.com/office/drawing/2014/main" id="{9B8DDCF0-372E-46B9-BD31-98D35259823A}"/>
            </a:ext>
          </a:extLst>
        </xdr:cNvPr>
        <xdr:cNvSpPr/>
      </xdr:nvSpPr>
      <xdr:spPr>
        <a:xfrm>
          <a:off x="12559393" y="19158858"/>
          <a:ext cx="2775857" cy="911678"/>
        </a:xfrm>
        <a:prstGeom prst="wedgeRectCallout">
          <a:avLst>
            <a:gd name="adj1" fmla="val -70521"/>
            <a:gd name="adj2" fmla="val 6463"/>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そもそも連携していない種別については、非該当とご回答ください。</a:t>
          </a:r>
        </a:p>
        <a:p>
          <a:pPr algn="l">
            <a:lnSpc>
              <a:spcPts val="1300"/>
            </a:lnSpc>
          </a:pPr>
          <a:endPar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10</xdr:col>
      <xdr:colOff>36827</xdr:colOff>
      <xdr:row>75</xdr:row>
      <xdr:rowOff>122465</xdr:rowOff>
    </xdr:from>
    <xdr:to>
      <xdr:col>11</xdr:col>
      <xdr:colOff>526933</xdr:colOff>
      <xdr:row>75</xdr:row>
      <xdr:rowOff>687615</xdr:rowOff>
    </xdr:to>
    <xdr:sp macro="" textlink="">
      <xdr:nvSpPr>
        <xdr:cNvPr id="12" name="角丸四角形 11">
          <a:extLst>
            <a:ext uri="{FF2B5EF4-FFF2-40B4-BE49-F238E27FC236}">
              <a16:creationId xmlns:a16="http://schemas.microsoft.com/office/drawing/2014/main" id="{A5D63F74-9B5E-43DF-B033-E6964563352E}"/>
            </a:ext>
          </a:extLst>
        </xdr:cNvPr>
        <xdr:cNvSpPr/>
      </xdr:nvSpPr>
      <xdr:spPr>
        <a:xfrm>
          <a:off x="10316570" y="35106429"/>
          <a:ext cx="1140643" cy="571500"/>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273957</xdr:colOff>
      <xdr:row>71</xdr:row>
      <xdr:rowOff>231322</xdr:rowOff>
    </xdr:from>
    <xdr:to>
      <xdr:col>22</xdr:col>
      <xdr:colOff>499842</xdr:colOff>
      <xdr:row>77</xdr:row>
      <xdr:rowOff>169634</xdr:rowOff>
    </xdr:to>
    <xdr:sp macro="" textlink="">
      <xdr:nvSpPr>
        <xdr:cNvPr id="13" name="線吹き出し 1 (枠付き) 12">
          <a:extLst>
            <a:ext uri="{FF2B5EF4-FFF2-40B4-BE49-F238E27FC236}">
              <a16:creationId xmlns:a16="http://schemas.microsoft.com/office/drawing/2014/main" id="{59FDA029-3723-4D89-9B07-54430C2B8C7A}"/>
            </a:ext>
          </a:extLst>
        </xdr:cNvPr>
        <xdr:cNvSpPr/>
      </xdr:nvSpPr>
      <xdr:spPr>
        <a:xfrm>
          <a:off x="12559393" y="34412465"/>
          <a:ext cx="2966357" cy="2340428"/>
        </a:xfrm>
        <a:prstGeom prst="borderCallout1">
          <a:avLst>
            <a:gd name="adj1" fmla="val 50709"/>
            <a:gd name="adj2" fmla="val -816"/>
            <a:gd name="adj3" fmla="val 44088"/>
            <a:gd name="adj4" fmla="val -36741"/>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「はい」とお答えいただいた場合、下に連なる項目について回答が必要（黄色に着色）となります。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この項目について「いいえ」とお答えいただいた場合は、下に連なる項目について回答不要（灰色に着色）となります。</a:t>
          </a:r>
        </a:p>
      </xdr:txBody>
    </xdr:sp>
    <xdr:clientData/>
  </xdr:twoCellAnchor>
  <xdr:twoCellAnchor>
    <xdr:from>
      <xdr:col>3</xdr:col>
      <xdr:colOff>760186</xdr:colOff>
      <xdr:row>76</xdr:row>
      <xdr:rowOff>122464</xdr:rowOff>
    </xdr:from>
    <xdr:to>
      <xdr:col>3</xdr:col>
      <xdr:colOff>1081316</xdr:colOff>
      <xdr:row>80</xdr:row>
      <xdr:rowOff>666750</xdr:rowOff>
    </xdr:to>
    <xdr:sp macro="" textlink="">
      <xdr:nvSpPr>
        <xdr:cNvPr id="14" name="左中かっこ 13">
          <a:extLst>
            <a:ext uri="{FF2B5EF4-FFF2-40B4-BE49-F238E27FC236}">
              <a16:creationId xmlns:a16="http://schemas.microsoft.com/office/drawing/2014/main" id="{EA20D589-28F3-453C-A801-559189E1EA8A}"/>
            </a:ext>
          </a:extLst>
        </xdr:cNvPr>
        <xdr:cNvSpPr/>
      </xdr:nvSpPr>
      <xdr:spPr>
        <a:xfrm>
          <a:off x="2340429" y="35909250"/>
          <a:ext cx="340180" cy="3755571"/>
        </a:xfrm>
        <a:prstGeom prst="leftBrace">
          <a:avLst>
            <a:gd name="adj1" fmla="val 64333"/>
            <a:gd name="adj2" fmla="val 50000"/>
          </a:avLst>
        </a:prstGeom>
        <a:ln w="9525">
          <a:solidFill>
            <a:srgbClr val="00206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xdr:col>
      <xdr:colOff>136979</xdr:colOff>
      <xdr:row>77</xdr:row>
      <xdr:rowOff>571500</xdr:rowOff>
    </xdr:from>
    <xdr:to>
      <xdr:col>3</xdr:col>
      <xdr:colOff>643955</xdr:colOff>
      <xdr:row>79</xdr:row>
      <xdr:rowOff>483492</xdr:rowOff>
    </xdr:to>
    <xdr:sp macro="" textlink="">
      <xdr:nvSpPr>
        <xdr:cNvPr id="15" name="角丸四角形 14">
          <a:extLst>
            <a:ext uri="{FF2B5EF4-FFF2-40B4-BE49-F238E27FC236}">
              <a16:creationId xmlns:a16="http://schemas.microsoft.com/office/drawing/2014/main" id="{EAC2CDA8-238C-4E5A-88F2-BC8A6E2C6663}"/>
            </a:ext>
          </a:extLst>
        </xdr:cNvPr>
        <xdr:cNvSpPr/>
      </xdr:nvSpPr>
      <xdr:spPr>
        <a:xfrm>
          <a:off x="979715" y="37161107"/>
          <a:ext cx="1238250" cy="1524000"/>
        </a:xfrm>
        <a:prstGeom prst="roundRect">
          <a:avLst/>
        </a:prstGeom>
        <a:solidFill>
          <a:schemeClr val="bg1"/>
        </a:solidFill>
        <a:ln w="952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1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このうち</a:t>
          </a:r>
          <a:r>
            <a:rPr kumimoji="1" lang="ja-JP" altLang="en-US" sz="1200" b="1" u="sng">
              <a:solidFill>
                <a:srgbClr val="002060"/>
              </a:solidFill>
              <a:latin typeface="HG丸ｺﾞｼｯｸM-PRO" panose="020F0600000000000000" pitchFamily="50" charset="-128"/>
              <a:ea typeface="HG丸ｺﾞｼｯｸM-PRO" panose="020F0600000000000000" pitchFamily="50" charset="-128"/>
            </a:rPr>
            <a:t>いずれか１つ以上に✔が入ることが望ましい</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です。</a:t>
          </a:r>
        </a:p>
      </xdr:txBody>
    </xdr:sp>
    <xdr:clientData/>
  </xdr:twoCellAnchor>
  <xdr:twoCellAnchor>
    <xdr:from>
      <xdr:col>7</xdr:col>
      <xdr:colOff>1520372</xdr:colOff>
      <xdr:row>76</xdr:row>
      <xdr:rowOff>326572</xdr:rowOff>
    </xdr:from>
    <xdr:to>
      <xdr:col>7</xdr:col>
      <xdr:colOff>3341990</xdr:colOff>
      <xdr:row>77</xdr:row>
      <xdr:rowOff>435429</xdr:rowOff>
    </xdr:to>
    <xdr:sp macro="" textlink="">
      <xdr:nvSpPr>
        <xdr:cNvPr id="16" name="四角形吹き出し 15">
          <a:extLst>
            <a:ext uri="{FF2B5EF4-FFF2-40B4-BE49-F238E27FC236}">
              <a16:creationId xmlns:a16="http://schemas.microsoft.com/office/drawing/2014/main" id="{F1CE2A8A-89B0-4AFA-BC78-72BDFDB36CF5}"/>
            </a:ext>
          </a:extLst>
        </xdr:cNvPr>
        <xdr:cNvSpPr/>
      </xdr:nvSpPr>
      <xdr:spPr>
        <a:xfrm>
          <a:off x="5306786" y="36113358"/>
          <a:ext cx="1986643" cy="911678"/>
        </a:xfrm>
        <a:prstGeom prst="wedgeRectCallout">
          <a:avLst>
            <a:gd name="adj1" fmla="val -50853"/>
            <a:gd name="adj2" fmla="val -98014"/>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0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住宅の職員だけでなく、連携先事業所の職員についても対象に含みます。</a:t>
          </a:r>
        </a:p>
      </xdr:txBody>
    </xdr:sp>
    <xdr:clientData/>
  </xdr:twoCellAnchor>
  <xdr:twoCellAnchor>
    <xdr:from>
      <xdr:col>10</xdr:col>
      <xdr:colOff>48079</xdr:colOff>
      <xdr:row>84</xdr:row>
      <xdr:rowOff>128814</xdr:rowOff>
    </xdr:from>
    <xdr:to>
      <xdr:col>11</xdr:col>
      <xdr:colOff>540570</xdr:colOff>
      <xdr:row>84</xdr:row>
      <xdr:rowOff>693964</xdr:rowOff>
    </xdr:to>
    <xdr:sp macro="" textlink="">
      <xdr:nvSpPr>
        <xdr:cNvPr id="17" name="角丸四角形 16">
          <a:extLst>
            <a:ext uri="{FF2B5EF4-FFF2-40B4-BE49-F238E27FC236}">
              <a16:creationId xmlns:a16="http://schemas.microsoft.com/office/drawing/2014/main" id="{167557BC-A2D9-43E5-B63A-8C000E6882A5}"/>
            </a:ext>
          </a:extLst>
        </xdr:cNvPr>
        <xdr:cNvSpPr/>
      </xdr:nvSpPr>
      <xdr:spPr>
        <a:xfrm>
          <a:off x="10327822" y="42331821"/>
          <a:ext cx="1142999" cy="571500"/>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233136</xdr:colOff>
      <xdr:row>83</xdr:row>
      <xdr:rowOff>163286</xdr:rowOff>
    </xdr:from>
    <xdr:to>
      <xdr:col>22</xdr:col>
      <xdr:colOff>540627</xdr:colOff>
      <xdr:row>86</xdr:row>
      <xdr:rowOff>163286</xdr:rowOff>
    </xdr:to>
    <xdr:sp macro="" textlink="">
      <xdr:nvSpPr>
        <xdr:cNvPr id="18" name="線吹き出し 1 (枠付き) 17">
          <a:extLst>
            <a:ext uri="{FF2B5EF4-FFF2-40B4-BE49-F238E27FC236}">
              <a16:creationId xmlns:a16="http://schemas.microsoft.com/office/drawing/2014/main" id="{E32DFBD3-E870-4D48-BFD9-ADFB0AA04947}"/>
            </a:ext>
          </a:extLst>
        </xdr:cNvPr>
        <xdr:cNvSpPr/>
      </xdr:nvSpPr>
      <xdr:spPr>
        <a:xfrm>
          <a:off x="12518572" y="41569822"/>
          <a:ext cx="3048000" cy="2408464"/>
        </a:xfrm>
        <a:prstGeom prst="borderCallout1">
          <a:avLst>
            <a:gd name="adj1" fmla="val 50709"/>
            <a:gd name="adj2" fmla="val -816"/>
            <a:gd name="adj3" fmla="val 45875"/>
            <a:gd name="adj4" fmla="val -35729"/>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「はい」とお答えいただいた場合、下に連なる項目について回答が必要（黄色に着色）となります。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この項目について「いいえ」とお答えいただいた場合は、下に連なる項目について回答不要（灰色に着色）となります。</a:t>
          </a:r>
        </a:p>
      </xdr:txBody>
    </xdr:sp>
    <xdr:clientData/>
  </xdr:twoCellAnchor>
  <xdr:twoCellAnchor>
    <xdr:from>
      <xdr:col>10</xdr:col>
      <xdr:colOff>68943</xdr:colOff>
      <xdr:row>81</xdr:row>
      <xdr:rowOff>40821</xdr:rowOff>
    </xdr:from>
    <xdr:to>
      <xdr:col>12</xdr:col>
      <xdr:colOff>486118</xdr:colOff>
      <xdr:row>83</xdr:row>
      <xdr:rowOff>762000</xdr:rowOff>
    </xdr:to>
    <xdr:sp macro="" textlink="">
      <xdr:nvSpPr>
        <xdr:cNvPr id="19" name="角丸四角形 18">
          <a:extLst>
            <a:ext uri="{FF2B5EF4-FFF2-40B4-BE49-F238E27FC236}">
              <a16:creationId xmlns:a16="http://schemas.microsoft.com/office/drawing/2014/main" id="{BFF06BEC-D1CE-49F7-9D06-EE888383CB6D}"/>
            </a:ext>
          </a:extLst>
        </xdr:cNvPr>
        <xdr:cNvSpPr/>
      </xdr:nvSpPr>
      <xdr:spPr>
        <a:xfrm>
          <a:off x="10355036" y="39841714"/>
          <a:ext cx="1673678" cy="2326822"/>
        </a:xfrm>
        <a:prstGeom prst="roundRect">
          <a:avLst/>
        </a:prstGeom>
        <a:noFill/>
        <a:ln>
          <a:solidFill>
            <a:srgbClr val="00206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410935</xdr:colOff>
      <xdr:row>82</xdr:row>
      <xdr:rowOff>176893</xdr:rowOff>
    </xdr:from>
    <xdr:to>
      <xdr:col>20</xdr:col>
      <xdr:colOff>204969</xdr:colOff>
      <xdr:row>82</xdr:row>
      <xdr:rowOff>646793</xdr:rowOff>
    </xdr:to>
    <xdr:sp macro="" textlink="">
      <xdr:nvSpPr>
        <xdr:cNvPr id="20" name="線吹き出し 1 (枠付き) 19">
          <a:extLst>
            <a:ext uri="{FF2B5EF4-FFF2-40B4-BE49-F238E27FC236}">
              <a16:creationId xmlns:a16="http://schemas.microsoft.com/office/drawing/2014/main" id="{0BEF787C-616B-4F93-A875-B06FE0B04FF1}"/>
            </a:ext>
          </a:extLst>
        </xdr:cNvPr>
        <xdr:cNvSpPr/>
      </xdr:nvSpPr>
      <xdr:spPr>
        <a:xfrm>
          <a:off x="12709071" y="40780607"/>
          <a:ext cx="1129393" cy="476250"/>
        </a:xfrm>
        <a:prstGeom prst="borderCallout1">
          <a:avLst>
            <a:gd name="adj1" fmla="val 51717"/>
            <a:gd name="adj2" fmla="val -1785"/>
            <a:gd name="adj3" fmla="val 11841"/>
            <a:gd name="adj4" fmla="val -63377"/>
          </a:avLst>
        </a:prstGeom>
        <a:solidFill>
          <a:schemeClr val="bg1"/>
        </a:solidFill>
        <a:ln w="952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任意解答欄</a:t>
          </a:r>
        </a:p>
      </xdr:txBody>
    </xdr:sp>
    <xdr:clientData/>
  </xdr:twoCellAnchor>
  <xdr:twoCellAnchor>
    <xdr:from>
      <xdr:col>10</xdr:col>
      <xdr:colOff>61685</xdr:colOff>
      <xdr:row>86</xdr:row>
      <xdr:rowOff>40821</xdr:rowOff>
    </xdr:from>
    <xdr:to>
      <xdr:col>12</xdr:col>
      <xdr:colOff>472488</xdr:colOff>
      <xdr:row>88</xdr:row>
      <xdr:rowOff>762000</xdr:rowOff>
    </xdr:to>
    <xdr:sp macro="" textlink="">
      <xdr:nvSpPr>
        <xdr:cNvPr id="21" name="角丸四角形 20">
          <a:extLst>
            <a:ext uri="{FF2B5EF4-FFF2-40B4-BE49-F238E27FC236}">
              <a16:creationId xmlns:a16="http://schemas.microsoft.com/office/drawing/2014/main" id="{E075ECC8-805A-4AF4-9A95-E4817B96E671}"/>
            </a:ext>
          </a:extLst>
        </xdr:cNvPr>
        <xdr:cNvSpPr/>
      </xdr:nvSpPr>
      <xdr:spPr>
        <a:xfrm>
          <a:off x="10341428" y="43855821"/>
          <a:ext cx="1673678" cy="2326822"/>
        </a:xfrm>
        <a:prstGeom prst="roundRect">
          <a:avLst/>
        </a:prstGeom>
        <a:noFill/>
        <a:ln>
          <a:solidFill>
            <a:srgbClr val="00206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438150</xdr:colOff>
      <xdr:row>87</xdr:row>
      <xdr:rowOff>312965</xdr:rowOff>
    </xdr:from>
    <xdr:to>
      <xdr:col>20</xdr:col>
      <xdr:colOff>225728</xdr:colOff>
      <xdr:row>87</xdr:row>
      <xdr:rowOff>789215</xdr:rowOff>
    </xdr:to>
    <xdr:sp macro="" textlink="">
      <xdr:nvSpPr>
        <xdr:cNvPr id="22" name="線吹き出し 1 (枠付き) 21">
          <a:extLst>
            <a:ext uri="{FF2B5EF4-FFF2-40B4-BE49-F238E27FC236}">
              <a16:creationId xmlns:a16="http://schemas.microsoft.com/office/drawing/2014/main" id="{33637792-B548-4BD8-AFA4-B99C285375DE}"/>
            </a:ext>
          </a:extLst>
        </xdr:cNvPr>
        <xdr:cNvSpPr/>
      </xdr:nvSpPr>
      <xdr:spPr>
        <a:xfrm>
          <a:off x="12736286" y="44930786"/>
          <a:ext cx="1129393" cy="476250"/>
        </a:xfrm>
        <a:prstGeom prst="borderCallout1">
          <a:avLst>
            <a:gd name="adj1" fmla="val 51717"/>
            <a:gd name="adj2" fmla="val -1785"/>
            <a:gd name="adj3" fmla="val 11841"/>
            <a:gd name="adj4" fmla="val -63377"/>
          </a:avLst>
        </a:prstGeom>
        <a:solidFill>
          <a:schemeClr val="bg1"/>
        </a:solidFill>
        <a:ln w="952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任意解答欄</a:t>
          </a:r>
        </a:p>
      </xdr:txBody>
    </xdr:sp>
    <xdr:clientData/>
  </xdr:twoCellAnchor>
  <xdr:twoCellAnchor>
    <xdr:from>
      <xdr:col>10</xdr:col>
      <xdr:colOff>48078</xdr:colOff>
      <xdr:row>89</xdr:row>
      <xdr:rowOff>95249</xdr:rowOff>
    </xdr:from>
    <xdr:to>
      <xdr:col>11</xdr:col>
      <xdr:colOff>519629</xdr:colOff>
      <xdr:row>89</xdr:row>
      <xdr:rowOff>666749</xdr:rowOff>
    </xdr:to>
    <xdr:sp macro="" textlink="">
      <xdr:nvSpPr>
        <xdr:cNvPr id="23" name="角丸四角形 22">
          <a:extLst>
            <a:ext uri="{FF2B5EF4-FFF2-40B4-BE49-F238E27FC236}">
              <a16:creationId xmlns:a16="http://schemas.microsoft.com/office/drawing/2014/main" id="{7DFB6CB2-17C0-49C1-960A-77CF6AA5C24A}"/>
            </a:ext>
          </a:extLst>
        </xdr:cNvPr>
        <xdr:cNvSpPr/>
      </xdr:nvSpPr>
      <xdr:spPr>
        <a:xfrm>
          <a:off x="10327821" y="46318713"/>
          <a:ext cx="1115785" cy="571500"/>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246742</xdr:colOff>
      <xdr:row>88</xdr:row>
      <xdr:rowOff>210457</xdr:rowOff>
    </xdr:from>
    <xdr:to>
      <xdr:col>23</xdr:col>
      <xdr:colOff>233136</xdr:colOff>
      <xdr:row>91</xdr:row>
      <xdr:rowOff>18</xdr:rowOff>
    </xdr:to>
    <xdr:sp macro="" textlink="">
      <xdr:nvSpPr>
        <xdr:cNvPr id="24" name="線吹き出し 1 (枠付き) 23">
          <a:extLst>
            <a:ext uri="{FF2B5EF4-FFF2-40B4-BE49-F238E27FC236}">
              <a16:creationId xmlns:a16="http://schemas.microsoft.com/office/drawing/2014/main" id="{AECF4D79-3620-4146-BEBA-AB0096844FDC}"/>
            </a:ext>
          </a:extLst>
        </xdr:cNvPr>
        <xdr:cNvSpPr/>
      </xdr:nvSpPr>
      <xdr:spPr>
        <a:xfrm>
          <a:off x="12532178" y="45624750"/>
          <a:ext cx="3388179" cy="2204357"/>
        </a:xfrm>
        <a:prstGeom prst="borderCallout1">
          <a:avLst>
            <a:gd name="adj1" fmla="val 50709"/>
            <a:gd name="adj2" fmla="val -816"/>
            <a:gd name="adj3" fmla="val 45071"/>
            <a:gd name="adj4" fmla="val -32186"/>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この項目について「いいえ」とお答えいただいた場合は、下に連なる項目について回答不要（灰色に着色）となります。</a:t>
          </a: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なお、「はい」とお答えいただいた場合、下に連なる項目について回答が必要（黄色に着色）となります。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10</xdr:col>
      <xdr:colOff>48078</xdr:colOff>
      <xdr:row>47</xdr:row>
      <xdr:rowOff>68036</xdr:rowOff>
    </xdr:from>
    <xdr:to>
      <xdr:col>12</xdr:col>
      <xdr:colOff>513378</xdr:colOff>
      <xdr:row>49</xdr:row>
      <xdr:rowOff>612322</xdr:rowOff>
    </xdr:to>
    <xdr:sp macro="" textlink="">
      <xdr:nvSpPr>
        <xdr:cNvPr id="25" name="角丸四角形 24">
          <a:extLst>
            <a:ext uri="{FF2B5EF4-FFF2-40B4-BE49-F238E27FC236}">
              <a16:creationId xmlns:a16="http://schemas.microsoft.com/office/drawing/2014/main" id="{802275D9-30CA-4E8E-931F-BFC273D1BFC5}"/>
            </a:ext>
          </a:extLst>
        </xdr:cNvPr>
        <xdr:cNvSpPr/>
      </xdr:nvSpPr>
      <xdr:spPr>
        <a:xfrm>
          <a:off x="10327821" y="21363215"/>
          <a:ext cx="1728107" cy="1823357"/>
        </a:xfrm>
        <a:prstGeom prst="round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281214</xdr:colOff>
      <xdr:row>46</xdr:row>
      <xdr:rowOff>272143</xdr:rowOff>
    </xdr:from>
    <xdr:to>
      <xdr:col>23</xdr:col>
      <xdr:colOff>349249</xdr:colOff>
      <xdr:row>52</xdr:row>
      <xdr:rowOff>244930</xdr:rowOff>
    </xdr:to>
    <xdr:sp macro="" textlink="">
      <xdr:nvSpPr>
        <xdr:cNvPr id="26" name="線吹き出し 1 (枠付き) 25">
          <a:extLst>
            <a:ext uri="{FF2B5EF4-FFF2-40B4-BE49-F238E27FC236}">
              <a16:creationId xmlns:a16="http://schemas.microsoft.com/office/drawing/2014/main" id="{0436E0C2-7386-4C34-845A-B09FED3664A5}"/>
            </a:ext>
          </a:extLst>
        </xdr:cNvPr>
        <xdr:cNvSpPr/>
      </xdr:nvSpPr>
      <xdr:spPr>
        <a:xfrm>
          <a:off x="12573000" y="20927786"/>
          <a:ext cx="3469820" cy="3810001"/>
        </a:xfrm>
        <a:prstGeom prst="borderCallout1">
          <a:avLst>
            <a:gd name="adj1" fmla="val 44143"/>
            <a:gd name="adj2" fmla="val -518"/>
            <a:gd name="adj3" fmla="val 31417"/>
            <a:gd name="adj4" fmla="val -15499"/>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チェック項目は「併設又は近接している」なので、例えば、この３つの✔は、</a:t>
          </a: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下記の意味になります：</a:t>
          </a:r>
        </a:p>
        <a:p>
          <a:pPr algn="l">
            <a:lnSpc>
              <a:spcPts val="1400"/>
            </a:lnSpc>
          </a:pPr>
          <a:endPar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ｆ</a:t>
          </a: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上記以外の診療所と連携しており、併設・近接している</a:t>
          </a: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a:t>
          </a:r>
        </a:p>
        <a:p>
          <a:pPr algn="l">
            <a:lnSpc>
              <a:spcPts val="1400"/>
            </a:lnSpc>
          </a:pP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「はい」</a:t>
          </a:r>
        </a:p>
        <a:p>
          <a:pPr algn="l">
            <a:lnSpc>
              <a:spcPts val="1400"/>
            </a:lnSpc>
          </a:pPr>
          <a:endPar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ｇ</a:t>
          </a: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訪問看護ステーションと連携しているが、併設・近接していない</a:t>
          </a: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a:t>
          </a:r>
        </a:p>
        <a:p>
          <a:pPr algn="l">
            <a:lnSpc>
              <a:spcPts val="1400"/>
            </a:lnSpc>
          </a:pP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「いいえ」</a:t>
          </a:r>
        </a:p>
        <a:p>
          <a:pPr algn="l">
            <a:lnSpc>
              <a:spcPts val="1400"/>
            </a:lnSpc>
          </a:pPr>
          <a:endPar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 c  </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サテライト訪問看護ステーションとは連携していない</a:t>
          </a: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a:t>
          </a:r>
        </a:p>
        <a:p>
          <a:pPr algn="l">
            <a:lnSpc>
              <a:spcPts val="1400"/>
            </a:lnSpc>
          </a:pP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「非該当」</a:t>
          </a:r>
        </a:p>
        <a:p>
          <a:pPr algn="l">
            <a:lnSpc>
              <a:spcPts val="1400"/>
            </a:lnSpc>
          </a:pPr>
          <a:endPar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10</xdr:col>
      <xdr:colOff>40821</xdr:colOff>
      <xdr:row>103</xdr:row>
      <xdr:rowOff>87992</xdr:rowOff>
    </xdr:from>
    <xdr:to>
      <xdr:col>11</xdr:col>
      <xdr:colOff>499874</xdr:colOff>
      <xdr:row>103</xdr:row>
      <xdr:rowOff>653142</xdr:rowOff>
    </xdr:to>
    <xdr:sp macro="" textlink="">
      <xdr:nvSpPr>
        <xdr:cNvPr id="27" name="角丸四角形 26">
          <a:extLst>
            <a:ext uri="{FF2B5EF4-FFF2-40B4-BE49-F238E27FC236}">
              <a16:creationId xmlns:a16="http://schemas.microsoft.com/office/drawing/2014/main" id="{88F48892-FBF8-40BE-8168-AF8A68A7669A}"/>
            </a:ext>
          </a:extLst>
        </xdr:cNvPr>
        <xdr:cNvSpPr/>
      </xdr:nvSpPr>
      <xdr:spPr>
        <a:xfrm>
          <a:off x="10314214" y="51870428"/>
          <a:ext cx="1115786" cy="571500"/>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225878</xdr:colOff>
      <xdr:row>99</xdr:row>
      <xdr:rowOff>116115</xdr:rowOff>
    </xdr:from>
    <xdr:to>
      <xdr:col>23</xdr:col>
      <xdr:colOff>225879</xdr:colOff>
      <xdr:row>105</xdr:row>
      <xdr:rowOff>211364</xdr:rowOff>
    </xdr:to>
    <xdr:sp macro="" textlink="">
      <xdr:nvSpPr>
        <xdr:cNvPr id="28" name="線吹き出し 1 (枠付き) 27">
          <a:extLst>
            <a:ext uri="{FF2B5EF4-FFF2-40B4-BE49-F238E27FC236}">
              <a16:creationId xmlns:a16="http://schemas.microsoft.com/office/drawing/2014/main" id="{11993323-C0FF-49B2-9F4B-58D3E7548B89}"/>
            </a:ext>
          </a:extLst>
        </xdr:cNvPr>
        <xdr:cNvSpPr/>
      </xdr:nvSpPr>
      <xdr:spPr>
        <a:xfrm>
          <a:off x="12504964" y="51108429"/>
          <a:ext cx="3401786" cy="2408464"/>
        </a:xfrm>
        <a:prstGeom prst="borderCallout1">
          <a:avLst>
            <a:gd name="adj1" fmla="val 50709"/>
            <a:gd name="adj2" fmla="val -816"/>
            <a:gd name="adj3" fmla="val 43615"/>
            <a:gd name="adj4" fmla="val -32479"/>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「はい」とお答えいただいた場合、下に連なる項目について回答が必要（黄色に着色）となります。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この項目について「いいえ」とお答えいただいた場合は、下に連なる項目について回答不要（灰色に着色）となります。</a:t>
          </a:r>
        </a:p>
      </xdr:txBody>
    </xdr:sp>
    <xdr:clientData/>
  </xdr:twoCellAnchor>
  <xdr:twoCellAnchor>
    <xdr:from>
      <xdr:col>10</xdr:col>
      <xdr:colOff>48078</xdr:colOff>
      <xdr:row>105</xdr:row>
      <xdr:rowOff>81643</xdr:rowOff>
    </xdr:from>
    <xdr:to>
      <xdr:col>11</xdr:col>
      <xdr:colOff>519629</xdr:colOff>
      <xdr:row>105</xdr:row>
      <xdr:rowOff>646793</xdr:rowOff>
    </xdr:to>
    <xdr:sp macro="" textlink="">
      <xdr:nvSpPr>
        <xdr:cNvPr id="29" name="角丸四角形 28">
          <a:extLst>
            <a:ext uri="{FF2B5EF4-FFF2-40B4-BE49-F238E27FC236}">
              <a16:creationId xmlns:a16="http://schemas.microsoft.com/office/drawing/2014/main" id="{BDB06B6B-A79B-40BA-BA3D-783FD6207E4F}"/>
            </a:ext>
          </a:extLst>
        </xdr:cNvPr>
        <xdr:cNvSpPr/>
      </xdr:nvSpPr>
      <xdr:spPr>
        <a:xfrm>
          <a:off x="10327821" y="53380822"/>
          <a:ext cx="1115785" cy="571500"/>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246742</xdr:colOff>
      <xdr:row>105</xdr:row>
      <xdr:rowOff>544285</xdr:rowOff>
    </xdr:from>
    <xdr:to>
      <xdr:col>23</xdr:col>
      <xdr:colOff>246742</xdr:colOff>
      <xdr:row>108</xdr:row>
      <xdr:rowOff>707571</xdr:rowOff>
    </xdr:to>
    <xdr:sp macro="" textlink="">
      <xdr:nvSpPr>
        <xdr:cNvPr id="30" name="線吹き出し 1 (枠付き) 29">
          <a:extLst>
            <a:ext uri="{FF2B5EF4-FFF2-40B4-BE49-F238E27FC236}">
              <a16:creationId xmlns:a16="http://schemas.microsoft.com/office/drawing/2014/main" id="{C04D20F8-56AB-425D-B08F-D7BCD1072094}"/>
            </a:ext>
          </a:extLst>
        </xdr:cNvPr>
        <xdr:cNvSpPr/>
      </xdr:nvSpPr>
      <xdr:spPr>
        <a:xfrm>
          <a:off x="12532178" y="53843464"/>
          <a:ext cx="3401785" cy="2408464"/>
        </a:xfrm>
        <a:prstGeom prst="borderCallout1">
          <a:avLst>
            <a:gd name="adj1" fmla="val 50709"/>
            <a:gd name="adj2" fmla="val -816"/>
            <a:gd name="adj3" fmla="val 2937"/>
            <a:gd name="adj4" fmla="val -33515"/>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「はい」とお答えいただいた場合、下に連なる項目について回答が必要（黄色に着色）となります。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この項目について「いいえ」とお答えいただいた場合は、下に連なる項目について回答不要（灰色に着色）となります。</a:t>
          </a:r>
        </a:p>
      </xdr:txBody>
    </xdr:sp>
    <xdr:clientData/>
  </xdr:twoCellAnchor>
  <xdr:twoCellAnchor>
    <xdr:from>
      <xdr:col>10</xdr:col>
      <xdr:colOff>61686</xdr:colOff>
      <xdr:row>109</xdr:row>
      <xdr:rowOff>108856</xdr:rowOff>
    </xdr:from>
    <xdr:to>
      <xdr:col>11</xdr:col>
      <xdr:colOff>499702</xdr:colOff>
      <xdr:row>109</xdr:row>
      <xdr:rowOff>674006</xdr:rowOff>
    </xdr:to>
    <xdr:sp macro="" textlink="">
      <xdr:nvSpPr>
        <xdr:cNvPr id="31" name="角丸四角形 30">
          <a:extLst>
            <a:ext uri="{FF2B5EF4-FFF2-40B4-BE49-F238E27FC236}">
              <a16:creationId xmlns:a16="http://schemas.microsoft.com/office/drawing/2014/main" id="{CD64E19C-55D1-4134-9DC0-E25D044BD48F}"/>
            </a:ext>
          </a:extLst>
        </xdr:cNvPr>
        <xdr:cNvSpPr/>
      </xdr:nvSpPr>
      <xdr:spPr>
        <a:xfrm>
          <a:off x="10341429" y="56387999"/>
          <a:ext cx="1088571" cy="571500"/>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233136</xdr:colOff>
      <xdr:row>109</xdr:row>
      <xdr:rowOff>462643</xdr:rowOff>
    </xdr:from>
    <xdr:to>
      <xdr:col>23</xdr:col>
      <xdr:colOff>233137</xdr:colOff>
      <xdr:row>112</xdr:row>
      <xdr:rowOff>435429</xdr:rowOff>
    </xdr:to>
    <xdr:sp macro="" textlink="">
      <xdr:nvSpPr>
        <xdr:cNvPr id="32" name="線吹き出し 1 (枠付き) 31">
          <a:extLst>
            <a:ext uri="{FF2B5EF4-FFF2-40B4-BE49-F238E27FC236}">
              <a16:creationId xmlns:a16="http://schemas.microsoft.com/office/drawing/2014/main" id="{552F384B-6FAF-4D27-9F3F-41FEE3000F01}"/>
            </a:ext>
          </a:extLst>
        </xdr:cNvPr>
        <xdr:cNvSpPr/>
      </xdr:nvSpPr>
      <xdr:spPr>
        <a:xfrm>
          <a:off x="12518572" y="56741786"/>
          <a:ext cx="3401786" cy="2408464"/>
        </a:xfrm>
        <a:prstGeom prst="borderCallout1">
          <a:avLst>
            <a:gd name="adj1" fmla="val 50709"/>
            <a:gd name="adj2" fmla="val -816"/>
            <a:gd name="adj3" fmla="val -4972"/>
            <a:gd name="adj4" fmla="val -32879"/>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「はい」とお答えいただいた場合、下に連なる項目について回答が必要（黄色に着色）となります。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この項目について「いいえ」とお答えいただいた場合は、下に連なる項目について回答不要（灰色に着色）となります。</a:t>
          </a:r>
        </a:p>
      </xdr:txBody>
    </xdr:sp>
    <xdr:clientData/>
  </xdr:twoCellAnchor>
  <xdr:twoCellAnchor>
    <xdr:from>
      <xdr:col>10</xdr:col>
      <xdr:colOff>48079</xdr:colOff>
      <xdr:row>133</xdr:row>
      <xdr:rowOff>40822</xdr:rowOff>
    </xdr:from>
    <xdr:to>
      <xdr:col>11</xdr:col>
      <xdr:colOff>540571</xdr:colOff>
      <xdr:row>133</xdr:row>
      <xdr:rowOff>612322</xdr:rowOff>
    </xdr:to>
    <xdr:sp macro="" textlink="">
      <xdr:nvSpPr>
        <xdr:cNvPr id="33" name="角丸四角形 32">
          <a:extLst>
            <a:ext uri="{FF2B5EF4-FFF2-40B4-BE49-F238E27FC236}">
              <a16:creationId xmlns:a16="http://schemas.microsoft.com/office/drawing/2014/main" id="{B0FEFA05-DB50-48F2-A1A8-8BAD003DC53F}"/>
            </a:ext>
          </a:extLst>
        </xdr:cNvPr>
        <xdr:cNvSpPr/>
      </xdr:nvSpPr>
      <xdr:spPr>
        <a:xfrm>
          <a:off x="10327822" y="69124286"/>
          <a:ext cx="1143000" cy="571500"/>
        </a:xfrm>
        <a:prstGeom prst="roundRect">
          <a:avLst/>
        </a:prstGeom>
        <a:noFill/>
        <a:ln>
          <a:solidFill>
            <a:srgbClr val="00206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246743</xdr:colOff>
      <xdr:row>133</xdr:row>
      <xdr:rowOff>231322</xdr:rowOff>
    </xdr:from>
    <xdr:to>
      <xdr:col>20</xdr:col>
      <xdr:colOff>349242</xdr:colOff>
      <xdr:row>134</xdr:row>
      <xdr:rowOff>54429</xdr:rowOff>
    </xdr:to>
    <xdr:sp macro="" textlink="">
      <xdr:nvSpPr>
        <xdr:cNvPr id="34" name="線吹き出し 1 (枠付き) 33">
          <a:extLst>
            <a:ext uri="{FF2B5EF4-FFF2-40B4-BE49-F238E27FC236}">
              <a16:creationId xmlns:a16="http://schemas.microsoft.com/office/drawing/2014/main" id="{7E0E6DB4-023F-4EDF-9157-E66AD8E2F0B7}"/>
            </a:ext>
          </a:extLst>
        </xdr:cNvPr>
        <xdr:cNvSpPr/>
      </xdr:nvSpPr>
      <xdr:spPr>
        <a:xfrm>
          <a:off x="12532179" y="69314786"/>
          <a:ext cx="1469571" cy="476250"/>
        </a:xfrm>
        <a:prstGeom prst="borderCallout1">
          <a:avLst>
            <a:gd name="adj1" fmla="val 51717"/>
            <a:gd name="adj2" fmla="val -1785"/>
            <a:gd name="adj3" fmla="val 11841"/>
            <a:gd name="adj4" fmla="val -70784"/>
          </a:avLst>
        </a:prstGeom>
        <a:solidFill>
          <a:schemeClr val="bg1"/>
        </a:solidFill>
        <a:ln w="952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任意解答欄</a:t>
          </a:r>
        </a:p>
      </xdr:txBody>
    </xdr:sp>
    <xdr:clientData/>
  </xdr:twoCellAnchor>
  <xdr:twoCellAnchor>
    <xdr:from>
      <xdr:col>10</xdr:col>
      <xdr:colOff>40822</xdr:colOff>
      <xdr:row>135</xdr:row>
      <xdr:rowOff>20865</xdr:rowOff>
    </xdr:from>
    <xdr:to>
      <xdr:col>11</xdr:col>
      <xdr:colOff>519793</xdr:colOff>
      <xdr:row>135</xdr:row>
      <xdr:rowOff>598715</xdr:rowOff>
    </xdr:to>
    <xdr:sp macro="" textlink="">
      <xdr:nvSpPr>
        <xdr:cNvPr id="35" name="角丸四角形 34">
          <a:extLst>
            <a:ext uri="{FF2B5EF4-FFF2-40B4-BE49-F238E27FC236}">
              <a16:creationId xmlns:a16="http://schemas.microsoft.com/office/drawing/2014/main" id="{D272C569-CBF6-4564-A287-B07A5CB486DE}"/>
            </a:ext>
          </a:extLst>
        </xdr:cNvPr>
        <xdr:cNvSpPr/>
      </xdr:nvSpPr>
      <xdr:spPr>
        <a:xfrm>
          <a:off x="10314215" y="70416965"/>
          <a:ext cx="1129392" cy="571500"/>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246743</xdr:colOff>
      <xdr:row>134</xdr:row>
      <xdr:rowOff>326570</xdr:rowOff>
    </xdr:from>
    <xdr:to>
      <xdr:col>23</xdr:col>
      <xdr:colOff>246743</xdr:colOff>
      <xdr:row>138</xdr:row>
      <xdr:rowOff>116124</xdr:rowOff>
    </xdr:to>
    <xdr:sp macro="" textlink="">
      <xdr:nvSpPr>
        <xdr:cNvPr id="36" name="線吹き出し 1 (枠付き) 35">
          <a:extLst>
            <a:ext uri="{FF2B5EF4-FFF2-40B4-BE49-F238E27FC236}">
              <a16:creationId xmlns:a16="http://schemas.microsoft.com/office/drawing/2014/main" id="{F13EE5A4-74AD-4A4F-B5AF-6C5F4BE27BC5}"/>
            </a:ext>
          </a:extLst>
        </xdr:cNvPr>
        <xdr:cNvSpPr/>
      </xdr:nvSpPr>
      <xdr:spPr>
        <a:xfrm>
          <a:off x="12532179" y="70063177"/>
          <a:ext cx="3401785" cy="2408464"/>
        </a:xfrm>
        <a:prstGeom prst="borderCallout1">
          <a:avLst>
            <a:gd name="adj1" fmla="val 50709"/>
            <a:gd name="adj2" fmla="val -816"/>
            <a:gd name="adj3" fmla="val 24971"/>
            <a:gd name="adj4" fmla="val -31915"/>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「はい」とお答えいただいた場合、下に連なる項目について回答が必要（黄色に着色）となります。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この項目について「いいえ」とお答えいただいた場合は、下に連なる項目について回答不要（灰色に着色）となります。</a:t>
          </a:r>
        </a:p>
      </xdr:txBody>
    </xdr:sp>
    <xdr:clientData/>
  </xdr:twoCellAnchor>
  <xdr:twoCellAnchor>
    <xdr:from>
      <xdr:col>15</xdr:col>
      <xdr:colOff>260350</xdr:colOff>
      <xdr:row>138</xdr:row>
      <xdr:rowOff>380999</xdr:rowOff>
    </xdr:from>
    <xdr:to>
      <xdr:col>23</xdr:col>
      <xdr:colOff>185058</xdr:colOff>
      <xdr:row>141</xdr:row>
      <xdr:rowOff>612319</xdr:rowOff>
    </xdr:to>
    <xdr:sp macro="" textlink="">
      <xdr:nvSpPr>
        <xdr:cNvPr id="37" name="四角形吹き出し 36">
          <a:extLst>
            <a:ext uri="{FF2B5EF4-FFF2-40B4-BE49-F238E27FC236}">
              <a16:creationId xmlns:a16="http://schemas.microsoft.com/office/drawing/2014/main" id="{D40E1582-D506-4057-BCE2-74820B25C8F7}"/>
            </a:ext>
          </a:extLst>
        </xdr:cNvPr>
        <xdr:cNvSpPr/>
      </xdr:nvSpPr>
      <xdr:spPr>
        <a:xfrm>
          <a:off x="12545786" y="72730178"/>
          <a:ext cx="3320143" cy="2190748"/>
        </a:xfrm>
        <a:prstGeom prst="wedgeRectCallout">
          <a:avLst>
            <a:gd name="adj1" fmla="val -92204"/>
            <a:gd name="adj2" fmla="val 91063"/>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u="sng">
              <a:solidFill>
                <a:sysClr val="windowText" lastClr="000000"/>
              </a:solidFill>
              <a:latin typeface="HG丸ｺﾞｼｯｸM-PRO" panose="020F0600000000000000" pitchFamily="50" charset="-128"/>
              <a:ea typeface="HG丸ｺﾞｼｯｸM-PRO" panose="020F0600000000000000" pitchFamily="50" charset="-128"/>
            </a:rPr>
            <a:t>看取りを実施していない・しないという方針</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の場合は「</a:t>
          </a:r>
          <a:r>
            <a:rPr kumimoji="1" lang="ja-JP" altLang="en-US" sz="1200" b="1" u="sng">
              <a:solidFill>
                <a:sysClr val="windowText" lastClr="000000"/>
              </a:solidFill>
              <a:latin typeface="HG丸ｺﾞｼｯｸM-PRO" panose="020F0600000000000000" pitchFamily="50" charset="-128"/>
              <a:ea typeface="HG丸ｺﾞｼｯｸM-PRO" panose="020F0600000000000000" pitchFamily="50" charset="-128"/>
            </a:rPr>
            <a:t>非該当</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200" b="1">
              <a:solidFill>
                <a:srgbClr val="002060"/>
              </a:solidFill>
              <a:latin typeface="HG丸ｺﾞｼｯｸM-PRO" panose="020F0600000000000000" pitchFamily="50" charset="-128"/>
              <a:ea typeface="HG丸ｺﾞｼｯｸM-PRO" panose="020F0600000000000000" pitchFamily="50" charset="-128"/>
            </a:rPr>
            <a:t>実施する方針だが体制等が整っていない場合には「いいえ」</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に✔</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300"/>
            </a:lnSpc>
          </a:pP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看取りの実施は必須ではありませんが、実施するなら体制の整備が必須、という主旨で「必須項目」となっております。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15</xdr:col>
      <xdr:colOff>602343</xdr:colOff>
      <xdr:row>143</xdr:row>
      <xdr:rowOff>0</xdr:rowOff>
    </xdr:from>
    <xdr:to>
      <xdr:col>20</xdr:col>
      <xdr:colOff>75148</xdr:colOff>
      <xdr:row>144</xdr:row>
      <xdr:rowOff>13607</xdr:rowOff>
    </xdr:to>
    <xdr:sp macro="" textlink="">
      <xdr:nvSpPr>
        <xdr:cNvPr id="38" name="角丸四角形 37">
          <a:extLst>
            <a:ext uri="{FF2B5EF4-FFF2-40B4-BE49-F238E27FC236}">
              <a16:creationId xmlns:a16="http://schemas.microsoft.com/office/drawing/2014/main" id="{16DE6AE3-B142-420A-BA21-CE496294CB18}"/>
            </a:ext>
          </a:extLst>
        </xdr:cNvPr>
        <xdr:cNvSpPr/>
      </xdr:nvSpPr>
      <xdr:spPr>
        <a:xfrm>
          <a:off x="12913179" y="75614893"/>
          <a:ext cx="789215" cy="666750"/>
        </a:xfrm>
        <a:prstGeom prst="roundRect">
          <a:avLst/>
        </a:prstGeom>
        <a:noFill/>
        <a:ln>
          <a:solidFill>
            <a:srgbClr val="00206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534307</xdr:colOff>
      <xdr:row>143</xdr:row>
      <xdr:rowOff>333375</xdr:rowOff>
    </xdr:from>
    <xdr:to>
      <xdr:col>15</xdr:col>
      <xdr:colOff>602343</xdr:colOff>
      <xdr:row>143</xdr:row>
      <xdr:rowOff>367391</xdr:rowOff>
    </xdr:to>
    <xdr:cxnSp macro="">
      <xdr:nvCxnSpPr>
        <xdr:cNvPr id="39" name="直線コネクタ 38">
          <a:extLst>
            <a:ext uri="{FF2B5EF4-FFF2-40B4-BE49-F238E27FC236}">
              <a16:creationId xmlns:a16="http://schemas.microsoft.com/office/drawing/2014/main" id="{8212E2C5-4E8E-4241-A86F-A8F7F3F7FCD4}"/>
            </a:ext>
          </a:extLst>
        </xdr:cNvPr>
        <xdr:cNvCxnSpPr>
          <a:endCxn id="38" idx="1"/>
        </xdr:cNvCxnSpPr>
      </xdr:nvCxnSpPr>
      <xdr:spPr>
        <a:xfrm flipV="1">
          <a:off x="12083143" y="75948268"/>
          <a:ext cx="830036" cy="34016"/>
        </a:xfrm>
        <a:prstGeom prst="line">
          <a:avLst/>
        </a:prstGeom>
        <a:ln w="12700">
          <a:solidFill>
            <a:srgbClr val="00206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48078</xdr:colOff>
      <xdr:row>143</xdr:row>
      <xdr:rowOff>54429</xdr:rowOff>
    </xdr:from>
    <xdr:to>
      <xdr:col>12</xdr:col>
      <xdr:colOff>520527</xdr:colOff>
      <xdr:row>143</xdr:row>
      <xdr:rowOff>625929</xdr:rowOff>
    </xdr:to>
    <xdr:sp macro="" textlink="">
      <xdr:nvSpPr>
        <xdr:cNvPr id="40" name="角丸四角形 39">
          <a:extLst>
            <a:ext uri="{FF2B5EF4-FFF2-40B4-BE49-F238E27FC236}">
              <a16:creationId xmlns:a16="http://schemas.microsoft.com/office/drawing/2014/main" id="{04FFFE9D-74FC-4C8D-9779-F33062253C37}"/>
            </a:ext>
          </a:extLst>
        </xdr:cNvPr>
        <xdr:cNvSpPr/>
      </xdr:nvSpPr>
      <xdr:spPr>
        <a:xfrm>
          <a:off x="11552464" y="75669322"/>
          <a:ext cx="517071" cy="571500"/>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260350</xdr:colOff>
      <xdr:row>144</xdr:row>
      <xdr:rowOff>231322</xdr:rowOff>
    </xdr:from>
    <xdr:to>
      <xdr:col>23</xdr:col>
      <xdr:colOff>314779</xdr:colOff>
      <xdr:row>146</xdr:row>
      <xdr:rowOff>489859</xdr:rowOff>
    </xdr:to>
    <xdr:sp macro="" textlink="">
      <xdr:nvSpPr>
        <xdr:cNvPr id="41" name="線吹き出し 1 (枠付き) 40">
          <a:extLst>
            <a:ext uri="{FF2B5EF4-FFF2-40B4-BE49-F238E27FC236}">
              <a16:creationId xmlns:a16="http://schemas.microsoft.com/office/drawing/2014/main" id="{983B846F-A803-49D4-AA84-C290B14B53A6}"/>
            </a:ext>
          </a:extLst>
        </xdr:cNvPr>
        <xdr:cNvSpPr/>
      </xdr:nvSpPr>
      <xdr:spPr>
        <a:xfrm>
          <a:off x="12545786" y="76499358"/>
          <a:ext cx="3456214" cy="1564822"/>
        </a:xfrm>
        <a:prstGeom prst="borderCallout1">
          <a:avLst>
            <a:gd name="adj1" fmla="val 57780"/>
            <a:gd name="adj2" fmla="val -1242"/>
            <a:gd name="adj3" fmla="val -17009"/>
            <a:gd name="adj4" fmla="val -16113"/>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「非該当」つまり、看取りを実施していない（現状実施する予定がない）場合、回答欄右側（青枠の部分）に「看取り未実施」と表示されます。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10</xdr:col>
      <xdr:colOff>48078</xdr:colOff>
      <xdr:row>91</xdr:row>
      <xdr:rowOff>68036</xdr:rowOff>
    </xdr:from>
    <xdr:to>
      <xdr:col>12</xdr:col>
      <xdr:colOff>459035</xdr:colOff>
      <xdr:row>93</xdr:row>
      <xdr:rowOff>721179</xdr:rowOff>
    </xdr:to>
    <xdr:sp macro="" textlink="">
      <xdr:nvSpPr>
        <xdr:cNvPr id="42" name="角丸四角形 41">
          <a:extLst>
            <a:ext uri="{FF2B5EF4-FFF2-40B4-BE49-F238E27FC236}">
              <a16:creationId xmlns:a16="http://schemas.microsoft.com/office/drawing/2014/main" id="{A9BC076E-2AC9-4659-84FD-661E9BC2A722}"/>
            </a:ext>
          </a:extLst>
        </xdr:cNvPr>
        <xdr:cNvSpPr/>
      </xdr:nvSpPr>
      <xdr:spPr>
        <a:xfrm>
          <a:off x="10327821" y="47897143"/>
          <a:ext cx="1673678" cy="2258786"/>
        </a:xfrm>
        <a:prstGeom prst="roundRect">
          <a:avLst/>
        </a:prstGeom>
        <a:noFill/>
        <a:ln>
          <a:solidFill>
            <a:srgbClr val="00206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418191</xdr:colOff>
      <xdr:row>92</xdr:row>
      <xdr:rowOff>115205</xdr:rowOff>
    </xdr:from>
    <xdr:to>
      <xdr:col>20</xdr:col>
      <xdr:colOff>212383</xdr:colOff>
      <xdr:row>92</xdr:row>
      <xdr:rowOff>626049</xdr:rowOff>
    </xdr:to>
    <xdr:sp macro="" textlink="">
      <xdr:nvSpPr>
        <xdr:cNvPr id="43" name="線吹き出し 1 (枠付き) 42">
          <a:extLst>
            <a:ext uri="{FF2B5EF4-FFF2-40B4-BE49-F238E27FC236}">
              <a16:creationId xmlns:a16="http://schemas.microsoft.com/office/drawing/2014/main" id="{0D2BD2BE-D37B-4FD4-98C9-0298DAF65D23}"/>
            </a:ext>
          </a:extLst>
        </xdr:cNvPr>
        <xdr:cNvSpPr/>
      </xdr:nvSpPr>
      <xdr:spPr>
        <a:xfrm>
          <a:off x="12722677" y="48740784"/>
          <a:ext cx="1129393" cy="517074"/>
        </a:xfrm>
        <a:prstGeom prst="borderCallout1">
          <a:avLst>
            <a:gd name="adj1" fmla="val 51717"/>
            <a:gd name="adj2" fmla="val -1785"/>
            <a:gd name="adj3" fmla="val 11841"/>
            <a:gd name="adj4" fmla="val -63377"/>
          </a:avLst>
        </a:prstGeom>
        <a:solidFill>
          <a:schemeClr val="bg1"/>
        </a:solidFill>
        <a:ln w="952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任意解答欄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0</xdr:colOff>
      <xdr:row>0</xdr:row>
      <xdr:rowOff>122464</xdr:rowOff>
    </xdr:from>
    <xdr:to>
      <xdr:col>11</xdr:col>
      <xdr:colOff>88901</xdr:colOff>
      <xdr:row>5</xdr:row>
      <xdr:rowOff>115258</xdr:rowOff>
    </xdr:to>
    <xdr:sp macro="" textlink="">
      <xdr:nvSpPr>
        <xdr:cNvPr id="2" name="四角形吹き出し 1">
          <a:extLst>
            <a:ext uri="{FF2B5EF4-FFF2-40B4-BE49-F238E27FC236}">
              <a16:creationId xmlns:a16="http://schemas.microsoft.com/office/drawing/2014/main" id="{5A0A699D-ACE0-4BB3-9E2E-953B9B144C71}"/>
            </a:ext>
          </a:extLst>
        </xdr:cNvPr>
        <xdr:cNvSpPr/>
      </xdr:nvSpPr>
      <xdr:spPr>
        <a:xfrm>
          <a:off x="8177893" y="122464"/>
          <a:ext cx="2803072" cy="1115785"/>
        </a:xfrm>
        <a:prstGeom prst="wedgeRectCallout">
          <a:avLst>
            <a:gd name="adj1" fmla="val 9156"/>
            <a:gd name="adj2" fmla="val 183146"/>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●のついた項目についてお答えください。（●のついていない部分は、回答してもしなくてもどちらでも結構です。）</a:t>
          </a:r>
        </a:p>
      </xdr:txBody>
    </xdr:sp>
    <xdr:clientData/>
  </xdr:twoCellAnchor>
  <xdr:twoCellAnchor>
    <xdr:from>
      <xdr:col>15</xdr:col>
      <xdr:colOff>233136</xdr:colOff>
      <xdr:row>0</xdr:row>
      <xdr:rowOff>122465</xdr:rowOff>
    </xdr:from>
    <xdr:to>
      <xdr:col>23</xdr:col>
      <xdr:colOff>301173</xdr:colOff>
      <xdr:row>16</xdr:row>
      <xdr:rowOff>27215</xdr:rowOff>
    </xdr:to>
    <xdr:sp macro="" textlink="">
      <xdr:nvSpPr>
        <xdr:cNvPr id="3" name="テキスト ボックス 2">
          <a:extLst>
            <a:ext uri="{FF2B5EF4-FFF2-40B4-BE49-F238E27FC236}">
              <a16:creationId xmlns:a16="http://schemas.microsoft.com/office/drawing/2014/main" id="{4906FE33-9ACA-4B6F-8AD5-41E9DC2C96FC}"/>
            </a:ext>
          </a:extLst>
        </xdr:cNvPr>
        <xdr:cNvSpPr txBox="1"/>
      </xdr:nvSpPr>
      <xdr:spPr>
        <a:xfrm>
          <a:off x="12518572" y="122465"/>
          <a:ext cx="3469822" cy="378278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はい、いいえ、非該当のいずれかに✔を入れてください。（斜線が入っている部分は選択不可です。）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正しく入力されたものについては、薄い黄味がかった色（</a:t>
          </a:r>
          <a:r>
            <a:rPr kumimoji="1" lang="ja-JP" altLang="en-US" sz="1200" b="1">
              <a:solidFill>
                <a:srgbClr val="FFFF99"/>
              </a:solidFill>
              <a:latin typeface="HG丸ｺﾞｼｯｸM-PRO" panose="020F0600000000000000" pitchFamily="50" charset="-128"/>
              <a:ea typeface="HG丸ｺﾞｼｯｸM-PRO" panose="020F0600000000000000" pitchFamily="50" charset="-128"/>
            </a:rPr>
            <a:t>■</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）に背景色が変わります。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黄色（</a:t>
          </a:r>
          <a:r>
            <a:rPr kumimoji="1" lang="ja-JP" altLang="en-US" sz="1200" b="1">
              <a:solidFill>
                <a:srgbClr val="FFFF00"/>
              </a:solidFill>
              <a:latin typeface="HG丸ｺﾞｼｯｸM-PRO" panose="020F0600000000000000" pitchFamily="50" charset="-128"/>
              <a:ea typeface="HG丸ｺﾞｼｯｸM-PRO" panose="020F0600000000000000" pitchFamily="50" charset="-128"/>
            </a:rPr>
            <a:t>■</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）の背景色のものは、記入を要する部分です。提出時に黄色の部分が全くない状態になっているかどうか、ご確認ください。</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3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なお、選択によっては、一部セルが灰色（</a:t>
          </a:r>
          <a:r>
            <a:rPr kumimoji="1" lang="ja-JP" altLang="en-US" sz="1200" b="1">
              <a:solidFill>
                <a:schemeClr val="bg1">
                  <a:lumMod val="75000"/>
                </a:schemeClr>
              </a:solidFill>
              <a:latin typeface="HG丸ｺﾞｼｯｸM-PRO" panose="020F0600000000000000" pitchFamily="50" charset="-128"/>
              <a:ea typeface="HG丸ｺﾞｼｯｸM-PRO" panose="020F0600000000000000" pitchFamily="50" charset="-128"/>
            </a:rPr>
            <a:t>■</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）に着色されることがございます。灰色になった部分については、回答不要です。</a:t>
          </a:r>
          <a:endParaRPr kumimoji="1" lang="ja-JP" altLang="en-US" sz="1200" b="1">
            <a:solidFill>
              <a:srgbClr val="FFFF99"/>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15</xdr:col>
      <xdr:colOff>486228</xdr:colOff>
      <xdr:row>16</xdr:row>
      <xdr:rowOff>435428</xdr:rowOff>
    </xdr:from>
    <xdr:to>
      <xdr:col>22</xdr:col>
      <xdr:colOff>499836</xdr:colOff>
      <xdr:row>18</xdr:row>
      <xdr:rowOff>183247</xdr:rowOff>
    </xdr:to>
    <xdr:sp macro="" textlink="">
      <xdr:nvSpPr>
        <xdr:cNvPr id="4" name="四角形吹き出し 3">
          <a:extLst>
            <a:ext uri="{FF2B5EF4-FFF2-40B4-BE49-F238E27FC236}">
              <a16:creationId xmlns:a16="http://schemas.microsoft.com/office/drawing/2014/main" id="{F06BF5C4-14E4-4DFE-BE01-61C65D0DA6DD}"/>
            </a:ext>
          </a:extLst>
        </xdr:cNvPr>
        <xdr:cNvSpPr/>
      </xdr:nvSpPr>
      <xdr:spPr>
        <a:xfrm>
          <a:off x="12790714" y="4313464"/>
          <a:ext cx="2735036" cy="1183821"/>
        </a:xfrm>
        <a:prstGeom prst="wedgeRectCallout">
          <a:avLst>
            <a:gd name="adj1" fmla="val -102349"/>
            <a:gd name="adj2" fmla="val -106712"/>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「必須事項」について、いいえとご回答なさった場合、✔が</a:t>
          </a:r>
          <a:r>
            <a:rPr kumimoji="1" lang="ja-JP" altLang="en-US" sz="1200" b="1">
              <a:solidFill>
                <a:srgbClr val="FF0000"/>
              </a:solidFill>
              <a:latin typeface="HG丸ｺﾞｼｯｸM-PRO" panose="020F0600000000000000" pitchFamily="50" charset="-128"/>
              <a:ea typeface="HG丸ｺﾞｼｯｸM-PRO" panose="020F0600000000000000" pitchFamily="50" charset="-128"/>
            </a:rPr>
            <a:t>赤字</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となります。</a:t>
          </a:r>
        </a:p>
      </xdr:txBody>
    </xdr:sp>
    <xdr:clientData/>
  </xdr:twoCellAnchor>
  <xdr:twoCellAnchor>
    <xdr:from>
      <xdr:col>8</xdr:col>
      <xdr:colOff>88900</xdr:colOff>
      <xdr:row>18</xdr:row>
      <xdr:rowOff>40821</xdr:rowOff>
    </xdr:from>
    <xdr:to>
      <xdr:col>8</xdr:col>
      <xdr:colOff>711491</xdr:colOff>
      <xdr:row>18</xdr:row>
      <xdr:rowOff>700305</xdr:rowOff>
    </xdr:to>
    <xdr:sp macro="" textlink="">
      <xdr:nvSpPr>
        <xdr:cNvPr id="5" name="角丸四角形 4">
          <a:extLst>
            <a:ext uri="{FF2B5EF4-FFF2-40B4-BE49-F238E27FC236}">
              <a16:creationId xmlns:a16="http://schemas.microsoft.com/office/drawing/2014/main" id="{1BFD98CB-8E9B-4F46-A384-138862F6A9F5}"/>
            </a:ext>
          </a:extLst>
        </xdr:cNvPr>
        <xdr:cNvSpPr/>
      </xdr:nvSpPr>
      <xdr:spPr>
        <a:xfrm>
          <a:off x="8273143" y="5361214"/>
          <a:ext cx="680357" cy="653143"/>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335640</xdr:colOff>
      <xdr:row>19</xdr:row>
      <xdr:rowOff>578757</xdr:rowOff>
    </xdr:from>
    <xdr:to>
      <xdr:col>22</xdr:col>
      <xdr:colOff>465351</xdr:colOff>
      <xdr:row>21</xdr:row>
      <xdr:rowOff>666741</xdr:rowOff>
    </xdr:to>
    <xdr:sp macro="" textlink="">
      <xdr:nvSpPr>
        <xdr:cNvPr id="6" name="線吹き出し 1 (枠付き) 5">
          <a:extLst>
            <a:ext uri="{FF2B5EF4-FFF2-40B4-BE49-F238E27FC236}">
              <a16:creationId xmlns:a16="http://schemas.microsoft.com/office/drawing/2014/main" id="{468876D8-B9BB-4E9A-BB5D-BEBDECF26FAD}"/>
            </a:ext>
          </a:extLst>
        </xdr:cNvPr>
        <xdr:cNvSpPr/>
      </xdr:nvSpPr>
      <xdr:spPr>
        <a:xfrm>
          <a:off x="12627426" y="6626678"/>
          <a:ext cx="2857500" cy="1524000"/>
        </a:xfrm>
        <a:prstGeom prst="borderCallout1">
          <a:avLst>
            <a:gd name="adj1" fmla="val 47917"/>
            <a:gd name="adj2" fmla="val -714"/>
            <a:gd name="adj3" fmla="val -57242"/>
            <a:gd name="adj4" fmla="val -127380"/>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この「必須事項」の列に「★」マークがある項目は、都の「あり方指針」において、連携を行う場合には遵守するよう定める内容を示します。</a:t>
          </a:r>
        </a:p>
      </xdr:txBody>
    </xdr:sp>
    <xdr:clientData/>
  </xdr:twoCellAnchor>
  <xdr:twoCellAnchor>
    <xdr:from>
      <xdr:col>10</xdr:col>
      <xdr:colOff>20864</xdr:colOff>
      <xdr:row>22</xdr:row>
      <xdr:rowOff>40822</xdr:rowOff>
    </xdr:from>
    <xdr:to>
      <xdr:col>11</xdr:col>
      <xdr:colOff>527008</xdr:colOff>
      <xdr:row>22</xdr:row>
      <xdr:rowOff>633234</xdr:rowOff>
    </xdr:to>
    <xdr:sp macro="" textlink="">
      <xdr:nvSpPr>
        <xdr:cNvPr id="7" name="角丸四角形 6">
          <a:extLst>
            <a:ext uri="{FF2B5EF4-FFF2-40B4-BE49-F238E27FC236}">
              <a16:creationId xmlns:a16="http://schemas.microsoft.com/office/drawing/2014/main" id="{C7749C2D-EE91-46DB-87DD-0600C53A57D2}"/>
            </a:ext>
          </a:extLst>
        </xdr:cNvPr>
        <xdr:cNvSpPr/>
      </xdr:nvSpPr>
      <xdr:spPr>
        <a:xfrm>
          <a:off x="10300607" y="8245929"/>
          <a:ext cx="1156607" cy="598714"/>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390070</xdr:colOff>
      <xdr:row>23</xdr:row>
      <xdr:rowOff>54427</xdr:rowOff>
    </xdr:from>
    <xdr:to>
      <xdr:col>22</xdr:col>
      <xdr:colOff>520751</xdr:colOff>
      <xdr:row>25</xdr:row>
      <xdr:rowOff>326568</xdr:rowOff>
    </xdr:to>
    <xdr:sp macro="" textlink="">
      <xdr:nvSpPr>
        <xdr:cNvPr id="8" name="線吹き出し 1 (枠付き) 7">
          <a:extLst>
            <a:ext uri="{FF2B5EF4-FFF2-40B4-BE49-F238E27FC236}">
              <a16:creationId xmlns:a16="http://schemas.microsoft.com/office/drawing/2014/main" id="{A985A199-AB42-4CDB-AD8D-67989233789B}"/>
            </a:ext>
          </a:extLst>
        </xdr:cNvPr>
        <xdr:cNvSpPr/>
      </xdr:nvSpPr>
      <xdr:spPr>
        <a:xfrm>
          <a:off x="12681856" y="8926284"/>
          <a:ext cx="2871107" cy="1660070"/>
        </a:xfrm>
        <a:prstGeom prst="borderCallout1">
          <a:avLst>
            <a:gd name="adj1" fmla="val 52138"/>
            <a:gd name="adj2" fmla="val -1916"/>
            <a:gd name="adj3" fmla="val -22148"/>
            <a:gd name="adj4" fmla="val -42467"/>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記入を要する項目について、未記入の部分がありますと、このように黄色着色のままとなります。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ご提出前に黄色い部分がないか、一度ご確認ください。</a:t>
          </a:r>
        </a:p>
      </xdr:txBody>
    </xdr:sp>
    <xdr:clientData/>
  </xdr:twoCellAnchor>
  <xdr:twoCellAnchor>
    <xdr:from>
      <xdr:col>10</xdr:col>
      <xdr:colOff>48078</xdr:colOff>
      <xdr:row>41</xdr:row>
      <xdr:rowOff>40821</xdr:rowOff>
    </xdr:from>
    <xdr:to>
      <xdr:col>11</xdr:col>
      <xdr:colOff>540569</xdr:colOff>
      <xdr:row>41</xdr:row>
      <xdr:rowOff>612321</xdr:rowOff>
    </xdr:to>
    <xdr:sp macro="" textlink="">
      <xdr:nvSpPr>
        <xdr:cNvPr id="9" name="角丸四角形 8">
          <a:extLst>
            <a:ext uri="{FF2B5EF4-FFF2-40B4-BE49-F238E27FC236}">
              <a16:creationId xmlns:a16="http://schemas.microsoft.com/office/drawing/2014/main" id="{CAEC2716-A68A-4832-B73C-5EBA13A9C5D8}"/>
            </a:ext>
          </a:extLst>
        </xdr:cNvPr>
        <xdr:cNvSpPr/>
      </xdr:nvSpPr>
      <xdr:spPr>
        <a:xfrm>
          <a:off x="10327821" y="17498785"/>
          <a:ext cx="1142999" cy="571500"/>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273956</xdr:colOff>
      <xdr:row>38</xdr:row>
      <xdr:rowOff>128814</xdr:rowOff>
    </xdr:from>
    <xdr:to>
      <xdr:col>22</xdr:col>
      <xdr:colOff>499841</xdr:colOff>
      <xdr:row>43</xdr:row>
      <xdr:rowOff>149681</xdr:rowOff>
    </xdr:to>
    <xdr:sp macro="" textlink="">
      <xdr:nvSpPr>
        <xdr:cNvPr id="10" name="線吹き出し 1 (枠付き) 9">
          <a:extLst>
            <a:ext uri="{FF2B5EF4-FFF2-40B4-BE49-F238E27FC236}">
              <a16:creationId xmlns:a16="http://schemas.microsoft.com/office/drawing/2014/main" id="{555111C1-EE03-48FE-9C01-253E80883A5B}"/>
            </a:ext>
          </a:extLst>
        </xdr:cNvPr>
        <xdr:cNvSpPr/>
      </xdr:nvSpPr>
      <xdr:spPr>
        <a:xfrm>
          <a:off x="12559392" y="17076964"/>
          <a:ext cx="2966357" cy="1809750"/>
        </a:xfrm>
        <a:prstGeom prst="borderCallout1">
          <a:avLst>
            <a:gd name="adj1" fmla="val 50709"/>
            <a:gd name="adj2" fmla="val -816"/>
            <a:gd name="adj3" fmla="val 40421"/>
            <a:gd name="adj4" fmla="val -36268"/>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「はい」とお答えいただいた場合、下に連なる項目について回答が必要（黄色に着色）となります。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この項目について「いいえ」とお答えいただいた場合は、下に連なる項目について回答不要（灰色に着色）となります。</a:t>
          </a:r>
        </a:p>
      </xdr:txBody>
    </xdr:sp>
    <xdr:clientData/>
  </xdr:twoCellAnchor>
  <xdr:twoCellAnchor>
    <xdr:from>
      <xdr:col>15</xdr:col>
      <xdr:colOff>335643</xdr:colOff>
      <xdr:row>58</xdr:row>
      <xdr:rowOff>13607</xdr:rowOff>
    </xdr:from>
    <xdr:to>
      <xdr:col>22</xdr:col>
      <xdr:colOff>390072</xdr:colOff>
      <xdr:row>59</xdr:row>
      <xdr:rowOff>517070</xdr:rowOff>
    </xdr:to>
    <xdr:sp macro="" textlink="">
      <xdr:nvSpPr>
        <xdr:cNvPr id="11" name="四角形吹き出し 10">
          <a:extLst>
            <a:ext uri="{FF2B5EF4-FFF2-40B4-BE49-F238E27FC236}">
              <a16:creationId xmlns:a16="http://schemas.microsoft.com/office/drawing/2014/main" id="{DDABC995-3028-478F-9752-5E0DFAE63C7C}"/>
            </a:ext>
          </a:extLst>
        </xdr:cNvPr>
        <xdr:cNvSpPr/>
      </xdr:nvSpPr>
      <xdr:spPr>
        <a:xfrm>
          <a:off x="12627429" y="28343678"/>
          <a:ext cx="2775857" cy="1142999"/>
        </a:xfrm>
        <a:prstGeom prst="wedgeRectCallout">
          <a:avLst>
            <a:gd name="adj1" fmla="val -77384"/>
            <a:gd name="adj2" fmla="val 23183"/>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そもそも連携していない種別については、非該当とご回答ください。</a:t>
          </a:r>
        </a:p>
      </xdr:txBody>
    </xdr:sp>
    <xdr:clientData/>
  </xdr:twoCellAnchor>
  <xdr:twoCellAnchor>
    <xdr:from>
      <xdr:col>10</xdr:col>
      <xdr:colOff>48078</xdr:colOff>
      <xdr:row>50</xdr:row>
      <xdr:rowOff>54429</xdr:rowOff>
    </xdr:from>
    <xdr:to>
      <xdr:col>12</xdr:col>
      <xdr:colOff>513378</xdr:colOff>
      <xdr:row>52</xdr:row>
      <xdr:rowOff>598715</xdr:rowOff>
    </xdr:to>
    <xdr:sp macro="" textlink="">
      <xdr:nvSpPr>
        <xdr:cNvPr id="12" name="角丸四角形 11">
          <a:extLst>
            <a:ext uri="{FF2B5EF4-FFF2-40B4-BE49-F238E27FC236}">
              <a16:creationId xmlns:a16="http://schemas.microsoft.com/office/drawing/2014/main" id="{BC96F525-F909-4CE6-9D0C-A3AE9837FCE0}"/>
            </a:ext>
          </a:extLst>
        </xdr:cNvPr>
        <xdr:cNvSpPr/>
      </xdr:nvSpPr>
      <xdr:spPr>
        <a:xfrm>
          <a:off x="10327821" y="23268215"/>
          <a:ext cx="1728107" cy="1823357"/>
        </a:xfrm>
        <a:prstGeom prst="round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390070</xdr:colOff>
      <xdr:row>49</xdr:row>
      <xdr:rowOff>252186</xdr:rowOff>
    </xdr:from>
    <xdr:to>
      <xdr:col>23</xdr:col>
      <xdr:colOff>349249</xdr:colOff>
      <xdr:row>55</xdr:row>
      <xdr:rowOff>231331</xdr:rowOff>
    </xdr:to>
    <xdr:sp macro="" textlink="">
      <xdr:nvSpPr>
        <xdr:cNvPr id="13" name="線吹き出し 1 (枠付き) 12">
          <a:extLst>
            <a:ext uri="{FF2B5EF4-FFF2-40B4-BE49-F238E27FC236}">
              <a16:creationId xmlns:a16="http://schemas.microsoft.com/office/drawing/2014/main" id="{7C5FB301-909C-47F9-883A-4F48E6BC6757}"/>
            </a:ext>
          </a:extLst>
        </xdr:cNvPr>
        <xdr:cNvSpPr/>
      </xdr:nvSpPr>
      <xdr:spPr>
        <a:xfrm>
          <a:off x="12681856" y="22832786"/>
          <a:ext cx="3360964" cy="3810001"/>
        </a:xfrm>
        <a:prstGeom prst="borderCallout1">
          <a:avLst>
            <a:gd name="adj1" fmla="val 44143"/>
            <a:gd name="adj2" fmla="val -518"/>
            <a:gd name="adj3" fmla="val 31774"/>
            <a:gd name="adj4" fmla="val -18636"/>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チェック項目は「併設又は近接している」なので、例えば、この３つの✔は、</a:t>
          </a: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下記の意味になります：</a:t>
          </a:r>
        </a:p>
        <a:p>
          <a:pPr algn="l">
            <a:lnSpc>
              <a:spcPts val="1400"/>
            </a:lnSpc>
          </a:pPr>
          <a:endPar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 a  </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訪問介護と連携しており、併設・近接している</a:t>
          </a: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a:t>
          </a:r>
        </a:p>
        <a:p>
          <a:pPr algn="l">
            <a:lnSpc>
              <a:spcPts val="1400"/>
            </a:lnSpc>
          </a:pP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「はい」</a:t>
          </a:r>
        </a:p>
        <a:p>
          <a:pPr algn="l">
            <a:lnSpc>
              <a:spcPts val="1400"/>
            </a:lnSpc>
          </a:pPr>
          <a:endPar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 b  </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夜間対応型訪問介護と連携しているが、併設・近接していない</a:t>
          </a: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a:t>
          </a:r>
        </a:p>
        <a:p>
          <a:pPr algn="l">
            <a:lnSpc>
              <a:spcPts val="1400"/>
            </a:lnSpc>
          </a:pP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「いいえ」</a:t>
          </a:r>
        </a:p>
        <a:p>
          <a:pPr algn="l">
            <a:lnSpc>
              <a:spcPts val="1400"/>
            </a:lnSpc>
          </a:pPr>
          <a:endPar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 c  </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訪問入浴介護とは連携していない</a:t>
          </a: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a:t>
          </a:r>
        </a:p>
        <a:p>
          <a:pPr algn="l">
            <a:lnSpc>
              <a:spcPts val="1400"/>
            </a:lnSpc>
          </a:pP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「非該当」</a:t>
          </a:r>
        </a:p>
        <a:p>
          <a:pPr algn="l">
            <a:lnSpc>
              <a:spcPts val="1400"/>
            </a:lnSpc>
          </a:pPr>
          <a:endPar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xdr:col>
      <xdr:colOff>773794</xdr:colOff>
      <xdr:row>80</xdr:row>
      <xdr:rowOff>789215</xdr:rowOff>
    </xdr:from>
    <xdr:to>
      <xdr:col>3</xdr:col>
      <xdr:colOff>1082224</xdr:colOff>
      <xdr:row>83</xdr:row>
      <xdr:rowOff>707572</xdr:rowOff>
    </xdr:to>
    <xdr:sp macro="" textlink="">
      <xdr:nvSpPr>
        <xdr:cNvPr id="14" name="左中かっこ 13">
          <a:extLst>
            <a:ext uri="{FF2B5EF4-FFF2-40B4-BE49-F238E27FC236}">
              <a16:creationId xmlns:a16="http://schemas.microsoft.com/office/drawing/2014/main" id="{7AD24118-C4A1-436E-AF98-6C892DDE116F}"/>
            </a:ext>
          </a:extLst>
        </xdr:cNvPr>
        <xdr:cNvSpPr/>
      </xdr:nvSpPr>
      <xdr:spPr>
        <a:xfrm>
          <a:off x="2354037" y="39787286"/>
          <a:ext cx="340180" cy="2326822"/>
        </a:xfrm>
        <a:prstGeom prst="leftBrace">
          <a:avLst>
            <a:gd name="adj1" fmla="val 44333"/>
            <a:gd name="adj2" fmla="val 50000"/>
          </a:avLst>
        </a:prstGeom>
        <a:ln w="9525">
          <a:solidFill>
            <a:srgbClr val="00206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xdr:col>
      <xdr:colOff>157843</xdr:colOff>
      <xdr:row>81</xdr:row>
      <xdr:rowOff>258533</xdr:rowOff>
    </xdr:from>
    <xdr:to>
      <xdr:col>3</xdr:col>
      <xdr:colOff>677342</xdr:colOff>
      <xdr:row>83</xdr:row>
      <xdr:rowOff>442697</xdr:rowOff>
    </xdr:to>
    <xdr:sp macro="" textlink="">
      <xdr:nvSpPr>
        <xdr:cNvPr id="15" name="角丸四角形 14">
          <a:extLst>
            <a:ext uri="{FF2B5EF4-FFF2-40B4-BE49-F238E27FC236}">
              <a16:creationId xmlns:a16="http://schemas.microsoft.com/office/drawing/2014/main" id="{A0668E9A-9FA3-4B8F-93EB-3A358D625CCB}"/>
            </a:ext>
          </a:extLst>
        </xdr:cNvPr>
        <xdr:cNvSpPr/>
      </xdr:nvSpPr>
      <xdr:spPr>
        <a:xfrm>
          <a:off x="1006929" y="40059426"/>
          <a:ext cx="1238250" cy="1796144"/>
        </a:xfrm>
        <a:prstGeom prst="roundRect">
          <a:avLst/>
        </a:prstGeom>
        <a:solidFill>
          <a:schemeClr val="bg1"/>
        </a:solidFill>
        <a:ln w="952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1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このうち</a:t>
          </a:r>
          <a:r>
            <a:rPr kumimoji="1" lang="ja-JP" altLang="en-US" sz="1200" b="1" u="sng">
              <a:solidFill>
                <a:srgbClr val="002060"/>
              </a:solidFill>
              <a:latin typeface="HG丸ｺﾞｼｯｸM-PRO" panose="020F0600000000000000" pitchFamily="50" charset="-128"/>
              <a:ea typeface="HG丸ｺﾞｼｯｸM-PRO" panose="020F0600000000000000" pitchFamily="50" charset="-128"/>
            </a:rPr>
            <a:t>いずれか１つ以上に✔が入ることが望ましい</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です。</a:t>
          </a:r>
        </a:p>
      </xdr:txBody>
    </xdr:sp>
    <xdr:clientData/>
  </xdr:twoCellAnchor>
  <xdr:twoCellAnchor>
    <xdr:from>
      <xdr:col>10</xdr:col>
      <xdr:colOff>40822</xdr:colOff>
      <xdr:row>75</xdr:row>
      <xdr:rowOff>149679</xdr:rowOff>
    </xdr:from>
    <xdr:to>
      <xdr:col>11</xdr:col>
      <xdr:colOff>524922</xdr:colOff>
      <xdr:row>75</xdr:row>
      <xdr:rowOff>721179</xdr:rowOff>
    </xdr:to>
    <xdr:sp macro="" textlink="">
      <xdr:nvSpPr>
        <xdr:cNvPr id="16" name="角丸四角形 15">
          <a:extLst>
            <a:ext uri="{FF2B5EF4-FFF2-40B4-BE49-F238E27FC236}">
              <a16:creationId xmlns:a16="http://schemas.microsoft.com/office/drawing/2014/main" id="{28DE0297-8B06-4C28-A287-CD29D58BD5B4}"/>
            </a:ext>
          </a:extLst>
        </xdr:cNvPr>
        <xdr:cNvSpPr/>
      </xdr:nvSpPr>
      <xdr:spPr>
        <a:xfrm>
          <a:off x="10314215" y="35133643"/>
          <a:ext cx="1140643" cy="571500"/>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271602</xdr:colOff>
      <xdr:row>71</xdr:row>
      <xdr:rowOff>258536</xdr:rowOff>
    </xdr:from>
    <xdr:to>
      <xdr:col>23</xdr:col>
      <xdr:colOff>212279</xdr:colOff>
      <xdr:row>77</xdr:row>
      <xdr:rowOff>190500</xdr:rowOff>
    </xdr:to>
    <xdr:sp macro="" textlink="">
      <xdr:nvSpPr>
        <xdr:cNvPr id="17" name="線吹き出し 1 (枠付き) 16">
          <a:extLst>
            <a:ext uri="{FF2B5EF4-FFF2-40B4-BE49-F238E27FC236}">
              <a16:creationId xmlns:a16="http://schemas.microsoft.com/office/drawing/2014/main" id="{38334D45-231B-41DF-BF21-C8ABF49719B5}"/>
            </a:ext>
          </a:extLst>
        </xdr:cNvPr>
        <xdr:cNvSpPr/>
      </xdr:nvSpPr>
      <xdr:spPr>
        <a:xfrm>
          <a:off x="12557038" y="34439679"/>
          <a:ext cx="3336105" cy="2340428"/>
        </a:xfrm>
        <a:prstGeom prst="borderCallout1">
          <a:avLst>
            <a:gd name="adj1" fmla="val 50709"/>
            <a:gd name="adj2" fmla="val -816"/>
            <a:gd name="adj3" fmla="val 41181"/>
            <a:gd name="adj4" fmla="val -32662"/>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「はい」とお答えいただいた場合、下に連なる項目について回答が必要（黄色に着色）となります。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この項目について「いいえ」とお答えいただいた場合は、下に連なる項目について回答不要（灰色に着色）となります。</a:t>
          </a:r>
        </a:p>
      </xdr:txBody>
    </xdr:sp>
    <xdr:clientData/>
  </xdr:twoCellAnchor>
  <xdr:twoCellAnchor>
    <xdr:from>
      <xdr:col>10</xdr:col>
      <xdr:colOff>61685</xdr:colOff>
      <xdr:row>76</xdr:row>
      <xdr:rowOff>108856</xdr:rowOff>
    </xdr:from>
    <xdr:to>
      <xdr:col>12</xdr:col>
      <xdr:colOff>472488</xdr:colOff>
      <xdr:row>80</xdr:row>
      <xdr:rowOff>721178</xdr:rowOff>
    </xdr:to>
    <xdr:sp macro="" textlink="">
      <xdr:nvSpPr>
        <xdr:cNvPr id="18" name="角丸四角形 17">
          <a:extLst>
            <a:ext uri="{FF2B5EF4-FFF2-40B4-BE49-F238E27FC236}">
              <a16:creationId xmlns:a16="http://schemas.microsoft.com/office/drawing/2014/main" id="{70D17781-CEEB-4104-8DE9-4BCD090A9412}"/>
            </a:ext>
          </a:extLst>
        </xdr:cNvPr>
        <xdr:cNvSpPr/>
      </xdr:nvSpPr>
      <xdr:spPr>
        <a:xfrm>
          <a:off x="10341428" y="35895642"/>
          <a:ext cx="1673678" cy="3823607"/>
        </a:xfrm>
        <a:prstGeom prst="roundRect">
          <a:avLst/>
        </a:prstGeom>
        <a:noFill/>
        <a:ln>
          <a:solidFill>
            <a:srgbClr val="00206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438148</xdr:colOff>
      <xdr:row>77</xdr:row>
      <xdr:rowOff>741136</xdr:rowOff>
    </xdr:from>
    <xdr:to>
      <xdr:col>20</xdr:col>
      <xdr:colOff>225726</xdr:colOff>
      <xdr:row>78</xdr:row>
      <xdr:rowOff>408274</xdr:rowOff>
    </xdr:to>
    <xdr:sp macro="" textlink="">
      <xdr:nvSpPr>
        <xdr:cNvPr id="19" name="線吹き出し 1 (枠付き) 18">
          <a:extLst>
            <a:ext uri="{FF2B5EF4-FFF2-40B4-BE49-F238E27FC236}">
              <a16:creationId xmlns:a16="http://schemas.microsoft.com/office/drawing/2014/main" id="{17981208-626A-486A-8B84-6712CA944E62}"/>
            </a:ext>
          </a:extLst>
        </xdr:cNvPr>
        <xdr:cNvSpPr/>
      </xdr:nvSpPr>
      <xdr:spPr>
        <a:xfrm>
          <a:off x="12736284" y="37324393"/>
          <a:ext cx="1129393" cy="476250"/>
        </a:xfrm>
        <a:prstGeom prst="borderCallout1">
          <a:avLst>
            <a:gd name="adj1" fmla="val 51717"/>
            <a:gd name="adj2" fmla="val -1785"/>
            <a:gd name="adj3" fmla="val 11841"/>
            <a:gd name="adj4" fmla="val -63377"/>
          </a:avLst>
        </a:prstGeom>
        <a:solidFill>
          <a:schemeClr val="bg1"/>
        </a:solidFill>
        <a:ln w="952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任意解答欄</a:t>
          </a:r>
        </a:p>
      </xdr:txBody>
    </xdr:sp>
    <xdr:clientData/>
  </xdr:twoCellAnchor>
  <xdr:twoCellAnchor>
    <xdr:from>
      <xdr:col>10</xdr:col>
      <xdr:colOff>88900</xdr:colOff>
      <xdr:row>85</xdr:row>
      <xdr:rowOff>54430</xdr:rowOff>
    </xdr:from>
    <xdr:to>
      <xdr:col>12</xdr:col>
      <xdr:colOff>493511</xdr:colOff>
      <xdr:row>85</xdr:row>
      <xdr:rowOff>741204</xdr:rowOff>
    </xdr:to>
    <xdr:sp macro="" textlink="">
      <xdr:nvSpPr>
        <xdr:cNvPr id="20" name="角丸四角形 19">
          <a:extLst>
            <a:ext uri="{FF2B5EF4-FFF2-40B4-BE49-F238E27FC236}">
              <a16:creationId xmlns:a16="http://schemas.microsoft.com/office/drawing/2014/main" id="{F8C7584F-370E-46D7-A293-FE872EA8BEE3}"/>
            </a:ext>
          </a:extLst>
        </xdr:cNvPr>
        <xdr:cNvSpPr/>
      </xdr:nvSpPr>
      <xdr:spPr>
        <a:xfrm>
          <a:off x="10368643" y="43066609"/>
          <a:ext cx="1673678" cy="680356"/>
        </a:xfrm>
        <a:prstGeom prst="roundRect">
          <a:avLst/>
        </a:prstGeom>
        <a:noFill/>
        <a:ln>
          <a:solidFill>
            <a:srgbClr val="00206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438149</xdr:colOff>
      <xdr:row>85</xdr:row>
      <xdr:rowOff>299357</xdr:rowOff>
    </xdr:from>
    <xdr:to>
      <xdr:col>20</xdr:col>
      <xdr:colOff>225727</xdr:colOff>
      <xdr:row>85</xdr:row>
      <xdr:rowOff>781957</xdr:rowOff>
    </xdr:to>
    <xdr:sp macro="" textlink="">
      <xdr:nvSpPr>
        <xdr:cNvPr id="21" name="線吹き出し 1 (枠付き) 20">
          <a:extLst>
            <a:ext uri="{FF2B5EF4-FFF2-40B4-BE49-F238E27FC236}">
              <a16:creationId xmlns:a16="http://schemas.microsoft.com/office/drawing/2014/main" id="{3C451E7D-CCC6-4451-BACD-7A857614F55D}"/>
            </a:ext>
          </a:extLst>
        </xdr:cNvPr>
        <xdr:cNvSpPr/>
      </xdr:nvSpPr>
      <xdr:spPr>
        <a:xfrm>
          <a:off x="12736285" y="43311536"/>
          <a:ext cx="1129393" cy="476250"/>
        </a:xfrm>
        <a:prstGeom prst="borderCallout1">
          <a:avLst>
            <a:gd name="adj1" fmla="val 51717"/>
            <a:gd name="adj2" fmla="val -1785"/>
            <a:gd name="adj3" fmla="val 11841"/>
            <a:gd name="adj4" fmla="val -63377"/>
          </a:avLst>
        </a:prstGeom>
        <a:solidFill>
          <a:schemeClr val="bg1"/>
        </a:solidFill>
        <a:ln w="952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任意解答欄</a:t>
          </a:r>
        </a:p>
      </xdr:txBody>
    </xdr:sp>
    <xdr:clientData/>
  </xdr:twoCellAnchor>
  <xdr:twoCellAnchor>
    <xdr:from>
      <xdr:col>10</xdr:col>
      <xdr:colOff>40821</xdr:colOff>
      <xdr:row>84</xdr:row>
      <xdr:rowOff>115206</xdr:rowOff>
    </xdr:from>
    <xdr:to>
      <xdr:col>11</xdr:col>
      <xdr:colOff>524921</xdr:colOff>
      <xdr:row>84</xdr:row>
      <xdr:rowOff>680356</xdr:rowOff>
    </xdr:to>
    <xdr:sp macro="" textlink="">
      <xdr:nvSpPr>
        <xdr:cNvPr id="22" name="角丸四角形 21">
          <a:extLst>
            <a:ext uri="{FF2B5EF4-FFF2-40B4-BE49-F238E27FC236}">
              <a16:creationId xmlns:a16="http://schemas.microsoft.com/office/drawing/2014/main" id="{A756CC7F-8992-4BAA-B70C-16859F4554CC}"/>
            </a:ext>
          </a:extLst>
        </xdr:cNvPr>
        <xdr:cNvSpPr/>
      </xdr:nvSpPr>
      <xdr:spPr>
        <a:xfrm>
          <a:off x="10314214" y="42318213"/>
          <a:ext cx="1140643" cy="571500"/>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230780</xdr:colOff>
      <xdr:row>81</xdr:row>
      <xdr:rowOff>210456</xdr:rowOff>
    </xdr:from>
    <xdr:to>
      <xdr:col>23</xdr:col>
      <xdr:colOff>177814</xdr:colOff>
      <xdr:row>84</xdr:row>
      <xdr:rowOff>136080</xdr:rowOff>
    </xdr:to>
    <xdr:sp macro="" textlink="">
      <xdr:nvSpPr>
        <xdr:cNvPr id="23" name="線吹き出し 1 (枠付き) 22">
          <a:extLst>
            <a:ext uri="{FF2B5EF4-FFF2-40B4-BE49-F238E27FC236}">
              <a16:creationId xmlns:a16="http://schemas.microsoft.com/office/drawing/2014/main" id="{7D1CB2F0-0AF3-472A-9DCC-E8B7C1A2DECE}"/>
            </a:ext>
          </a:extLst>
        </xdr:cNvPr>
        <xdr:cNvSpPr/>
      </xdr:nvSpPr>
      <xdr:spPr>
        <a:xfrm>
          <a:off x="12516216" y="40004999"/>
          <a:ext cx="3336105" cy="2340428"/>
        </a:xfrm>
        <a:prstGeom prst="borderCallout1">
          <a:avLst>
            <a:gd name="adj1" fmla="val 50709"/>
            <a:gd name="adj2" fmla="val -816"/>
            <a:gd name="adj3" fmla="val 101065"/>
            <a:gd name="adj4" fmla="val -31438"/>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「はい」とお答えいただいた場合、下に連なる項目について回答が必要（黄色に着色）となります。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この項目について「いいえ」とお答えいただいた場合は、下に連なる項目について回答不要（灰色に着色）となります。</a:t>
          </a:r>
        </a:p>
      </xdr:txBody>
    </xdr:sp>
    <xdr:clientData/>
  </xdr:twoCellAnchor>
  <xdr:twoCellAnchor>
    <xdr:from>
      <xdr:col>10</xdr:col>
      <xdr:colOff>40821</xdr:colOff>
      <xdr:row>89</xdr:row>
      <xdr:rowOff>136071</xdr:rowOff>
    </xdr:from>
    <xdr:to>
      <xdr:col>11</xdr:col>
      <xdr:colOff>524921</xdr:colOff>
      <xdr:row>89</xdr:row>
      <xdr:rowOff>707571</xdr:rowOff>
    </xdr:to>
    <xdr:sp macro="" textlink="">
      <xdr:nvSpPr>
        <xdr:cNvPr id="24" name="角丸四角形 23">
          <a:extLst>
            <a:ext uri="{FF2B5EF4-FFF2-40B4-BE49-F238E27FC236}">
              <a16:creationId xmlns:a16="http://schemas.microsoft.com/office/drawing/2014/main" id="{6B5DAD32-A8FF-4495-93AF-8332DD97E95A}"/>
            </a:ext>
          </a:extLst>
        </xdr:cNvPr>
        <xdr:cNvSpPr/>
      </xdr:nvSpPr>
      <xdr:spPr>
        <a:xfrm>
          <a:off x="10314214" y="46359535"/>
          <a:ext cx="1140643" cy="571500"/>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278859</xdr:colOff>
      <xdr:row>86</xdr:row>
      <xdr:rowOff>646793</xdr:rowOff>
    </xdr:from>
    <xdr:to>
      <xdr:col>23</xdr:col>
      <xdr:colOff>225893</xdr:colOff>
      <xdr:row>89</xdr:row>
      <xdr:rowOff>585132</xdr:rowOff>
    </xdr:to>
    <xdr:sp macro="" textlink="">
      <xdr:nvSpPr>
        <xdr:cNvPr id="25" name="線吹き出し 1 (枠付き) 24">
          <a:extLst>
            <a:ext uri="{FF2B5EF4-FFF2-40B4-BE49-F238E27FC236}">
              <a16:creationId xmlns:a16="http://schemas.microsoft.com/office/drawing/2014/main" id="{5B6B173D-7CCE-481A-A16E-804D0A3F47DF}"/>
            </a:ext>
          </a:extLst>
        </xdr:cNvPr>
        <xdr:cNvSpPr/>
      </xdr:nvSpPr>
      <xdr:spPr>
        <a:xfrm>
          <a:off x="12570645" y="44468143"/>
          <a:ext cx="3336105" cy="2340428"/>
        </a:xfrm>
        <a:prstGeom prst="borderCallout1">
          <a:avLst>
            <a:gd name="adj1" fmla="val 50709"/>
            <a:gd name="adj2" fmla="val -816"/>
            <a:gd name="adj3" fmla="val 88274"/>
            <a:gd name="adj4" fmla="val -33478"/>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「はい」とお答えいただいた場合、下に連なる項目について回答が必要（黄色に着色）となります。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この項目について「いいえ」とお答えいただいた場合は、下に連なる項目について回答不要（灰色に着色）となります。</a:t>
          </a:r>
        </a:p>
      </xdr:txBody>
    </xdr:sp>
    <xdr:clientData/>
  </xdr:twoCellAnchor>
  <xdr:twoCellAnchor>
    <xdr:from>
      <xdr:col>10</xdr:col>
      <xdr:colOff>88900</xdr:colOff>
      <xdr:row>90</xdr:row>
      <xdr:rowOff>54428</xdr:rowOff>
    </xdr:from>
    <xdr:to>
      <xdr:col>12</xdr:col>
      <xdr:colOff>493511</xdr:colOff>
      <xdr:row>90</xdr:row>
      <xdr:rowOff>734784</xdr:rowOff>
    </xdr:to>
    <xdr:sp macro="" textlink="">
      <xdr:nvSpPr>
        <xdr:cNvPr id="26" name="角丸四角形 25">
          <a:extLst>
            <a:ext uri="{FF2B5EF4-FFF2-40B4-BE49-F238E27FC236}">
              <a16:creationId xmlns:a16="http://schemas.microsoft.com/office/drawing/2014/main" id="{E6B338DA-66B4-4524-9F55-09FED16757FF}"/>
            </a:ext>
          </a:extLst>
        </xdr:cNvPr>
        <xdr:cNvSpPr/>
      </xdr:nvSpPr>
      <xdr:spPr>
        <a:xfrm>
          <a:off x="10368643" y="47080714"/>
          <a:ext cx="1673678" cy="680356"/>
        </a:xfrm>
        <a:prstGeom prst="roundRect">
          <a:avLst/>
        </a:prstGeom>
        <a:noFill/>
        <a:ln>
          <a:solidFill>
            <a:srgbClr val="00206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438149</xdr:colOff>
      <xdr:row>90</xdr:row>
      <xdr:rowOff>293005</xdr:rowOff>
    </xdr:from>
    <xdr:to>
      <xdr:col>20</xdr:col>
      <xdr:colOff>225727</xdr:colOff>
      <xdr:row>90</xdr:row>
      <xdr:rowOff>775605</xdr:rowOff>
    </xdr:to>
    <xdr:sp macro="" textlink="">
      <xdr:nvSpPr>
        <xdr:cNvPr id="27" name="線吹き出し 1 (枠付き) 26">
          <a:extLst>
            <a:ext uri="{FF2B5EF4-FFF2-40B4-BE49-F238E27FC236}">
              <a16:creationId xmlns:a16="http://schemas.microsoft.com/office/drawing/2014/main" id="{AC5827EF-DA9E-4D34-89E2-292E0F5D2855}"/>
            </a:ext>
          </a:extLst>
        </xdr:cNvPr>
        <xdr:cNvSpPr/>
      </xdr:nvSpPr>
      <xdr:spPr>
        <a:xfrm>
          <a:off x="12736285" y="47325641"/>
          <a:ext cx="1129393" cy="476250"/>
        </a:xfrm>
        <a:prstGeom prst="borderCallout1">
          <a:avLst>
            <a:gd name="adj1" fmla="val 51717"/>
            <a:gd name="adj2" fmla="val -1785"/>
            <a:gd name="adj3" fmla="val 11841"/>
            <a:gd name="adj4" fmla="val -63377"/>
          </a:avLst>
        </a:prstGeom>
        <a:solidFill>
          <a:schemeClr val="bg1"/>
        </a:solidFill>
        <a:ln w="952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任意解答欄</a:t>
          </a:r>
        </a:p>
      </xdr:txBody>
    </xdr:sp>
    <xdr:clientData/>
  </xdr:twoCellAnchor>
  <xdr:twoCellAnchor>
    <xdr:from>
      <xdr:col>10</xdr:col>
      <xdr:colOff>20864</xdr:colOff>
      <xdr:row>103</xdr:row>
      <xdr:rowOff>87993</xdr:rowOff>
    </xdr:from>
    <xdr:to>
      <xdr:col>11</xdr:col>
      <xdr:colOff>510914</xdr:colOff>
      <xdr:row>103</xdr:row>
      <xdr:rowOff>653143</xdr:rowOff>
    </xdr:to>
    <xdr:sp macro="" textlink="">
      <xdr:nvSpPr>
        <xdr:cNvPr id="28" name="角丸四角形 27">
          <a:extLst>
            <a:ext uri="{FF2B5EF4-FFF2-40B4-BE49-F238E27FC236}">
              <a16:creationId xmlns:a16="http://schemas.microsoft.com/office/drawing/2014/main" id="{DF4C13AA-FD0D-4FB6-B48C-472F94BC41E4}"/>
            </a:ext>
          </a:extLst>
        </xdr:cNvPr>
        <xdr:cNvSpPr/>
      </xdr:nvSpPr>
      <xdr:spPr>
        <a:xfrm>
          <a:off x="10300607" y="51870429"/>
          <a:ext cx="1140643" cy="571500"/>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182701</xdr:colOff>
      <xdr:row>99</xdr:row>
      <xdr:rowOff>184152</xdr:rowOff>
    </xdr:from>
    <xdr:to>
      <xdr:col>23</xdr:col>
      <xdr:colOff>123378</xdr:colOff>
      <xdr:row>105</xdr:row>
      <xdr:rowOff>211365</xdr:rowOff>
    </xdr:to>
    <xdr:sp macro="" textlink="">
      <xdr:nvSpPr>
        <xdr:cNvPr id="29" name="線吹き出し 1 (枠付き) 28">
          <a:extLst>
            <a:ext uri="{FF2B5EF4-FFF2-40B4-BE49-F238E27FC236}">
              <a16:creationId xmlns:a16="http://schemas.microsoft.com/office/drawing/2014/main" id="{AD578009-2B66-4A3B-98A9-41DD86948D5D}"/>
            </a:ext>
          </a:extLst>
        </xdr:cNvPr>
        <xdr:cNvSpPr/>
      </xdr:nvSpPr>
      <xdr:spPr>
        <a:xfrm>
          <a:off x="12461787" y="51176466"/>
          <a:ext cx="3336105" cy="2340428"/>
        </a:xfrm>
        <a:prstGeom prst="borderCallout1">
          <a:avLst>
            <a:gd name="adj1" fmla="val 50709"/>
            <a:gd name="adj2" fmla="val -816"/>
            <a:gd name="adj3" fmla="val 40600"/>
            <a:gd name="adj4" fmla="val -31030"/>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「はい」とお答えいただいた場合、下に連なる項目について回答が必要（黄色に着色）となります。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この項目について「いいえ」とお答えいただいた場合は、下に連なる項目について回答不要（灰色に着色）となります。</a:t>
          </a:r>
        </a:p>
      </xdr:txBody>
    </xdr:sp>
    <xdr:clientData/>
  </xdr:twoCellAnchor>
  <xdr:twoCellAnchor>
    <xdr:from>
      <xdr:col>15</xdr:col>
      <xdr:colOff>212271</xdr:colOff>
      <xdr:row>105</xdr:row>
      <xdr:rowOff>497114</xdr:rowOff>
    </xdr:from>
    <xdr:to>
      <xdr:col>23</xdr:col>
      <xdr:colOff>146591</xdr:colOff>
      <xdr:row>108</xdr:row>
      <xdr:rowOff>598719</xdr:rowOff>
    </xdr:to>
    <xdr:sp macro="" textlink="">
      <xdr:nvSpPr>
        <xdr:cNvPr id="30" name="線吹き出し 1 (枠付き) 29">
          <a:extLst>
            <a:ext uri="{FF2B5EF4-FFF2-40B4-BE49-F238E27FC236}">
              <a16:creationId xmlns:a16="http://schemas.microsoft.com/office/drawing/2014/main" id="{282F3ED7-5F2D-410E-A5D3-56C2A2E6661F}"/>
            </a:ext>
          </a:extLst>
        </xdr:cNvPr>
        <xdr:cNvSpPr/>
      </xdr:nvSpPr>
      <xdr:spPr>
        <a:xfrm>
          <a:off x="12491357" y="53802643"/>
          <a:ext cx="3336105" cy="2340428"/>
        </a:xfrm>
        <a:prstGeom prst="borderCallout1">
          <a:avLst>
            <a:gd name="adj1" fmla="val 50709"/>
            <a:gd name="adj2" fmla="val -816"/>
            <a:gd name="adj3" fmla="val 4553"/>
            <a:gd name="adj4" fmla="val -32661"/>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「はい」とお答えいただいた場合、下に連なる項目について回答が必要（黄色に着色）となります。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この項目について「いいえ」とお答えいただいた場合は、下に連なる項目について回答不要（灰色に着色）となります。</a:t>
          </a:r>
        </a:p>
      </xdr:txBody>
    </xdr:sp>
    <xdr:clientData/>
  </xdr:twoCellAnchor>
  <xdr:twoCellAnchor>
    <xdr:from>
      <xdr:col>10</xdr:col>
      <xdr:colOff>40821</xdr:colOff>
      <xdr:row>105</xdr:row>
      <xdr:rowOff>81643</xdr:rowOff>
    </xdr:from>
    <xdr:to>
      <xdr:col>11</xdr:col>
      <xdr:colOff>524921</xdr:colOff>
      <xdr:row>105</xdr:row>
      <xdr:rowOff>646793</xdr:rowOff>
    </xdr:to>
    <xdr:sp macro="" textlink="">
      <xdr:nvSpPr>
        <xdr:cNvPr id="31" name="角丸四角形 30">
          <a:extLst>
            <a:ext uri="{FF2B5EF4-FFF2-40B4-BE49-F238E27FC236}">
              <a16:creationId xmlns:a16="http://schemas.microsoft.com/office/drawing/2014/main" id="{C0260CDE-74FE-4B64-889D-EC0FDD3017FC}"/>
            </a:ext>
          </a:extLst>
        </xdr:cNvPr>
        <xdr:cNvSpPr/>
      </xdr:nvSpPr>
      <xdr:spPr>
        <a:xfrm>
          <a:off x="10314214" y="53380822"/>
          <a:ext cx="1140643" cy="571500"/>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246743</xdr:colOff>
      <xdr:row>109</xdr:row>
      <xdr:rowOff>489857</xdr:rowOff>
    </xdr:from>
    <xdr:to>
      <xdr:col>23</xdr:col>
      <xdr:colOff>187420</xdr:colOff>
      <xdr:row>112</xdr:row>
      <xdr:rowOff>388259</xdr:rowOff>
    </xdr:to>
    <xdr:sp macro="" textlink="">
      <xdr:nvSpPr>
        <xdr:cNvPr id="32" name="線吹き出し 1 (枠付き) 31">
          <a:extLst>
            <a:ext uri="{FF2B5EF4-FFF2-40B4-BE49-F238E27FC236}">
              <a16:creationId xmlns:a16="http://schemas.microsoft.com/office/drawing/2014/main" id="{4ABE5E10-8F53-4812-9ECE-3D19773826FE}"/>
            </a:ext>
          </a:extLst>
        </xdr:cNvPr>
        <xdr:cNvSpPr/>
      </xdr:nvSpPr>
      <xdr:spPr>
        <a:xfrm>
          <a:off x="12532179" y="56769000"/>
          <a:ext cx="3336105" cy="2340428"/>
        </a:xfrm>
        <a:prstGeom prst="borderCallout1">
          <a:avLst>
            <a:gd name="adj1" fmla="val 50709"/>
            <a:gd name="adj2" fmla="val -816"/>
            <a:gd name="adj3" fmla="val 4553"/>
            <a:gd name="adj4" fmla="val -32661"/>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「はい」とお答えいただいた場合、下に連なる項目について回答が必要（黄色に着色）となります。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この項目について「いいえ」とお答えいただいた場合は、下に連なる項目について回答不要（灰色に着色）となります。</a:t>
          </a:r>
        </a:p>
      </xdr:txBody>
    </xdr:sp>
    <xdr:clientData/>
  </xdr:twoCellAnchor>
  <xdr:twoCellAnchor>
    <xdr:from>
      <xdr:col>10</xdr:col>
      <xdr:colOff>48079</xdr:colOff>
      <xdr:row>109</xdr:row>
      <xdr:rowOff>61686</xdr:rowOff>
    </xdr:from>
    <xdr:to>
      <xdr:col>11</xdr:col>
      <xdr:colOff>538242</xdr:colOff>
      <xdr:row>109</xdr:row>
      <xdr:rowOff>639536</xdr:rowOff>
    </xdr:to>
    <xdr:sp macro="" textlink="">
      <xdr:nvSpPr>
        <xdr:cNvPr id="33" name="角丸四角形 32">
          <a:extLst>
            <a:ext uri="{FF2B5EF4-FFF2-40B4-BE49-F238E27FC236}">
              <a16:creationId xmlns:a16="http://schemas.microsoft.com/office/drawing/2014/main" id="{DE66D695-6238-4363-8C42-A44A2012CA4F}"/>
            </a:ext>
          </a:extLst>
        </xdr:cNvPr>
        <xdr:cNvSpPr/>
      </xdr:nvSpPr>
      <xdr:spPr>
        <a:xfrm>
          <a:off x="10327822" y="56347179"/>
          <a:ext cx="1140643" cy="571500"/>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40823</xdr:colOff>
      <xdr:row>133</xdr:row>
      <xdr:rowOff>54429</xdr:rowOff>
    </xdr:from>
    <xdr:to>
      <xdr:col>11</xdr:col>
      <xdr:colOff>519793</xdr:colOff>
      <xdr:row>133</xdr:row>
      <xdr:rowOff>625927</xdr:rowOff>
    </xdr:to>
    <xdr:sp macro="" textlink="">
      <xdr:nvSpPr>
        <xdr:cNvPr id="34" name="角丸四角形 33">
          <a:extLst>
            <a:ext uri="{FF2B5EF4-FFF2-40B4-BE49-F238E27FC236}">
              <a16:creationId xmlns:a16="http://schemas.microsoft.com/office/drawing/2014/main" id="{045FC98C-EB68-4724-A26D-519874079EAE}"/>
            </a:ext>
          </a:extLst>
        </xdr:cNvPr>
        <xdr:cNvSpPr/>
      </xdr:nvSpPr>
      <xdr:spPr>
        <a:xfrm>
          <a:off x="10314216" y="69137893"/>
          <a:ext cx="1129391" cy="571498"/>
        </a:xfrm>
        <a:prstGeom prst="roundRect">
          <a:avLst/>
        </a:prstGeom>
        <a:noFill/>
        <a:ln>
          <a:solidFill>
            <a:srgbClr val="00206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349249</xdr:colOff>
      <xdr:row>133</xdr:row>
      <xdr:rowOff>244927</xdr:rowOff>
    </xdr:from>
    <xdr:to>
      <xdr:col>20</xdr:col>
      <xdr:colOff>314735</xdr:colOff>
      <xdr:row>134</xdr:row>
      <xdr:rowOff>74470</xdr:rowOff>
    </xdr:to>
    <xdr:sp macro="" textlink="">
      <xdr:nvSpPr>
        <xdr:cNvPr id="35" name="線吹き出し 1 (枠付き) 34">
          <a:extLst>
            <a:ext uri="{FF2B5EF4-FFF2-40B4-BE49-F238E27FC236}">
              <a16:creationId xmlns:a16="http://schemas.microsoft.com/office/drawing/2014/main" id="{D110DBE7-8BFD-4F81-97C1-D79B155BF70F}"/>
            </a:ext>
          </a:extLst>
        </xdr:cNvPr>
        <xdr:cNvSpPr/>
      </xdr:nvSpPr>
      <xdr:spPr>
        <a:xfrm>
          <a:off x="12641035" y="69328391"/>
          <a:ext cx="1319893" cy="476250"/>
        </a:xfrm>
        <a:prstGeom prst="borderCallout1">
          <a:avLst>
            <a:gd name="adj1" fmla="val 51717"/>
            <a:gd name="adj2" fmla="val -1785"/>
            <a:gd name="adj3" fmla="val 17555"/>
            <a:gd name="adj4" fmla="val -91683"/>
          </a:avLst>
        </a:prstGeom>
        <a:solidFill>
          <a:schemeClr val="bg1"/>
        </a:solidFill>
        <a:ln w="952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任意解答欄</a:t>
          </a:r>
        </a:p>
      </xdr:txBody>
    </xdr:sp>
    <xdr:clientData/>
  </xdr:twoCellAnchor>
  <xdr:twoCellAnchor>
    <xdr:from>
      <xdr:col>10</xdr:col>
      <xdr:colOff>40821</xdr:colOff>
      <xdr:row>135</xdr:row>
      <xdr:rowOff>68034</xdr:rowOff>
    </xdr:from>
    <xdr:to>
      <xdr:col>11</xdr:col>
      <xdr:colOff>524921</xdr:colOff>
      <xdr:row>135</xdr:row>
      <xdr:rowOff>639534</xdr:rowOff>
    </xdr:to>
    <xdr:sp macro="" textlink="">
      <xdr:nvSpPr>
        <xdr:cNvPr id="36" name="角丸四角形 35">
          <a:extLst>
            <a:ext uri="{FF2B5EF4-FFF2-40B4-BE49-F238E27FC236}">
              <a16:creationId xmlns:a16="http://schemas.microsoft.com/office/drawing/2014/main" id="{BF28BF3C-81AA-4062-A34B-E033190314D6}"/>
            </a:ext>
          </a:extLst>
        </xdr:cNvPr>
        <xdr:cNvSpPr/>
      </xdr:nvSpPr>
      <xdr:spPr>
        <a:xfrm>
          <a:off x="10314214" y="70457784"/>
          <a:ext cx="1140643" cy="571500"/>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196308</xdr:colOff>
      <xdr:row>134</xdr:row>
      <xdr:rowOff>605064</xdr:rowOff>
    </xdr:from>
    <xdr:to>
      <xdr:col>23</xdr:col>
      <xdr:colOff>136985</xdr:colOff>
      <xdr:row>138</xdr:row>
      <xdr:rowOff>326560</xdr:rowOff>
    </xdr:to>
    <xdr:sp macro="" textlink="">
      <xdr:nvSpPr>
        <xdr:cNvPr id="37" name="線吹き出し 1 (枠付き) 36">
          <a:extLst>
            <a:ext uri="{FF2B5EF4-FFF2-40B4-BE49-F238E27FC236}">
              <a16:creationId xmlns:a16="http://schemas.microsoft.com/office/drawing/2014/main" id="{D68C85E1-2D04-4D47-8B44-BE2FC9F00DBD}"/>
            </a:ext>
          </a:extLst>
        </xdr:cNvPr>
        <xdr:cNvSpPr/>
      </xdr:nvSpPr>
      <xdr:spPr>
        <a:xfrm>
          <a:off x="12475394" y="70335321"/>
          <a:ext cx="3336105" cy="2340428"/>
        </a:xfrm>
        <a:prstGeom prst="borderCallout1">
          <a:avLst>
            <a:gd name="adj1" fmla="val 50709"/>
            <a:gd name="adj2" fmla="val -816"/>
            <a:gd name="adj3" fmla="val 23740"/>
            <a:gd name="adj4" fmla="val -30214"/>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「はい」とお答えいただいた場合、下に連なる項目について回答が必要（黄色に着色）となります。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この項目について「いいえ」とお答えいただいた場合は、下に連なる項目について回答不要（灰色に着色）となります。</a:t>
          </a:r>
        </a:p>
      </xdr:txBody>
    </xdr:sp>
    <xdr:clientData/>
  </xdr:twoCellAnchor>
  <xdr:twoCellAnchor>
    <xdr:from>
      <xdr:col>15</xdr:col>
      <xdr:colOff>582387</xdr:colOff>
      <xdr:row>143</xdr:row>
      <xdr:rowOff>0</xdr:rowOff>
    </xdr:from>
    <xdr:to>
      <xdr:col>20</xdr:col>
      <xdr:colOff>68096</xdr:colOff>
      <xdr:row>144</xdr:row>
      <xdr:rowOff>13607</xdr:rowOff>
    </xdr:to>
    <xdr:sp macro="" textlink="">
      <xdr:nvSpPr>
        <xdr:cNvPr id="38" name="角丸四角形 37">
          <a:extLst>
            <a:ext uri="{FF2B5EF4-FFF2-40B4-BE49-F238E27FC236}">
              <a16:creationId xmlns:a16="http://schemas.microsoft.com/office/drawing/2014/main" id="{45425FF4-59E5-44D5-A57B-48F1CB4038F0}"/>
            </a:ext>
          </a:extLst>
        </xdr:cNvPr>
        <xdr:cNvSpPr/>
      </xdr:nvSpPr>
      <xdr:spPr>
        <a:xfrm>
          <a:off x="12899573" y="75614893"/>
          <a:ext cx="789215" cy="666750"/>
        </a:xfrm>
        <a:prstGeom prst="roundRect">
          <a:avLst/>
        </a:prstGeom>
        <a:noFill/>
        <a:ln>
          <a:solidFill>
            <a:srgbClr val="00206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40822</xdr:colOff>
      <xdr:row>143</xdr:row>
      <xdr:rowOff>54429</xdr:rowOff>
    </xdr:from>
    <xdr:to>
      <xdr:col>12</xdr:col>
      <xdr:colOff>520059</xdr:colOff>
      <xdr:row>143</xdr:row>
      <xdr:rowOff>625929</xdr:rowOff>
    </xdr:to>
    <xdr:sp macro="" textlink="">
      <xdr:nvSpPr>
        <xdr:cNvPr id="39" name="角丸四角形 38">
          <a:extLst>
            <a:ext uri="{FF2B5EF4-FFF2-40B4-BE49-F238E27FC236}">
              <a16:creationId xmlns:a16="http://schemas.microsoft.com/office/drawing/2014/main" id="{450CF559-A5C5-4DB6-8CE0-347458D3B522}"/>
            </a:ext>
          </a:extLst>
        </xdr:cNvPr>
        <xdr:cNvSpPr/>
      </xdr:nvSpPr>
      <xdr:spPr>
        <a:xfrm>
          <a:off x="11538858" y="75669322"/>
          <a:ext cx="517071" cy="571500"/>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246744</xdr:colOff>
      <xdr:row>144</xdr:row>
      <xdr:rowOff>231322</xdr:rowOff>
    </xdr:from>
    <xdr:to>
      <xdr:col>23</xdr:col>
      <xdr:colOff>301173</xdr:colOff>
      <xdr:row>146</xdr:row>
      <xdr:rowOff>489859</xdr:rowOff>
    </xdr:to>
    <xdr:sp macro="" textlink="">
      <xdr:nvSpPr>
        <xdr:cNvPr id="40" name="線吹き出し 1 (枠付き) 39">
          <a:extLst>
            <a:ext uri="{FF2B5EF4-FFF2-40B4-BE49-F238E27FC236}">
              <a16:creationId xmlns:a16="http://schemas.microsoft.com/office/drawing/2014/main" id="{9F3A46FD-44D4-4A46-9C39-204EE66F8D7A}"/>
            </a:ext>
          </a:extLst>
        </xdr:cNvPr>
        <xdr:cNvSpPr/>
      </xdr:nvSpPr>
      <xdr:spPr>
        <a:xfrm>
          <a:off x="12532180" y="76499358"/>
          <a:ext cx="3456214" cy="1564822"/>
        </a:xfrm>
        <a:prstGeom prst="borderCallout1">
          <a:avLst>
            <a:gd name="adj1" fmla="val 57780"/>
            <a:gd name="adj2" fmla="val -1242"/>
            <a:gd name="adj3" fmla="val -17009"/>
            <a:gd name="adj4" fmla="val -16113"/>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「非該当」つまり、看取りを実施していない（現状実施する予定がない）場合、回答欄右側（青枠の部分）に「看取り未実施」と表示されます。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12</xdr:col>
      <xdr:colOff>534307</xdr:colOff>
      <xdr:row>143</xdr:row>
      <xdr:rowOff>285750</xdr:rowOff>
    </xdr:from>
    <xdr:to>
      <xdr:col>15</xdr:col>
      <xdr:colOff>602343</xdr:colOff>
      <xdr:row>143</xdr:row>
      <xdr:rowOff>319766</xdr:rowOff>
    </xdr:to>
    <xdr:cxnSp macro="">
      <xdr:nvCxnSpPr>
        <xdr:cNvPr id="41" name="直線コネクタ 40">
          <a:extLst>
            <a:ext uri="{FF2B5EF4-FFF2-40B4-BE49-F238E27FC236}">
              <a16:creationId xmlns:a16="http://schemas.microsoft.com/office/drawing/2014/main" id="{D3C3B519-4CA5-4A74-AAA8-DC5A7BF10D89}"/>
            </a:ext>
          </a:extLst>
        </xdr:cNvPr>
        <xdr:cNvCxnSpPr/>
      </xdr:nvCxnSpPr>
      <xdr:spPr>
        <a:xfrm flipV="1">
          <a:off x="12083143" y="75900643"/>
          <a:ext cx="830036" cy="34016"/>
        </a:xfrm>
        <a:prstGeom prst="line">
          <a:avLst/>
        </a:prstGeom>
        <a:ln w="12700">
          <a:solidFill>
            <a:srgbClr val="00206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212272</xdr:colOff>
      <xdr:row>138</xdr:row>
      <xdr:rowOff>462642</xdr:rowOff>
    </xdr:from>
    <xdr:to>
      <xdr:col>23</xdr:col>
      <xdr:colOff>136967</xdr:colOff>
      <xdr:row>142</xdr:row>
      <xdr:rowOff>40819</xdr:rowOff>
    </xdr:to>
    <xdr:sp macro="" textlink="">
      <xdr:nvSpPr>
        <xdr:cNvPr id="42" name="四角形吹き出し 41">
          <a:extLst>
            <a:ext uri="{FF2B5EF4-FFF2-40B4-BE49-F238E27FC236}">
              <a16:creationId xmlns:a16="http://schemas.microsoft.com/office/drawing/2014/main" id="{58DB44C6-FE72-467A-91E2-1EBE73D8787B}"/>
            </a:ext>
          </a:extLst>
        </xdr:cNvPr>
        <xdr:cNvSpPr/>
      </xdr:nvSpPr>
      <xdr:spPr>
        <a:xfrm>
          <a:off x="12491358" y="72811821"/>
          <a:ext cx="3320143" cy="2190748"/>
        </a:xfrm>
        <a:prstGeom prst="wedgeRectCallout">
          <a:avLst>
            <a:gd name="adj1" fmla="val -92204"/>
            <a:gd name="adj2" fmla="val 91063"/>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u="sng">
              <a:solidFill>
                <a:sysClr val="windowText" lastClr="000000"/>
              </a:solidFill>
              <a:latin typeface="HG丸ｺﾞｼｯｸM-PRO" panose="020F0600000000000000" pitchFamily="50" charset="-128"/>
              <a:ea typeface="HG丸ｺﾞｼｯｸM-PRO" panose="020F0600000000000000" pitchFamily="50" charset="-128"/>
            </a:rPr>
            <a:t>看取りを実施していない・しないという方針</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の場合は「</a:t>
          </a:r>
          <a:r>
            <a:rPr kumimoji="1" lang="ja-JP" altLang="en-US" sz="1200" b="1" u="sng">
              <a:solidFill>
                <a:sysClr val="windowText" lastClr="000000"/>
              </a:solidFill>
              <a:latin typeface="HG丸ｺﾞｼｯｸM-PRO" panose="020F0600000000000000" pitchFamily="50" charset="-128"/>
              <a:ea typeface="HG丸ｺﾞｼｯｸM-PRO" panose="020F0600000000000000" pitchFamily="50" charset="-128"/>
            </a:rPr>
            <a:t>非該当</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200" b="1">
              <a:solidFill>
                <a:srgbClr val="002060"/>
              </a:solidFill>
              <a:latin typeface="HG丸ｺﾞｼｯｸM-PRO" panose="020F0600000000000000" pitchFamily="50" charset="-128"/>
              <a:ea typeface="HG丸ｺﾞｼｯｸM-PRO" panose="020F0600000000000000" pitchFamily="50" charset="-128"/>
            </a:rPr>
            <a:t>実施する方針だが体制等が整っていない場合には「いいえ」</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に✔</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300"/>
            </a:lnSpc>
          </a:pP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看取りの実施は必須ではありませんが、実施するなら体制の整備が必須、という主旨で「必須項目」となっております。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1383392</xdr:colOff>
      <xdr:row>0</xdr:row>
      <xdr:rowOff>95250</xdr:rowOff>
    </xdr:from>
    <xdr:to>
      <xdr:col>9</xdr:col>
      <xdr:colOff>397491</xdr:colOff>
      <xdr:row>5</xdr:row>
      <xdr:rowOff>108856</xdr:rowOff>
    </xdr:to>
    <xdr:sp macro="" textlink="">
      <xdr:nvSpPr>
        <xdr:cNvPr id="2" name="四角形吹き出し 1">
          <a:extLst>
            <a:ext uri="{FF2B5EF4-FFF2-40B4-BE49-F238E27FC236}">
              <a16:creationId xmlns:a16="http://schemas.microsoft.com/office/drawing/2014/main" id="{1963B0AE-59FE-4B4D-95E9-D496E3165459}"/>
            </a:ext>
          </a:extLst>
        </xdr:cNvPr>
        <xdr:cNvSpPr/>
      </xdr:nvSpPr>
      <xdr:spPr>
        <a:xfrm>
          <a:off x="4925785" y="95250"/>
          <a:ext cx="2803072" cy="1115785"/>
        </a:xfrm>
        <a:prstGeom prst="wedgeRectCallout">
          <a:avLst>
            <a:gd name="adj1" fmla="val 44593"/>
            <a:gd name="adj2" fmla="val 175829"/>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●および「基準」の項目についてお答えください。（●のついていない部分は、回答してもしなくてもどちらでも結構です。）</a:t>
          </a:r>
        </a:p>
      </xdr:txBody>
    </xdr:sp>
    <xdr:clientData/>
  </xdr:twoCellAnchor>
  <xdr:twoCellAnchor>
    <xdr:from>
      <xdr:col>14</xdr:col>
      <xdr:colOff>246743</xdr:colOff>
      <xdr:row>6</xdr:row>
      <xdr:rowOff>163286</xdr:rowOff>
    </xdr:from>
    <xdr:to>
      <xdr:col>23</xdr:col>
      <xdr:colOff>314779</xdr:colOff>
      <xdr:row>17</xdr:row>
      <xdr:rowOff>421822</xdr:rowOff>
    </xdr:to>
    <xdr:sp macro="" textlink="">
      <xdr:nvSpPr>
        <xdr:cNvPr id="5" name="テキスト ボックス 4">
          <a:extLst>
            <a:ext uri="{FF2B5EF4-FFF2-40B4-BE49-F238E27FC236}">
              <a16:creationId xmlns:a16="http://schemas.microsoft.com/office/drawing/2014/main" id="{82E97806-B2FF-497C-98F3-06E079FC957E}"/>
            </a:ext>
          </a:extLst>
        </xdr:cNvPr>
        <xdr:cNvSpPr txBox="1"/>
      </xdr:nvSpPr>
      <xdr:spPr>
        <a:xfrm>
          <a:off x="10953750" y="1387929"/>
          <a:ext cx="3469822" cy="378278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はい、いいえ、非該当のいずれかに✔を入れてください。（斜線が入っている部分は選択不可です。）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正しく入力されたものについては、薄い黄味がかった色（</a:t>
          </a:r>
          <a:r>
            <a:rPr kumimoji="1" lang="ja-JP" altLang="en-US" sz="1200" b="1">
              <a:solidFill>
                <a:srgbClr val="FFFF99"/>
              </a:solidFill>
              <a:latin typeface="HG丸ｺﾞｼｯｸM-PRO" panose="020F0600000000000000" pitchFamily="50" charset="-128"/>
              <a:ea typeface="HG丸ｺﾞｼｯｸM-PRO" panose="020F0600000000000000" pitchFamily="50" charset="-128"/>
            </a:rPr>
            <a:t>■</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）に背景色が変わります。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黄色（</a:t>
          </a:r>
          <a:r>
            <a:rPr kumimoji="1" lang="ja-JP" altLang="en-US" sz="1200" b="1">
              <a:solidFill>
                <a:srgbClr val="FFFF00"/>
              </a:solidFill>
              <a:latin typeface="HG丸ｺﾞｼｯｸM-PRO" panose="020F0600000000000000" pitchFamily="50" charset="-128"/>
              <a:ea typeface="HG丸ｺﾞｼｯｸM-PRO" panose="020F0600000000000000" pitchFamily="50" charset="-128"/>
            </a:rPr>
            <a:t>■</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）の背景色のものは、記入を要する部分です。提出時に黄色の部分が全くない状態になっているかどうか、ご確認ください。</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3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なお、選択によっては、一部セルが灰色（</a:t>
          </a:r>
          <a:r>
            <a:rPr kumimoji="1" lang="ja-JP" altLang="en-US" sz="1200" b="1">
              <a:solidFill>
                <a:schemeClr val="bg1">
                  <a:lumMod val="75000"/>
                </a:schemeClr>
              </a:solidFill>
              <a:latin typeface="HG丸ｺﾞｼｯｸM-PRO" panose="020F0600000000000000" pitchFamily="50" charset="-128"/>
              <a:ea typeface="HG丸ｺﾞｼｯｸM-PRO" panose="020F0600000000000000" pitchFamily="50" charset="-128"/>
            </a:rPr>
            <a:t>■</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）に着色されることがございます。灰色になった部分については、回答不要です。</a:t>
          </a:r>
          <a:endParaRPr kumimoji="1" lang="ja-JP" altLang="en-US" sz="1200" b="1">
            <a:solidFill>
              <a:srgbClr val="FFFF99"/>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14</xdr:col>
      <xdr:colOff>225879</xdr:colOff>
      <xdr:row>17</xdr:row>
      <xdr:rowOff>666751</xdr:rowOff>
    </xdr:from>
    <xdr:to>
      <xdr:col>22</xdr:col>
      <xdr:colOff>239486</xdr:colOff>
      <xdr:row>19</xdr:row>
      <xdr:rowOff>299358</xdr:rowOff>
    </xdr:to>
    <xdr:sp macro="" textlink="">
      <xdr:nvSpPr>
        <xdr:cNvPr id="6" name="四角形吹き出し 5">
          <a:extLst>
            <a:ext uri="{FF2B5EF4-FFF2-40B4-BE49-F238E27FC236}">
              <a16:creationId xmlns:a16="http://schemas.microsoft.com/office/drawing/2014/main" id="{BC558FC3-C5FF-4C65-BFFF-D2AF5C13709D}"/>
            </a:ext>
          </a:extLst>
        </xdr:cNvPr>
        <xdr:cNvSpPr/>
      </xdr:nvSpPr>
      <xdr:spPr>
        <a:xfrm>
          <a:off x="10926536" y="5415644"/>
          <a:ext cx="2735036" cy="1183821"/>
        </a:xfrm>
        <a:prstGeom prst="wedgeRectCallout">
          <a:avLst>
            <a:gd name="adj1" fmla="val -96379"/>
            <a:gd name="adj2" fmla="val -67632"/>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「必須事項」について、いいえとご回答なさった場合、✔が</a:t>
          </a:r>
          <a:r>
            <a:rPr kumimoji="1" lang="ja-JP" altLang="en-US" sz="1200" b="1">
              <a:solidFill>
                <a:srgbClr val="FF0000"/>
              </a:solidFill>
              <a:latin typeface="HG丸ｺﾞｼｯｸM-PRO" panose="020F0600000000000000" pitchFamily="50" charset="-128"/>
              <a:ea typeface="HG丸ｺﾞｼｯｸM-PRO" panose="020F0600000000000000" pitchFamily="50" charset="-128"/>
            </a:rPr>
            <a:t>赤字</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となります。</a:t>
          </a:r>
        </a:p>
      </xdr:txBody>
    </xdr:sp>
    <xdr:clientData/>
  </xdr:twoCellAnchor>
  <xdr:twoCellAnchor>
    <xdr:from>
      <xdr:col>8</xdr:col>
      <xdr:colOff>27214</xdr:colOff>
      <xdr:row>21</xdr:row>
      <xdr:rowOff>108857</xdr:rowOff>
    </xdr:from>
    <xdr:to>
      <xdr:col>8</xdr:col>
      <xdr:colOff>608577</xdr:colOff>
      <xdr:row>21</xdr:row>
      <xdr:rowOff>734786</xdr:rowOff>
    </xdr:to>
    <xdr:sp macro="" textlink="">
      <xdr:nvSpPr>
        <xdr:cNvPr id="7" name="角丸四角形 6">
          <a:extLst>
            <a:ext uri="{FF2B5EF4-FFF2-40B4-BE49-F238E27FC236}">
              <a16:creationId xmlns:a16="http://schemas.microsoft.com/office/drawing/2014/main" id="{B3C2341F-4256-4679-86BE-3CE481B8F668}"/>
            </a:ext>
          </a:extLst>
        </xdr:cNvPr>
        <xdr:cNvSpPr/>
      </xdr:nvSpPr>
      <xdr:spPr>
        <a:xfrm>
          <a:off x="6640285" y="7960178"/>
          <a:ext cx="625929" cy="625929"/>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246739</xdr:colOff>
      <xdr:row>22</xdr:row>
      <xdr:rowOff>226783</xdr:rowOff>
    </xdr:from>
    <xdr:to>
      <xdr:col>22</xdr:col>
      <xdr:colOff>588703</xdr:colOff>
      <xdr:row>23</xdr:row>
      <xdr:rowOff>911677</xdr:rowOff>
    </xdr:to>
    <xdr:sp macro="" textlink="">
      <xdr:nvSpPr>
        <xdr:cNvPr id="8" name="線吹き出し 1 (枠付き) 7">
          <a:extLst>
            <a:ext uri="{FF2B5EF4-FFF2-40B4-BE49-F238E27FC236}">
              <a16:creationId xmlns:a16="http://schemas.microsoft.com/office/drawing/2014/main" id="{291C941C-BF4D-4FE0-887F-C9D4F42B3554}"/>
            </a:ext>
          </a:extLst>
        </xdr:cNvPr>
        <xdr:cNvSpPr/>
      </xdr:nvSpPr>
      <xdr:spPr>
        <a:xfrm>
          <a:off x="10953746" y="8853712"/>
          <a:ext cx="3088825" cy="1460501"/>
        </a:xfrm>
        <a:prstGeom prst="borderCallout1">
          <a:avLst>
            <a:gd name="adj1" fmla="val 47917"/>
            <a:gd name="adj2" fmla="val -714"/>
            <a:gd name="adj3" fmla="val -40471"/>
            <a:gd name="adj4" fmla="val -119891"/>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この「必須事項」の列に「★」マークがある項目は、都の「あり方指針」において、連携を行う場合には遵守するよう定める内容を示します。</a:t>
          </a:r>
        </a:p>
      </xdr:txBody>
    </xdr:sp>
    <xdr:clientData/>
  </xdr:twoCellAnchor>
  <xdr:twoCellAnchor>
    <xdr:from>
      <xdr:col>10</xdr:col>
      <xdr:colOff>48078</xdr:colOff>
      <xdr:row>20</xdr:row>
      <xdr:rowOff>81643</xdr:rowOff>
    </xdr:from>
    <xdr:to>
      <xdr:col>11</xdr:col>
      <xdr:colOff>642984</xdr:colOff>
      <xdr:row>20</xdr:row>
      <xdr:rowOff>680357</xdr:rowOff>
    </xdr:to>
    <xdr:sp macro="" textlink="">
      <xdr:nvSpPr>
        <xdr:cNvPr id="9" name="角丸四角形 8">
          <a:extLst>
            <a:ext uri="{FF2B5EF4-FFF2-40B4-BE49-F238E27FC236}">
              <a16:creationId xmlns:a16="http://schemas.microsoft.com/office/drawing/2014/main" id="{965B8E15-6274-409D-A120-2A81913D08C6}"/>
            </a:ext>
          </a:extLst>
        </xdr:cNvPr>
        <xdr:cNvSpPr/>
      </xdr:nvSpPr>
      <xdr:spPr>
        <a:xfrm>
          <a:off x="8409214" y="7157357"/>
          <a:ext cx="1374321" cy="598714"/>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233135</xdr:colOff>
      <xdr:row>19</xdr:row>
      <xdr:rowOff>625927</xdr:rowOff>
    </xdr:from>
    <xdr:to>
      <xdr:col>23</xdr:col>
      <xdr:colOff>249254</xdr:colOff>
      <xdr:row>21</xdr:row>
      <xdr:rowOff>728433</xdr:rowOff>
    </xdr:to>
    <xdr:sp macro="" textlink="">
      <xdr:nvSpPr>
        <xdr:cNvPr id="10" name="線吹き出し 1 (枠付き) 9">
          <a:extLst>
            <a:ext uri="{FF2B5EF4-FFF2-40B4-BE49-F238E27FC236}">
              <a16:creationId xmlns:a16="http://schemas.microsoft.com/office/drawing/2014/main" id="{3EBEF6B5-97C3-4729-9A81-B90C027FB0FD}"/>
            </a:ext>
          </a:extLst>
        </xdr:cNvPr>
        <xdr:cNvSpPr/>
      </xdr:nvSpPr>
      <xdr:spPr>
        <a:xfrm>
          <a:off x="10940142" y="6926034"/>
          <a:ext cx="3411550" cy="1660070"/>
        </a:xfrm>
        <a:prstGeom prst="borderCallout1">
          <a:avLst>
            <a:gd name="adj1" fmla="val 52138"/>
            <a:gd name="adj2" fmla="val -1916"/>
            <a:gd name="adj3" fmla="val 27852"/>
            <a:gd name="adj4" fmla="val -32097"/>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記入を要する項目について、未記入の部分がありますと、このように黄色着色のままとなります。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ご提出前に黄色い部分がないか、一度ご確認ください。</a:t>
          </a:r>
        </a:p>
      </xdr:txBody>
    </xdr:sp>
    <xdr:clientData/>
  </xdr:twoCellAnchor>
  <xdr:twoCellAnchor>
    <xdr:from>
      <xdr:col>9</xdr:col>
      <xdr:colOff>61686</xdr:colOff>
      <xdr:row>23</xdr:row>
      <xdr:rowOff>136072</xdr:rowOff>
    </xdr:from>
    <xdr:to>
      <xdr:col>9</xdr:col>
      <xdr:colOff>883325</xdr:colOff>
      <xdr:row>23</xdr:row>
      <xdr:rowOff>1102178</xdr:rowOff>
    </xdr:to>
    <xdr:sp macro="" textlink="">
      <xdr:nvSpPr>
        <xdr:cNvPr id="11" name="角丸四角形 10">
          <a:extLst>
            <a:ext uri="{FF2B5EF4-FFF2-40B4-BE49-F238E27FC236}">
              <a16:creationId xmlns:a16="http://schemas.microsoft.com/office/drawing/2014/main" id="{322C3C63-539D-4849-A2D4-D8B5864BAB98}"/>
            </a:ext>
          </a:extLst>
        </xdr:cNvPr>
        <xdr:cNvSpPr/>
      </xdr:nvSpPr>
      <xdr:spPr>
        <a:xfrm>
          <a:off x="7361465" y="9538608"/>
          <a:ext cx="898071" cy="966106"/>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273957</xdr:colOff>
      <xdr:row>23</xdr:row>
      <xdr:rowOff>1074964</xdr:rowOff>
    </xdr:from>
    <xdr:to>
      <xdr:col>22</xdr:col>
      <xdr:colOff>520750</xdr:colOff>
      <xdr:row>25</xdr:row>
      <xdr:rowOff>517073</xdr:rowOff>
    </xdr:to>
    <xdr:sp macro="" textlink="">
      <xdr:nvSpPr>
        <xdr:cNvPr id="12" name="四角形吹き出し 11">
          <a:extLst>
            <a:ext uri="{FF2B5EF4-FFF2-40B4-BE49-F238E27FC236}">
              <a16:creationId xmlns:a16="http://schemas.microsoft.com/office/drawing/2014/main" id="{2BC1DE3E-7E2B-43CA-9E8A-C181E509CA1D}"/>
            </a:ext>
          </a:extLst>
        </xdr:cNvPr>
        <xdr:cNvSpPr/>
      </xdr:nvSpPr>
      <xdr:spPr>
        <a:xfrm>
          <a:off x="10980964" y="10477500"/>
          <a:ext cx="2993572" cy="1415144"/>
        </a:xfrm>
        <a:prstGeom prst="wedgeRectCallout">
          <a:avLst>
            <a:gd name="adj1" fmla="val -145470"/>
            <a:gd name="adj2" fmla="val -83978"/>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「基準」とかかれた項目は、特定施設入居者生活介護の指定基準にあたる項目です。ご回答の際には、ご留意ください。</a:t>
          </a:r>
        </a:p>
      </xdr:txBody>
    </xdr:sp>
    <xdr:clientData/>
  </xdr:twoCellAnchor>
  <xdr:twoCellAnchor>
    <xdr:from>
      <xdr:col>11</xdr:col>
      <xdr:colOff>68943</xdr:colOff>
      <xdr:row>27</xdr:row>
      <xdr:rowOff>40822</xdr:rowOff>
    </xdr:from>
    <xdr:to>
      <xdr:col>11</xdr:col>
      <xdr:colOff>643747</xdr:colOff>
      <xdr:row>27</xdr:row>
      <xdr:rowOff>932613</xdr:rowOff>
    </xdr:to>
    <xdr:sp macro="" textlink="">
      <xdr:nvSpPr>
        <xdr:cNvPr id="13" name="角丸四角形 12">
          <a:extLst>
            <a:ext uri="{FF2B5EF4-FFF2-40B4-BE49-F238E27FC236}">
              <a16:creationId xmlns:a16="http://schemas.microsoft.com/office/drawing/2014/main" id="{AA5F9121-3A3A-421D-AF11-CE8D6A354B4A}"/>
            </a:ext>
          </a:extLst>
        </xdr:cNvPr>
        <xdr:cNvSpPr/>
      </xdr:nvSpPr>
      <xdr:spPr>
        <a:xfrm>
          <a:off x="9171214" y="13008429"/>
          <a:ext cx="625929" cy="898071"/>
        </a:xfrm>
        <a:prstGeom prst="roundRect">
          <a:avLst/>
        </a:prstGeom>
        <a:noFill/>
        <a:ln>
          <a:solidFill>
            <a:srgbClr val="00206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20</xdr:col>
      <xdr:colOff>123373</xdr:colOff>
      <xdr:row>26</xdr:row>
      <xdr:rowOff>190499</xdr:rowOff>
    </xdr:from>
    <xdr:to>
      <xdr:col>23</xdr:col>
      <xdr:colOff>335692</xdr:colOff>
      <xdr:row>27</xdr:row>
      <xdr:rowOff>687622</xdr:rowOff>
    </xdr:to>
    <xdr:sp macro="" textlink="">
      <xdr:nvSpPr>
        <xdr:cNvPr id="14" name="線吹き出し 1 (枠付き) 13">
          <a:extLst>
            <a:ext uri="{FF2B5EF4-FFF2-40B4-BE49-F238E27FC236}">
              <a16:creationId xmlns:a16="http://schemas.microsoft.com/office/drawing/2014/main" id="{14D77FD8-031C-4052-B4E1-1DB85F5E59AE}"/>
            </a:ext>
          </a:extLst>
        </xdr:cNvPr>
        <xdr:cNvSpPr/>
      </xdr:nvSpPr>
      <xdr:spPr>
        <a:xfrm>
          <a:off x="12178394" y="12382499"/>
          <a:ext cx="2272392" cy="1279071"/>
        </a:xfrm>
        <a:prstGeom prst="borderCallout1">
          <a:avLst>
            <a:gd name="adj1" fmla="val 51717"/>
            <a:gd name="adj2" fmla="val -1785"/>
            <a:gd name="adj3" fmla="val 77485"/>
            <a:gd name="adj4" fmla="val -6909"/>
          </a:avLst>
        </a:prstGeom>
        <a:solidFill>
          <a:schemeClr val="bg1"/>
        </a:solidFill>
        <a:ln w="952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基準と書かれた項目に「いいえ」と回答した場合、このような表示がされます。</a:t>
          </a:r>
        </a:p>
      </xdr:txBody>
    </xdr:sp>
    <xdr:clientData/>
  </xdr:twoCellAnchor>
  <xdr:twoCellAnchor>
    <xdr:from>
      <xdr:col>19</xdr:col>
      <xdr:colOff>20865</xdr:colOff>
      <xdr:row>27</xdr:row>
      <xdr:rowOff>27214</xdr:rowOff>
    </xdr:from>
    <xdr:to>
      <xdr:col>19</xdr:col>
      <xdr:colOff>602228</xdr:colOff>
      <xdr:row>27</xdr:row>
      <xdr:rowOff>925285</xdr:rowOff>
    </xdr:to>
    <xdr:sp macro="" textlink="">
      <xdr:nvSpPr>
        <xdr:cNvPr id="15" name="角丸四角形 14">
          <a:extLst>
            <a:ext uri="{FF2B5EF4-FFF2-40B4-BE49-F238E27FC236}">
              <a16:creationId xmlns:a16="http://schemas.microsoft.com/office/drawing/2014/main" id="{9B473DE8-262F-48DC-A52C-E470285B6C78}"/>
            </a:ext>
          </a:extLst>
        </xdr:cNvPr>
        <xdr:cNvSpPr/>
      </xdr:nvSpPr>
      <xdr:spPr>
        <a:xfrm>
          <a:off x="11389179" y="12994821"/>
          <a:ext cx="625929" cy="898071"/>
        </a:xfrm>
        <a:prstGeom prst="roundRect">
          <a:avLst/>
        </a:prstGeom>
        <a:noFill/>
        <a:ln>
          <a:solidFill>
            <a:srgbClr val="00206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0</xdr:colOff>
      <xdr:row>27</xdr:row>
      <xdr:rowOff>455838</xdr:rowOff>
    </xdr:from>
    <xdr:to>
      <xdr:col>19</xdr:col>
      <xdr:colOff>20889</xdr:colOff>
      <xdr:row>27</xdr:row>
      <xdr:rowOff>476250</xdr:rowOff>
    </xdr:to>
    <xdr:cxnSp macro="">
      <xdr:nvCxnSpPr>
        <xdr:cNvPr id="16" name="直線コネクタ 15">
          <a:extLst>
            <a:ext uri="{FF2B5EF4-FFF2-40B4-BE49-F238E27FC236}">
              <a16:creationId xmlns:a16="http://schemas.microsoft.com/office/drawing/2014/main" id="{725056F1-999E-4FCE-9525-B31EA08799B0}"/>
            </a:ext>
          </a:extLst>
        </xdr:cNvPr>
        <xdr:cNvCxnSpPr>
          <a:endCxn id="15" idx="1"/>
        </xdr:cNvCxnSpPr>
      </xdr:nvCxnSpPr>
      <xdr:spPr>
        <a:xfrm>
          <a:off x="9824357" y="13423445"/>
          <a:ext cx="1564822" cy="20412"/>
        </a:xfrm>
        <a:prstGeom prst="line">
          <a:avLst/>
        </a:prstGeom>
        <a:ln w="12700">
          <a:solidFill>
            <a:srgbClr val="00206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102507</xdr:colOff>
      <xdr:row>39</xdr:row>
      <xdr:rowOff>75293</xdr:rowOff>
    </xdr:from>
    <xdr:to>
      <xdr:col>11</xdr:col>
      <xdr:colOff>472621</xdr:colOff>
      <xdr:row>39</xdr:row>
      <xdr:rowOff>653143</xdr:rowOff>
    </xdr:to>
    <xdr:sp macro="" textlink="">
      <xdr:nvSpPr>
        <xdr:cNvPr id="21" name="角丸四角形 20">
          <a:extLst>
            <a:ext uri="{FF2B5EF4-FFF2-40B4-BE49-F238E27FC236}">
              <a16:creationId xmlns:a16="http://schemas.microsoft.com/office/drawing/2014/main" id="{C105512E-389E-4595-96D4-163CCAF44BB9}"/>
            </a:ext>
          </a:extLst>
        </xdr:cNvPr>
        <xdr:cNvSpPr/>
      </xdr:nvSpPr>
      <xdr:spPr>
        <a:xfrm>
          <a:off x="8463643" y="15865929"/>
          <a:ext cx="1142999" cy="571500"/>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322035</xdr:colOff>
      <xdr:row>36</xdr:row>
      <xdr:rowOff>87994</xdr:rowOff>
    </xdr:from>
    <xdr:to>
      <xdr:col>22</xdr:col>
      <xdr:colOff>554267</xdr:colOff>
      <xdr:row>41</xdr:row>
      <xdr:rowOff>40795</xdr:rowOff>
    </xdr:to>
    <xdr:sp macro="" textlink="">
      <xdr:nvSpPr>
        <xdr:cNvPr id="22" name="線吹き出し 1 (枠付き) 21">
          <a:extLst>
            <a:ext uri="{FF2B5EF4-FFF2-40B4-BE49-F238E27FC236}">
              <a16:creationId xmlns:a16="http://schemas.microsoft.com/office/drawing/2014/main" id="{986C9FEC-23EB-426D-9666-46EE4FD7FD2E}"/>
            </a:ext>
          </a:extLst>
        </xdr:cNvPr>
        <xdr:cNvSpPr/>
      </xdr:nvSpPr>
      <xdr:spPr>
        <a:xfrm>
          <a:off x="11035392" y="15362465"/>
          <a:ext cx="2966357" cy="1959428"/>
        </a:xfrm>
        <a:prstGeom prst="borderCallout1">
          <a:avLst>
            <a:gd name="adj1" fmla="val 50709"/>
            <a:gd name="adj2" fmla="val -816"/>
            <a:gd name="adj3" fmla="val 41115"/>
            <a:gd name="adj4" fmla="val -48195"/>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「はい」とお答えいただいた場合、下に連なる項目について回答が必要（黄色に着色）となります。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この項目について「いいえ」とお答えいただいた場合は、下に連なる項目について回答不要（灰色に着色）となります。</a:t>
          </a:r>
        </a:p>
      </xdr:txBody>
    </xdr:sp>
    <xdr:clientData/>
  </xdr:twoCellAnchor>
  <xdr:twoCellAnchor>
    <xdr:from>
      <xdr:col>10</xdr:col>
      <xdr:colOff>75292</xdr:colOff>
      <xdr:row>46</xdr:row>
      <xdr:rowOff>75293</xdr:rowOff>
    </xdr:from>
    <xdr:to>
      <xdr:col>12</xdr:col>
      <xdr:colOff>596088</xdr:colOff>
      <xdr:row>53</xdr:row>
      <xdr:rowOff>674007</xdr:rowOff>
    </xdr:to>
    <xdr:sp macro="" textlink="">
      <xdr:nvSpPr>
        <xdr:cNvPr id="23" name="角丸四角形 22">
          <a:extLst>
            <a:ext uri="{FF2B5EF4-FFF2-40B4-BE49-F238E27FC236}">
              <a16:creationId xmlns:a16="http://schemas.microsoft.com/office/drawing/2014/main" id="{4312ECED-1F27-4792-B67D-2E1E4CF073E0}"/>
            </a:ext>
          </a:extLst>
        </xdr:cNvPr>
        <xdr:cNvSpPr/>
      </xdr:nvSpPr>
      <xdr:spPr>
        <a:xfrm>
          <a:off x="8436428" y="21104679"/>
          <a:ext cx="2041071" cy="5837464"/>
        </a:xfrm>
        <a:prstGeom prst="roundRect">
          <a:avLst/>
        </a:prstGeom>
        <a:noFill/>
        <a:ln>
          <a:solidFill>
            <a:srgbClr val="00206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486228</xdr:colOff>
      <xdr:row>48</xdr:row>
      <xdr:rowOff>517072</xdr:rowOff>
    </xdr:from>
    <xdr:to>
      <xdr:col>20</xdr:col>
      <xdr:colOff>280420</xdr:colOff>
      <xdr:row>49</xdr:row>
      <xdr:rowOff>244929</xdr:rowOff>
    </xdr:to>
    <xdr:sp macro="" textlink="">
      <xdr:nvSpPr>
        <xdr:cNvPr id="24" name="線吹き出し 1 (枠付き) 23">
          <a:extLst>
            <a:ext uri="{FF2B5EF4-FFF2-40B4-BE49-F238E27FC236}">
              <a16:creationId xmlns:a16="http://schemas.microsoft.com/office/drawing/2014/main" id="{38C0942D-744D-49E5-A677-690937EE3CCE}"/>
            </a:ext>
          </a:extLst>
        </xdr:cNvPr>
        <xdr:cNvSpPr/>
      </xdr:nvSpPr>
      <xdr:spPr>
        <a:xfrm>
          <a:off x="11212285" y="23036893"/>
          <a:ext cx="1129393" cy="476250"/>
        </a:xfrm>
        <a:prstGeom prst="borderCallout1">
          <a:avLst>
            <a:gd name="adj1" fmla="val 51717"/>
            <a:gd name="adj2" fmla="val -1785"/>
            <a:gd name="adj3" fmla="val 11841"/>
            <a:gd name="adj4" fmla="val -63377"/>
          </a:avLst>
        </a:prstGeom>
        <a:solidFill>
          <a:schemeClr val="bg1"/>
        </a:solidFill>
        <a:ln w="952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任意解答欄</a:t>
          </a:r>
        </a:p>
      </xdr:txBody>
    </xdr:sp>
    <xdr:clientData/>
  </xdr:twoCellAnchor>
  <xdr:twoCellAnchor>
    <xdr:from>
      <xdr:col>10</xdr:col>
      <xdr:colOff>75293</xdr:colOff>
      <xdr:row>42</xdr:row>
      <xdr:rowOff>75293</xdr:rowOff>
    </xdr:from>
    <xdr:to>
      <xdr:col>12</xdr:col>
      <xdr:colOff>575108</xdr:colOff>
      <xdr:row>44</xdr:row>
      <xdr:rowOff>633186</xdr:rowOff>
    </xdr:to>
    <xdr:sp macro="" textlink="">
      <xdr:nvSpPr>
        <xdr:cNvPr id="25" name="角丸四角形 24">
          <a:extLst>
            <a:ext uri="{FF2B5EF4-FFF2-40B4-BE49-F238E27FC236}">
              <a16:creationId xmlns:a16="http://schemas.microsoft.com/office/drawing/2014/main" id="{790F0E88-C8FE-4838-BF99-0B2B91EDEC34}"/>
            </a:ext>
          </a:extLst>
        </xdr:cNvPr>
        <xdr:cNvSpPr/>
      </xdr:nvSpPr>
      <xdr:spPr>
        <a:xfrm>
          <a:off x="8436429" y="18111107"/>
          <a:ext cx="2013857" cy="2054679"/>
        </a:xfrm>
        <a:prstGeom prst="round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335642</xdr:colOff>
      <xdr:row>41</xdr:row>
      <xdr:rowOff>326571</xdr:rowOff>
    </xdr:from>
    <xdr:to>
      <xdr:col>23</xdr:col>
      <xdr:colOff>273972</xdr:colOff>
      <xdr:row>47</xdr:row>
      <xdr:rowOff>129574</xdr:rowOff>
    </xdr:to>
    <xdr:sp macro="" textlink="">
      <xdr:nvSpPr>
        <xdr:cNvPr id="26" name="線吹き出し 1 (枠付き) 25">
          <a:extLst>
            <a:ext uri="{FF2B5EF4-FFF2-40B4-BE49-F238E27FC236}">
              <a16:creationId xmlns:a16="http://schemas.microsoft.com/office/drawing/2014/main" id="{980830FC-0199-4357-9FE2-3DD59B01849A}"/>
            </a:ext>
          </a:extLst>
        </xdr:cNvPr>
        <xdr:cNvSpPr/>
      </xdr:nvSpPr>
      <xdr:spPr>
        <a:xfrm>
          <a:off x="11048999" y="17607642"/>
          <a:ext cx="3333751" cy="4293361"/>
        </a:xfrm>
        <a:prstGeom prst="borderCallout1">
          <a:avLst>
            <a:gd name="adj1" fmla="val 44143"/>
            <a:gd name="adj2" fmla="val -518"/>
            <a:gd name="adj3" fmla="val 31774"/>
            <a:gd name="adj4" fmla="val -18636"/>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チェック項目は「併設又は近接している」なので、例えば、この３つの✔は、</a:t>
          </a: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下記の意味になります：</a:t>
          </a:r>
        </a:p>
        <a:p>
          <a:pPr algn="l">
            <a:lnSpc>
              <a:spcPts val="1400"/>
            </a:lnSpc>
          </a:pPr>
          <a:endPar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ｃ</a:t>
          </a: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在宅療養支援診療所と連携しており、併設・近接している</a:t>
          </a: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a:t>
          </a:r>
        </a:p>
        <a:p>
          <a:pPr algn="l">
            <a:lnSpc>
              <a:spcPts val="1400"/>
            </a:lnSpc>
          </a:pP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「はい」</a:t>
          </a:r>
        </a:p>
        <a:p>
          <a:pPr algn="l">
            <a:lnSpc>
              <a:spcPts val="1400"/>
            </a:lnSpc>
          </a:pPr>
          <a:endPar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ｄ</a:t>
          </a: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機能強化型在宅療養支援診療所と連携しているが、併設・近接していない</a:t>
          </a: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a:t>
          </a:r>
        </a:p>
        <a:p>
          <a:pPr algn="l">
            <a:lnSpc>
              <a:spcPts val="1400"/>
            </a:lnSpc>
          </a:pP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「いいえ」</a:t>
          </a:r>
        </a:p>
        <a:p>
          <a:pPr algn="l">
            <a:lnSpc>
              <a:spcPts val="1400"/>
            </a:lnSpc>
          </a:pPr>
          <a:endPar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 e  </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在宅時医学総合管理科の届出がある診療所は連携していない</a:t>
          </a: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a:t>
          </a:r>
        </a:p>
        <a:p>
          <a:pPr algn="l">
            <a:lnSpc>
              <a:spcPts val="1400"/>
            </a:lnSpc>
          </a:pP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「非該当」</a:t>
          </a:r>
        </a:p>
        <a:p>
          <a:pPr algn="l">
            <a:lnSpc>
              <a:spcPts val="1300"/>
            </a:lnSpc>
          </a:pPr>
          <a:endPar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14</xdr:col>
      <xdr:colOff>397328</xdr:colOff>
      <xdr:row>50</xdr:row>
      <xdr:rowOff>163286</xdr:rowOff>
    </xdr:from>
    <xdr:to>
      <xdr:col>23</xdr:col>
      <xdr:colOff>20832</xdr:colOff>
      <xdr:row>52</xdr:row>
      <xdr:rowOff>81644</xdr:rowOff>
    </xdr:to>
    <xdr:sp macro="" textlink="">
      <xdr:nvSpPr>
        <xdr:cNvPr id="27" name="四角形吹き出し 26">
          <a:extLst>
            <a:ext uri="{FF2B5EF4-FFF2-40B4-BE49-F238E27FC236}">
              <a16:creationId xmlns:a16="http://schemas.microsoft.com/office/drawing/2014/main" id="{937C3AE6-753B-41AB-A769-61C3EC83E36C}"/>
            </a:ext>
          </a:extLst>
        </xdr:cNvPr>
        <xdr:cNvSpPr/>
      </xdr:nvSpPr>
      <xdr:spPr>
        <a:xfrm>
          <a:off x="11117035" y="24179893"/>
          <a:ext cx="2993572" cy="1415144"/>
        </a:xfrm>
        <a:prstGeom prst="wedgeRectCallout">
          <a:avLst>
            <a:gd name="adj1" fmla="val -87288"/>
            <a:gd name="adj2" fmla="val -101286"/>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外部の介護事業所等と連携している場合には、こちらにご回答ください。ない場合は、非該当とお答えください。</a:t>
          </a:r>
        </a:p>
      </xdr:txBody>
    </xdr:sp>
    <xdr:clientData/>
  </xdr:twoCellAnchor>
  <xdr:twoCellAnchor>
    <xdr:from>
      <xdr:col>10</xdr:col>
      <xdr:colOff>88900</xdr:colOff>
      <xdr:row>68</xdr:row>
      <xdr:rowOff>61685</xdr:rowOff>
    </xdr:from>
    <xdr:to>
      <xdr:col>11</xdr:col>
      <xdr:colOff>596105</xdr:colOff>
      <xdr:row>68</xdr:row>
      <xdr:rowOff>639535</xdr:rowOff>
    </xdr:to>
    <xdr:sp macro="" textlink="">
      <xdr:nvSpPr>
        <xdr:cNvPr id="28" name="角丸四角形 27">
          <a:extLst>
            <a:ext uri="{FF2B5EF4-FFF2-40B4-BE49-F238E27FC236}">
              <a16:creationId xmlns:a16="http://schemas.microsoft.com/office/drawing/2014/main" id="{B8A97EEC-C480-4BC0-B69F-44B590074194}"/>
            </a:ext>
          </a:extLst>
        </xdr:cNvPr>
        <xdr:cNvSpPr/>
      </xdr:nvSpPr>
      <xdr:spPr>
        <a:xfrm>
          <a:off x="8450036" y="31160356"/>
          <a:ext cx="1292678" cy="571500"/>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257995</xdr:colOff>
      <xdr:row>64</xdr:row>
      <xdr:rowOff>156935</xdr:rowOff>
    </xdr:from>
    <xdr:to>
      <xdr:col>23</xdr:col>
      <xdr:colOff>198658</xdr:colOff>
      <xdr:row>70</xdr:row>
      <xdr:rowOff>373726</xdr:rowOff>
    </xdr:to>
    <xdr:sp macro="" textlink="">
      <xdr:nvSpPr>
        <xdr:cNvPr id="29" name="線吹き出し 1 (枠付き) 28">
          <a:extLst>
            <a:ext uri="{FF2B5EF4-FFF2-40B4-BE49-F238E27FC236}">
              <a16:creationId xmlns:a16="http://schemas.microsoft.com/office/drawing/2014/main" id="{D0D895CC-2811-4AF5-966E-091E40AF8837}"/>
            </a:ext>
          </a:extLst>
        </xdr:cNvPr>
        <xdr:cNvSpPr/>
      </xdr:nvSpPr>
      <xdr:spPr>
        <a:xfrm>
          <a:off x="10965002" y="30479999"/>
          <a:ext cx="3336105" cy="2340428"/>
        </a:xfrm>
        <a:prstGeom prst="borderCallout1">
          <a:avLst>
            <a:gd name="adj1" fmla="val 50709"/>
            <a:gd name="adj2" fmla="val -816"/>
            <a:gd name="adj3" fmla="val 40600"/>
            <a:gd name="adj4" fmla="val -35517"/>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「はい」とお答えいただいた場合、下に連なる項目について回答が必要（黄色に着色）となります。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この項目について「いいえ」とお答えいただいた場合は、下に連なる項目について回答不要（灰色に着色）となります。</a:t>
          </a:r>
        </a:p>
      </xdr:txBody>
    </xdr:sp>
    <xdr:clientData/>
  </xdr:twoCellAnchor>
  <xdr:twoCellAnchor>
    <xdr:from>
      <xdr:col>3</xdr:col>
      <xdr:colOff>623207</xdr:colOff>
      <xdr:row>68</xdr:row>
      <xdr:rowOff>653143</xdr:rowOff>
    </xdr:from>
    <xdr:to>
      <xdr:col>3</xdr:col>
      <xdr:colOff>938188</xdr:colOff>
      <xdr:row>73</xdr:row>
      <xdr:rowOff>550653</xdr:rowOff>
    </xdr:to>
    <xdr:sp macro="" textlink="">
      <xdr:nvSpPr>
        <xdr:cNvPr id="30" name="左中かっこ 29">
          <a:extLst>
            <a:ext uri="{FF2B5EF4-FFF2-40B4-BE49-F238E27FC236}">
              <a16:creationId xmlns:a16="http://schemas.microsoft.com/office/drawing/2014/main" id="{45103114-CD1F-4362-BA11-A7C30E0FB821}"/>
            </a:ext>
          </a:extLst>
        </xdr:cNvPr>
        <xdr:cNvSpPr/>
      </xdr:nvSpPr>
      <xdr:spPr>
        <a:xfrm>
          <a:off x="2190750" y="31745464"/>
          <a:ext cx="340180" cy="3292928"/>
        </a:xfrm>
        <a:prstGeom prst="leftBrace">
          <a:avLst>
            <a:gd name="adj1" fmla="val 64333"/>
            <a:gd name="adj2" fmla="val 50000"/>
          </a:avLst>
        </a:prstGeom>
        <a:ln w="9525">
          <a:solidFill>
            <a:srgbClr val="00206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xdr:col>
      <xdr:colOff>61686</xdr:colOff>
      <xdr:row>70</xdr:row>
      <xdr:rowOff>68035</xdr:rowOff>
    </xdr:from>
    <xdr:to>
      <xdr:col>3</xdr:col>
      <xdr:colOff>575265</xdr:colOff>
      <xdr:row>72</xdr:row>
      <xdr:rowOff>435428</xdr:rowOff>
    </xdr:to>
    <xdr:sp macro="" textlink="">
      <xdr:nvSpPr>
        <xdr:cNvPr id="31" name="角丸四角形 30">
          <a:extLst>
            <a:ext uri="{FF2B5EF4-FFF2-40B4-BE49-F238E27FC236}">
              <a16:creationId xmlns:a16="http://schemas.microsoft.com/office/drawing/2014/main" id="{DADFBFA5-83CB-44CF-A43D-85FF02A993A1}"/>
            </a:ext>
          </a:extLst>
        </xdr:cNvPr>
        <xdr:cNvSpPr/>
      </xdr:nvSpPr>
      <xdr:spPr>
        <a:xfrm>
          <a:off x="898072" y="32521071"/>
          <a:ext cx="1238250" cy="1728107"/>
        </a:xfrm>
        <a:prstGeom prst="roundRect">
          <a:avLst/>
        </a:prstGeom>
        <a:solidFill>
          <a:schemeClr val="bg1"/>
        </a:solidFill>
        <a:ln w="952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1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このうち</a:t>
          </a:r>
          <a:r>
            <a:rPr kumimoji="1" lang="ja-JP" altLang="en-US" sz="1200" b="1" u="sng">
              <a:solidFill>
                <a:srgbClr val="002060"/>
              </a:solidFill>
              <a:latin typeface="HG丸ｺﾞｼｯｸM-PRO" panose="020F0600000000000000" pitchFamily="50" charset="-128"/>
              <a:ea typeface="HG丸ｺﾞｼｯｸM-PRO" panose="020F0600000000000000" pitchFamily="50" charset="-128"/>
            </a:rPr>
            <a:t>いずれか１つ以上に✔が入ることが望ましい</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です。</a:t>
          </a:r>
        </a:p>
      </xdr:txBody>
    </xdr:sp>
    <xdr:clientData/>
  </xdr:twoCellAnchor>
  <xdr:twoCellAnchor>
    <xdr:from>
      <xdr:col>3</xdr:col>
      <xdr:colOff>657679</xdr:colOff>
      <xdr:row>74</xdr:row>
      <xdr:rowOff>81643</xdr:rowOff>
    </xdr:from>
    <xdr:to>
      <xdr:col>3</xdr:col>
      <xdr:colOff>972671</xdr:colOff>
      <xdr:row>76</xdr:row>
      <xdr:rowOff>557892</xdr:rowOff>
    </xdr:to>
    <xdr:sp macro="" textlink="">
      <xdr:nvSpPr>
        <xdr:cNvPr id="32" name="左中かっこ 31">
          <a:extLst>
            <a:ext uri="{FF2B5EF4-FFF2-40B4-BE49-F238E27FC236}">
              <a16:creationId xmlns:a16="http://schemas.microsoft.com/office/drawing/2014/main" id="{E0770B01-12AD-4627-A9C2-3579F47061EE}"/>
            </a:ext>
          </a:extLst>
        </xdr:cNvPr>
        <xdr:cNvSpPr/>
      </xdr:nvSpPr>
      <xdr:spPr>
        <a:xfrm>
          <a:off x="2231572" y="35256107"/>
          <a:ext cx="340180" cy="1836964"/>
        </a:xfrm>
        <a:prstGeom prst="leftBrace">
          <a:avLst>
            <a:gd name="adj1" fmla="val 44333"/>
            <a:gd name="adj2" fmla="val 50000"/>
          </a:avLst>
        </a:prstGeom>
        <a:ln w="9525">
          <a:solidFill>
            <a:srgbClr val="00206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xdr:col>
      <xdr:colOff>40821</xdr:colOff>
      <xdr:row>74</xdr:row>
      <xdr:rowOff>244926</xdr:rowOff>
    </xdr:from>
    <xdr:to>
      <xdr:col>3</xdr:col>
      <xdr:colOff>554400</xdr:colOff>
      <xdr:row>77</xdr:row>
      <xdr:rowOff>2719</xdr:rowOff>
    </xdr:to>
    <xdr:sp macro="" textlink="">
      <xdr:nvSpPr>
        <xdr:cNvPr id="33" name="角丸四角形 32">
          <a:extLst>
            <a:ext uri="{FF2B5EF4-FFF2-40B4-BE49-F238E27FC236}">
              <a16:creationId xmlns:a16="http://schemas.microsoft.com/office/drawing/2014/main" id="{F31E1B68-B0C2-4AEB-AFC8-ABBE117838AE}"/>
            </a:ext>
          </a:extLst>
        </xdr:cNvPr>
        <xdr:cNvSpPr/>
      </xdr:nvSpPr>
      <xdr:spPr>
        <a:xfrm>
          <a:off x="870857" y="35419390"/>
          <a:ext cx="1238250" cy="1796144"/>
        </a:xfrm>
        <a:prstGeom prst="roundRect">
          <a:avLst/>
        </a:prstGeom>
        <a:solidFill>
          <a:schemeClr val="bg1"/>
        </a:solidFill>
        <a:ln w="952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1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このうち</a:t>
          </a:r>
          <a:r>
            <a:rPr kumimoji="1" lang="ja-JP" altLang="en-US" sz="1200" b="1" u="sng">
              <a:solidFill>
                <a:srgbClr val="002060"/>
              </a:solidFill>
              <a:latin typeface="HG丸ｺﾞｼｯｸM-PRO" panose="020F0600000000000000" pitchFamily="50" charset="-128"/>
              <a:ea typeface="HG丸ｺﾞｼｯｸM-PRO" panose="020F0600000000000000" pitchFamily="50" charset="-128"/>
            </a:rPr>
            <a:t>いずれか１つ以上に✔が入ることが望ましい</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です。</a:t>
          </a:r>
        </a:p>
      </xdr:txBody>
    </xdr:sp>
    <xdr:clientData/>
  </xdr:twoCellAnchor>
  <xdr:twoCellAnchor>
    <xdr:from>
      <xdr:col>10</xdr:col>
      <xdr:colOff>88900</xdr:colOff>
      <xdr:row>77</xdr:row>
      <xdr:rowOff>54429</xdr:rowOff>
    </xdr:from>
    <xdr:to>
      <xdr:col>11</xdr:col>
      <xdr:colOff>596105</xdr:colOff>
      <xdr:row>77</xdr:row>
      <xdr:rowOff>625929</xdr:rowOff>
    </xdr:to>
    <xdr:sp macro="" textlink="">
      <xdr:nvSpPr>
        <xdr:cNvPr id="34" name="角丸四角形 33">
          <a:extLst>
            <a:ext uri="{FF2B5EF4-FFF2-40B4-BE49-F238E27FC236}">
              <a16:creationId xmlns:a16="http://schemas.microsoft.com/office/drawing/2014/main" id="{27D246D4-F77B-4E04-922A-33EF8CB4052F}"/>
            </a:ext>
          </a:extLst>
        </xdr:cNvPr>
        <xdr:cNvSpPr/>
      </xdr:nvSpPr>
      <xdr:spPr>
        <a:xfrm>
          <a:off x="8450036" y="37269965"/>
          <a:ext cx="1292678" cy="571500"/>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257995</xdr:colOff>
      <xdr:row>76</xdr:row>
      <xdr:rowOff>54429</xdr:rowOff>
    </xdr:from>
    <xdr:to>
      <xdr:col>23</xdr:col>
      <xdr:colOff>198658</xdr:colOff>
      <xdr:row>79</xdr:row>
      <xdr:rowOff>347431</xdr:rowOff>
    </xdr:to>
    <xdr:sp macro="" textlink="">
      <xdr:nvSpPr>
        <xdr:cNvPr id="35" name="線吹き出し 1 (枠付き) 34">
          <a:extLst>
            <a:ext uri="{FF2B5EF4-FFF2-40B4-BE49-F238E27FC236}">
              <a16:creationId xmlns:a16="http://schemas.microsoft.com/office/drawing/2014/main" id="{71BE6740-704A-4A71-A0C8-3C25BCEDEDC7}"/>
            </a:ext>
          </a:extLst>
        </xdr:cNvPr>
        <xdr:cNvSpPr/>
      </xdr:nvSpPr>
      <xdr:spPr>
        <a:xfrm>
          <a:off x="10965002" y="36589608"/>
          <a:ext cx="3336105" cy="2340428"/>
        </a:xfrm>
        <a:prstGeom prst="borderCallout1">
          <a:avLst>
            <a:gd name="adj1" fmla="val 50709"/>
            <a:gd name="adj2" fmla="val -816"/>
            <a:gd name="adj3" fmla="val 40600"/>
            <a:gd name="adj4" fmla="val -35517"/>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「はい」とお答えいただいた場合、下に連なる項目について回答が必要（黄色に着色）となります。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この項目について「いいえ」とお答えいただいた場合は、下に連なる項目について回答不要（灰色に着色）となります。</a:t>
          </a:r>
        </a:p>
      </xdr:txBody>
    </xdr:sp>
    <xdr:clientData/>
  </xdr:twoCellAnchor>
  <xdr:twoCellAnchor>
    <xdr:from>
      <xdr:col>10</xdr:col>
      <xdr:colOff>116114</xdr:colOff>
      <xdr:row>82</xdr:row>
      <xdr:rowOff>54428</xdr:rowOff>
    </xdr:from>
    <xdr:to>
      <xdr:col>11</xdr:col>
      <xdr:colOff>623075</xdr:colOff>
      <xdr:row>82</xdr:row>
      <xdr:rowOff>625928</xdr:rowOff>
    </xdr:to>
    <xdr:sp macro="" textlink="">
      <xdr:nvSpPr>
        <xdr:cNvPr id="36" name="角丸四角形 35">
          <a:extLst>
            <a:ext uri="{FF2B5EF4-FFF2-40B4-BE49-F238E27FC236}">
              <a16:creationId xmlns:a16="http://schemas.microsoft.com/office/drawing/2014/main" id="{AFD7F3C0-2357-47C5-9193-B76ACD1A2BAB}"/>
            </a:ext>
          </a:extLst>
        </xdr:cNvPr>
        <xdr:cNvSpPr/>
      </xdr:nvSpPr>
      <xdr:spPr>
        <a:xfrm>
          <a:off x="8477250" y="40671749"/>
          <a:ext cx="1292678" cy="571500"/>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278859</xdr:colOff>
      <xdr:row>81</xdr:row>
      <xdr:rowOff>54428</xdr:rowOff>
    </xdr:from>
    <xdr:to>
      <xdr:col>23</xdr:col>
      <xdr:colOff>225892</xdr:colOff>
      <xdr:row>84</xdr:row>
      <xdr:rowOff>353784</xdr:rowOff>
    </xdr:to>
    <xdr:sp macro="" textlink="">
      <xdr:nvSpPr>
        <xdr:cNvPr id="37" name="線吹き出し 1 (枠付き) 36">
          <a:extLst>
            <a:ext uri="{FF2B5EF4-FFF2-40B4-BE49-F238E27FC236}">
              <a16:creationId xmlns:a16="http://schemas.microsoft.com/office/drawing/2014/main" id="{C11551FA-7022-4CAA-8935-6234F48F45F5}"/>
            </a:ext>
          </a:extLst>
        </xdr:cNvPr>
        <xdr:cNvSpPr/>
      </xdr:nvSpPr>
      <xdr:spPr>
        <a:xfrm>
          <a:off x="10992216" y="39991392"/>
          <a:ext cx="3336105" cy="2340428"/>
        </a:xfrm>
        <a:prstGeom prst="borderCallout1">
          <a:avLst>
            <a:gd name="adj1" fmla="val 50709"/>
            <a:gd name="adj2" fmla="val -816"/>
            <a:gd name="adj3" fmla="val 40600"/>
            <a:gd name="adj4" fmla="val -35517"/>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「はい」とお答えいただいた場合、下に連なる項目について回答が必要（黄色に着色）となります。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この項目について「いいえ」とお答えいただいた場合は、下に連なる項目について回答不要（灰色に着色）となります。</a:t>
          </a:r>
        </a:p>
      </xdr:txBody>
    </xdr:sp>
    <xdr:clientData/>
  </xdr:twoCellAnchor>
  <xdr:twoCellAnchor>
    <xdr:from>
      <xdr:col>10</xdr:col>
      <xdr:colOff>75292</xdr:colOff>
      <xdr:row>98</xdr:row>
      <xdr:rowOff>68035</xdr:rowOff>
    </xdr:from>
    <xdr:to>
      <xdr:col>11</xdr:col>
      <xdr:colOff>582235</xdr:colOff>
      <xdr:row>98</xdr:row>
      <xdr:rowOff>564173</xdr:rowOff>
    </xdr:to>
    <xdr:sp macro="" textlink="">
      <xdr:nvSpPr>
        <xdr:cNvPr id="38" name="角丸四角形 37">
          <a:extLst>
            <a:ext uri="{FF2B5EF4-FFF2-40B4-BE49-F238E27FC236}">
              <a16:creationId xmlns:a16="http://schemas.microsoft.com/office/drawing/2014/main" id="{5204AA45-A0AE-4EBF-84A4-030B2460866E}"/>
            </a:ext>
          </a:extLst>
        </xdr:cNvPr>
        <xdr:cNvSpPr/>
      </xdr:nvSpPr>
      <xdr:spPr>
        <a:xfrm>
          <a:off x="8436428" y="45924106"/>
          <a:ext cx="1292678" cy="489858"/>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244387</xdr:colOff>
      <xdr:row>94</xdr:row>
      <xdr:rowOff>163285</xdr:rowOff>
    </xdr:from>
    <xdr:to>
      <xdr:col>23</xdr:col>
      <xdr:colOff>185050</xdr:colOff>
      <xdr:row>100</xdr:row>
      <xdr:rowOff>231322</xdr:rowOff>
    </xdr:to>
    <xdr:sp macro="" textlink="">
      <xdr:nvSpPr>
        <xdr:cNvPr id="39" name="線吹き出し 1 (枠付き) 38">
          <a:extLst>
            <a:ext uri="{FF2B5EF4-FFF2-40B4-BE49-F238E27FC236}">
              <a16:creationId xmlns:a16="http://schemas.microsoft.com/office/drawing/2014/main" id="{01DAB6E9-D65D-4B4E-ABF9-B5C057E69D20}"/>
            </a:ext>
          </a:extLst>
        </xdr:cNvPr>
        <xdr:cNvSpPr/>
      </xdr:nvSpPr>
      <xdr:spPr>
        <a:xfrm>
          <a:off x="10951394" y="45243749"/>
          <a:ext cx="3336105" cy="2177144"/>
        </a:xfrm>
        <a:prstGeom prst="borderCallout1">
          <a:avLst>
            <a:gd name="adj1" fmla="val 50709"/>
            <a:gd name="adj2" fmla="val -816"/>
            <a:gd name="adj3" fmla="val 40600"/>
            <a:gd name="adj4" fmla="val -35517"/>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「はい」とお答えいただいた場合、下に連なる項目について回答が必要（黄色に着色）となります。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この項目について「いいえ」とお答えいただいた場合は、下に連なる項目について回答不要（灰色に着色）となります。</a:t>
          </a:r>
        </a:p>
      </xdr:txBody>
    </xdr:sp>
    <xdr:clientData/>
  </xdr:twoCellAnchor>
  <xdr:twoCellAnchor>
    <xdr:from>
      <xdr:col>10</xdr:col>
      <xdr:colOff>102507</xdr:colOff>
      <xdr:row>100</xdr:row>
      <xdr:rowOff>54429</xdr:rowOff>
    </xdr:from>
    <xdr:to>
      <xdr:col>11</xdr:col>
      <xdr:colOff>609712</xdr:colOff>
      <xdr:row>100</xdr:row>
      <xdr:rowOff>537925</xdr:rowOff>
    </xdr:to>
    <xdr:sp macro="" textlink="">
      <xdr:nvSpPr>
        <xdr:cNvPr id="40" name="角丸四角形 39">
          <a:extLst>
            <a:ext uri="{FF2B5EF4-FFF2-40B4-BE49-F238E27FC236}">
              <a16:creationId xmlns:a16="http://schemas.microsoft.com/office/drawing/2014/main" id="{01C56ACA-B703-45DA-9472-D53DC3960B0E}"/>
            </a:ext>
          </a:extLst>
        </xdr:cNvPr>
        <xdr:cNvSpPr/>
      </xdr:nvSpPr>
      <xdr:spPr>
        <a:xfrm>
          <a:off x="8463643" y="47244000"/>
          <a:ext cx="1292678" cy="489858"/>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230781</xdr:colOff>
      <xdr:row>101</xdr:row>
      <xdr:rowOff>54429</xdr:rowOff>
    </xdr:from>
    <xdr:to>
      <xdr:col>23</xdr:col>
      <xdr:colOff>177814</xdr:colOff>
      <xdr:row>104</xdr:row>
      <xdr:rowOff>197738</xdr:rowOff>
    </xdr:to>
    <xdr:sp macro="" textlink="">
      <xdr:nvSpPr>
        <xdr:cNvPr id="41" name="線吹き出し 1 (枠付き) 40">
          <a:extLst>
            <a:ext uri="{FF2B5EF4-FFF2-40B4-BE49-F238E27FC236}">
              <a16:creationId xmlns:a16="http://schemas.microsoft.com/office/drawing/2014/main" id="{6319EA75-2E56-4ABA-A86A-7DCAAF225BD1}"/>
            </a:ext>
          </a:extLst>
        </xdr:cNvPr>
        <xdr:cNvSpPr/>
      </xdr:nvSpPr>
      <xdr:spPr>
        <a:xfrm>
          <a:off x="10937788" y="47829108"/>
          <a:ext cx="3336105" cy="2177144"/>
        </a:xfrm>
        <a:prstGeom prst="borderCallout1">
          <a:avLst>
            <a:gd name="adj1" fmla="val 50709"/>
            <a:gd name="adj2" fmla="val -816"/>
            <a:gd name="adj3" fmla="val -18150"/>
            <a:gd name="adj4" fmla="val -35109"/>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「はい」とお答えいただいた場合、下に連なる項目について回答が必要（黄色に着色）となります。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この項目について「いいえ」とお答えいただいた場合は、下に連なる項目について回答不要（灰色に着色）となります。</a:t>
          </a:r>
        </a:p>
      </xdr:txBody>
    </xdr:sp>
    <xdr:clientData/>
  </xdr:twoCellAnchor>
  <xdr:twoCellAnchor>
    <xdr:from>
      <xdr:col>10</xdr:col>
      <xdr:colOff>88900</xdr:colOff>
      <xdr:row>104</xdr:row>
      <xdr:rowOff>61686</xdr:rowOff>
    </xdr:from>
    <xdr:to>
      <xdr:col>11</xdr:col>
      <xdr:colOff>596105</xdr:colOff>
      <xdr:row>104</xdr:row>
      <xdr:rowOff>557824</xdr:rowOff>
    </xdr:to>
    <xdr:sp macro="" textlink="">
      <xdr:nvSpPr>
        <xdr:cNvPr id="42" name="角丸四角形 41">
          <a:extLst>
            <a:ext uri="{FF2B5EF4-FFF2-40B4-BE49-F238E27FC236}">
              <a16:creationId xmlns:a16="http://schemas.microsoft.com/office/drawing/2014/main" id="{474D2D2B-6CC6-48EE-B32E-4BC10DCFC7E1}"/>
            </a:ext>
          </a:extLst>
        </xdr:cNvPr>
        <xdr:cNvSpPr/>
      </xdr:nvSpPr>
      <xdr:spPr>
        <a:xfrm>
          <a:off x="8450036" y="49870179"/>
          <a:ext cx="1292678" cy="489858"/>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217174</xdr:colOff>
      <xdr:row>105</xdr:row>
      <xdr:rowOff>74387</xdr:rowOff>
    </xdr:from>
    <xdr:to>
      <xdr:col>23</xdr:col>
      <xdr:colOff>157824</xdr:colOff>
      <xdr:row>108</xdr:row>
      <xdr:rowOff>217733</xdr:rowOff>
    </xdr:to>
    <xdr:sp macro="" textlink="">
      <xdr:nvSpPr>
        <xdr:cNvPr id="43" name="線吹き出し 1 (枠付き) 42">
          <a:extLst>
            <a:ext uri="{FF2B5EF4-FFF2-40B4-BE49-F238E27FC236}">
              <a16:creationId xmlns:a16="http://schemas.microsoft.com/office/drawing/2014/main" id="{1CFAB69D-7D1E-43D7-83DE-A5021CD9BD2D}"/>
            </a:ext>
          </a:extLst>
        </xdr:cNvPr>
        <xdr:cNvSpPr/>
      </xdr:nvSpPr>
      <xdr:spPr>
        <a:xfrm>
          <a:off x="10924181" y="50455287"/>
          <a:ext cx="3336105" cy="2177144"/>
        </a:xfrm>
        <a:prstGeom prst="borderCallout1">
          <a:avLst>
            <a:gd name="adj1" fmla="val 50709"/>
            <a:gd name="adj2" fmla="val -816"/>
            <a:gd name="adj3" fmla="val -18150"/>
            <a:gd name="adj4" fmla="val -35109"/>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「はい」とお答えいただいた場合、下に連なる項目について回答が必要（黄色に着色）となります。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この項目について「いいえ」とお答えいただいた場合は、下に連なる項目について回答不要（灰色に着色）となります。</a:t>
          </a:r>
        </a:p>
      </xdr:txBody>
    </xdr:sp>
    <xdr:clientData/>
  </xdr:twoCellAnchor>
  <xdr:twoCellAnchor>
    <xdr:from>
      <xdr:col>10</xdr:col>
      <xdr:colOff>75293</xdr:colOff>
      <xdr:row>132</xdr:row>
      <xdr:rowOff>74385</xdr:rowOff>
    </xdr:from>
    <xdr:to>
      <xdr:col>11</xdr:col>
      <xdr:colOff>582236</xdr:colOff>
      <xdr:row>132</xdr:row>
      <xdr:rowOff>564243</xdr:rowOff>
    </xdr:to>
    <xdr:sp macro="" textlink="">
      <xdr:nvSpPr>
        <xdr:cNvPr id="44" name="角丸四角形 43">
          <a:extLst>
            <a:ext uri="{FF2B5EF4-FFF2-40B4-BE49-F238E27FC236}">
              <a16:creationId xmlns:a16="http://schemas.microsoft.com/office/drawing/2014/main" id="{FBD6AE3A-F8C6-421F-AB37-8160A1C638DB}"/>
            </a:ext>
          </a:extLst>
        </xdr:cNvPr>
        <xdr:cNvSpPr/>
      </xdr:nvSpPr>
      <xdr:spPr>
        <a:xfrm>
          <a:off x="8436429" y="61966928"/>
          <a:ext cx="1292678" cy="489858"/>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209917</xdr:colOff>
      <xdr:row>129</xdr:row>
      <xdr:rowOff>122465</xdr:rowOff>
    </xdr:from>
    <xdr:to>
      <xdr:col>23</xdr:col>
      <xdr:colOff>150580</xdr:colOff>
      <xdr:row>133</xdr:row>
      <xdr:rowOff>285752</xdr:rowOff>
    </xdr:to>
    <xdr:sp macro="" textlink="">
      <xdr:nvSpPr>
        <xdr:cNvPr id="45" name="線吹き出し 1 (枠付き) 44">
          <a:extLst>
            <a:ext uri="{FF2B5EF4-FFF2-40B4-BE49-F238E27FC236}">
              <a16:creationId xmlns:a16="http://schemas.microsoft.com/office/drawing/2014/main" id="{906845CD-C3CB-4766-8C0D-193CE93F6BFA}"/>
            </a:ext>
          </a:extLst>
        </xdr:cNvPr>
        <xdr:cNvSpPr/>
      </xdr:nvSpPr>
      <xdr:spPr>
        <a:xfrm>
          <a:off x="10910574" y="60619822"/>
          <a:ext cx="3336105" cy="2177144"/>
        </a:xfrm>
        <a:prstGeom prst="borderCallout1">
          <a:avLst>
            <a:gd name="adj1" fmla="val 50709"/>
            <a:gd name="adj2" fmla="val -816"/>
            <a:gd name="adj3" fmla="val 71225"/>
            <a:gd name="adj4" fmla="val -35517"/>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「はい」とお答えいただいた場合、下に連なる項目について回答が必要（黄色に着色）となります。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この項目について「いいえ」とお答えいただいた場合は、下に連なる項目について回答不要（灰色に着色）となります。</a:t>
          </a:r>
        </a:p>
      </xdr:txBody>
    </xdr:sp>
    <xdr:clientData/>
  </xdr:twoCellAnchor>
  <xdr:twoCellAnchor>
    <xdr:from>
      <xdr:col>14</xdr:col>
      <xdr:colOff>246742</xdr:colOff>
      <xdr:row>134</xdr:row>
      <xdr:rowOff>244928</xdr:rowOff>
    </xdr:from>
    <xdr:to>
      <xdr:col>23</xdr:col>
      <xdr:colOff>177826</xdr:colOff>
      <xdr:row>137</xdr:row>
      <xdr:rowOff>598712</xdr:rowOff>
    </xdr:to>
    <xdr:sp macro="" textlink="">
      <xdr:nvSpPr>
        <xdr:cNvPr id="46" name="四角形吹き出し 45">
          <a:extLst>
            <a:ext uri="{FF2B5EF4-FFF2-40B4-BE49-F238E27FC236}">
              <a16:creationId xmlns:a16="http://schemas.microsoft.com/office/drawing/2014/main" id="{F217158F-1E8E-487D-B1A0-6A0D53610AAC}"/>
            </a:ext>
          </a:extLst>
        </xdr:cNvPr>
        <xdr:cNvSpPr/>
      </xdr:nvSpPr>
      <xdr:spPr>
        <a:xfrm>
          <a:off x="10953749" y="63368464"/>
          <a:ext cx="3320143" cy="2190748"/>
        </a:xfrm>
        <a:prstGeom prst="wedgeRectCallout">
          <a:avLst>
            <a:gd name="adj1" fmla="val -92204"/>
            <a:gd name="adj2" fmla="val 91063"/>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u="sng">
              <a:solidFill>
                <a:sysClr val="windowText" lastClr="000000"/>
              </a:solidFill>
              <a:latin typeface="HG丸ｺﾞｼｯｸM-PRO" panose="020F0600000000000000" pitchFamily="50" charset="-128"/>
              <a:ea typeface="HG丸ｺﾞｼｯｸM-PRO" panose="020F0600000000000000" pitchFamily="50" charset="-128"/>
            </a:rPr>
            <a:t>看取りを実施していない・しないという方針</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の場合は「</a:t>
          </a:r>
          <a:r>
            <a:rPr kumimoji="1" lang="ja-JP" altLang="en-US" sz="1200" b="1" u="sng">
              <a:solidFill>
                <a:sysClr val="windowText" lastClr="000000"/>
              </a:solidFill>
              <a:latin typeface="HG丸ｺﾞｼｯｸM-PRO" panose="020F0600000000000000" pitchFamily="50" charset="-128"/>
              <a:ea typeface="HG丸ｺﾞｼｯｸM-PRO" panose="020F0600000000000000" pitchFamily="50" charset="-128"/>
            </a:rPr>
            <a:t>非該当</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200" b="1">
              <a:solidFill>
                <a:srgbClr val="002060"/>
              </a:solidFill>
              <a:latin typeface="HG丸ｺﾞｼｯｸM-PRO" panose="020F0600000000000000" pitchFamily="50" charset="-128"/>
              <a:ea typeface="HG丸ｺﾞｼｯｸM-PRO" panose="020F0600000000000000" pitchFamily="50" charset="-128"/>
            </a:rPr>
            <a:t>実施する方針だが体制等が整っていない場合には「いいえ」</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に✔</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300"/>
            </a:lnSpc>
          </a:pP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看取りの実施は必須ではありませんが、実施するなら体制の整備が必須、という主旨で「必須項目」となっております。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14</xdr:col>
      <xdr:colOff>547915</xdr:colOff>
      <xdr:row>138</xdr:row>
      <xdr:rowOff>571501</xdr:rowOff>
    </xdr:from>
    <xdr:to>
      <xdr:col>20</xdr:col>
      <xdr:colOff>27284</xdr:colOff>
      <xdr:row>140</xdr:row>
      <xdr:rowOff>13608</xdr:rowOff>
    </xdr:to>
    <xdr:sp macro="" textlink="">
      <xdr:nvSpPr>
        <xdr:cNvPr id="47" name="角丸四角形 46">
          <a:extLst>
            <a:ext uri="{FF2B5EF4-FFF2-40B4-BE49-F238E27FC236}">
              <a16:creationId xmlns:a16="http://schemas.microsoft.com/office/drawing/2014/main" id="{5801C520-ECC1-436A-8A15-A6D4878436FF}"/>
            </a:ext>
          </a:extLst>
        </xdr:cNvPr>
        <xdr:cNvSpPr/>
      </xdr:nvSpPr>
      <xdr:spPr>
        <a:xfrm>
          <a:off x="11280322" y="66144322"/>
          <a:ext cx="789215" cy="666750"/>
        </a:xfrm>
        <a:prstGeom prst="roundRect">
          <a:avLst/>
        </a:prstGeom>
        <a:noFill/>
        <a:ln>
          <a:solidFill>
            <a:srgbClr val="00206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88900</xdr:colOff>
      <xdr:row>139</xdr:row>
      <xdr:rowOff>19958</xdr:rowOff>
    </xdr:from>
    <xdr:to>
      <xdr:col>12</xdr:col>
      <xdr:colOff>561286</xdr:colOff>
      <xdr:row>139</xdr:row>
      <xdr:rowOff>591458</xdr:rowOff>
    </xdr:to>
    <xdr:sp macro="" textlink="">
      <xdr:nvSpPr>
        <xdr:cNvPr id="48" name="角丸四角形 47">
          <a:extLst>
            <a:ext uri="{FF2B5EF4-FFF2-40B4-BE49-F238E27FC236}">
              <a16:creationId xmlns:a16="http://schemas.microsoft.com/office/drawing/2014/main" id="{826BCF41-CCF3-481F-88FD-FA15F90C7E17}"/>
            </a:ext>
          </a:extLst>
        </xdr:cNvPr>
        <xdr:cNvSpPr/>
      </xdr:nvSpPr>
      <xdr:spPr>
        <a:xfrm>
          <a:off x="9919607" y="66198751"/>
          <a:ext cx="517071" cy="571500"/>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582385</xdr:colOff>
      <xdr:row>139</xdr:row>
      <xdr:rowOff>244929</xdr:rowOff>
    </xdr:from>
    <xdr:to>
      <xdr:col>14</xdr:col>
      <xdr:colOff>561574</xdr:colOff>
      <xdr:row>139</xdr:row>
      <xdr:rowOff>287449</xdr:rowOff>
    </xdr:to>
    <xdr:cxnSp macro="">
      <xdr:nvCxnSpPr>
        <xdr:cNvPr id="49" name="直線コネクタ 48">
          <a:extLst>
            <a:ext uri="{FF2B5EF4-FFF2-40B4-BE49-F238E27FC236}">
              <a16:creationId xmlns:a16="http://schemas.microsoft.com/office/drawing/2014/main" id="{FAED2585-B064-4F40-805A-964A721F711E}"/>
            </a:ext>
          </a:extLst>
        </xdr:cNvPr>
        <xdr:cNvCxnSpPr/>
      </xdr:nvCxnSpPr>
      <xdr:spPr>
        <a:xfrm flipV="1">
          <a:off x="10463892" y="66430072"/>
          <a:ext cx="830036" cy="34016"/>
        </a:xfrm>
        <a:prstGeom prst="line">
          <a:avLst/>
        </a:prstGeom>
        <a:ln w="12700">
          <a:solidFill>
            <a:srgbClr val="00206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370114</xdr:colOff>
      <xdr:row>140</xdr:row>
      <xdr:rowOff>136071</xdr:rowOff>
    </xdr:from>
    <xdr:to>
      <xdr:col>23</xdr:col>
      <xdr:colOff>287560</xdr:colOff>
      <xdr:row>143</xdr:row>
      <xdr:rowOff>54427</xdr:rowOff>
    </xdr:to>
    <xdr:sp macro="" textlink="">
      <xdr:nvSpPr>
        <xdr:cNvPr id="50" name="線吹き出し 1 (枠付き) 49">
          <a:extLst>
            <a:ext uri="{FF2B5EF4-FFF2-40B4-BE49-F238E27FC236}">
              <a16:creationId xmlns:a16="http://schemas.microsoft.com/office/drawing/2014/main" id="{C7DA90E6-5939-4CA3-A50C-F83D7F06622E}"/>
            </a:ext>
          </a:extLst>
        </xdr:cNvPr>
        <xdr:cNvSpPr/>
      </xdr:nvSpPr>
      <xdr:spPr>
        <a:xfrm>
          <a:off x="11089821" y="66933535"/>
          <a:ext cx="3306536" cy="1755321"/>
        </a:xfrm>
        <a:prstGeom prst="borderCallout1">
          <a:avLst>
            <a:gd name="adj1" fmla="val 57780"/>
            <a:gd name="adj2" fmla="val -1242"/>
            <a:gd name="adj3" fmla="val -18465"/>
            <a:gd name="adj4" fmla="val -20370"/>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「非該当」つまり、看取りを実施していない（現状実施する予定がない）場合、回答欄右側（青枠の部分）に「看取り未実施」と表示されます。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1404258</xdr:colOff>
      <xdr:row>0</xdr:row>
      <xdr:rowOff>68036</xdr:rowOff>
    </xdr:from>
    <xdr:to>
      <xdr:col>9</xdr:col>
      <xdr:colOff>417902</xdr:colOff>
      <xdr:row>6</xdr:row>
      <xdr:rowOff>54428</xdr:rowOff>
    </xdr:to>
    <xdr:sp macro="" textlink="">
      <xdr:nvSpPr>
        <xdr:cNvPr id="2" name="四角形吹き出し 1">
          <a:extLst>
            <a:ext uri="{FF2B5EF4-FFF2-40B4-BE49-F238E27FC236}">
              <a16:creationId xmlns:a16="http://schemas.microsoft.com/office/drawing/2014/main" id="{4547D8C6-DFA5-41C2-BD92-6A3323F0E43D}"/>
            </a:ext>
          </a:extLst>
        </xdr:cNvPr>
        <xdr:cNvSpPr/>
      </xdr:nvSpPr>
      <xdr:spPr>
        <a:xfrm>
          <a:off x="4953001" y="68036"/>
          <a:ext cx="2803072" cy="1211035"/>
        </a:xfrm>
        <a:prstGeom prst="wedgeRectCallout">
          <a:avLst>
            <a:gd name="adj1" fmla="val 52360"/>
            <a:gd name="adj2" fmla="val 159934"/>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●および「基準」の項目についてお答えください。（●のついていない部分は、回答してもしなくてもどちらでも結構です。）</a:t>
          </a:r>
        </a:p>
      </xdr:txBody>
    </xdr:sp>
    <xdr:clientData/>
  </xdr:twoCellAnchor>
  <xdr:twoCellAnchor>
    <xdr:from>
      <xdr:col>14</xdr:col>
      <xdr:colOff>301171</xdr:colOff>
      <xdr:row>6</xdr:row>
      <xdr:rowOff>244928</xdr:rowOff>
    </xdr:from>
    <xdr:to>
      <xdr:col>23</xdr:col>
      <xdr:colOff>356518</xdr:colOff>
      <xdr:row>17</xdr:row>
      <xdr:rowOff>503464</xdr:rowOff>
    </xdr:to>
    <xdr:sp macro="" textlink="">
      <xdr:nvSpPr>
        <xdr:cNvPr id="5" name="テキスト ボックス 4">
          <a:extLst>
            <a:ext uri="{FF2B5EF4-FFF2-40B4-BE49-F238E27FC236}">
              <a16:creationId xmlns:a16="http://schemas.microsoft.com/office/drawing/2014/main" id="{6AFA773D-562A-4686-A38F-7FD8AB5F0E37}"/>
            </a:ext>
          </a:extLst>
        </xdr:cNvPr>
        <xdr:cNvSpPr txBox="1"/>
      </xdr:nvSpPr>
      <xdr:spPr>
        <a:xfrm>
          <a:off x="11008178" y="1469571"/>
          <a:ext cx="3469822" cy="378278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はい、いいえ、非該当のいずれかに✔を入れてください。（斜線が入っている部分は選択不可です。）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正しく入力されたものについては、薄い黄味がかった色（</a:t>
          </a:r>
          <a:r>
            <a:rPr kumimoji="1" lang="ja-JP" altLang="en-US" sz="1200" b="1">
              <a:solidFill>
                <a:srgbClr val="FFFF99"/>
              </a:solidFill>
              <a:latin typeface="HG丸ｺﾞｼｯｸM-PRO" panose="020F0600000000000000" pitchFamily="50" charset="-128"/>
              <a:ea typeface="HG丸ｺﾞｼｯｸM-PRO" panose="020F0600000000000000" pitchFamily="50" charset="-128"/>
            </a:rPr>
            <a:t>■</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）に背景色が変わります。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黄色（</a:t>
          </a:r>
          <a:r>
            <a:rPr kumimoji="1" lang="ja-JP" altLang="en-US" sz="1200" b="1">
              <a:solidFill>
                <a:srgbClr val="FFFF00"/>
              </a:solidFill>
              <a:latin typeface="HG丸ｺﾞｼｯｸM-PRO" panose="020F0600000000000000" pitchFamily="50" charset="-128"/>
              <a:ea typeface="HG丸ｺﾞｼｯｸM-PRO" panose="020F0600000000000000" pitchFamily="50" charset="-128"/>
            </a:rPr>
            <a:t>■</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）の背景色のものは、記入を要する部分です。提出時に黄色の部分が全くない状態になっているかどうか、ご確認ください。</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3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なお、選択によっては、一部セルが灰色（</a:t>
          </a:r>
          <a:r>
            <a:rPr kumimoji="1" lang="ja-JP" altLang="en-US" sz="1200" b="1">
              <a:solidFill>
                <a:schemeClr val="bg1">
                  <a:lumMod val="75000"/>
                </a:schemeClr>
              </a:solidFill>
              <a:latin typeface="HG丸ｺﾞｼｯｸM-PRO" panose="020F0600000000000000" pitchFamily="50" charset="-128"/>
              <a:ea typeface="HG丸ｺﾞｼｯｸM-PRO" panose="020F0600000000000000" pitchFamily="50" charset="-128"/>
            </a:rPr>
            <a:t>■</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）に着色されることがございます。灰色になった部分については、回答不要です。</a:t>
          </a:r>
          <a:endParaRPr kumimoji="1" lang="ja-JP" altLang="en-US" sz="1200" b="1">
            <a:solidFill>
              <a:srgbClr val="FFFF99"/>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14</xdr:col>
      <xdr:colOff>281214</xdr:colOff>
      <xdr:row>17</xdr:row>
      <xdr:rowOff>585107</xdr:rowOff>
    </xdr:from>
    <xdr:to>
      <xdr:col>22</xdr:col>
      <xdr:colOff>301178</xdr:colOff>
      <xdr:row>19</xdr:row>
      <xdr:rowOff>217714</xdr:rowOff>
    </xdr:to>
    <xdr:sp macro="" textlink="">
      <xdr:nvSpPr>
        <xdr:cNvPr id="6" name="四角形吹き出し 5">
          <a:extLst>
            <a:ext uri="{FF2B5EF4-FFF2-40B4-BE49-F238E27FC236}">
              <a16:creationId xmlns:a16="http://schemas.microsoft.com/office/drawing/2014/main" id="{E10C8BD5-D830-4D58-9FFF-A91E4C94271F}"/>
            </a:ext>
          </a:extLst>
        </xdr:cNvPr>
        <xdr:cNvSpPr/>
      </xdr:nvSpPr>
      <xdr:spPr>
        <a:xfrm>
          <a:off x="10994571" y="5334000"/>
          <a:ext cx="2735036" cy="1183821"/>
        </a:xfrm>
        <a:prstGeom prst="wedgeRectCallout">
          <a:avLst>
            <a:gd name="adj1" fmla="val -96379"/>
            <a:gd name="adj2" fmla="val -67632"/>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「必須事項」について、いいえとご回答なさった場合、✔が</a:t>
          </a:r>
          <a:r>
            <a:rPr kumimoji="1" lang="ja-JP" altLang="en-US" sz="1200" b="1">
              <a:solidFill>
                <a:srgbClr val="FF0000"/>
              </a:solidFill>
              <a:latin typeface="HG丸ｺﾞｼｯｸM-PRO" panose="020F0600000000000000" pitchFamily="50" charset="-128"/>
              <a:ea typeface="HG丸ｺﾞｼｯｸM-PRO" panose="020F0600000000000000" pitchFamily="50" charset="-128"/>
            </a:rPr>
            <a:t>赤字</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となります。</a:t>
          </a:r>
        </a:p>
      </xdr:txBody>
    </xdr:sp>
    <xdr:clientData/>
  </xdr:twoCellAnchor>
  <xdr:twoCellAnchor>
    <xdr:from>
      <xdr:col>10</xdr:col>
      <xdr:colOff>48079</xdr:colOff>
      <xdr:row>20</xdr:row>
      <xdr:rowOff>68037</xdr:rowOff>
    </xdr:from>
    <xdr:to>
      <xdr:col>11</xdr:col>
      <xdr:colOff>642985</xdr:colOff>
      <xdr:row>20</xdr:row>
      <xdr:rowOff>666751</xdr:rowOff>
    </xdr:to>
    <xdr:sp macro="" textlink="">
      <xdr:nvSpPr>
        <xdr:cNvPr id="7" name="角丸四角形 6">
          <a:extLst>
            <a:ext uri="{FF2B5EF4-FFF2-40B4-BE49-F238E27FC236}">
              <a16:creationId xmlns:a16="http://schemas.microsoft.com/office/drawing/2014/main" id="{F9182995-19E1-4A68-AF0D-151C59910D86}"/>
            </a:ext>
          </a:extLst>
        </xdr:cNvPr>
        <xdr:cNvSpPr/>
      </xdr:nvSpPr>
      <xdr:spPr>
        <a:xfrm>
          <a:off x="8409215" y="7143751"/>
          <a:ext cx="1374321" cy="598714"/>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233136</xdr:colOff>
      <xdr:row>19</xdr:row>
      <xdr:rowOff>612321</xdr:rowOff>
    </xdr:from>
    <xdr:to>
      <xdr:col>23</xdr:col>
      <xdr:colOff>242900</xdr:colOff>
      <xdr:row>21</xdr:row>
      <xdr:rowOff>721177</xdr:rowOff>
    </xdr:to>
    <xdr:sp macro="" textlink="">
      <xdr:nvSpPr>
        <xdr:cNvPr id="8" name="線吹き出し 1 (枠付き) 7">
          <a:extLst>
            <a:ext uri="{FF2B5EF4-FFF2-40B4-BE49-F238E27FC236}">
              <a16:creationId xmlns:a16="http://schemas.microsoft.com/office/drawing/2014/main" id="{EBAA1031-06D6-4197-959A-FFDEDAD8D741}"/>
            </a:ext>
          </a:extLst>
        </xdr:cNvPr>
        <xdr:cNvSpPr/>
      </xdr:nvSpPr>
      <xdr:spPr>
        <a:xfrm>
          <a:off x="10940143" y="6912428"/>
          <a:ext cx="3411550" cy="1660070"/>
        </a:xfrm>
        <a:prstGeom prst="borderCallout1">
          <a:avLst>
            <a:gd name="adj1" fmla="val 52138"/>
            <a:gd name="adj2" fmla="val -1916"/>
            <a:gd name="adj3" fmla="val 27852"/>
            <a:gd name="adj4" fmla="val -32097"/>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記入を要する項目について、未記入の部分がありますと、このように黄色着色のままとなります。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ご提出前に黄色い部分がないか、一度ご確認ください。</a:t>
          </a:r>
        </a:p>
      </xdr:txBody>
    </xdr:sp>
    <xdr:clientData/>
  </xdr:twoCellAnchor>
  <xdr:twoCellAnchor>
    <xdr:from>
      <xdr:col>8</xdr:col>
      <xdr:colOff>27214</xdr:colOff>
      <xdr:row>21</xdr:row>
      <xdr:rowOff>108857</xdr:rowOff>
    </xdr:from>
    <xdr:to>
      <xdr:col>8</xdr:col>
      <xdr:colOff>608577</xdr:colOff>
      <xdr:row>21</xdr:row>
      <xdr:rowOff>734786</xdr:rowOff>
    </xdr:to>
    <xdr:sp macro="" textlink="">
      <xdr:nvSpPr>
        <xdr:cNvPr id="9" name="角丸四角形 8">
          <a:extLst>
            <a:ext uri="{FF2B5EF4-FFF2-40B4-BE49-F238E27FC236}">
              <a16:creationId xmlns:a16="http://schemas.microsoft.com/office/drawing/2014/main" id="{714FF4C3-F312-4860-B169-0090E2DAFF7B}"/>
            </a:ext>
          </a:extLst>
        </xdr:cNvPr>
        <xdr:cNvSpPr/>
      </xdr:nvSpPr>
      <xdr:spPr>
        <a:xfrm>
          <a:off x="6640285" y="7960178"/>
          <a:ext cx="625929" cy="625929"/>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246739</xdr:colOff>
      <xdr:row>22</xdr:row>
      <xdr:rowOff>226783</xdr:rowOff>
    </xdr:from>
    <xdr:to>
      <xdr:col>22</xdr:col>
      <xdr:colOff>588703</xdr:colOff>
      <xdr:row>23</xdr:row>
      <xdr:rowOff>911677</xdr:rowOff>
    </xdr:to>
    <xdr:sp macro="" textlink="">
      <xdr:nvSpPr>
        <xdr:cNvPr id="10" name="線吹き出し 1 (枠付き) 9">
          <a:extLst>
            <a:ext uri="{FF2B5EF4-FFF2-40B4-BE49-F238E27FC236}">
              <a16:creationId xmlns:a16="http://schemas.microsoft.com/office/drawing/2014/main" id="{ACC8DFB2-7D47-47C0-9755-9852CB1483B4}"/>
            </a:ext>
          </a:extLst>
        </xdr:cNvPr>
        <xdr:cNvSpPr/>
      </xdr:nvSpPr>
      <xdr:spPr>
        <a:xfrm>
          <a:off x="10953746" y="8853712"/>
          <a:ext cx="3088825" cy="1460501"/>
        </a:xfrm>
        <a:prstGeom prst="borderCallout1">
          <a:avLst>
            <a:gd name="adj1" fmla="val 47917"/>
            <a:gd name="adj2" fmla="val -714"/>
            <a:gd name="adj3" fmla="val -40471"/>
            <a:gd name="adj4" fmla="val -119891"/>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この「必須事項」の列に「★」マークがある項目は、都の「あり方指針」において、連携を行う場合には遵守するよう定める内容を示します。</a:t>
          </a:r>
        </a:p>
      </xdr:txBody>
    </xdr:sp>
    <xdr:clientData/>
  </xdr:twoCellAnchor>
  <xdr:twoCellAnchor>
    <xdr:from>
      <xdr:col>9</xdr:col>
      <xdr:colOff>88900</xdr:colOff>
      <xdr:row>23</xdr:row>
      <xdr:rowOff>95250</xdr:rowOff>
    </xdr:from>
    <xdr:to>
      <xdr:col>9</xdr:col>
      <xdr:colOff>910575</xdr:colOff>
      <xdr:row>23</xdr:row>
      <xdr:rowOff>1067754</xdr:rowOff>
    </xdr:to>
    <xdr:sp macro="" textlink="">
      <xdr:nvSpPr>
        <xdr:cNvPr id="11" name="角丸四角形 10">
          <a:extLst>
            <a:ext uri="{FF2B5EF4-FFF2-40B4-BE49-F238E27FC236}">
              <a16:creationId xmlns:a16="http://schemas.microsoft.com/office/drawing/2014/main" id="{6148C047-26E0-4B59-B4A2-B2FF6E03F3EE}"/>
            </a:ext>
          </a:extLst>
        </xdr:cNvPr>
        <xdr:cNvSpPr/>
      </xdr:nvSpPr>
      <xdr:spPr>
        <a:xfrm>
          <a:off x="7388679" y="9497786"/>
          <a:ext cx="898071" cy="966106"/>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246743</xdr:colOff>
      <xdr:row>23</xdr:row>
      <xdr:rowOff>1006928</xdr:rowOff>
    </xdr:from>
    <xdr:to>
      <xdr:col>22</xdr:col>
      <xdr:colOff>499786</xdr:colOff>
      <xdr:row>25</xdr:row>
      <xdr:rowOff>449037</xdr:rowOff>
    </xdr:to>
    <xdr:sp macro="" textlink="">
      <xdr:nvSpPr>
        <xdr:cNvPr id="12" name="四角形吹き出し 11">
          <a:extLst>
            <a:ext uri="{FF2B5EF4-FFF2-40B4-BE49-F238E27FC236}">
              <a16:creationId xmlns:a16="http://schemas.microsoft.com/office/drawing/2014/main" id="{34D4EF2C-F8A5-400B-93ED-5F44E859E5EA}"/>
            </a:ext>
          </a:extLst>
        </xdr:cNvPr>
        <xdr:cNvSpPr/>
      </xdr:nvSpPr>
      <xdr:spPr>
        <a:xfrm>
          <a:off x="10953750" y="10409464"/>
          <a:ext cx="2993572" cy="1415144"/>
        </a:xfrm>
        <a:prstGeom prst="wedgeRectCallout">
          <a:avLst>
            <a:gd name="adj1" fmla="val -145470"/>
            <a:gd name="adj2" fmla="val -77247"/>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「基準」とかかれた項目は、特定施設入居者生活介護の指定基準にあたる項目です。ご回答の際には、ご留意ください。</a:t>
          </a:r>
        </a:p>
      </xdr:txBody>
    </xdr:sp>
    <xdr:clientData/>
  </xdr:twoCellAnchor>
  <xdr:twoCellAnchor>
    <xdr:from>
      <xdr:col>11</xdr:col>
      <xdr:colOff>68943</xdr:colOff>
      <xdr:row>27</xdr:row>
      <xdr:rowOff>27216</xdr:rowOff>
    </xdr:from>
    <xdr:to>
      <xdr:col>11</xdr:col>
      <xdr:colOff>643747</xdr:colOff>
      <xdr:row>27</xdr:row>
      <xdr:rowOff>925287</xdr:rowOff>
    </xdr:to>
    <xdr:sp macro="" textlink="">
      <xdr:nvSpPr>
        <xdr:cNvPr id="13" name="角丸四角形 12">
          <a:extLst>
            <a:ext uri="{FF2B5EF4-FFF2-40B4-BE49-F238E27FC236}">
              <a16:creationId xmlns:a16="http://schemas.microsoft.com/office/drawing/2014/main" id="{C0B7F4F8-6AE3-475A-8550-ADF57EE9E0D1}"/>
            </a:ext>
          </a:extLst>
        </xdr:cNvPr>
        <xdr:cNvSpPr/>
      </xdr:nvSpPr>
      <xdr:spPr>
        <a:xfrm>
          <a:off x="9171214" y="12994823"/>
          <a:ext cx="625929" cy="898071"/>
        </a:xfrm>
        <a:prstGeom prst="roundRect">
          <a:avLst/>
        </a:prstGeom>
        <a:noFill/>
        <a:ln>
          <a:solidFill>
            <a:srgbClr val="00206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19</xdr:col>
      <xdr:colOff>20865</xdr:colOff>
      <xdr:row>27</xdr:row>
      <xdr:rowOff>13608</xdr:rowOff>
    </xdr:from>
    <xdr:to>
      <xdr:col>19</xdr:col>
      <xdr:colOff>602228</xdr:colOff>
      <xdr:row>27</xdr:row>
      <xdr:rowOff>911679</xdr:rowOff>
    </xdr:to>
    <xdr:sp macro="" textlink="">
      <xdr:nvSpPr>
        <xdr:cNvPr id="14" name="角丸四角形 13">
          <a:extLst>
            <a:ext uri="{FF2B5EF4-FFF2-40B4-BE49-F238E27FC236}">
              <a16:creationId xmlns:a16="http://schemas.microsoft.com/office/drawing/2014/main" id="{EAD36E20-FA56-4F37-B7EC-00325A47AF38}"/>
            </a:ext>
          </a:extLst>
        </xdr:cNvPr>
        <xdr:cNvSpPr/>
      </xdr:nvSpPr>
      <xdr:spPr>
        <a:xfrm>
          <a:off x="11389179" y="12981215"/>
          <a:ext cx="625929" cy="898071"/>
        </a:xfrm>
        <a:prstGeom prst="roundRect">
          <a:avLst/>
        </a:prstGeom>
        <a:noFill/>
        <a:ln>
          <a:solidFill>
            <a:srgbClr val="00206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0</xdr:colOff>
      <xdr:row>27</xdr:row>
      <xdr:rowOff>442232</xdr:rowOff>
    </xdr:from>
    <xdr:to>
      <xdr:col>19</xdr:col>
      <xdr:colOff>20889</xdr:colOff>
      <xdr:row>27</xdr:row>
      <xdr:rowOff>462644</xdr:rowOff>
    </xdr:to>
    <xdr:cxnSp macro="">
      <xdr:nvCxnSpPr>
        <xdr:cNvPr id="15" name="直線コネクタ 14">
          <a:extLst>
            <a:ext uri="{FF2B5EF4-FFF2-40B4-BE49-F238E27FC236}">
              <a16:creationId xmlns:a16="http://schemas.microsoft.com/office/drawing/2014/main" id="{A64990DD-7C02-45D5-8BBA-F95A03E044D7}"/>
            </a:ext>
          </a:extLst>
        </xdr:cNvPr>
        <xdr:cNvCxnSpPr>
          <a:endCxn id="14" idx="1"/>
        </xdr:cNvCxnSpPr>
      </xdr:nvCxnSpPr>
      <xdr:spPr>
        <a:xfrm>
          <a:off x="9824357" y="13409839"/>
          <a:ext cx="1564822" cy="20412"/>
        </a:xfrm>
        <a:prstGeom prst="line">
          <a:avLst/>
        </a:prstGeom>
        <a:ln w="12700">
          <a:solidFill>
            <a:srgbClr val="00206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88900</xdr:colOff>
      <xdr:row>25</xdr:row>
      <xdr:rowOff>598714</xdr:rowOff>
    </xdr:from>
    <xdr:to>
      <xdr:col>23</xdr:col>
      <xdr:colOff>301104</xdr:colOff>
      <xdr:row>27</xdr:row>
      <xdr:rowOff>285749</xdr:rowOff>
    </xdr:to>
    <xdr:sp macro="" textlink="">
      <xdr:nvSpPr>
        <xdr:cNvPr id="16" name="線吹き出し 1 (枠付き) 15">
          <a:extLst>
            <a:ext uri="{FF2B5EF4-FFF2-40B4-BE49-F238E27FC236}">
              <a16:creationId xmlns:a16="http://schemas.microsoft.com/office/drawing/2014/main" id="{1E267B0D-1118-4713-BFCC-5BB83247B65C}"/>
            </a:ext>
          </a:extLst>
        </xdr:cNvPr>
        <xdr:cNvSpPr/>
      </xdr:nvSpPr>
      <xdr:spPr>
        <a:xfrm>
          <a:off x="12137571" y="11974285"/>
          <a:ext cx="2272392" cy="1279071"/>
        </a:xfrm>
        <a:prstGeom prst="borderCallout1">
          <a:avLst>
            <a:gd name="adj1" fmla="val 51717"/>
            <a:gd name="adj2" fmla="val -1785"/>
            <a:gd name="adj3" fmla="val 77485"/>
            <a:gd name="adj4" fmla="val -6909"/>
          </a:avLst>
        </a:prstGeom>
        <a:solidFill>
          <a:schemeClr val="bg1"/>
        </a:solidFill>
        <a:ln w="952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基準と書かれた項目に「いいえ」と回答した場合、このような表示がされます。</a:t>
          </a:r>
        </a:p>
      </xdr:txBody>
    </xdr:sp>
    <xdr:clientData/>
  </xdr:twoCellAnchor>
  <xdr:twoCellAnchor>
    <xdr:from>
      <xdr:col>10</xdr:col>
      <xdr:colOff>75294</xdr:colOff>
      <xdr:row>39</xdr:row>
      <xdr:rowOff>116114</xdr:rowOff>
    </xdr:from>
    <xdr:to>
      <xdr:col>11</xdr:col>
      <xdr:colOff>596067</xdr:colOff>
      <xdr:row>39</xdr:row>
      <xdr:rowOff>693964</xdr:rowOff>
    </xdr:to>
    <xdr:sp macro="" textlink="">
      <xdr:nvSpPr>
        <xdr:cNvPr id="17" name="角丸四角形 16">
          <a:extLst>
            <a:ext uri="{FF2B5EF4-FFF2-40B4-BE49-F238E27FC236}">
              <a16:creationId xmlns:a16="http://schemas.microsoft.com/office/drawing/2014/main" id="{A93703C1-B085-4792-BCAF-C7120987666C}"/>
            </a:ext>
          </a:extLst>
        </xdr:cNvPr>
        <xdr:cNvSpPr/>
      </xdr:nvSpPr>
      <xdr:spPr>
        <a:xfrm>
          <a:off x="8436430" y="15906750"/>
          <a:ext cx="1306284" cy="571500"/>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561521</xdr:colOff>
      <xdr:row>36</xdr:row>
      <xdr:rowOff>128815</xdr:rowOff>
    </xdr:from>
    <xdr:to>
      <xdr:col>23</xdr:col>
      <xdr:colOff>410912</xdr:colOff>
      <xdr:row>41</xdr:row>
      <xdr:rowOff>75322</xdr:rowOff>
    </xdr:to>
    <xdr:sp macro="" textlink="">
      <xdr:nvSpPr>
        <xdr:cNvPr id="18" name="線吹き出し 1 (枠付き) 17">
          <a:extLst>
            <a:ext uri="{FF2B5EF4-FFF2-40B4-BE49-F238E27FC236}">
              <a16:creationId xmlns:a16="http://schemas.microsoft.com/office/drawing/2014/main" id="{CABC4A78-8E99-4D12-BC20-AB03EDBAFD71}"/>
            </a:ext>
          </a:extLst>
        </xdr:cNvPr>
        <xdr:cNvSpPr/>
      </xdr:nvSpPr>
      <xdr:spPr>
        <a:xfrm>
          <a:off x="11293928" y="15403286"/>
          <a:ext cx="3238500" cy="1959428"/>
        </a:xfrm>
        <a:prstGeom prst="borderCallout1">
          <a:avLst>
            <a:gd name="adj1" fmla="val 50709"/>
            <a:gd name="adj2" fmla="val -816"/>
            <a:gd name="adj3" fmla="val 41115"/>
            <a:gd name="adj4" fmla="val -48195"/>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「はい」とお答えいただいた場合、下に連なる項目について回答が必要（黄色に着色）となります。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この項目について「いいえ」とお答えいただいた場合は、下に連なる項目について回答不要（灰色に着色）となります。</a:t>
          </a:r>
        </a:p>
      </xdr:txBody>
    </xdr:sp>
    <xdr:clientData/>
  </xdr:twoCellAnchor>
  <xdr:twoCellAnchor>
    <xdr:from>
      <xdr:col>10</xdr:col>
      <xdr:colOff>102508</xdr:colOff>
      <xdr:row>42</xdr:row>
      <xdr:rowOff>95251</xdr:rowOff>
    </xdr:from>
    <xdr:to>
      <xdr:col>12</xdr:col>
      <xdr:colOff>596310</xdr:colOff>
      <xdr:row>44</xdr:row>
      <xdr:rowOff>653144</xdr:rowOff>
    </xdr:to>
    <xdr:sp macro="" textlink="">
      <xdr:nvSpPr>
        <xdr:cNvPr id="19" name="角丸四角形 18">
          <a:extLst>
            <a:ext uri="{FF2B5EF4-FFF2-40B4-BE49-F238E27FC236}">
              <a16:creationId xmlns:a16="http://schemas.microsoft.com/office/drawing/2014/main" id="{CEFB0792-3E24-4CE4-AE59-BF774DD738C3}"/>
            </a:ext>
          </a:extLst>
        </xdr:cNvPr>
        <xdr:cNvSpPr/>
      </xdr:nvSpPr>
      <xdr:spPr>
        <a:xfrm>
          <a:off x="8463644" y="18124715"/>
          <a:ext cx="2013857" cy="2054679"/>
        </a:xfrm>
        <a:prstGeom prst="round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418194</xdr:colOff>
      <xdr:row>41</xdr:row>
      <xdr:rowOff>340179</xdr:rowOff>
    </xdr:from>
    <xdr:to>
      <xdr:col>23</xdr:col>
      <xdr:colOff>445408</xdr:colOff>
      <xdr:row>47</xdr:row>
      <xdr:rowOff>149536</xdr:rowOff>
    </xdr:to>
    <xdr:sp macro="" textlink="">
      <xdr:nvSpPr>
        <xdr:cNvPr id="20" name="線吹き出し 1 (枠付き) 19">
          <a:extLst>
            <a:ext uri="{FF2B5EF4-FFF2-40B4-BE49-F238E27FC236}">
              <a16:creationId xmlns:a16="http://schemas.microsoft.com/office/drawing/2014/main" id="{04894BA3-BD2E-4576-A74D-0ED2F1D5BDF6}"/>
            </a:ext>
          </a:extLst>
        </xdr:cNvPr>
        <xdr:cNvSpPr/>
      </xdr:nvSpPr>
      <xdr:spPr>
        <a:xfrm>
          <a:off x="11144251" y="17621250"/>
          <a:ext cx="3429000" cy="4293361"/>
        </a:xfrm>
        <a:prstGeom prst="borderCallout1">
          <a:avLst>
            <a:gd name="adj1" fmla="val 44143"/>
            <a:gd name="adj2" fmla="val -518"/>
            <a:gd name="adj3" fmla="val 31774"/>
            <a:gd name="adj4" fmla="val -18636"/>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チェック項目は「併設又は近接している」なので、例えば、この３つの✔は、</a:t>
          </a: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下記の意味になります：</a:t>
          </a:r>
        </a:p>
        <a:p>
          <a:pPr algn="l">
            <a:lnSpc>
              <a:spcPts val="1400"/>
            </a:lnSpc>
          </a:pPr>
          <a:endPar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ｃ</a:t>
          </a: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在宅療養支援診療所と連携しており、併設・近接している</a:t>
          </a: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a:t>
          </a:r>
        </a:p>
        <a:p>
          <a:pPr algn="l">
            <a:lnSpc>
              <a:spcPts val="1400"/>
            </a:lnSpc>
          </a:pP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「はい」</a:t>
          </a:r>
        </a:p>
        <a:p>
          <a:pPr algn="l">
            <a:lnSpc>
              <a:spcPts val="1400"/>
            </a:lnSpc>
          </a:pPr>
          <a:endPar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ｄ</a:t>
          </a: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機能強化型在宅療養支援診療所と連携しているが、併設・近接していない</a:t>
          </a: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a:t>
          </a:r>
        </a:p>
        <a:p>
          <a:pPr algn="l">
            <a:lnSpc>
              <a:spcPts val="1400"/>
            </a:lnSpc>
          </a:pP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「いいえ」</a:t>
          </a:r>
        </a:p>
        <a:p>
          <a:pPr algn="l">
            <a:lnSpc>
              <a:spcPts val="1400"/>
            </a:lnSpc>
          </a:pPr>
          <a:endPar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 e  </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在宅時医学総合管理科の届出がある診療所は連携していない</a:t>
          </a: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a:t>
          </a:r>
        </a:p>
        <a:p>
          <a:pPr algn="l">
            <a:lnSpc>
              <a:spcPts val="1400"/>
            </a:lnSpc>
          </a:pP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「非該当」</a:t>
          </a:r>
        </a:p>
        <a:p>
          <a:pPr algn="l">
            <a:lnSpc>
              <a:spcPts val="1300"/>
            </a:lnSpc>
          </a:pPr>
          <a:endPar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14</xdr:col>
      <xdr:colOff>410935</xdr:colOff>
      <xdr:row>48</xdr:row>
      <xdr:rowOff>190500</xdr:rowOff>
    </xdr:from>
    <xdr:to>
      <xdr:col>22</xdr:col>
      <xdr:colOff>465363</xdr:colOff>
      <xdr:row>49</xdr:row>
      <xdr:rowOff>585106</xdr:rowOff>
    </xdr:to>
    <xdr:sp macro="" textlink="">
      <xdr:nvSpPr>
        <xdr:cNvPr id="21" name="四角形吹き出し 20">
          <a:extLst>
            <a:ext uri="{FF2B5EF4-FFF2-40B4-BE49-F238E27FC236}">
              <a16:creationId xmlns:a16="http://schemas.microsoft.com/office/drawing/2014/main" id="{6B3DCAE4-B0EA-4FE7-8186-95716D44D4AE}"/>
            </a:ext>
          </a:extLst>
        </xdr:cNvPr>
        <xdr:cNvSpPr/>
      </xdr:nvSpPr>
      <xdr:spPr>
        <a:xfrm>
          <a:off x="11130642" y="22710321"/>
          <a:ext cx="2775857" cy="1142999"/>
        </a:xfrm>
        <a:prstGeom prst="wedgeRectCallout">
          <a:avLst>
            <a:gd name="adj1" fmla="val -77384"/>
            <a:gd name="adj2" fmla="val 23183"/>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そもそも連携していない種別については、非該当とご回答ください。</a:t>
          </a:r>
        </a:p>
      </xdr:txBody>
    </xdr:sp>
    <xdr:clientData/>
  </xdr:twoCellAnchor>
  <xdr:twoCellAnchor>
    <xdr:from>
      <xdr:col>3</xdr:col>
      <xdr:colOff>609600</xdr:colOff>
      <xdr:row>69</xdr:row>
      <xdr:rowOff>13606</xdr:rowOff>
    </xdr:from>
    <xdr:to>
      <xdr:col>3</xdr:col>
      <xdr:colOff>924581</xdr:colOff>
      <xdr:row>73</xdr:row>
      <xdr:rowOff>591467</xdr:rowOff>
    </xdr:to>
    <xdr:sp macro="" textlink="">
      <xdr:nvSpPr>
        <xdr:cNvPr id="22" name="左中かっこ 21">
          <a:extLst>
            <a:ext uri="{FF2B5EF4-FFF2-40B4-BE49-F238E27FC236}">
              <a16:creationId xmlns:a16="http://schemas.microsoft.com/office/drawing/2014/main" id="{987904CC-852F-4BEB-8723-7F633554CC89}"/>
            </a:ext>
          </a:extLst>
        </xdr:cNvPr>
        <xdr:cNvSpPr/>
      </xdr:nvSpPr>
      <xdr:spPr>
        <a:xfrm>
          <a:off x="2177143" y="31786285"/>
          <a:ext cx="340180" cy="3292928"/>
        </a:xfrm>
        <a:prstGeom prst="leftBrace">
          <a:avLst>
            <a:gd name="adj1" fmla="val 64333"/>
            <a:gd name="adj2" fmla="val 50000"/>
          </a:avLst>
        </a:prstGeom>
        <a:ln w="9525">
          <a:solidFill>
            <a:srgbClr val="00206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xdr:col>
      <xdr:colOff>48079</xdr:colOff>
      <xdr:row>70</xdr:row>
      <xdr:rowOff>115206</xdr:rowOff>
    </xdr:from>
    <xdr:to>
      <xdr:col>3</xdr:col>
      <xdr:colOff>561420</xdr:colOff>
      <xdr:row>72</xdr:row>
      <xdr:rowOff>476266</xdr:rowOff>
    </xdr:to>
    <xdr:sp macro="" textlink="">
      <xdr:nvSpPr>
        <xdr:cNvPr id="23" name="角丸四角形 22">
          <a:extLst>
            <a:ext uri="{FF2B5EF4-FFF2-40B4-BE49-F238E27FC236}">
              <a16:creationId xmlns:a16="http://schemas.microsoft.com/office/drawing/2014/main" id="{47BCAA65-CFD3-43E2-B9FF-47DDE74826EF}"/>
            </a:ext>
          </a:extLst>
        </xdr:cNvPr>
        <xdr:cNvSpPr/>
      </xdr:nvSpPr>
      <xdr:spPr>
        <a:xfrm>
          <a:off x="884465" y="32561892"/>
          <a:ext cx="1238250" cy="1728107"/>
        </a:xfrm>
        <a:prstGeom prst="roundRect">
          <a:avLst/>
        </a:prstGeom>
        <a:solidFill>
          <a:schemeClr val="bg1"/>
        </a:solidFill>
        <a:ln w="952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1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このうち</a:t>
          </a:r>
          <a:r>
            <a:rPr kumimoji="1" lang="ja-JP" altLang="en-US" sz="1200" b="1" u="sng">
              <a:solidFill>
                <a:srgbClr val="002060"/>
              </a:solidFill>
              <a:latin typeface="HG丸ｺﾞｼｯｸM-PRO" panose="020F0600000000000000" pitchFamily="50" charset="-128"/>
              <a:ea typeface="HG丸ｺﾞｼｯｸM-PRO" panose="020F0600000000000000" pitchFamily="50" charset="-128"/>
            </a:rPr>
            <a:t>いずれか１つ以上に✔が入ることが望ましい</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です。</a:t>
          </a:r>
        </a:p>
      </xdr:txBody>
    </xdr:sp>
    <xdr:clientData/>
  </xdr:twoCellAnchor>
  <xdr:twoCellAnchor>
    <xdr:from>
      <xdr:col>3</xdr:col>
      <xdr:colOff>650422</xdr:colOff>
      <xdr:row>74</xdr:row>
      <xdr:rowOff>128814</xdr:rowOff>
    </xdr:from>
    <xdr:to>
      <xdr:col>3</xdr:col>
      <xdr:colOff>958959</xdr:colOff>
      <xdr:row>76</xdr:row>
      <xdr:rowOff>592388</xdr:rowOff>
    </xdr:to>
    <xdr:sp macro="" textlink="">
      <xdr:nvSpPr>
        <xdr:cNvPr id="24" name="左中かっこ 23">
          <a:extLst>
            <a:ext uri="{FF2B5EF4-FFF2-40B4-BE49-F238E27FC236}">
              <a16:creationId xmlns:a16="http://schemas.microsoft.com/office/drawing/2014/main" id="{0794C5A6-003E-4693-AE17-18C6EA6AC52B}"/>
            </a:ext>
          </a:extLst>
        </xdr:cNvPr>
        <xdr:cNvSpPr/>
      </xdr:nvSpPr>
      <xdr:spPr>
        <a:xfrm>
          <a:off x="2217965" y="35296928"/>
          <a:ext cx="340180" cy="1836964"/>
        </a:xfrm>
        <a:prstGeom prst="leftBrace">
          <a:avLst>
            <a:gd name="adj1" fmla="val 44333"/>
            <a:gd name="adj2" fmla="val 50000"/>
          </a:avLst>
        </a:prstGeom>
        <a:ln w="9525">
          <a:solidFill>
            <a:srgbClr val="00206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xdr:col>
      <xdr:colOff>20864</xdr:colOff>
      <xdr:row>74</xdr:row>
      <xdr:rowOff>285747</xdr:rowOff>
    </xdr:from>
    <xdr:to>
      <xdr:col>3</xdr:col>
      <xdr:colOff>540363</xdr:colOff>
      <xdr:row>77</xdr:row>
      <xdr:rowOff>40819</xdr:rowOff>
    </xdr:to>
    <xdr:sp macro="" textlink="">
      <xdr:nvSpPr>
        <xdr:cNvPr id="25" name="角丸四角形 24">
          <a:extLst>
            <a:ext uri="{FF2B5EF4-FFF2-40B4-BE49-F238E27FC236}">
              <a16:creationId xmlns:a16="http://schemas.microsoft.com/office/drawing/2014/main" id="{990CCDC9-7313-4573-968E-91D05D3D6E80}"/>
            </a:ext>
          </a:extLst>
        </xdr:cNvPr>
        <xdr:cNvSpPr/>
      </xdr:nvSpPr>
      <xdr:spPr>
        <a:xfrm>
          <a:off x="857250" y="35460211"/>
          <a:ext cx="1238250" cy="1796144"/>
        </a:xfrm>
        <a:prstGeom prst="roundRect">
          <a:avLst/>
        </a:prstGeom>
        <a:solidFill>
          <a:schemeClr val="bg1"/>
        </a:solidFill>
        <a:ln w="952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このうち</a:t>
          </a:r>
          <a:r>
            <a:rPr kumimoji="1" lang="ja-JP" altLang="en-US" sz="1200" b="1" u="sng">
              <a:solidFill>
                <a:srgbClr val="002060"/>
              </a:solidFill>
              <a:latin typeface="HG丸ｺﾞｼｯｸM-PRO" panose="020F0600000000000000" pitchFamily="50" charset="-128"/>
              <a:ea typeface="HG丸ｺﾞｼｯｸM-PRO" panose="020F0600000000000000" pitchFamily="50" charset="-128"/>
            </a:rPr>
            <a:t>いずれか１つ以上に✔が入ることが望ましい</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です。</a:t>
          </a:r>
        </a:p>
      </xdr:txBody>
    </xdr:sp>
    <xdr:clientData/>
  </xdr:twoCellAnchor>
  <xdr:twoCellAnchor>
    <xdr:from>
      <xdr:col>10</xdr:col>
      <xdr:colOff>75293</xdr:colOff>
      <xdr:row>68</xdr:row>
      <xdr:rowOff>54428</xdr:rowOff>
    </xdr:from>
    <xdr:to>
      <xdr:col>11</xdr:col>
      <xdr:colOff>582236</xdr:colOff>
      <xdr:row>68</xdr:row>
      <xdr:rowOff>625928</xdr:rowOff>
    </xdr:to>
    <xdr:sp macro="" textlink="">
      <xdr:nvSpPr>
        <xdr:cNvPr id="26" name="角丸四角形 25">
          <a:extLst>
            <a:ext uri="{FF2B5EF4-FFF2-40B4-BE49-F238E27FC236}">
              <a16:creationId xmlns:a16="http://schemas.microsoft.com/office/drawing/2014/main" id="{11E9005F-FEF7-4C1E-8E2B-6D04210EA97B}"/>
            </a:ext>
          </a:extLst>
        </xdr:cNvPr>
        <xdr:cNvSpPr/>
      </xdr:nvSpPr>
      <xdr:spPr>
        <a:xfrm>
          <a:off x="8436429" y="31146749"/>
          <a:ext cx="1292678" cy="571500"/>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244388</xdr:colOff>
      <xdr:row>64</xdr:row>
      <xdr:rowOff>149678</xdr:rowOff>
    </xdr:from>
    <xdr:to>
      <xdr:col>23</xdr:col>
      <xdr:colOff>185051</xdr:colOff>
      <xdr:row>70</xdr:row>
      <xdr:rowOff>353784</xdr:rowOff>
    </xdr:to>
    <xdr:sp macro="" textlink="">
      <xdr:nvSpPr>
        <xdr:cNvPr id="27" name="線吹き出し 1 (枠付き) 26">
          <a:extLst>
            <a:ext uri="{FF2B5EF4-FFF2-40B4-BE49-F238E27FC236}">
              <a16:creationId xmlns:a16="http://schemas.microsoft.com/office/drawing/2014/main" id="{3BA44462-7232-41E0-A7C3-A0AB4CBEFD62}"/>
            </a:ext>
          </a:extLst>
        </xdr:cNvPr>
        <xdr:cNvSpPr/>
      </xdr:nvSpPr>
      <xdr:spPr>
        <a:xfrm>
          <a:off x="10951395" y="30466392"/>
          <a:ext cx="3336105" cy="2340428"/>
        </a:xfrm>
        <a:prstGeom prst="borderCallout1">
          <a:avLst>
            <a:gd name="adj1" fmla="val 50709"/>
            <a:gd name="adj2" fmla="val -816"/>
            <a:gd name="adj3" fmla="val 40600"/>
            <a:gd name="adj4" fmla="val -35517"/>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「はい」とお答えいただいた場合、下に連なる項目について回答が必要（黄色に着色）となります。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この項目について「いいえ」とお答えいただいた場合は、下に連なる項目について回答不要（灰色に着色）となります。</a:t>
          </a:r>
        </a:p>
      </xdr:txBody>
    </xdr:sp>
    <xdr:clientData/>
  </xdr:twoCellAnchor>
  <xdr:twoCellAnchor>
    <xdr:from>
      <xdr:col>10</xdr:col>
      <xdr:colOff>48079</xdr:colOff>
      <xdr:row>77</xdr:row>
      <xdr:rowOff>68035</xdr:rowOff>
    </xdr:from>
    <xdr:to>
      <xdr:col>11</xdr:col>
      <xdr:colOff>561158</xdr:colOff>
      <xdr:row>77</xdr:row>
      <xdr:rowOff>645885</xdr:rowOff>
    </xdr:to>
    <xdr:sp macro="" textlink="">
      <xdr:nvSpPr>
        <xdr:cNvPr id="28" name="角丸四角形 27">
          <a:extLst>
            <a:ext uri="{FF2B5EF4-FFF2-40B4-BE49-F238E27FC236}">
              <a16:creationId xmlns:a16="http://schemas.microsoft.com/office/drawing/2014/main" id="{1EFD04D0-B796-4A63-8A74-8B2650E8D788}"/>
            </a:ext>
          </a:extLst>
        </xdr:cNvPr>
        <xdr:cNvSpPr/>
      </xdr:nvSpPr>
      <xdr:spPr>
        <a:xfrm>
          <a:off x="8409215" y="37283571"/>
          <a:ext cx="1292678" cy="571500"/>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217174</xdr:colOff>
      <xdr:row>76</xdr:row>
      <xdr:rowOff>61685</xdr:rowOff>
    </xdr:from>
    <xdr:to>
      <xdr:col>23</xdr:col>
      <xdr:colOff>157824</xdr:colOff>
      <xdr:row>79</xdr:row>
      <xdr:rowOff>367380</xdr:rowOff>
    </xdr:to>
    <xdr:sp macro="" textlink="">
      <xdr:nvSpPr>
        <xdr:cNvPr id="29" name="線吹き出し 1 (枠付き) 28">
          <a:extLst>
            <a:ext uri="{FF2B5EF4-FFF2-40B4-BE49-F238E27FC236}">
              <a16:creationId xmlns:a16="http://schemas.microsoft.com/office/drawing/2014/main" id="{5F68C8CC-035A-4901-BAD0-D32F5E824ADA}"/>
            </a:ext>
          </a:extLst>
        </xdr:cNvPr>
        <xdr:cNvSpPr/>
      </xdr:nvSpPr>
      <xdr:spPr>
        <a:xfrm>
          <a:off x="10924181" y="36603214"/>
          <a:ext cx="3336105" cy="2340428"/>
        </a:xfrm>
        <a:prstGeom prst="borderCallout1">
          <a:avLst>
            <a:gd name="adj1" fmla="val 50709"/>
            <a:gd name="adj2" fmla="val -816"/>
            <a:gd name="adj3" fmla="val 40600"/>
            <a:gd name="adj4" fmla="val -35517"/>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「はい」とお答えいただいた場合、下に連なる項目について回答が必要（黄色に着色）となります。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この項目について「いいえ」とお答えいただいた場合は、下に連なる項目について回答不要（灰色に着色）となります。</a:t>
          </a:r>
        </a:p>
      </xdr:txBody>
    </xdr:sp>
    <xdr:clientData/>
  </xdr:twoCellAnchor>
  <xdr:twoCellAnchor>
    <xdr:from>
      <xdr:col>10</xdr:col>
      <xdr:colOff>68035</xdr:colOff>
      <xdr:row>82</xdr:row>
      <xdr:rowOff>54429</xdr:rowOff>
    </xdr:from>
    <xdr:to>
      <xdr:col>11</xdr:col>
      <xdr:colOff>575240</xdr:colOff>
      <xdr:row>82</xdr:row>
      <xdr:rowOff>625929</xdr:rowOff>
    </xdr:to>
    <xdr:sp macro="" textlink="">
      <xdr:nvSpPr>
        <xdr:cNvPr id="30" name="角丸四角形 29">
          <a:extLst>
            <a:ext uri="{FF2B5EF4-FFF2-40B4-BE49-F238E27FC236}">
              <a16:creationId xmlns:a16="http://schemas.microsoft.com/office/drawing/2014/main" id="{DD85EF5E-1C1C-40CB-BB30-F09DDC9A6B5E}"/>
            </a:ext>
          </a:extLst>
        </xdr:cNvPr>
        <xdr:cNvSpPr/>
      </xdr:nvSpPr>
      <xdr:spPr>
        <a:xfrm>
          <a:off x="8422821" y="40671750"/>
          <a:ext cx="1292678" cy="571500"/>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230780</xdr:colOff>
      <xdr:row>81</xdr:row>
      <xdr:rowOff>54429</xdr:rowOff>
    </xdr:from>
    <xdr:to>
      <xdr:col>23</xdr:col>
      <xdr:colOff>171456</xdr:colOff>
      <xdr:row>84</xdr:row>
      <xdr:rowOff>353785</xdr:rowOff>
    </xdr:to>
    <xdr:sp macro="" textlink="">
      <xdr:nvSpPr>
        <xdr:cNvPr id="31" name="線吹き出し 1 (枠付き) 30">
          <a:extLst>
            <a:ext uri="{FF2B5EF4-FFF2-40B4-BE49-F238E27FC236}">
              <a16:creationId xmlns:a16="http://schemas.microsoft.com/office/drawing/2014/main" id="{F978B204-8EB4-4B8B-A99C-8FE9BA907650}"/>
            </a:ext>
          </a:extLst>
        </xdr:cNvPr>
        <xdr:cNvSpPr/>
      </xdr:nvSpPr>
      <xdr:spPr>
        <a:xfrm>
          <a:off x="10937787" y="39991393"/>
          <a:ext cx="3336105" cy="2340428"/>
        </a:xfrm>
        <a:prstGeom prst="borderCallout1">
          <a:avLst>
            <a:gd name="adj1" fmla="val 50709"/>
            <a:gd name="adj2" fmla="val -816"/>
            <a:gd name="adj3" fmla="val 40600"/>
            <a:gd name="adj4" fmla="val -35517"/>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「はい」とお答えいただいた場合、下に連なる項目について回答が必要（黄色に着色）となります。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この項目について「いいえ」とお答えいただいた場合は、下に連なる項目について回答不要（灰色に着色）となります。</a:t>
          </a:r>
        </a:p>
      </xdr:txBody>
    </xdr:sp>
    <xdr:clientData/>
  </xdr:twoCellAnchor>
  <xdr:twoCellAnchor>
    <xdr:from>
      <xdr:col>10</xdr:col>
      <xdr:colOff>75293</xdr:colOff>
      <xdr:row>98</xdr:row>
      <xdr:rowOff>68036</xdr:rowOff>
    </xdr:from>
    <xdr:to>
      <xdr:col>11</xdr:col>
      <xdr:colOff>582236</xdr:colOff>
      <xdr:row>98</xdr:row>
      <xdr:rowOff>564174</xdr:rowOff>
    </xdr:to>
    <xdr:sp macro="" textlink="">
      <xdr:nvSpPr>
        <xdr:cNvPr id="32" name="角丸四角形 31">
          <a:extLst>
            <a:ext uri="{FF2B5EF4-FFF2-40B4-BE49-F238E27FC236}">
              <a16:creationId xmlns:a16="http://schemas.microsoft.com/office/drawing/2014/main" id="{447DA32A-64DB-46A1-8360-6776996B3C75}"/>
            </a:ext>
          </a:extLst>
        </xdr:cNvPr>
        <xdr:cNvSpPr/>
      </xdr:nvSpPr>
      <xdr:spPr>
        <a:xfrm>
          <a:off x="8436429" y="45924107"/>
          <a:ext cx="1292678" cy="489858"/>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244388</xdr:colOff>
      <xdr:row>94</xdr:row>
      <xdr:rowOff>163286</xdr:rowOff>
    </xdr:from>
    <xdr:to>
      <xdr:col>23</xdr:col>
      <xdr:colOff>185051</xdr:colOff>
      <xdr:row>100</xdr:row>
      <xdr:rowOff>60264</xdr:rowOff>
    </xdr:to>
    <xdr:sp macro="" textlink="">
      <xdr:nvSpPr>
        <xdr:cNvPr id="33" name="線吹き出し 1 (枠付き) 32">
          <a:extLst>
            <a:ext uri="{FF2B5EF4-FFF2-40B4-BE49-F238E27FC236}">
              <a16:creationId xmlns:a16="http://schemas.microsoft.com/office/drawing/2014/main" id="{79A99147-655C-4AA6-8C87-411C90D31FDE}"/>
            </a:ext>
          </a:extLst>
        </xdr:cNvPr>
        <xdr:cNvSpPr/>
      </xdr:nvSpPr>
      <xdr:spPr>
        <a:xfrm>
          <a:off x="10951395" y="45243750"/>
          <a:ext cx="3336105" cy="2006085"/>
        </a:xfrm>
        <a:prstGeom prst="borderCallout1">
          <a:avLst>
            <a:gd name="adj1" fmla="val 50709"/>
            <a:gd name="adj2" fmla="val -816"/>
            <a:gd name="adj3" fmla="val 40600"/>
            <a:gd name="adj4" fmla="val -35517"/>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「はい」とお答えいただいた場合、下に連なる項目について回答が必要（黄色に着色）となります。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この項目について「いいえ」とお答えいただいた場合は、下に連なる項目について回答不要（灰色に着色）となります。</a:t>
          </a:r>
        </a:p>
      </xdr:txBody>
    </xdr:sp>
    <xdr:clientData/>
  </xdr:twoCellAnchor>
  <xdr:twoCellAnchor>
    <xdr:from>
      <xdr:col>10</xdr:col>
      <xdr:colOff>88900</xdr:colOff>
      <xdr:row>100</xdr:row>
      <xdr:rowOff>54428</xdr:rowOff>
    </xdr:from>
    <xdr:to>
      <xdr:col>11</xdr:col>
      <xdr:colOff>596105</xdr:colOff>
      <xdr:row>100</xdr:row>
      <xdr:rowOff>537924</xdr:rowOff>
    </xdr:to>
    <xdr:sp macro="" textlink="">
      <xdr:nvSpPr>
        <xdr:cNvPr id="34" name="角丸四角形 33">
          <a:extLst>
            <a:ext uri="{FF2B5EF4-FFF2-40B4-BE49-F238E27FC236}">
              <a16:creationId xmlns:a16="http://schemas.microsoft.com/office/drawing/2014/main" id="{4FE38305-6279-43DE-B360-7E35DED4C0B7}"/>
            </a:ext>
          </a:extLst>
        </xdr:cNvPr>
        <xdr:cNvSpPr/>
      </xdr:nvSpPr>
      <xdr:spPr>
        <a:xfrm>
          <a:off x="8450036" y="47243999"/>
          <a:ext cx="1292678" cy="489858"/>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244387</xdr:colOff>
      <xdr:row>100</xdr:row>
      <xdr:rowOff>285750</xdr:rowOff>
    </xdr:from>
    <xdr:to>
      <xdr:col>23</xdr:col>
      <xdr:colOff>185050</xdr:colOff>
      <xdr:row>103</xdr:row>
      <xdr:rowOff>264370</xdr:rowOff>
    </xdr:to>
    <xdr:sp macro="" textlink="">
      <xdr:nvSpPr>
        <xdr:cNvPr id="35" name="線吹き出し 1 (枠付き) 34">
          <a:extLst>
            <a:ext uri="{FF2B5EF4-FFF2-40B4-BE49-F238E27FC236}">
              <a16:creationId xmlns:a16="http://schemas.microsoft.com/office/drawing/2014/main" id="{02BBF30A-F5EB-4194-991E-2BE43DED911F}"/>
            </a:ext>
          </a:extLst>
        </xdr:cNvPr>
        <xdr:cNvSpPr/>
      </xdr:nvSpPr>
      <xdr:spPr>
        <a:xfrm>
          <a:off x="10951394" y="47475321"/>
          <a:ext cx="3336105" cy="2006085"/>
        </a:xfrm>
        <a:prstGeom prst="borderCallout1">
          <a:avLst>
            <a:gd name="adj1" fmla="val 50709"/>
            <a:gd name="adj2" fmla="val -816"/>
            <a:gd name="adj3" fmla="val -776"/>
            <a:gd name="adj4" fmla="val -35925"/>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「はい」とお答えいただいた場合、下に連なる項目について回答が必要（黄色に着色）となります。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この項目について「いいえ」とお答えいただいた場合は、下に連なる項目について回答不要（灰色に着色）となります。</a:t>
          </a:r>
        </a:p>
      </xdr:txBody>
    </xdr:sp>
    <xdr:clientData/>
  </xdr:twoCellAnchor>
  <xdr:twoCellAnchor>
    <xdr:from>
      <xdr:col>10</xdr:col>
      <xdr:colOff>75293</xdr:colOff>
      <xdr:row>104</xdr:row>
      <xdr:rowOff>54428</xdr:rowOff>
    </xdr:from>
    <xdr:to>
      <xdr:col>11</xdr:col>
      <xdr:colOff>582236</xdr:colOff>
      <xdr:row>104</xdr:row>
      <xdr:rowOff>537924</xdr:rowOff>
    </xdr:to>
    <xdr:sp macro="" textlink="">
      <xdr:nvSpPr>
        <xdr:cNvPr id="36" name="角丸四角形 35">
          <a:extLst>
            <a:ext uri="{FF2B5EF4-FFF2-40B4-BE49-F238E27FC236}">
              <a16:creationId xmlns:a16="http://schemas.microsoft.com/office/drawing/2014/main" id="{C8822F3E-9BA1-4CD2-ACE0-C7216A5A6636}"/>
            </a:ext>
          </a:extLst>
        </xdr:cNvPr>
        <xdr:cNvSpPr/>
      </xdr:nvSpPr>
      <xdr:spPr>
        <a:xfrm>
          <a:off x="8436429" y="49856571"/>
          <a:ext cx="1292678" cy="489858"/>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230780</xdr:colOff>
      <xdr:row>104</xdr:row>
      <xdr:rowOff>285750</xdr:rowOff>
    </xdr:from>
    <xdr:to>
      <xdr:col>23</xdr:col>
      <xdr:colOff>171456</xdr:colOff>
      <xdr:row>107</xdr:row>
      <xdr:rowOff>264371</xdr:rowOff>
    </xdr:to>
    <xdr:sp macro="" textlink="">
      <xdr:nvSpPr>
        <xdr:cNvPr id="37" name="線吹き出し 1 (枠付き) 36">
          <a:extLst>
            <a:ext uri="{FF2B5EF4-FFF2-40B4-BE49-F238E27FC236}">
              <a16:creationId xmlns:a16="http://schemas.microsoft.com/office/drawing/2014/main" id="{678A3D68-D5B7-4CBB-9A79-EB47AF61FB57}"/>
            </a:ext>
          </a:extLst>
        </xdr:cNvPr>
        <xdr:cNvSpPr/>
      </xdr:nvSpPr>
      <xdr:spPr>
        <a:xfrm>
          <a:off x="10937787" y="50087893"/>
          <a:ext cx="3336105" cy="2006085"/>
        </a:xfrm>
        <a:prstGeom prst="borderCallout1">
          <a:avLst>
            <a:gd name="adj1" fmla="val 50709"/>
            <a:gd name="adj2" fmla="val -816"/>
            <a:gd name="adj3" fmla="val -776"/>
            <a:gd name="adj4" fmla="val -35925"/>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「はい」とお答えいただいた場合、下に連なる項目について回答が必要（黄色に着色）となります。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この項目について「いいえ」とお答えいただいた場合は、下に連なる項目について回答不要（灰色に着色）となります。</a:t>
          </a:r>
        </a:p>
      </xdr:txBody>
    </xdr:sp>
    <xdr:clientData/>
  </xdr:twoCellAnchor>
  <xdr:twoCellAnchor>
    <xdr:from>
      <xdr:col>10</xdr:col>
      <xdr:colOff>68036</xdr:colOff>
      <xdr:row>132</xdr:row>
      <xdr:rowOff>54428</xdr:rowOff>
    </xdr:from>
    <xdr:to>
      <xdr:col>11</xdr:col>
      <xdr:colOff>575241</xdr:colOff>
      <xdr:row>132</xdr:row>
      <xdr:rowOff>550732</xdr:rowOff>
    </xdr:to>
    <xdr:sp macro="" textlink="">
      <xdr:nvSpPr>
        <xdr:cNvPr id="38" name="角丸四角形 37">
          <a:extLst>
            <a:ext uri="{FF2B5EF4-FFF2-40B4-BE49-F238E27FC236}">
              <a16:creationId xmlns:a16="http://schemas.microsoft.com/office/drawing/2014/main" id="{4E5AFFF5-DEA8-4057-9F57-0F1E5FC1E430}"/>
            </a:ext>
          </a:extLst>
        </xdr:cNvPr>
        <xdr:cNvSpPr/>
      </xdr:nvSpPr>
      <xdr:spPr>
        <a:xfrm>
          <a:off x="8422822" y="61953321"/>
          <a:ext cx="1292678" cy="489858"/>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196310</xdr:colOff>
      <xdr:row>129</xdr:row>
      <xdr:rowOff>108858</xdr:rowOff>
    </xdr:from>
    <xdr:to>
      <xdr:col>23</xdr:col>
      <xdr:colOff>136986</xdr:colOff>
      <xdr:row>133</xdr:row>
      <xdr:rowOff>272145</xdr:rowOff>
    </xdr:to>
    <xdr:sp macro="" textlink="">
      <xdr:nvSpPr>
        <xdr:cNvPr id="39" name="線吹き出し 1 (枠付き) 38">
          <a:extLst>
            <a:ext uri="{FF2B5EF4-FFF2-40B4-BE49-F238E27FC236}">
              <a16:creationId xmlns:a16="http://schemas.microsoft.com/office/drawing/2014/main" id="{89E5D304-2C80-46B9-A4A1-B15C12AF801A}"/>
            </a:ext>
          </a:extLst>
        </xdr:cNvPr>
        <xdr:cNvSpPr/>
      </xdr:nvSpPr>
      <xdr:spPr>
        <a:xfrm>
          <a:off x="10896967" y="60606215"/>
          <a:ext cx="3336105" cy="2177144"/>
        </a:xfrm>
        <a:prstGeom prst="borderCallout1">
          <a:avLst>
            <a:gd name="adj1" fmla="val 50709"/>
            <a:gd name="adj2" fmla="val -816"/>
            <a:gd name="adj3" fmla="val 71225"/>
            <a:gd name="adj4" fmla="val -35517"/>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「はい」とお答えいただいた場合、下に連なる項目について回答が必要（黄色に着色）となります。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この項目について「いいえ」とお答えいただいた場合は、下に連なる項目について回答不要（灰色に着色）となります。</a:t>
          </a:r>
        </a:p>
      </xdr:txBody>
    </xdr:sp>
    <xdr:clientData/>
  </xdr:twoCellAnchor>
  <xdr:twoCellAnchor>
    <xdr:from>
      <xdr:col>14</xdr:col>
      <xdr:colOff>198664</xdr:colOff>
      <xdr:row>134</xdr:row>
      <xdr:rowOff>122463</xdr:rowOff>
    </xdr:from>
    <xdr:to>
      <xdr:col>23</xdr:col>
      <xdr:colOff>123384</xdr:colOff>
      <xdr:row>137</xdr:row>
      <xdr:rowOff>476247</xdr:rowOff>
    </xdr:to>
    <xdr:sp macro="" textlink="">
      <xdr:nvSpPr>
        <xdr:cNvPr id="40" name="四角形吹き出し 39">
          <a:extLst>
            <a:ext uri="{FF2B5EF4-FFF2-40B4-BE49-F238E27FC236}">
              <a16:creationId xmlns:a16="http://schemas.microsoft.com/office/drawing/2014/main" id="{876A459C-945A-411C-8AB7-5A2CC54526DF}"/>
            </a:ext>
          </a:extLst>
        </xdr:cNvPr>
        <xdr:cNvSpPr/>
      </xdr:nvSpPr>
      <xdr:spPr>
        <a:xfrm>
          <a:off x="10899321" y="63245999"/>
          <a:ext cx="3320143" cy="2190748"/>
        </a:xfrm>
        <a:prstGeom prst="wedgeRectCallout">
          <a:avLst>
            <a:gd name="adj1" fmla="val -92204"/>
            <a:gd name="adj2" fmla="val 91063"/>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u="sng">
              <a:solidFill>
                <a:sysClr val="windowText" lastClr="000000"/>
              </a:solidFill>
              <a:latin typeface="HG丸ｺﾞｼｯｸM-PRO" panose="020F0600000000000000" pitchFamily="50" charset="-128"/>
              <a:ea typeface="HG丸ｺﾞｼｯｸM-PRO" panose="020F0600000000000000" pitchFamily="50" charset="-128"/>
            </a:rPr>
            <a:t>看取りを実施していない・しないという方針</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の場合は「</a:t>
          </a:r>
          <a:r>
            <a:rPr kumimoji="1" lang="ja-JP" altLang="en-US" sz="1200" b="1" u="sng">
              <a:solidFill>
                <a:sysClr val="windowText" lastClr="000000"/>
              </a:solidFill>
              <a:latin typeface="HG丸ｺﾞｼｯｸM-PRO" panose="020F0600000000000000" pitchFamily="50" charset="-128"/>
              <a:ea typeface="HG丸ｺﾞｼｯｸM-PRO" panose="020F0600000000000000" pitchFamily="50" charset="-128"/>
            </a:rPr>
            <a:t>非該当</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200" b="1">
              <a:solidFill>
                <a:srgbClr val="002060"/>
              </a:solidFill>
              <a:latin typeface="HG丸ｺﾞｼｯｸM-PRO" panose="020F0600000000000000" pitchFamily="50" charset="-128"/>
              <a:ea typeface="HG丸ｺﾞｼｯｸM-PRO" panose="020F0600000000000000" pitchFamily="50" charset="-128"/>
            </a:rPr>
            <a:t>実施する方針だが体制等が整っていない場合には「いいえ」</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に✔</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300"/>
            </a:lnSpc>
          </a:pP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看取りの実施は必須ではありませんが、実施するなら体制の整備が必須、という主旨で「必須項目」となっております。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14</xdr:col>
      <xdr:colOff>547915</xdr:colOff>
      <xdr:row>138</xdr:row>
      <xdr:rowOff>591457</xdr:rowOff>
    </xdr:from>
    <xdr:to>
      <xdr:col>20</xdr:col>
      <xdr:colOff>27284</xdr:colOff>
      <xdr:row>140</xdr:row>
      <xdr:rowOff>27300</xdr:rowOff>
    </xdr:to>
    <xdr:sp macro="" textlink="">
      <xdr:nvSpPr>
        <xdr:cNvPr id="41" name="角丸四角形 40">
          <a:extLst>
            <a:ext uri="{FF2B5EF4-FFF2-40B4-BE49-F238E27FC236}">
              <a16:creationId xmlns:a16="http://schemas.microsoft.com/office/drawing/2014/main" id="{055452BC-598D-4115-AA42-28FEA5FE3FC8}"/>
            </a:ext>
          </a:extLst>
        </xdr:cNvPr>
        <xdr:cNvSpPr/>
      </xdr:nvSpPr>
      <xdr:spPr>
        <a:xfrm>
          <a:off x="11280322" y="66157928"/>
          <a:ext cx="789215" cy="666750"/>
        </a:xfrm>
        <a:prstGeom prst="roundRect">
          <a:avLst/>
        </a:prstGeom>
        <a:noFill/>
        <a:ln>
          <a:solidFill>
            <a:srgbClr val="00206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88900</xdr:colOff>
      <xdr:row>139</xdr:row>
      <xdr:rowOff>33564</xdr:rowOff>
    </xdr:from>
    <xdr:to>
      <xdr:col>12</xdr:col>
      <xdr:colOff>561286</xdr:colOff>
      <xdr:row>139</xdr:row>
      <xdr:rowOff>605064</xdr:rowOff>
    </xdr:to>
    <xdr:sp macro="" textlink="">
      <xdr:nvSpPr>
        <xdr:cNvPr id="42" name="角丸四角形 41">
          <a:extLst>
            <a:ext uri="{FF2B5EF4-FFF2-40B4-BE49-F238E27FC236}">
              <a16:creationId xmlns:a16="http://schemas.microsoft.com/office/drawing/2014/main" id="{B36CEEA5-62EF-45FA-A7C3-B6C21AD26CCF}"/>
            </a:ext>
          </a:extLst>
        </xdr:cNvPr>
        <xdr:cNvSpPr/>
      </xdr:nvSpPr>
      <xdr:spPr>
        <a:xfrm>
          <a:off x="9919607" y="66212357"/>
          <a:ext cx="517071" cy="571500"/>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582385</xdr:colOff>
      <xdr:row>139</xdr:row>
      <xdr:rowOff>264885</xdr:rowOff>
    </xdr:from>
    <xdr:to>
      <xdr:col>14</xdr:col>
      <xdr:colOff>561574</xdr:colOff>
      <xdr:row>139</xdr:row>
      <xdr:rowOff>298901</xdr:rowOff>
    </xdr:to>
    <xdr:cxnSp macro="">
      <xdr:nvCxnSpPr>
        <xdr:cNvPr id="43" name="直線コネクタ 42">
          <a:extLst>
            <a:ext uri="{FF2B5EF4-FFF2-40B4-BE49-F238E27FC236}">
              <a16:creationId xmlns:a16="http://schemas.microsoft.com/office/drawing/2014/main" id="{781DE41C-5A2D-4EDE-B046-E5D102AF21CA}"/>
            </a:ext>
          </a:extLst>
        </xdr:cNvPr>
        <xdr:cNvCxnSpPr/>
      </xdr:nvCxnSpPr>
      <xdr:spPr>
        <a:xfrm flipV="1">
          <a:off x="10463892" y="66443678"/>
          <a:ext cx="830036" cy="34016"/>
        </a:xfrm>
        <a:prstGeom prst="line">
          <a:avLst/>
        </a:prstGeom>
        <a:ln w="12700">
          <a:solidFill>
            <a:srgbClr val="00206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273956</xdr:colOff>
      <xdr:row>140</xdr:row>
      <xdr:rowOff>326572</xdr:rowOff>
    </xdr:from>
    <xdr:to>
      <xdr:col>23</xdr:col>
      <xdr:colOff>185054</xdr:colOff>
      <xdr:row>143</xdr:row>
      <xdr:rowOff>272142</xdr:rowOff>
    </xdr:to>
    <xdr:sp macro="" textlink="">
      <xdr:nvSpPr>
        <xdr:cNvPr id="44" name="線吹き出し 1 (枠付き) 43">
          <a:extLst>
            <a:ext uri="{FF2B5EF4-FFF2-40B4-BE49-F238E27FC236}">
              <a16:creationId xmlns:a16="http://schemas.microsoft.com/office/drawing/2014/main" id="{E2F0867D-98C8-4A05-A3EF-8E22A178E1BA}"/>
            </a:ext>
          </a:extLst>
        </xdr:cNvPr>
        <xdr:cNvSpPr/>
      </xdr:nvSpPr>
      <xdr:spPr>
        <a:xfrm>
          <a:off x="10980963" y="67124036"/>
          <a:ext cx="3306536" cy="1782535"/>
        </a:xfrm>
        <a:prstGeom prst="borderCallout1">
          <a:avLst>
            <a:gd name="adj1" fmla="val 57780"/>
            <a:gd name="adj2" fmla="val -1242"/>
            <a:gd name="adj3" fmla="val -18465"/>
            <a:gd name="adj4" fmla="val -20370"/>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「非該当」つまり、看取りを実施していない（現状実施する予定がない）場合、回答欄右側（青枠の部分）に「看取り未実施」と表示されます。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C1:AB398"/>
  <sheetViews>
    <sheetView tabSelected="1" view="pageBreakPreview" zoomScale="90" zoomScaleNormal="100" zoomScaleSheetLayoutView="90" workbookViewId="0">
      <selection activeCell="H18" sqref="H18"/>
    </sheetView>
  </sheetViews>
  <sheetFormatPr defaultColWidth="8.77734375" defaultRowHeight="13.2" x14ac:dyDescent="0.2"/>
  <cols>
    <col min="1" max="1" width="3.5546875" style="3" customWidth="1"/>
    <col min="2" max="2" width="4.6640625" style="3" customWidth="1"/>
    <col min="3" max="3" width="3.77734375" style="3" customWidth="1"/>
    <col min="4" max="4" width="13.77734375" style="3" customWidth="1"/>
    <col min="5" max="5" width="15.33203125" style="3" customWidth="1"/>
    <col min="6" max="8" width="21.88671875" style="3" customWidth="1"/>
    <col min="9" max="9" width="4.77734375" style="3" customWidth="1"/>
    <col min="10" max="10" width="4.21875" style="3" customWidth="1"/>
    <col min="11" max="11" width="8.77734375" style="3" customWidth="1"/>
    <col min="12" max="12" width="58.5546875" style="3" customWidth="1"/>
    <col min="13" max="21" width="8.77734375" style="3" customWidth="1"/>
    <col min="22" max="23" width="8.77734375" style="210" customWidth="1"/>
    <col min="24" max="24" width="11.21875" style="210" hidden="1" customWidth="1"/>
    <col min="25" max="26" width="27.5546875" style="210" hidden="1" customWidth="1"/>
    <col min="27" max="27" width="39.5546875" style="210" hidden="1" customWidth="1"/>
    <col min="28" max="28" width="8.77734375" style="210" customWidth="1"/>
    <col min="29" max="16384" width="8.77734375" style="3"/>
  </cols>
  <sheetData>
    <row r="1" spans="3:28" ht="7.35" customHeight="1" x14ac:dyDescent="0.2"/>
    <row r="2" spans="3:28" ht="11.55" customHeight="1" thickBot="1" x14ac:dyDescent="0.25"/>
    <row r="3" spans="3:28" ht="54.6" customHeight="1" thickBot="1" x14ac:dyDescent="0.25">
      <c r="C3" s="253" t="s">
        <v>329</v>
      </c>
      <c r="D3" s="253"/>
      <c r="E3" s="253"/>
      <c r="F3" s="253"/>
      <c r="G3" s="253"/>
      <c r="H3" s="253"/>
      <c r="I3" s="253"/>
      <c r="J3" s="211"/>
    </row>
    <row r="4" spans="3:28" ht="13.8" thickBot="1" x14ac:dyDescent="0.25"/>
    <row r="5" spans="3:28" customFormat="1" ht="28.2" customHeight="1" thickTop="1" x14ac:dyDescent="0.2">
      <c r="C5" s="212"/>
      <c r="D5" s="254" t="s">
        <v>330</v>
      </c>
      <c r="E5" s="254"/>
      <c r="F5" s="254"/>
      <c r="G5" s="254"/>
      <c r="H5" s="254"/>
      <c r="I5" s="213"/>
      <c r="V5" s="214"/>
      <c r="W5" s="214"/>
      <c r="X5" s="215" t="s">
        <v>331</v>
      </c>
      <c r="Y5" s="215" t="s">
        <v>332</v>
      </c>
      <c r="Z5" s="215" t="s">
        <v>333</v>
      </c>
      <c r="AA5" s="215" t="s">
        <v>334</v>
      </c>
      <c r="AB5" s="214"/>
    </row>
    <row r="6" spans="3:28" ht="109.8" customHeight="1" x14ac:dyDescent="0.2">
      <c r="C6" s="216"/>
      <c r="D6" s="247" t="s">
        <v>335</v>
      </c>
      <c r="E6" s="247"/>
      <c r="F6" s="247"/>
      <c r="G6" s="247"/>
      <c r="H6" s="247"/>
      <c r="I6" s="217"/>
      <c r="L6" s="73"/>
      <c r="M6" s="73"/>
      <c r="N6" s="73"/>
      <c r="O6" s="73"/>
      <c r="P6" s="73"/>
      <c r="Q6" s="73"/>
      <c r="R6" s="73"/>
      <c r="S6" s="73"/>
      <c r="T6" s="73"/>
      <c r="U6" s="73"/>
      <c r="V6" s="218"/>
      <c r="W6" s="218"/>
      <c r="X6" s="215">
        <v>11003</v>
      </c>
      <c r="Y6" s="215" t="s">
        <v>336</v>
      </c>
      <c r="Z6" s="215" t="s">
        <v>337</v>
      </c>
      <c r="AA6" s="215" t="s">
        <v>338</v>
      </c>
    </row>
    <row r="7" spans="3:28" ht="36.6" customHeight="1" x14ac:dyDescent="0.2">
      <c r="C7" s="216"/>
      <c r="D7" s="247" t="s">
        <v>339</v>
      </c>
      <c r="E7" s="247"/>
      <c r="F7" s="247"/>
      <c r="G7" s="247"/>
      <c r="H7" s="247"/>
      <c r="I7" s="217"/>
      <c r="X7" s="215">
        <v>11004</v>
      </c>
      <c r="Y7" s="215" t="s">
        <v>340</v>
      </c>
      <c r="Z7" s="215" t="s">
        <v>337</v>
      </c>
      <c r="AA7" s="215" t="s">
        <v>341</v>
      </c>
    </row>
    <row r="8" spans="3:28" ht="36.6" customHeight="1" x14ac:dyDescent="0.2">
      <c r="C8" s="216"/>
      <c r="D8" s="247" t="s">
        <v>342</v>
      </c>
      <c r="E8" s="247"/>
      <c r="F8" s="247"/>
      <c r="G8" s="247"/>
      <c r="H8" s="247"/>
      <c r="I8" s="217"/>
      <c r="X8" s="215">
        <v>11005</v>
      </c>
      <c r="Y8" s="215" t="s">
        <v>343</v>
      </c>
      <c r="Z8" s="215" t="s">
        <v>337</v>
      </c>
      <c r="AA8" s="215" t="s">
        <v>344</v>
      </c>
    </row>
    <row r="9" spans="3:28" ht="15" customHeight="1" thickBot="1" x14ac:dyDescent="0.25">
      <c r="C9" s="219"/>
      <c r="I9" s="220"/>
      <c r="X9" s="215">
        <v>11006</v>
      </c>
      <c r="Y9" s="215" t="s">
        <v>345</v>
      </c>
      <c r="Z9" s="215" t="s">
        <v>337</v>
      </c>
      <c r="AA9" s="215" t="s">
        <v>346</v>
      </c>
    </row>
    <row r="10" spans="3:28" ht="34.200000000000003" customHeight="1" thickTop="1" thickBot="1" x14ac:dyDescent="0.25">
      <c r="C10" s="219"/>
      <c r="D10" s="221" t="s">
        <v>347</v>
      </c>
      <c r="E10" s="255"/>
      <c r="F10" s="255"/>
      <c r="G10" s="255"/>
      <c r="H10" s="256"/>
      <c r="I10" s="220"/>
      <c r="X10" s="215">
        <v>11007</v>
      </c>
      <c r="Y10" s="215" t="s">
        <v>348</v>
      </c>
      <c r="Z10" s="215" t="s">
        <v>337</v>
      </c>
      <c r="AA10" s="215" t="s">
        <v>349</v>
      </c>
    </row>
    <row r="11" spans="3:28" ht="34.200000000000003" customHeight="1" thickTop="1" thickBot="1" x14ac:dyDescent="0.25">
      <c r="C11" s="219"/>
      <c r="D11" s="221" t="s">
        <v>350</v>
      </c>
      <c r="E11" s="257" t="e">
        <f>VLOOKUP($E$10,$X$5:$Z$400,2,FALSE)</f>
        <v>#N/A</v>
      </c>
      <c r="F11" s="257"/>
      <c r="G11" s="257"/>
      <c r="H11" s="258"/>
      <c r="I11" s="220"/>
      <c r="X11" s="215">
        <v>11008</v>
      </c>
      <c r="Y11" s="215" t="s">
        <v>351</v>
      </c>
      <c r="Z11" s="215" t="s">
        <v>337</v>
      </c>
      <c r="AA11" s="215" t="s">
        <v>352</v>
      </c>
    </row>
    <row r="12" spans="3:28" ht="34.200000000000003" customHeight="1" thickTop="1" thickBot="1" x14ac:dyDescent="0.25">
      <c r="C12" s="219"/>
      <c r="D12" s="222" t="s">
        <v>353</v>
      </c>
      <c r="E12" s="259" t="e">
        <f>VLOOKUP($E$10,$X$5:$AA$400,4,FALSE)</f>
        <v>#N/A</v>
      </c>
      <c r="F12" s="257"/>
      <c r="G12" s="257"/>
      <c r="H12" s="258"/>
      <c r="I12" s="220"/>
      <c r="X12" s="215">
        <v>11009</v>
      </c>
      <c r="Y12" s="215" t="s">
        <v>354</v>
      </c>
      <c r="Z12" s="215" t="s">
        <v>337</v>
      </c>
      <c r="AA12" s="215" t="s">
        <v>352</v>
      </c>
    </row>
    <row r="13" spans="3:28" ht="34.200000000000003" customHeight="1" thickTop="1" thickBot="1" x14ac:dyDescent="0.25">
      <c r="C13" s="219"/>
      <c r="D13" s="222" t="s">
        <v>355</v>
      </c>
      <c r="E13" s="260" t="e">
        <f>VLOOKUP($E$10,$X$5:$Z$400,3,FALSE)</f>
        <v>#N/A</v>
      </c>
      <c r="F13" s="260"/>
      <c r="G13" s="260"/>
      <c r="H13" s="261"/>
      <c r="I13" s="220"/>
      <c r="X13" s="215">
        <v>11011</v>
      </c>
      <c r="Y13" s="215" t="s">
        <v>356</v>
      </c>
      <c r="Z13" s="215" t="s">
        <v>337</v>
      </c>
      <c r="AA13" s="215" t="s">
        <v>352</v>
      </c>
    </row>
    <row r="14" spans="3:28" ht="10.8" customHeight="1" thickTop="1" thickBot="1" x14ac:dyDescent="0.25">
      <c r="C14" s="219"/>
      <c r="D14" s="223"/>
      <c r="E14" s="224"/>
      <c r="F14" s="224"/>
      <c r="G14" s="224"/>
      <c r="H14" s="224"/>
      <c r="I14" s="220"/>
      <c r="X14" s="215">
        <v>11014</v>
      </c>
      <c r="Y14" s="215" t="s">
        <v>357</v>
      </c>
      <c r="Z14" s="215" t="s">
        <v>358</v>
      </c>
      <c r="AA14" s="215" t="s">
        <v>359</v>
      </c>
    </row>
    <row r="15" spans="3:28" ht="53.55" customHeight="1" thickTop="1" thickBot="1" x14ac:dyDescent="0.25">
      <c r="C15" s="219"/>
      <c r="D15" s="225" t="s">
        <v>360</v>
      </c>
      <c r="E15" s="262" t="e">
        <f>IF($E$13="指定を受けていない",$L$16,$L$17)</f>
        <v>#N/A</v>
      </c>
      <c r="F15" s="263"/>
      <c r="G15" s="263"/>
      <c r="H15" s="264"/>
      <c r="I15" s="220"/>
      <c r="X15" s="215">
        <v>11016</v>
      </c>
      <c r="Y15" s="215" t="s">
        <v>361</v>
      </c>
      <c r="Z15" s="215" t="s">
        <v>337</v>
      </c>
      <c r="AA15" s="215" t="s">
        <v>352</v>
      </c>
    </row>
    <row r="16" spans="3:28" ht="18.600000000000001" customHeight="1" thickTop="1" x14ac:dyDescent="0.2">
      <c r="C16" s="219"/>
      <c r="I16" s="220"/>
      <c r="L16" s="73" t="s">
        <v>362</v>
      </c>
      <c r="X16" s="215">
        <v>11017</v>
      </c>
      <c r="Y16" s="215" t="s">
        <v>363</v>
      </c>
      <c r="Z16" s="215" t="s">
        <v>337</v>
      </c>
      <c r="AA16" s="215" t="s">
        <v>352</v>
      </c>
    </row>
    <row r="17" spans="3:27" ht="21" customHeight="1" x14ac:dyDescent="0.2">
      <c r="C17" s="219"/>
      <c r="D17" s="237"/>
      <c r="E17" s="238"/>
      <c r="F17" s="226" t="s">
        <v>364</v>
      </c>
      <c r="G17" s="226" t="s">
        <v>365</v>
      </c>
      <c r="H17" s="226" t="s">
        <v>366</v>
      </c>
      <c r="I17" s="220"/>
      <c r="L17" s="73" t="s">
        <v>367</v>
      </c>
      <c r="X17" s="215">
        <v>11018</v>
      </c>
      <c r="Y17" s="215" t="s">
        <v>368</v>
      </c>
      <c r="Z17" s="215" t="s">
        <v>337</v>
      </c>
      <c r="AA17" s="215" t="s">
        <v>352</v>
      </c>
    </row>
    <row r="18" spans="3:27" ht="51" customHeight="1" x14ac:dyDescent="0.2">
      <c r="C18" s="219"/>
      <c r="D18" s="252" t="s">
        <v>369</v>
      </c>
      <c r="E18" s="252"/>
      <c r="F18" s="227" t="s">
        <v>370</v>
      </c>
      <c r="G18" s="227" t="s">
        <v>371</v>
      </c>
      <c r="H18" s="227" t="s">
        <v>372</v>
      </c>
      <c r="I18" s="220"/>
      <c r="X18" s="215">
        <v>11019</v>
      </c>
      <c r="Y18" s="215" t="s">
        <v>373</v>
      </c>
      <c r="Z18" s="215" t="s">
        <v>337</v>
      </c>
      <c r="AA18" s="215" t="s">
        <v>352</v>
      </c>
    </row>
    <row r="19" spans="3:27" ht="13.95" customHeight="1" x14ac:dyDescent="0.2">
      <c r="C19" s="219"/>
      <c r="D19" s="228"/>
      <c r="E19" s="228"/>
      <c r="F19" s="229"/>
      <c r="G19" s="229"/>
      <c r="H19" s="229"/>
      <c r="I19" s="220"/>
      <c r="X19" s="215">
        <v>11020</v>
      </c>
      <c r="Y19" s="215" t="s">
        <v>374</v>
      </c>
      <c r="Z19" s="215" t="s">
        <v>337</v>
      </c>
      <c r="AA19" s="215" t="s">
        <v>352</v>
      </c>
    </row>
    <row r="20" spans="3:27" ht="21" customHeight="1" x14ac:dyDescent="0.2">
      <c r="C20" s="219"/>
      <c r="D20" s="237"/>
      <c r="E20" s="238"/>
      <c r="F20" s="230" t="s">
        <v>375</v>
      </c>
      <c r="G20" s="230" t="s">
        <v>376</v>
      </c>
      <c r="H20" s="229"/>
      <c r="I20" s="220"/>
      <c r="X20" s="215">
        <v>11021</v>
      </c>
      <c r="Y20" s="215" t="s">
        <v>377</v>
      </c>
      <c r="Z20" s="215" t="s">
        <v>337</v>
      </c>
      <c r="AA20" s="215" t="s">
        <v>352</v>
      </c>
    </row>
    <row r="21" spans="3:27" ht="51.6" customHeight="1" x14ac:dyDescent="0.2">
      <c r="C21" s="219"/>
      <c r="D21" s="239" t="s">
        <v>378</v>
      </c>
      <c r="E21" s="239"/>
      <c r="F21" s="227" t="s">
        <v>379</v>
      </c>
      <c r="G21" s="227" t="s">
        <v>380</v>
      </c>
      <c r="H21" s="229"/>
      <c r="I21" s="220"/>
      <c r="X21" s="215">
        <v>11022</v>
      </c>
      <c r="Y21" s="215" t="s">
        <v>381</v>
      </c>
      <c r="Z21" s="215" t="s">
        <v>337</v>
      </c>
      <c r="AA21" s="215" t="s">
        <v>352</v>
      </c>
    </row>
    <row r="22" spans="3:27" ht="16.350000000000001" customHeight="1" x14ac:dyDescent="0.2">
      <c r="C22" s="219"/>
      <c r="I22" s="220"/>
      <c r="X22" s="215">
        <v>11023</v>
      </c>
      <c r="Y22" s="215" t="s">
        <v>382</v>
      </c>
      <c r="Z22" s="215" t="s">
        <v>337</v>
      </c>
      <c r="AA22" s="215" t="s">
        <v>352</v>
      </c>
    </row>
    <row r="23" spans="3:27" ht="57" customHeight="1" x14ac:dyDescent="0.2">
      <c r="C23" s="216"/>
      <c r="D23" s="240" t="s">
        <v>922</v>
      </c>
      <c r="E23" s="241"/>
      <c r="F23" s="241"/>
      <c r="G23" s="241"/>
      <c r="H23" s="242"/>
      <c r="I23" s="217"/>
      <c r="J23" s="73"/>
      <c r="K23" s="73"/>
      <c r="X23" s="215">
        <v>11024</v>
      </c>
      <c r="Y23" s="215" t="s">
        <v>383</v>
      </c>
      <c r="Z23" s="215" t="s">
        <v>337</v>
      </c>
      <c r="AA23" s="215" t="s">
        <v>352</v>
      </c>
    </row>
    <row r="24" spans="3:27" ht="17.399999999999999" customHeight="1" x14ac:dyDescent="0.2">
      <c r="C24" s="219"/>
      <c r="I24" s="220"/>
      <c r="X24" s="215">
        <v>11025</v>
      </c>
      <c r="Y24" s="215" t="s">
        <v>384</v>
      </c>
      <c r="Z24" s="215" t="s">
        <v>337</v>
      </c>
      <c r="AA24" s="215" t="s">
        <v>352</v>
      </c>
    </row>
    <row r="25" spans="3:27" ht="76.650000000000006" customHeight="1" x14ac:dyDescent="0.2">
      <c r="C25" s="216"/>
      <c r="D25" s="240" t="s">
        <v>385</v>
      </c>
      <c r="E25" s="241"/>
      <c r="F25" s="241"/>
      <c r="G25" s="241"/>
      <c r="H25" s="242"/>
      <c r="I25" s="217"/>
      <c r="J25" s="73"/>
      <c r="K25" s="73"/>
      <c r="X25" s="215">
        <v>11026</v>
      </c>
      <c r="Y25" s="215" t="s">
        <v>386</v>
      </c>
      <c r="Z25" s="215" t="s">
        <v>337</v>
      </c>
      <c r="AA25" s="215" t="s">
        <v>352</v>
      </c>
    </row>
    <row r="26" spans="3:27" ht="10.5" customHeight="1" x14ac:dyDescent="0.2">
      <c r="C26" s="219"/>
      <c r="I26" s="220"/>
      <c r="X26" s="215">
        <v>11027</v>
      </c>
      <c r="Y26" s="215" t="s">
        <v>387</v>
      </c>
      <c r="Z26" s="215" t="s">
        <v>337</v>
      </c>
      <c r="AA26" s="215" t="s">
        <v>352</v>
      </c>
    </row>
    <row r="27" spans="3:27" ht="15.6" customHeight="1" x14ac:dyDescent="0.2">
      <c r="C27" s="216"/>
      <c r="D27" s="243" t="s">
        <v>388</v>
      </c>
      <c r="E27" s="244"/>
      <c r="F27" s="244"/>
      <c r="G27" s="244"/>
      <c r="H27" s="245"/>
      <c r="I27" s="220"/>
      <c r="X27" s="215">
        <v>11028</v>
      </c>
      <c r="Y27" s="215" t="s">
        <v>389</v>
      </c>
      <c r="Z27" s="215" t="s">
        <v>337</v>
      </c>
      <c r="AA27" s="215" t="s">
        <v>352</v>
      </c>
    </row>
    <row r="28" spans="3:27" ht="22.95" customHeight="1" x14ac:dyDescent="0.2">
      <c r="C28" s="219"/>
      <c r="D28" s="246"/>
      <c r="E28" s="247"/>
      <c r="F28" s="247"/>
      <c r="G28" s="247"/>
      <c r="H28" s="248"/>
      <c r="I28" s="220"/>
      <c r="X28" s="215">
        <v>11029</v>
      </c>
      <c r="Y28" s="215" t="s">
        <v>390</v>
      </c>
      <c r="Z28" s="215" t="s">
        <v>337</v>
      </c>
      <c r="AA28" s="215" t="s">
        <v>352</v>
      </c>
    </row>
    <row r="29" spans="3:27" ht="42" customHeight="1" x14ac:dyDescent="0.2">
      <c r="C29" s="219"/>
      <c r="D29" s="249"/>
      <c r="E29" s="250"/>
      <c r="F29" s="250"/>
      <c r="G29" s="250"/>
      <c r="H29" s="251"/>
      <c r="I29" s="220"/>
      <c r="X29" s="215">
        <v>11030</v>
      </c>
      <c r="Y29" s="215" t="s">
        <v>391</v>
      </c>
      <c r="Z29" s="215" t="s">
        <v>337</v>
      </c>
      <c r="AA29" s="215" t="s">
        <v>392</v>
      </c>
    </row>
    <row r="30" spans="3:27" ht="12" customHeight="1" thickBot="1" x14ac:dyDescent="0.25">
      <c r="C30" s="231"/>
      <c r="D30" s="232"/>
      <c r="E30" s="232"/>
      <c r="F30" s="232"/>
      <c r="G30" s="232"/>
      <c r="H30" s="232"/>
      <c r="I30" s="233"/>
      <c r="X30" s="215">
        <v>11031</v>
      </c>
      <c r="Y30" s="215" t="s">
        <v>393</v>
      </c>
      <c r="Z30" s="215" t="s">
        <v>337</v>
      </c>
      <c r="AA30" s="215" t="s">
        <v>394</v>
      </c>
    </row>
    <row r="31" spans="3:27" ht="8.4" customHeight="1" thickTop="1" x14ac:dyDescent="0.2">
      <c r="X31" s="215">
        <v>11033</v>
      </c>
      <c r="Y31" s="215" t="s">
        <v>395</v>
      </c>
      <c r="Z31" s="215" t="s">
        <v>337</v>
      </c>
      <c r="AA31" s="215" t="s">
        <v>396</v>
      </c>
    </row>
    <row r="32" spans="3:27" x14ac:dyDescent="0.2">
      <c r="X32" s="215">
        <v>11034</v>
      </c>
      <c r="Y32" s="215" t="s">
        <v>397</v>
      </c>
      <c r="Z32" s="215" t="s">
        <v>337</v>
      </c>
      <c r="AA32" s="215" t="s">
        <v>352</v>
      </c>
    </row>
    <row r="33" spans="24:27" x14ac:dyDescent="0.2">
      <c r="X33" s="215">
        <v>11035</v>
      </c>
      <c r="Y33" s="215" t="s">
        <v>398</v>
      </c>
      <c r="Z33" s="215" t="s">
        <v>337</v>
      </c>
      <c r="AA33" s="215" t="s">
        <v>352</v>
      </c>
    </row>
    <row r="34" spans="24:27" x14ac:dyDescent="0.2">
      <c r="X34" s="215">
        <v>11036</v>
      </c>
      <c r="Y34" s="215" t="s">
        <v>399</v>
      </c>
      <c r="Z34" s="215" t="s">
        <v>337</v>
      </c>
      <c r="AA34" s="215" t="s">
        <v>352</v>
      </c>
    </row>
    <row r="35" spans="24:27" x14ac:dyDescent="0.2">
      <c r="X35" s="215">
        <v>11037</v>
      </c>
      <c r="Y35" s="215" t="s">
        <v>400</v>
      </c>
      <c r="Z35" s="215" t="s">
        <v>337</v>
      </c>
      <c r="AA35" s="215" t="s">
        <v>352</v>
      </c>
    </row>
    <row r="36" spans="24:27" x14ac:dyDescent="0.2">
      <c r="X36" s="215">
        <v>11038</v>
      </c>
      <c r="Y36" s="215" t="s">
        <v>401</v>
      </c>
      <c r="Z36" s="215" t="s">
        <v>337</v>
      </c>
      <c r="AA36" s="215" t="s">
        <v>352</v>
      </c>
    </row>
    <row r="37" spans="24:27" x14ac:dyDescent="0.2">
      <c r="X37" s="215">
        <v>11039</v>
      </c>
      <c r="Y37" s="215" t="s">
        <v>402</v>
      </c>
      <c r="Z37" s="215" t="s">
        <v>337</v>
      </c>
      <c r="AA37" s="215" t="s">
        <v>352</v>
      </c>
    </row>
    <row r="38" spans="24:27" x14ac:dyDescent="0.2">
      <c r="X38" s="215">
        <v>11040</v>
      </c>
      <c r="Y38" s="215" t="s">
        <v>403</v>
      </c>
      <c r="Z38" s="215" t="s">
        <v>337</v>
      </c>
      <c r="AA38" s="215" t="s">
        <v>352</v>
      </c>
    </row>
    <row r="39" spans="24:27" x14ac:dyDescent="0.2">
      <c r="X39" s="215">
        <v>11041</v>
      </c>
      <c r="Y39" s="215" t="s">
        <v>404</v>
      </c>
      <c r="Z39" s="215" t="s">
        <v>337</v>
      </c>
      <c r="AA39" s="215" t="s">
        <v>352</v>
      </c>
    </row>
    <row r="40" spans="24:27" x14ac:dyDescent="0.2">
      <c r="X40" s="215">
        <v>11042</v>
      </c>
      <c r="Y40" s="215" t="s">
        <v>405</v>
      </c>
      <c r="Z40" s="215" t="s">
        <v>337</v>
      </c>
      <c r="AA40" s="215" t="s">
        <v>406</v>
      </c>
    </row>
    <row r="41" spans="24:27" x14ac:dyDescent="0.2">
      <c r="X41" s="215">
        <v>11043</v>
      </c>
      <c r="Y41" s="215" t="s">
        <v>407</v>
      </c>
      <c r="Z41" s="215" t="s">
        <v>337</v>
      </c>
      <c r="AA41" s="215" t="s">
        <v>408</v>
      </c>
    </row>
    <row r="42" spans="24:27" x14ac:dyDescent="0.2">
      <c r="X42" s="215">
        <v>11044</v>
      </c>
      <c r="Y42" s="215" t="s">
        <v>409</v>
      </c>
      <c r="Z42" s="215" t="s">
        <v>337</v>
      </c>
      <c r="AA42" s="215" t="s">
        <v>408</v>
      </c>
    </row>
    <row r="43" spans="24:27" x14ac:dyDescent="0.2">
      <c r="X43" s="215">
        <v>11045</v>
      </c>
      <c r="Y43" s="215" t="s">
        <v>410</v>
      </c>
      <c r="Z43" s="215" t="s">
        <v>337</v>
      </c>
      <c r="AA43" s="215" t="s">
        <v>411</v>
      </c>
    </row>
    <row r="44" spans="24:27" x14ac:dyDescent="0.2">
      <c r="X44" s="215">
        <v>11046</v>
      </c>
      <c r="Y44" s="215" t="s">
        <v>412</v>
      </c>
      <c r="Z44" s="215" t="s">
        <v>337</v>
      </c>
      <c r="AA44" s="215" t="s">
        <v>352</v>
      </c>
    </row>
    <row r="45" spans="24:27" x14ac:dyDescent="0.2">
      <c r="X45" s="215">
        <v>11047</v>
      </c>
      <c r="Y45" s="215" t="s">
        <v>413</v>
      </c>
      <c r="Z45" s="215" t="s">
        <v>337</v>
      </c>
      <c r="AA45" s="215" t="s">
        <v>414</v>
      </c>
    </row>
    <row r="46" spans="24:27" x14ac:dyDescent="0.2">
      <c r="X46" s="215">
        <v>11048</v>
      </c>
      <c r="Y46" s="215" t="s">
        <v>415</v>
      </c>
      <c r="Z46" s="215" t="s">
        <v>337</v>
      </c>
      <c r="AA46" s="215" t="s">
        <v>416</v>
      </c>
    </row>
    <row r="47" spans="24:27" x14ac:dyDescent="0.2">
      <c r="X47" s="215">
        <v>11049</v>
      </c>
      <c r="Y47" s="215" t="s">
        <v>417</v>
      </c>
      <c r="Z47" s="215" t="s">
        <v>337</v>
      </c>
      <c r="AA47" s="215" t="s">
        <v>418</v>
      </c>
    </row>
    <row r="48" spans="24:27" x14ac:dyDescent="0.2">
      <c r="X48" s="215">
        <v>11050</v>
      </c>
      <c r="Y48" s="215" t="s">
        <v>419</v>
      </c>
      <c r="Z48" s="215" t="s">
        <v>337</v>
      </c>
      <c r="AA48" s="215" t="s">
        <v>420</v>
      </c>
    </row>
    <row r="49" spans="24:27" x14ac:dyDescent="0.2">
      <c r="X49" s="215">
        <v>11052</v>
      </c>
      <c r="Y49" s="215" t="s">
        <v>421</v>
      </c>
      <c r="Z49" s="215" t="s">
        <v>337</v>
      </c>
      <c r="AA49" s="215" t="s">
        <v>352</v>
      </c>
    </row>
    <row r="50" spans="24:27" x14ac:dyDescent="0.2">
      <c r="X50" s="215">
        <v>11053</v>
      </c>
      <c r="Y50" s="215" t="s">
        <v>422</v>
      </c>
      <c r="Z50" s="215" t="s">
        <v>337</v>
      </c>
      <c r="AA50" s="215" t="s">
        <v>352</v>
      </c>
    </row>
    <row r="51" spans="24:27" x14ac:dyDescent="0.2">
      <c r="X51" s="215">
        <v>11054</v>
      </c>
      <c r="Y51" s="215" t="s">
        <v>423</v>
      </c>
      <c r="Z51" s="215" t="s">
        <v>337</v>
      </c>
      <c r="AA51" s="215" t="s">
        <v>424</v>
      </c>
    </row>
    <row r="52" spans="24:27" x14ac:dyDescent="0.2">
      <c r="X52" s="215">
        <v>11055</v>
      </c>
      <c r="Y52" s="215" t="s">
        <v>425</v>
      </c>
      <c r="Z52" s="215" t="s">
        <v>337</v>
      </c>
      <c r="AA52" s="215" t="s">
        <v>426</v>
      </c>
    </row>
    <row r="53" spans="24:27" x14ac:dyDescent="0.2">
      <c r="X53" s="215">
        <v>11056</v>
      </c>
      <c r="Y53" s="215" t="s">
        <v>427</v>
      </c>
      <c r="Z53" s="215" t="s">
        <v>337</v>
      </c>
      <c r="AA53" s="215" t="s">
        <v>428</v>
      </c>
    </row>
    <row r="54" spans="24:27" x14ac:dyDescent="0.2">
      <c r="X54" s="215">
        <v>11057</v>
      </c>
      <c r="Y54" s="215" t="s">
        <v>429</v>
      </c>
      <c r="Z54" s="215" t="s">
        <v>358</v>
      </c>
      <c r="AA54" s="215" t="s">
        <v>338</v>
      </c>
    </row>
    <row r="55" spans="24:27" x14ac:dyDescent="0.2">
      <c r="X55" s="215">
        <v>11058</v>
      </c>
      <c r="Y55" s="215" t="s">
        <v>430</v>
      </c>
      <c r="Z55" s="215" t="s">
        <v>337</v>
      </c>
      <c r="AA55" s="215" t="s">
        <v>431</v>
      </c>
    </row>
    <row r="56" spans="24:27" x14ac:dyDescent="0.2">
      <c r="X56" s="215">
        <v>11059</v>
      </c>
      <c r="Y56" s="215" t="s">
        <v>432</v>
      </c>
      <c r="Z56" s="215" t="s">
        <v>337</v>
      </c>
      <c r="AA56" s="215" t="s">
        <v>433</v>
      </c>
    </row>
    <row r="57" spans="24:27" x14ac:dyDescent="0.2">
      <c r="X57" s="215">
        <v>11061</v>
      </c>
      <c r="Y57" s="215" t="s">
        <v>434</v>
      </c>
      <c r="Z57" s="215" t="s">
        <v>337</v>
      </c>
      <c r="AA57" s="215" t="s">
        <v>435</v>
      </c>
    </row>
    <row r="58" spans="24:27" x14ac:dyDescent="0.2">
      <c r="X58" s="215">
        <v>11062</v>
      </c>
      <c r="Y58" s="215" t="s">
        <v>436</v>
      </c>
      <c r="Z58" s="215" t="s">
        <v>337</v>
      </c>
      <c r="AA58" s="215" t="s">
        <v>437</v>
      </c>
    </row>
    <row r="59" spans="24:27" x14ac:dyDescent="0.2">
      <c r="X59" s="215">
        <v>11063</v>
      </c>
      <c r="Y59" s="215" t="s">
        <v>438</v>
      </c>
      <c r="Z59" s="215" t="s">
        <v>337</v>
      </c>
      <c r="AA59" s="215" t="s">
        <v>439</v>
      </c>
    </row>
    <row r="60" spans="24:27" x14ac:dyDescent="0.2">
      <c r="X60" s="215">
        <v>11064</v>
      </c>
      <c r="Y60" s="215" t="s">
        <v>440</v>
      </c>
      <c r="Z60" s="215" t="s">
        <v>358</v>
      </c>
      <c r="AA60" s="215" t="s">
        <v>341</v>
      </c>
    </row>
    <row r="61" spans="24:27" x14ac:dyDescent="0.2">
      <c r="X61" s="215">
        <v>11065</v>
      </c>
      <c r="Y61" s="215" t="s">
        <v>441</v>
      </c>
      <c r="Z61" s="215" t="s">
        <v>337</v>
      </c>
      <c r="AA61" s="215" t="s">
        <v>442</v>
      </c>
    </row>
    <row r="62" spans="24:27" x14ac:dyDescent="0.2">
      <c r="X62" s="215">
        <v>11066</v>
      </c>
      <c r="Y62" s="215" t="s">
        <v>443</v>
      </c>
      <c r="Z62" s="215" t="s">
        <v>337</v>
      </c>
      <c r="AA62" s="215" t="s">
        <v>442</v>
      </c>
    </row>
    <row r="63" spans="24:27" x14ac:dyDescent="0.2">
      <c r="X63" s="215">
        <v>11067</v>
      </c>
      <c r="Y63" s="215" t="s">
        <v>444</v>
      </c>
      <c r="Z63" s="215" t="s">
        <v>337</v>
      </c>
      <c r="AA63" s="215" t="s">
        <v>445</v>
      </c>
    </row>
    <row r="64" spans="24:27" x14ac:dyDescent="0.2">
      <c r="X64" s="215">
        <v>11068</v>
      </c>
      <c r="Y64" s="215" t="s">
        <v>446</v>
      </c>
      <c r="Z64" s="215" t="s">
        <v>337</v>
      </c>
      <c r="AA64" s="215" t="s">
        <v>447</v>
      </c>
    </row>
    <row r="65" spans="24:27" x14ac:dyDescent="0.2">
      <c r="X65" s="215">
        <v>11069</v>
      </c>
      <c r="Y65" s="215" t="s">
        <v>448</v>
      </c>
      <c r="Z65" s="215" t="s">
        <v>358</v>
      </c>
      <c r="AA65" s="215" t="s">
        <v>449</v>
      </c>
    </row>
    <row r="66" spans="24:27" x14ac:dyDescent="0.2">
      <c r="X66" s="215">
        <v>11070</v>
      </c>
      <c r="Y66" s="215" t="s">
        <v>450</v>
      </c>
      <c r="Z66" s="215" t="s">
        <v>358</v>
      </c>
      <c r="AA66" s="215" t="s">
        <v>451</v>
      </c>
    </row>
    <row r="67" spans="24:27" x14ac:dyDescent="0.2">
      <c r="X67" s="215">
        <v>11071</v>
      </c>
      <c r="Y67" s="215" t="s">
        <v>452</v>
      </c>
      <c r="Z67" s="215" t="s">
        <v>337</v>
      </c>
      <c r="AA67" s="215" t="s">
        <v>453</v>
      </c>
    </row>
    <row r="68" spans="24:27" x14ac:dyDescent="0.2">
      <c r="X68" s="215">
        <v>11072</v>
      </c>
      <c r="Y68" s="215" t="s">
        <v>454</v>
      </c>
      <c r="Z68" s="215" t="s">
        <v>337</v>
      </c>
      <c r="AA68" s="215" t="s">
        <v>455</v>
      </c>
    </row>
    <row r="69" spans="24:27" x14ac:dyDescent="0.2">
      <c r="X69" s="215">
        <v>11073</v>
      </c>
      <c r="Y69" s="215" t="s">
        <v>456</v>
      </c>
      <c r="Z69" s="215" t="s">
        <v>358</v>
      </c>
      <c r="AA69" s="215" t="s">
        <v>457</v>
      </c>
    </row>
    <row r="70" spans="24:27" x14ac:dyDescent="0.2">
      <c r="X70" s="215">
        <v>11074</v>
      </c>
      <c r="Y70" s="215" t="s">
        <v>458</v>
      </c>
      <c r="Z70" s="215" t="s">
        <v>337</v>
      </c>
      <c r="AA70" s="215" t="s">
        <v>453</v>
      </c>
    </row>
    <row r="71" spans="24:27" x14ac:dyDescent="0.2">
      <c r="X71" s="215">
        <v>11075</v>
      </c>
      <c r="Y71" s="215" t="s">
        <v>459</v>
      </c>
      <c r="Z71" s="215" t="s">
        <v>337</v>
      </c>
      <c r="AA71" s="215" t="s">
        <v>352</v>
      </c>
    </row>
    <row r="72" spans="24:27" x14ac:dyDescent="0.2">
      <c r="X72" s="215">
        <v>11076</v>
      </c>
      <c r="Y72" s="215" t="s">
        <v>460</v>
      </c>
      <c r="Z72" s="215" t="s">
        <v>337</v>
      </c>
      <c r="AA72" s="215" t="s">
        <v>461</v>
      </c>
    </row>
    <row r="73" spans="24:27" x14ac:dyDescent="0.2">
      <c r="X73" s="215">
        <v>11077</v>
      </c>
      <c r="Y73" s="215" t="s">
        <v>462</v>
      </c>
      <c r="Z73" s="215" t="s">
        <v>337</v>
      </c>
      <c r="AA73" s="215" t="s">
        <v>463</v>
      </c>
    </row>
    <row r="74" spans="24:27" x14ac:dyDescent="0.2">
      <c r="X74" s="215">
        <v>11078</v>
      </c>
      <c r="Y74" s="215" t="s">
        <v>464</v>
      </c>
      <c r="Z74" s="215" t="s">
        <v>358</v>
      </c>
      <c r="AA74" s="215" t="s">
        <v>465</v>
      </c>
    </row>
    <row r="75" spans="24:27" x14ac:dyDescent="0.2">
      <c r="X75" s="215">
        <v>11079</v>
      </c>
      <c r="Y75" s="215" t="s">
        <v>466</v>
      </c>
      <c r="Z75" s="215" t="s">
        <v>358</v>
      </c>
      <c r="AA75" s="215" t="s">
        <v>449</v>
      </c>
    </row>
    <row r="76" spans="24:27" x14ac:dyDescent="0.2">
      <c r="X76" s="215">
        <v>11080</v>
      </c>
      <c r="Y76" s="215" t="s">
        <v>467</v>
      </c>
      <c r="Z76" s="215" t="s">
        <v>337</v>
      </c>
      <c r="AA76" s="215" t="s">
        <v>468</v>
      </c>
    </row>
    <row r="77" spans="24:27" x14ac:dyDescent="0.2">
      <c r="X77" s="215">
        <v>11081</v>
      </c>
      <c r="Y77" s="215" t="s">
        <v>469</v>
      </c>
      <c r="Z77" s="215" t="s">
        <v>337</v>
      </c>
      <c r="AA77" s="215" t="s">
        <v>470</v>
      </c>
    </row>
    <row r="78" spans="24:27" x14ac:dyDescent="0.2">
      <c r="X78" s="215">
        <v>11083</v>
      </c>
      <c r="Y78" s="215" t="s">
        <v>471</v>
      </c>
      <c r="Z78" s="215" t="s">
        <v>337</v>
      </c>
      <c r="AA78" s="215" t="s">
        <v>470</v>
      </c>
    </row>
    <row r="79" spans="24:27" x14ac:dyDescent="0.2">
      <c r="X79" s="215">
        <v>11084</v>
      </c>
      <c r="Y79" s="215" t="s">
        <v>472</v>
      </c>
      <c r="Z79" s="215" t="s">
        <v>337</v>
      </c>
      <c r="AA79" s="215" t="s">
        <v>473</v>
      </c>
    </row>
    <row r="80" spans="24:27" x14ac:dyDescent="0.2">
      <c r="X80" s="215">
        <v>12001</v>
      </c>
      <c r="Y80" s="215" t="s">
        <v>474</v>
      </c>
      <c r="Z80" s="215" t="s">
        <v>337</v>
      </c>
      <c r="AA80" s="215" t="s">
        <v>475</v>
      </c>
    </row>
    <row r="81" spans="24:27" x14ac:dyDescent="0.2">
      <c r="X81" s="215">
        <v>12002</v>
      </c>
      <c r="Y81" s="215" t="s">
        <v>476</v>
      </c>
      <c r="Z81" s="215" t="s">
        <v>358</v>
      </c>
      <c r="AA81" s="215" t="s">
        <v>477</v>
      </c>
    </row>
    <row r="82" spans="24:27" x14ac:dyDescent="0.2">
      <c r="X82" s="215">
        <v>12004</v>
      </c>
      <c r="Y82" s="215" t="s">
        <v>478</v>
      </c>
      <c r="Z82" s="215" t="s">
        <v>337</v>
      </c>
      <c r="AA82" s="215" t="s">
        <v>352</v>
      </c>
    </row>
    <row r="83" spans="24:27" x14ac:dyDescent="0.2">
      <c r="X83" s="215">
        <v>12005</v>
      </c>
      <c r="Y83" s="215" t="s">
        <v>479</v>
      </c>
      <c r="Z83" s="215" t="s">
        <v>337</v>
      </c>
      <c r="AA83" s="215" t="s">
        <v>480</v>
      </c>
    </row>
    <row r="84" spans="24:27" x14ac:dyDescent="0.2">
      <c r="X84" s="215">
        <v>12006</v>
      </c>
      <c r="Y84" s="215" t="s">
        <v>481</v>
      </c>
      <c r="Z84" s="215" t="s">
        <v>337</v>
      </c>
      <c r="AA84" s="215" t="s">
        <v>408</v>
      </c>
    </row>
    <row r="85" spans="24:27" x14ac:dyDescent="0.2">
      <c r="X85" s="215">
        <v>12007</v>
      </c>
      <c r="Y85" s="215" t="s">
        <v>482</v>
      </c>
      <c r="Z85" s="215" t="s">
        <v>337</v>
      </c>
      <c r="AA85" s="215" t="s">
        <v>483</v>
      </c>
    </row>
    <row r="86" spans="24:27" x14ac:dyDescent="0.2">
      <c r="X86" s="215">
        <v>12008</v>
      </c>
      <c r="Y86" s="215" t="s">
        <v>484</v>
      </c>
      <c r="Z86" s="215" t="s">
        <v>337</v>
      </c>
      <c r="AA86" s="215" t="s">
        <v>485</v>
      </c>
    </row>
    <row r="87" spans="24:27" x14ac:dyDescent="0.2">
      <c r="X87" s="215">
        <v>12009</v>
      </c>
      <c r="Y87" s="215" t="s">
        <v>486</v>
      </c>
      <c r="Z87" s="215" t="s">
        <v>337</v>
      </c>
      <c r="AA87" s="215" t="s">
        <v>487</v>
      </c>
    </row>
    <row r="88" spans="24:27" x14ac:dyDescent="0.2">
      <c r="X88" s="215">
        <v>12010</v>
      </c>
      <c r="Y88" s="215" t="s">
        <v>488</v>
      </c>
      <c r="Z88" s="215" t="s">
        <v>337</v>
      </c>
      <c r="AA88" s="215" t="s">
        <v>489</v>
      </c>
    </row>
    <row r="89" spans="24:27" x14ac:dyDescent="0.2">
      <c r="X89" s="215">
        <v>12011</v>
      </c>
      <c r="Y89" s="215" t="s">
        <v>490</v>
      </c>
      <c r="Z89" s="215" t="s">
        <v>337</v>
      </c>
      <c r="AA89" s="215" t="s">
        <v>352</v>
      </c>
    </row>
    <row r="90" spans="24:27" x14ac:dyDescent="0.2">
      <c r="X90" s="215">
        <v>12013</v>
      </c>
      <c r="Y90" s="215" t="s">
        <v>491</v>
      </c>
      <c r="Z90" s="215" t="s">
        <v>337</v>
      </c>
      <c r="AA90" s="215" t="s">
        <v>492</v>
      </c>
    </row>
    <row r="91" spans="24:27" x14ac:dyDescent="0.2">
      <c r="X91" s="215">
        <v>12015</v>
      </c>
      <c r="Y91" s="215" t="s">
        <v>493</v>
      </c>
      <c r="Z91" s="215" t="s">
        <v>358</v>
      </c>
      <c r="AA91" s="215" t="s">
        <v>338</v>
      </c>
    </row>
    <row r="92" spans="24:27" x14ac:dyDescent="0.2">
      <c r="X92" s="215">
        <v>12016</v>
      </c>
      <c r="Y92" s="215" t="s">
        <v>494</v>
      </c>
      <c r="Z92" s="215" t="s">
        <v>337</v>
      </c>
      <c r="AA92" s="215" t="s">
        <v>408</v>
      </c>
    </row>
    <row r="93" spans="24:27" x14ac:dyDescent="0.2">
      <c r="X93" s="215">
        <v>12017</v>
      </c>
      <c r="Y93" s="215" t="s">
        <v>495</v>
      </c>
      <c r="Z93" s="215" t="s">
        <v>337</v>
      </c>
      <c r="AA93" s="215" t="s">
        <v>352</v>
      </c>
    </row>
    <row r="94" spans="24:27" x14ac:dyDescent="0.2">
      <c r="X94" s="215">
        <v>12018</v>
      </c>
      <c r="Y94" s="215" t="s">
        <v>496</v>
      </c>
      <c r="Z94" s="215" t="s">
        <v>337</v>
      </c>
      <c r="AA94" s="215" t="s">
        <v>497</v>
      </c>
    </row>
    <row r="95" spans="24:27" x14ac:dyDescent="0.2">
      <c r="X95" s="215">
        <v>12020</v>
      </c>
      <c r="Y95" s="215" t="s">
        <v>498</v>
      </c>
      <c r="Z95" s="215" t="s">
        <v>337</v>
      </c>
      <c r="AA95" s="215" t="s">
        <v>499</v>
      </c>
    </row>
    <row r="96" spans="24:27" x14ac:dyDescent="0.2">
      <c r="X96" s="215">
        <v>12021</v>
      </c>
      <c r="Y96" s="215" t="s">
        <v>500</v>
      </c>
      <c r="Z96" s="215" t="s">
        <v>337</v>
      </c>
      <c r="AA96" s="215" t="s">
        <v>501</v>
      </c>
    </row>
    <row r="97" spans="24:27" x14ac:dyDescent="0.2">
      <c r="X97" s="215">
        <v>12022</v>
      </c>
      <c r="Y97" s="215" t="s">
        <v>502</v>
      </c>
      <c r="Z97" s="215" t="s">
        <v>337</v>
      </c>
      <c r="AA97" s="215" t="s">
        <v>470</v>
      </c>
    </row>
    <row r="98" spans="24:27" x14ac:dyDescent="0.2">
      <c r="X98" s="215">
        <v>12023</v>
      </c>
      <c r="Y98" s="215" t="s">
        <v>503</v>
      </c>
      <c r="Z98" s="215" t="s">
        <v>337</v>
      </c>
      <c r="AA98" s="215" t="s">
        <v>392</v>
      </c>
    </row>
    <row r="99" spans="24:27" x14ac:dyDescent="0.2">
      <c r="X99" s="215">
        <v>12024</v>
      </c>
      <c r="Y99" s="215" t="s">
        <v>504</v>
      </c>
      <c r="Z99" s="215" t="s">
        <v>358</v>
      </c>
      <c r="AA99" s="215" t="s">
        <v>505</v>
      </c>
    </row>
    <row r="100" spans="24:27" x14ac:dyDescent="0.2">
      <c r="X100" s="215">
        <v>12025</v>
      </c>
      <c r="Y100" s="215" t="s">
        <v>506</v>
      </c>
      <c r="Z100" s="215" t="s">
        <v>337</v>
      </c>
      <c r="AA100" s="215" t="s">
        <v>352</v>
      </c>
    </row>
    <row r="101" spans="24:27" x14ac:dyDescent="0.2">
      <c r="X101" s="215">
        <v>12026</v>
      </c>
      <c r="Y101" s="215" t="s">
        <v>507</v>
      </c>
      <c r="Z101" s="215" t="s">
        <v>337</v>
      </c>
      <c r="AA101" s="215" t="s">
        <v>352</v>
      </c>
    </row>
    <row r="102" spans="24:27" x14ac:dyDescent="0.2">
      <c r="X102" s="215">
        <v>12027</v>
      </c>
      <c r="Y102" s="215" t="s">
        <v>508</v>
      </c>
      <c r="Z102" s="215" t="s">
        <v>337</v>
      </c>
      <c r="AA102" s="215" t="s">
        <v>352</v>
      </c>
    </row>
    <row r="103" spans="24:27" x14ac:dyDescent="0.2">
      <c r="X103" s="215">
        <v>12029</v>
      </c>
      <c r="Y103" s="215" t="s">
        <v>509</v>
      </c>
      <c r="Z103" s="215" t="s">
        <v>337</v>
      </c>
      <c r="AA103" s="215" t="s">
        <v>510</v>
      </c>
    </row>
    <row r="104" spans="24:27" x14ac:dyDescent="0.2">
      <c r="X104" s="215">
        <v>12030</v>
      </c>
      <c r="Y104" s="215" t="s">
        <v>511</v>
      </c>
      <c r="Z104" s="215" t="s">
        <v>337</v>
      </c>
      <c r="AA104" s="215" t="s">
        <v>512</v>
      </c>
    </row>
    <row r="105" spans="24:27" x14ac:dyDescent="0.2">
      <c r="X105" s="215">
        <v>12031</v>
      </c>
      <c r="Y105" s="215" t="s">
        <v>513</v>
      </c>
      <c r="Z105" s="215" t="s">
        <v>337</v>
      </c>
      <c r="AA105" s="215" t="s">
        <v>510</v>
      </c>
    </row>
    <row r="106" spans="24:27" x14ac:dyDescent="0.2">
      <c r="X106" s="215">
        <v>12032</v>
      </c>
      <c r="Y106" s="215" t="s">
        <v>514</v>
      </c>
      <c r="Z106" s="215" t="s">
        <v>337</v>
      </c>
      <c r="AA106" s="215" t="s">
        <v>352</v>
      </c>
    </row>
    <row r="107" spans="24:27" x14ac:dyDescent="0.2">
      <c r="X107" s="215">
        <v>12033</v>
      </c>
      <c r="Y107" s="215" t="s">
        <v>515</v>
      </c>
      <c r="Z107" s="215" t="s">
        <v>337</v>
      </c>
      <c r="AA107" s="215" t="s">
        <v>510</v>
      </c>
    </row>
    <row r="108" spans="24:27" x14ac:dyDescent="0.2">
      <c r="X108" s="215">
        <v>12034</v>
      </c>
      <c r="Y108" s="215" t="s">
        <v>516</v>
      </c>
      <c r="Z108" s="215" t="s">
        <v>337</v>
      </c>
      <c r="AA108" s="215" t="s">
        <v>517</v>
      </c>
    </row>
    <row r="109" spans="24:27" x14ac:dyDescent="0.2">
      <c r="X109" s="215">
        <v>12035</v>
      </c>
      <c r="Y109" s="215" t="s">
        <v>518</v>
      </c>
      <c r="Z109" s="215" t="s">
        <v>337</v>
      </c>
      <c r="AA109" s="215" t="s">
        <v>519</v>
      </c>
    </row>
    <row r="110" spans="24:27" x14ac:dyDescent="0.2">
      <c r="X110" s="215">
        <v>12036</v>
      </c>
      <c r="Y110" s="215" t="s">
        <v>520</v>
      </c>
      <c r="Z110" s="215" t="s">
        <v>337</v>
      </c>
      <c r="AA110" s="215" t="s">
        <v>465</v>
      </c>
    </row>
    <row r="111" spans="24:27" x14ac:dyDescent="0.2">
      <c r="X111" s="215">
        <v>12037</v>
      </c>
      <c r="Y111" s="215" t="s">
        <v>521</v>
      </c>
      <c r="Z111" s="215" t="s">
        <v>337</v>
      </c>
      <c r="AA111" s="215" t="s">
        <v>522</v>
      </c>
    </row>
    <row r="112" spans="24:27" x14ac:dyDescent="0.2">
      <c r="X112" s="215">
        <v>12039</v>
      </c>
      <c r="Y112" s="215" t="s">
        <v>523</v>
      </c>
      <c r="Z112" s="215" t="s">
        <v>337</v>
      </c>
      <c r="AA112" s="215" t="s">
        <v>408</v>
      </c>
    </row>
    <row r="113" spans="24:27" x14ac:dyDescent="0.2">
      <c r="X113" s="215">
        <v>12041</v>
      </c>
      <c r="Y113" s="215" t="s">
        <v>524</v>
      </c>
      <c r="Z113" s="215" t="s">
        <v>337</v>
      </c>
      <c r="AA113" s="215" t="s">
        <v>352</v>
      </c>
    </row>
    <row r="114" spans="24:27" x14ac:dyDescent="0.2">
      <c r="X114" s="215">
        <v>12042</v>
      </c>
      <c r="Y114" s="215" t="s">
        <v>525</v>
      </c>
      <c r="Z114" s="215" t="s">
        <v>337</v>
      </c>
      <c r="AA114" s="215" t="s">
        <v>352</v>
      </c>
    </row>
    <row r="115" spans="24:27" x14ac:dyDescent="0.2">
      <c r="X115" s="215">
        <v>12043</v>
      </c>
      <c r="Y115" s="215" t="s">
        <v>526</v>
      </c>
      <c r="Z115" s="215" t="s">
        <v>337</v>
      </c>
      <c r="AA115" s="215" t="s">
        <v>352</v>
      </c>
    </row>
    <row r="116" spans="24:27" x14ac:dyDescent="0.2">
      <c r="X116" s="215">
        <v>12044</v>
      </c>
      <c r="Y116" s="215" t="s">
        <v>527</v>
      </c>
      <c r="Z116" s="215" t="s">
        <v>337</v>
      </c>
      <c r="AA116" s="215" t="s">
        <v>352</v>
      </c>
    </row>
    <row r="117" spans="24:27" x14ac:dyDescent="0.2">
      <c r="X117" s="215">
        <v>12046</v>
      </c>
      <c r="Y117" s="215" t="s">
        <v>528</v>
      </c>
      <c r="Z117" s="215" t="s">
        <v>337</v>
      </c>
      <c r="AA117" s="215" t="s">
        <v>529</v>
      </c>
    </row>
    <row r="118" spans="24:27" x14ac:dyDescent="0.2">
      <c r="X118" s="215">
        <v>12047</v>
      </c>
      <c r="Y118" s="215" t="s">
        <v>530</v>
      </c>
      <c r="Z118" s="215" t="s">
        <v>337</v>
      </c>
      <c r="AA118" s="215" t="s">
        <v>531</v>
      </c>
    </row>
    <row r="119" spans="24:27" x14ac:dyDescent="0.2">
      <c r="X119" s="215">
        <v>12048</v>
      </c>
      <c r="Y119" s="215" t="s">
        <v>532</v>
      </c>
      <c r="Z119" s="215" t="s">
        <v>358</v>
      </c>
      <c r="AA119" s="215" t="s">
        <v>533</v>
      </c>
    </row>
    <row r="120" spans="24:27" x14ac:dyDescent="0.2">
      <c r="X120" s="215">
        <v>12049</v>
      </c>
      <c r="Y120" s="215" t="s">
        <v>534</v>
      </c>
      <c r="Z120" s="215" t="s">
        <v>337</v>
      </c>
      <c r="AA120" s="215" t="s">
        <v>359</v>
      </c>
    </row>
    <row r="121" spans="24:27" x14ac:dyDescent="0.2">
      <c r="X121" s="215">
        <v>12051</v>
      </c>
      <c r="Y121" s="215" t="s">
        <v>535</v>
      </c>
      <c r="Z121" s="215" t="s">
        <v>337</v>
      </c>
      <c r="AA121" s="215" t="s">
        <v>536</v>
      </c>
    </row>
    <row r="122" spans="24:27" x14ac:dyDescent="0.2">
      <c r="X122" s="215">
        <v>12052</v>
      </c>
      <c r="Y122" s="215" t="s">
        <v>537</v>
      </c>
      <c r="Z122" s="215" t="s">
        <v>337</v>
      </c>
      <c r="AA122" s="215" t="s">
        <v>510</v>
      </c>
    </row>
    <row r="123" spans="24:27" x14ac:dyDescent="0.2">
      <c r="X123" s="215">
        <v>12053</v>
      </c>
      <c r="Y123" s="215" t="s">
        <v>538</v>
      </c>
      <c r="Z123" s="215" t="s">
        <v>337</v>
      </c>
      <c r="AA123" s="215" t="s">
        <v>539</v>
      </c>
    </row>
    <row r="124" spans="24:27" x14ac:dyDescent="0.2">
      <c r="X124" s="215">
        <v>12054</v>
      </c>
      <c r="Y124" s="215" t="s">
        <v>540</v>
      </c>
      <c r="Z124" s="215" t="s">
        <v>337</v>
      </c>
      <c r="AA124" s="215" t="s">
        <v>408</v>
      </c>
    </row>
    <row r="125" spans="24:27" x14ac:dyDescent="0.2">
      <c r="X125" s="215">
        <v>12055</v>
      </c>
      <c r="Y125" s="215" t="s">
        <v>541</v>
      </c>
      <c r="Z125" s="215" t="s">
        <v>337</v>
      </c>
      <c r="AA125" s="215" t="s">
        <v>542</v>
      </c>
    </row>
    <row r="126" spans="24:27" x14ac:dyDescent="0.2">
      <c r="X126" s="215">
        <v>12056</v>
      </c>
      <c r="Y126" s="215" t="s">
        <v>543</v>
      </c>
      <c r="Z126" s="215" t="s">
        <v>337</v>
      </c>
      <c r="AA126" s="215" t="s">
        <v>522</v>
      </c>
    </row>
    <row r="127" spans="24:27" x14ac:dyDescent="0.2">
      <c r="X127" s="215">
        <v>12057</v>
      </c>
      <c r="Y127" s="215" t="s">
        <v>544</v>
      </c>
      <c r="Z127" s="215" t="s">
        <v>337</v>
      </c>
      <c r="AA127" s="215" t="s">
        <v>545</v>
      </c>
    </row>
    <row r="128" spans="24:27" x14ac:dyDescent="0.2">
      <c r="X128" s="215">
        <v>12058</v>
      </c>
      <c r="Y128" s="215" t="s">
        <v>546</v>
      </c>
      <c r="Z128" s="215" t="s">
        <v>337</v>
      </c>
      <c r="AA128" s="215" t="s">
        <v>455</v>
      </c>
    </row>
    <row r="129" spans="24:27" x14ac:dyDescent="0.2">
      <c r="X129" s="215">
        <v>12059</v>
      </c>
      <c r="Y129" s="215" t="s">
        <v>547</v>
      </c>
      <c r="Z129" s="215" t="s">
        <v>337</v>
      </c>
      <c r="AA129" s="215" t="s">
        <v>352</v>
      </c>
    </row>
    <row r="130" spans="24:27" x14ac:dyDescent="0.2">
      <c r="X130" s="215">
        <v>12060</v>
      </c>
      <c r="Y130" s="215" t="s">
        <v>548</v>
      </c>
      <c r="Z130" s="215" t="s">
        <v>337</v>
      </c>
      <c r="AA130" s="215" t="s">
        <v>549</v>
      </c>
    </row>
    <row r="131" spans="24:27" x14ac:dyDescent="0.2">
      <c r="X131" s="215">
        <v>12061</v>
      </c>
      <c r="Y131" s="215" t="s">
        <v>550</v>
      </c>
      <c r="Z131" s="215" t="s">
        <v>337</v>
      </c>
      <c r="AA131" s="215" t="s">
        <v>352</v>
      </c>
    </row>
    <row r="132" spans="24:27" x14ac:dyDescent="0.2">
      <c r="X132" s="215">
        <v>12062</v>
      </c>
      <c r="Y132" s="215" t="s">
        <v>551</v>
      </c>
      <c r="Z132" s="215" t="s">
        <v>337</v>
      </c>
      <c r="AA132" s="215" t="s">
        <v>352</v>
      </c>
    </row>
    <row r="133" spans="24:27" x14ac:dyDescent="0.2">
      <c r="X133" s="215">
        <v>12064</v>
      </c>
      <c r="Y133" s="215" t="s">
        <v>552</v>
      </c>
      <c r="Z133" s="215" t="s">
        <v>337</v>
      </c>
      <c r="AA133" s="215" t="s">
        <v>553</v>
      </c>
    </row>
    <row r="134" spans="24:27" x14ac:dyDescent="0.2">
      <c r="X134" s="215">
        <v>12065</v>
      </c>
      <c r="Y134" s="215" t="s">
        <v>554</v>
      </c>
      <c r="Z134" s="215" t="s">
        <v>337</v>
      </c>
      <c r="AA134" s="215" t="s">
        <v>555</v>
      </c>
    </row>
    <row r="135" spans="24:27" x14ac:dyDescent="0.2">
      <c r="X135" s="215">
        <v>12066</v>
      </c>
      <c r="Y135" s="215" t="s">
        <v>556</v>
      </c>
      <c r="Z135" s="215" t="s">
        <v>358</v>
      </c>
      <c r="AA135" s="215" t="s">
        <v>533</v>
      </c>
    </row>
    <row r="136" spans="24:27" x14ac:dyDescent="0.2">
      <c r="X136" s="215">
        <v>12067</v>
      </c>
      <c r="Y136" s="215" t="s">
        <v>557</v>
      </c>
      <c r="Z136" s="215" t="s">
        <v>358</v>
      </c>
      <c r="AA136" s="215" t="s">
        <v>558</v>
      </c>
    </row>
    <row r="137" spans="24:27" x14ac:dyDescent="0.2">
      <c r="X137" s="215">
        <v>12068</v>
      </c>
      <c r="Y137" s="215" t="s">
        <v>559</v>
      </c>
      <c r="Z137" s="215" t="s">
        <v>337</v>
      </c>
      <c r="AA137" s="215" t="s">
        <v>408</v>
      </c>
    </row>
    <row r="138" spans="24:27" x14ac:dyDescent="0.2">
      <c r="X138" s="215">
        <v>12069</v>
      </c>
      <c r="Y138" s="215" t="s">
        <v>560</v>
      </c>
      <c r="Z138" s="215" t="s">
        <v>358</v>
      </c>
      <c r="AA138" s="215" t="s">
        <v>533</v>
      </c>
    </row>
    <row r="139" spans="24:27" x14ac:dyDescent="0.2">
      <c r="X139" s="215">
        <v>12070</v>
      </c>
      <c r="Y139" s="215" t="s">
        <v>561</v>
      </c>
      <c r="Z139" s="215" t="s">
        <v>358</v>
      </c>
      <c r="AA139" s="215" t="s">
        <v>338</v>
      </c>
    </row>
    <row r="140" spans="24:27" x14ac:dyDescent="0.2">
      <c r="X140" s="215">
        <v>12071</v>
      </c>
      <c r="Y140" s="215" t="s">
        <v>562</v>
      </c>
      <c r="Z140" s="215" t="s">
        <v>337</v>
      </c>
      <c r="AA140" s="215" t="s">
        <v>563</v>
      </c>
    </row>
    <row r="141" spans="24:27" x14ac:dyDescent="0.2">
      <c r="X141" s="215">
        <v>12072</v>
      </c>
      <c r="Y141" s="215" t="s">
        <v>564</v>
      </c>
      <c r="Z141" s="215" t="s">
        <v>337</v>
      </c>
      <c r="AA141" s="215" t="s">
        <v>565</v>
      </c>
    </row>
    <row r="142" spans="24:27" x14ac:dyDescent="0.2">
      <c r="X142" s="215">
        <v>12073</v>
      </c>
      <c r="Y142" s="215" t="s">
        <v>566</v>
      </c>
      <c r="Z142" s="215" t="s">
        <v>358</v>
      </c>
      <c r="AA142" s="215" t="s">
        <v>408</v>
      </c>
    </row>
    <row r="143" spans="24:27" x14ac:dyDescent="0.2">
      <c r="X143" s="215">
        <v>12074</v>
      </c>
      <c r="Y143" s="215" t="s">
        <v>567</v>
      </c>
      <c r="Z143" s="215" t="s">
        <v>337</v>
      </c>
      <c r="AA143" s="215" t="s">
        <v>359</v>
      </c>
    </row>
    <row r="144" spans="24:27" x14ac:dyDescent="0.2">
      <c r="X144" s="215">
        <v>12075</v>
      </c>
      <c r="Y144" s="215" t="s">
        <v>568</v>
      </c>
      <c r="Z144" s="215" t="s">
        <v>337</v>
      </c>
      <c r="AA144" s="215" t="s">
        <v>569</v>
      </c>
    </row>
    <row r="145" spans="24:27" x14ac:dyDescent="0.2">
      <c r="X145" s="215">
        <v>13001</v>
      </c>
      <c r="Y145" s="215" t="s">
        <v>570</v>
      </c>
      <c r="Z145" s="215" t="s">
        <v>337</v>
      </c>
      <c r="AA145" s="215" t="s">
        <v>571</v>
      </c>
    </row>
    <row r="146" spans="24:27" x14ac:dyDescent="0.2">
      <c r="X146" s="215">
        <v>13003</v>
      </c>
      <c r="Y146" s="215" t="s">
        <v>572</v>
      </c>
      <c r="Z146" s="215" t="s">
        <v>337</v>
      </c>
      <c r="AA146" s="215" t="s">
        <v>352</v>
      </c>
    </row>
    <row r="147" spans="24:27" x14ac:dyDescent="0.2">
      <c r="X147" s="215">
        <v>13004</v>
      </c>
      <c r="Y147" s="215" t="s">
        <v>573</v>
      </c>
      <c r="Z147" s="215" t="s">
        <v>337</v>
      </c>
      <c r="AA147" s="215" t="s">
        <v>574</v>
      </c>
    </row>
    <row r="148" spans="24:27" x14ac:dyDescent="0.2">
      <c r="X148" s="215">
        <v>13006</v>
      </c>
      <c r="Y148" s="215" t="s">
        <v>575</v>
      </c>
      <c r="Z148" s="215" t="s">
        <v>337</v>
      </c>
      <c r="AA148" s="215" t="s">
        <v>576</v>
      </c>
    </row>
    <row r="149" spans="24:27" x14ac:dyDescent="0.2">
      <c r="X149" s="215">
        <v>13007</v>
      </c>
      <c r="Y149" s="215" t="s">
        <v>577</v>
      </c>
      <c r="Z149" s="215" t="s">
        <v>337</v>
      </c>
      <c r="AA149" s="215" t="s">
        <v>578</v>
      </c>
    </row>
    <row r="150" spans="24:27" x14ac:dyDescent="0.2">
      <c r="X150" s="215">
        <v>13008</v>
      </c>
      <c r="Y150" s="215" t="s">
        <v>579</v>
      </c>
      <c r="Z150" s="215" t="s">
        <v>337</v>
      </c>
      <c r="AA150" s="215" t="s">
        <v>580</v>
      </c>
    </row>
    <row r="151" spans="24:27" x14ac:dyDescent="0.2">
      <c r="X151" s="215">
        <v>13009</v>
      </c>
      <c r="Y151" s="215" t="s">
        <v>581</v>
      </c>
      <c r="Z151" s="215" t="s">
        <v>358</v>
      </c>
      <c r="AA151" s="215" t="s">
        <v>352</v>
      </c>
    </row>
    <row r="152" spans="24:27" x14ac:dyDescent="0.2">
      <c r="X152" s="215">
        <v>13010</v>
      </c>
      <c r="Y152" s="215" t="s">
        <v>582</v>
      </c>
      <c r="Z152" s="215" t="s">
        <v>337</v>
      </c>
      <c r="AA152" s="215" t="s">
        <v>470</v>
      </c>
    </row>
    <row r="153" spans="24:27" x14ac:dyDescent="0.2">
      <c r="X153" s="215">
        <v>13011</v>
      </c>
      <c r="Y153" s="215" t="s">
        <v>583</v>
      </c>
      <c r="Z153" s="215" t="s">
        <v>337</v>
      </c>
      <c r="AA153" s="215" t="s">
        <v>584</v>
      </c>
    </row>
    <row r="154" spans="24:27" x14ac:dyDescent="0.2">
      <c r="X154" s="215">
        <v>13012</v>
      </c>
      <c r="Y154" s="215" t="s">
        <v>585</v>
      </c>
      <c r="Z154" s="215" t="s">
        <v>337</v>
      </c>
      <c r="AA154" s="215" t="s">
        <v>352</v>
      </c>
    </row>
    <row r="155" spans="24:27" x14ac:dyDescent="0.2">
      <c r="X155" s="215">
        <v>13013</v>
      </c>
      <c r="Y155" s="215" t="s">
        <v>586</v>
      </c>
      <c r="Z155" s="215" t="s">
        <v>337</v>
      </c>
      <c r="AA155" s="215" t="s">
        <v>352</v>
      </c>
    </row>
    <row r="156" spans="24:27" x14ac:dyDescent="0.2">
      <c r="X156" s="215">
        <v>13014</v>
      </c>
      <c r="Y156" s="215" t="s">
        <v>587</v>
      </c>
      <c r="Z156" s="215" t="s">
        <v>337</v>
      </c>
      <c r="AA156" s="215" t="s">
        <v>588</v>
      </c>
    </row>
    <row r="157" spans="24:27" x14ac:dyDescent="0.2">
      <c r="X157" s="215">
        <v>13015</v>
      </c>
      <c r="Y157" s="215" t="s">
        <v>589</v>
      </c>
      <c r="Z157" s="215" t="s">
        <v>337</v>
      </c>
      <c r="AA157" s="215" t="s">
        <v>424</v>
      </c>
    </row>
    <row r="158" spans="24:27" x14ac:dyDescent="0.2">
      <c r="X158" s="215">
        <v>13016</v>
      </c>
      <c r="Y158" s="215" t="s">
        <v>590</v>
      </c>
      <c r="Z158" s="215" t="s">
        <v>337</v>
      </c>
      <c r="AA158" s="215" t="s">
        <v>591</v>
      </c>
    </row>
    <row r="159" spans="24:27" x14ac:dyDescent="0.2">
      <c r="X159" s="215">
        <v>13017</v>
      </c>
      <c r="Y159" s="215" t="s">
        <v>592</v>
      </c>
      <c r="Z159" s="215" t="s">
        <v>337</v>
      </c>
      <c r="AA159" s="215" t="s">
        <v>352</v>
      </c>
    </row>
    <row r="160" spans="24:27" x14ac:dyDescent="0.2">
      <c r="X160" s="215">
        <v>13018</v>
      </c>
      <c r="Y160" s="215" t="s">
        <v>593</v>
      </c>
      <c r="Z160" s="215" t="s">
        <v>358</v>
      </c>
      <c r="AA160" s="215" t="s">
        <v>578</v>
      </c>
    </row>
    <row r="161" spans="24:27" x14ac:dyDescent="0.2">
      <c r="X161" s="215">
        <v>13019</v>
      </c>
      <c r="Y161" s="215" t="s">
        <v>594</v>
      </c>
      <c r="Z161" s="215" t="s">
        <v>337</v>
      </c>
      <c r="AA161" s="215" t="s">
        <v>595</v>
      </c>
    </row>
    <row r="162" spans="24:27" x14ac:dyDescent="0.2">
      <c r="X162" s="215">
        <v>13020</v>
      </c>
      <c r="Y162" s="215" t="s">
        <v>596</v>
      </c>
      <c r="Z162" s="215" t="s">
        <v>337</v>
      </c>
      <c r="AA162" s="215" t="s">
        <v>549</v>
      </c>
    </row>
    <row r="163" spans="24:27" x14ac:dyDescent="0.2">
      <c r="X163" s="215">
        <v>13021</v>
      </c>
      <c r="Y163" s="215" t="s">
        <v>597</v>
      </c>
      <c r="Z163" s="215" t="s">
        <v>337</v>
      </c>
      <c r="AA163" s="215" t="s">
        <v>598</v>
      </c>
    </row>
    <row r="164" spans="24:27" x14ac:dyDescent="0.2">
      <c r="X164" s="215">
        <v>13022</v>
      </c>
      <c r="Y164" s="215" t="s">
        <v>599</v>
      </c>
      <c r="Z164" s="215" t="s">
        <v>337</v>
      </c>
      <c r="AA164" s="215" t="s">
        <v>580</v>
      </c>
    </row>
    <row r="165" spans="24:27" x14ac:dyDescent="0.2">
      <c r="X165" s="215">
        <v>13023</v>
      </c>
      <c r="Y165" s="215" t="s">
        <v>600</v>
      </c>
      <c r="Z165" s="215" t="s">
        <v>337</v>
      </c>
      <c r="AA165" s="215" t="s">
        <v>601</v>
      </c>
    </row>
    <row r="166" spans="24:27" x14ac:dyDescent="0.2">
      <c r="X166" s="215">
        <v>13024</v>
      </c>
      <c r="Y166" s="215" t="s">
        <v>602</v>
      </c>
      <c r="Z166" s="215" t="s">
        <v>337</v>
      </c>
      <c r="AA166" s="215" t="s">
        <v>453</v>
      </c>
    </row>
    <row r="167" spans="24:27" x14ac:dyDescent="0.2">
      <c r="X167" s="215">
        <v>13025</v>
      </c>
      <c r="Y167" s="215" t="s">
        <v>603</v>
      </c>
      <c r="Z167" s="215" t="s">
        <v>337</v>
      </c>
      <c r="AA167" s="215" t="s">
        <v>565</v>
      </c>
    </row>
    <row r="168" spans="24:27" x14ac:dyDescent="0.2">
      <c r="X168" s="215">
        <v>13026</v>
      </c>
      <c r="Y168" s="215" t="s">
        <v>604</v>
      </c>
      <c r="Z168" s="215" t="s">
        <v>337</v>
      </c>
      <c r="AA168" s="215" t="s">
        <v>605</v>
      </c>
    </row>
    <row r="169" spans="24:27" x14ac:dyDescent="0.2">
      <c r="X169" s="215">
        <v>13027</v>
      </c>
      <c r="Y169" s="215" t="s">
        <v>606</v>
      </c>
      <c r="Z169" s="215" t="s">
        <v>358</v>
      </c>
      <c r="AA169" s="215" t="s">
        <v>607</v>
      </c>
    </row>
    <row r="170" spans="24:27" x14ac:dyDescent="0.2">
      <c r="X170" s="215">
        <v>13028</v>
      </c>
      <c r="Y170" s="215" t="s">
        <v>608</v>
      </c>
      <c r="Z170" s="215" t="s">
        <v>337</v>
      </c>
      <c r="AA170" s="215" t="s">
        <v>595</v>
      </c>
    </row>
    <row r="171" spans="24:27" x14ac:dyDescent="0.2">
      <c r="X171" s="215">
        <v>13029</v>
      </c>
      <c r="Y171" s="215" t="s">
        <v>609</v>
      </c>
      <c r="Z171" s="215" t="s">
        <v>337</v>
      </c>
      <c r="AA171" s="215" t="s">
        <v>610</v>
      </c>
    </row>
    <row r="172" spans="24:27" x14ac:dyDescent="0.2">
      <c r="X172" s="215">
        <v>13031</v>
      </c>
      <c r="Y172" s="215" t="s">
        <v>611</v>
      </c>
      <c r="Z172" s="215" t="s">
        <v>337</v>
      </c>
      <c r="AA172" s="215" t="s">
        <v>612</v>
      </c>
    </row>
    <row r="173" spans="24:27" x14ac:dyDescent="0.2">
      <c r="X173" s="215">
        <v>13032</v>
      </c>
      <c r="Y173" s="215" t="s">
        <v>613</v>
      </c>
      <c r="Z173" s="215" t="s">
        <v>337</v>
      </c>
      <c r="AA173" s="215" t="s">
        <v>529</v>
      </c>
    </row>
    <row r="174" spans="24:27" x14ac:dyDescent="0.2">
      <c r="X174" s="215">
        <v>13033</v>
      </c>
      <c r="Y174" s="215" t="s">
        <v>614</v>
      </c>
      <c r="Z174" s="215" t="s">
        <v>337</v>
      </c>
      <c r="AA174" s="215" t="s">
        <v>615</v>
      </c>
    </row>
    <row r="175" spans="24:27" x14ac:dyDescent="0.2">
      <c r="X175" s="215">
        <v>13034</v>
      </c>
      <c r="Y175" s="215" t="s">
        <v>616</v>
      </c>
      <c r="Z175" s="215" t="s">
        <v>337</v>
      </c>
      <c r="AA175" s="215" t="s">
        <v>617</v>
      </c>
    </row>
    <row r="176" spans="24:27" x14ac:dyDescent="0.2">
      <c r="X176" s="215">
        <v>13035</v>
      </c>
      <c r="Y176" s="215" t="s">
        <v>618</v>
      </c>
      <c r="Z176" s="215" t="s">
        <v>358</v>
      </c>
      <c r="AA176" s="215" t="s">
        <v>619</v>
      </c>
    </row>
    <row r="177" spans="24:27" x14ac:dyDescent="0.2">
      <c r="X177" s="215">
        <v>13036</v>
      </c>
      <c r="Y177" s="215" t="s">
        <v>620</v>
      </c>
      <c r="Z177" s="215" t="s">
        <v>337</v>
      </c>
      <c r="AA177" s="215" t="s">
        <v>621</v>
      </c>
    </row>
    <row r="178" spans="24:27" x14ac:dyDescent="0.2">
      <c r="X178" s="215">
        <v>13037</v>
      </c>
      <c r="Y178" s="215" t="s">
        <v>622</v>
      </c>
      <c r="Z178" s="215" t="s">
        <v>337</v>
      </c>
      <c r="AA178" s="215" t="s">
        <v>522</v>
      </c>
    </row>
    <row r="179" spans="24:27" x14ac:dyDescent="0.2">
      <c r="X179" s="215">
        <v>13038</v>
      </c>
      <c r="Y179" s="215" t="s">
        <v>623</v>
      </c>
      <c r="Z179" s="215" t="s">
        <v>337</v>
      </c>
      <c r="AA179" s="215" t="s">
        <v>624</v>
      </c>
    </row>
    <row r="180" spans="24:27" x14ac:dyDescent="0.2">
      <c r="X180" s="215">
        <v>13039</v>
      </c>
      <c r="Y180" s="215" t="s">
        <v>625</v>
      </c>
      <c r="Z180" s="215" t="s">
        <v>337</v>
      </c>
      <c r="AA180" s="215" t="s">
        <v>352</v>
      </c>
    </row>
    <row r="181" spans="24:27" x14ac:dyDescent="0.2">
      <c r="X181" s="215">
        <v>13040</v>
      </c>
      <c r="Y181" s="215" t="s">
        <v>626</v>
      </c>
      <c r="Z181" s="215" t="s">
        <v>358</v>
      </c>
      <c r="AA181" s="215" t="s">
        <v>627</v>
      </c>
    </row>
    <row r="182" spans="24:27" x14ac:dyDescent="0.2">
      <c r="X182" s="215">
        <v>13041</v>
      </c>
      <c r="Y182" s="215" t="s">
        <v>628</v>
      </c>
      <c r="Z182" s="215" t="s">
        <v>358</v>
      </c>
      <c r="AA182" s="215" t="s">
        <v>629</v>
      </c>
    </row>
    <row r="183" spans="24:27" x14ac:dyDescent="0.2">
      <c r="X183" s="215">
        <v>13042</v>
      </c>
      <c r="Y183" s="215" t="s">
        <v>630</v>
      </c>
      <c r="Z183" s="215" t="s">
        <v>337</v>
      </c>
      <c r="AA183" s="215" t="s">
        <v>522</v>
      </c>
    </row>
    <row r="184" spans="24:27" x14ac:dyDescent="0.2">
      <c r="X184" s="215">
        <v>13043</v>
      </c>
      <c r="Y184" s="215" t="s">
        <v>631</v>
      </c>
      <c r="Z184" s="215" t="s">
        <v>337</v>
      </c>
      <c r="AA184" s="215" t="s">
        <v>549</v>
      </c>
    </row>
    <row r="185" spans="24:27" x14ac:dyDescent="0.2">
      <c r="X185" s="215">
        <v>13044</v>
      </c>
      <c r="Y185" s="215" t="s">
        <v>632</v>
      </c>
      <c r="Z185" s="215" t="s">
        <v>337</v>
      </c>
      <c r="AA185" s="215" t="s">
        <v>549</v>
      </c>
    </row>
    <row r="186" spans="24:27" x14ac:dyDescent="0.2">
      <c r="X186" s="215">
        <v>13045</v>
      </c>
      <c r="Y186" s="215" t="s">
        <v>633</v>
      </c>
      <c r="Z186" s="215" t="s">
        <v>337</v>
      </c>
      <c r="AA186" s="215" t="s">
        <v>352</v>
      </c>
    </row>
    <row r="187" spans="24:27" x14ac:dyDescent="0.2">
      <c r="X187" s="215">
        <v>13046</v>
      </c>
      <c r="Y187" s="215" t="s">
        <v>634</v>
      </c>
      <c r="Z187" s="215" t="s">
        <v>358</v>
      </c>
      <c r="AA187" s="215" t="s">
        <v>533</v>
      </c>
    </row>
    <row r="188" spans="24:27" x14ac:dyDescent="0.2">
      <c r="X188" s="215">
        <v>13048</v>
      </c>
      <c r="Y188" s="215" t="s">
        <v>635</v>
      </c>
      <c r="Z188" s="215" t="s">
        <v>337</v>
      </c>
      <c r="AA188" s="215" t="s">
        <v>636</v>
      </c>
    </row>
    <row r="189" spans="24:27" x14ac:dyDescent="0.2">
      <c r="X189" s="215">
        <v>13049</v>
      </c>
      <c r="Y189" s="215" t="s">
        <v>637</v>
      </c>
      <c r="Z189" s="215" t="s">
        <v>337</v>
      </c>
      <c r="AA189" s="215" t="s">
        <v>638</v>
      </c>
    </row>
    <row r="190" spans="24:27" x14ac:dyDescent="0.2">
      <c r="X190" s="215">
        <v>13050</v>
      </c>
      <c r="Y190" s="215" t="s">
        <v>639</v>
      </c>
      <c r="Z190" s="215" t="s">
        <v>337</v>
      </c>
      <c r="AA190" s="215" t="s">
        <v>640</v>
      </c>
    </row>
    <row r="191" spans="24:27" x14ac:dyDescent="0.2">
      <c r="X191" s="215">
        <v>13051</v>
      </c>
      <c r="Y191" s="215" t="s">
        <v>641</v>
      </c>
      <c r="Z191" s="215" t="s">
        <v>337</v>
      </c>
      <c r="AA191" s="215" t="s">
        <v>359</v>
      </c>
    </row>
    <row r="192" spans="24:27" x14ac:dyDescent="0.2">
      <c r="X192" s="215">
        <v>14001</v>
      </c>
      <c r="Y192" s="215" t="s">
        <v>642</v>
      </c>
      <c r="Z192" s="215" t="s">
        <v>358</v>
      </c>
      <c r="AA192" s="215" t="s">
        <v>338</v>
      </c>
    </row>
    <row r="193" spans="24:27" x14ac:dyDescent="0.2">
      <c r="X193" s="215">
        <v>14003</v>
      </c>
      <c r="Y193" s="215" t="s">
        <v>643</v>
      </c>
      <c r="Z193" s="215" t="s">
        <v>337</v>
      </c>
      <c r="AA193" s="215" t="s">
        <v>549</v>
      </c>
    </row>
    <row r="194" spans="24:27" x14ac:dyDescent="0.2">
      <c r="X194" s="215">
        <v>14004</v>
      </c>
      <c r="Y194" s="215" t="s">
        <v>644</v>
      </c>
      <c r="Z194" s="215" t="s">
        <v>337</v>
      </c>
      <c r="AA194" s="215" t="s">
        <v>645</v>
      </c>
    </row>
    <row r="195" spans="24:27" x14ac:dyDescent="0.2">
      <c r="X195" s="215">
        <v>14005</v>
      </c>
      <c r="Y195" s="215" t="s">
        <v>646</v>
      </c>
      <c r="Z195" s="215" t="s">
        <v>358</v>
      </c>
      <c r="AA195" s="215" t="s">
        <v>647</v>
      </c>
    </row>
    <row r="196" spans="24:27" x14ac:dyDescent="0.2">
      <c r="X196" s="215">
        <v>14006</v>
      </c>
      <c r="Y196" s="215" t="s">
        <v>648</v>
      </c>
      <c r="Z196" s="215" t="s">
        <v>337</v>
      </c>
      <c r="AA196" s="215" t="s">
        <v>470</v>
      </c>
    </row>
    <row r="197" spans="24:27" x14ac:dyDescent="0.2">
      <c r="X197" s="215">
        <v>14007</v>
      </c>
      <c r="Y197" s="215" t="s">
        <v>649</v>
      </c>
      <c r="Z197" s="215" t="s">
        <v>337</v>
      </c>
      <c r="AA197" s="215" t="s">
        <v>549</v>
      </c>
    </row>
    <row r="198" spans="24:27" x14ac:dyDescent="0.2">
      <c r="X198" s="215">
        <v>14008</v>
      </c>
      <c r="Y198" s="215" t="s">
        <v>650</v>
      </c>
      <c r="Z198" s="215" t="s">
        <v>337</v>
      </c>
      <c r="AA198" s="215" t="s">
        <v>651</v>
      </c>
    </row>
    <row r="199" spans="24:27" x14ac:dyDescent="0.2">
      <c r="X199" s="215">
        <v>14009</v>
      </c>
      <c r="Y199" s="215" t="s">
        <v>652</v>
      </c>
      <c r="Z199" s="215" t="s">
        <v>337</v>
      </c>
      <c r="AA199" s="215" t="s">
        <v>408</v>
      </c>
    </row>
    <row r="200" spans="24:27" x14ac:dyDescent="0.2">
      <c r="X200" s="215">
        <v>14010</v>
      </c>
      <c r="Y200" s="215" t="s">
        <v>653</v>
      </c>
      <c r="Z200" s="215" t="s">
        <v>337</v>
      </c>
      <c r="AA200" s="215" t="s">
        <v>591</v>
      </c>
    </row>
    <row r="201" spans="24:27" x14ac:dyDescent="0.2">
      <c r="X201" s="215">
        <v>14011</v>
      </c>
      <c r="Y201" s="215" t="s">
        <v>654</v>
      </c>
      <c r="Z201" s="215" t="s">
        <v>337</v>
      </c>
      <c r="AA201" s="215" t="s">
        <v>655</v>
      </c>
    </row>
    <row r="202" spans="24:27" x14ac:dyDescent="0.2">
      <c r="X202" s="215">
        <v>14012</v>
      </c>
      <c r="Y202" s="215" t="s">
        <v>656</v>
      </c>
      <c r="Z202" s="215" t="s">
        <v>358</v>
      </c>
      <c r="AA202" s="215" t="s">
        <v>338</v>
      </c>
    </row>
    <row r="203" spans="24:27" x14ac:dyDescent="0.2">
      <c r="X203" s="215">
        <v>14013</v>
      </c>
      <c r="Y203" s="215" t="s">
        <v>657</v>
      </c>
      <c r="Z203" s="215" t="s">
        <v>337</v>
      </c>
      <c r="AA203" s="215" t="s">
        <v>549</v>
      </c>
    </row>
    <row r="204" spans="24:27" x14ac:dyDescent="0.2">
      <c r="X204" s="215">
        <v>14014</v>
      </c>
      <c r="Y204" s="215" t="s">
        <v>658</v>
      </c>
      <c r="Z204" s="215" t="s">
        <v>337</v>
      </c>
      <c r="AA204" s="215" t="s">
        <v>607</v>
      </c>
    </row>
    <row r="205" spans="24:27" x14ac:dyDescent="0.2">
      <c r="X205" s="215">
        <v>14015</v>
      </c>
      <c r="Y205" s="215" t="s">
        <v>659</v>
      </c>
      <c r="Z205" s="215" t="s">
        <v>358</v>
      </c>
      <c r="AA205" s="215" t="s">
        <v>660</v>
      </c>
    </row>
    <row r="206" spans="24:27" x14ac:dyDescent="0.2">
      <c r="X206" s="215">
        <v>14017</v>
      </c>
      <c r="Y206" s="215" t="s">
        <v>661</v>
      </c>
      <c r="Z206" s="215" t="s">
        <v>358</v>
      </c>
      <c r="AA206" s="215" t="s">
        <v>578</v>
      </c>
    </row>
    <row r="207" spans="24:27" x14ac:dyDescent="0.2">
      <c r="X207" s="215">
        <v>14018</v>
      </c>
      <c r="Y207" s="215" t="s">
        <v>662</v>
      </c>
      <c r="Z207" s="215" t="s">
        <v>358</v>
      </c>
      <c r="AA207" s="215" t="s">
        <v>588</v>
      </c>
    </row>
    <row r="208" spans="24:27" x14ac:dyDescent="0.2">
      <c r="X208" s="215">
        <v>14021</v>
      </c>
      <c r="Y208" s="215" t="s">
        <v>663</v>
      </c>
      <c r="Z208" s="215" t="s">
        <v>337</v>
      </c>
      <c r="AA208" s="215" t="s">
        <v>605</v>
      </c>
    </row>
    <row r="209" spans="24:27" x14ac:dyDescent="0.2">
      <c r="X209" s="215">
        <v>14023</v>
      </c>
      <c r="Y209" s="215" t="s">
        <v>664</v>
      </c>
      <c r="Z209" s="215" t="s">
        <v>337</v>
      </c>
      <c r="AA209" s="215" t="s">
        <v>665</v>
      </c>
    </row>
    <row r="210" spans="24:27" x14ac:dyDescent="0.2">
      <c r="X210" s="215">
        <v>14024</v>
      </c>
      <c r="Y210" s="215" t="s">
        <v>666</v>
      </c>
      <c r="Z210" s="215" t="s">
        <v>337</v>
      </c>
      <c r="AA210" s="215" t="s">
        <v>522</v>
      </c>
    </row>
    <row r="211" spans="24:27" x14ac:dyDescent="0.2">
      <c r="X211" s="215">
        <v>14025</v>
      </c>
      <c r="Y211" s="215" t="s">
        <v>667</v>
      </c>
      <c r="Z211" s="215" t="s">
        <v>358</v>
      </c>
      <c r="AA211" s="215" t="s">
        <v>647</v>
      </c>
    </row>
    <row r="212" spans="24:27" x14ac:dyDescent="0.2">
      <c r="X212" s="215">
        <v>14026</v>
      </c>
      <c r="Y212" s="215" t="s">
        <v>668</v>
      </c>
      <c r="Z212" s="215" t="s">
        <v>337</v>
      </c>
      <c r="AA212" s="215" t="s">
        <v>549</v>
      </c>
    </row>
    <row r="213" spans="24:27" x14ac:dyDescent="0.2">
      <c r="X213" s="215">
        <v>14027</v>
      </c>
      <c r="Y213" s="215" t="s">
        <v>669</v>
      </c>
      <c r="Z213" s="215" t="s">
        <v>337</v>
      </c>
      <c r="AA213" s="215" t="s">
        <v>670</v>
      </c>
    </row>
    <row r="214" spans="24:27" x14ac:dyDescent="0.2">
      <c r="X214" s="215">
        <v>14028</v>
      </c>
      <c r="Y214" s="215" t="s">
        <v>671</v>
      </c>
      <c r="Z214" s="215" t="s">
        <v>337</v>
      </c>
      <c r="AA214" s="215" t="s">
        <v>439</v>
      </c>
    </row>
    <row r="215" spans="24:27" x14ac:dyDescent="0.2">
      <c r="X215" s="215">
        <v>14029</v>
      </c>
      <c r="Y215" s="215" t="s">
        <v>672</v>
      </c>
      <c r="Z215" s="215" t="s">
        <v>337</v>
      </c>
      <c r="AA215" s="215" t="s">
        <v>673</v>
      </c>
    </row>
    <row r="216" spans="24:27" x14ac:dyDescent="0.2">
      <c r="X216" s="215">
        <v>14030</v>
      </c>
      <c r="Y216" s="215" t="s">
        <v>674</v>
      </c>
      <c r="Z216" s="215" t="s">
        <v>337</v>
      </c>
      <c r="AA216" s="215" t="s">
        <v>675</v>
      </c>
    </row>
    <row r="217" spans="24:27" x14ac:dyDescent="0.2">
      <c r="X217" s="215">
        <v>14031</v>
      </c>
      <c r="Y217" s="215" t="s">
        <v>676</v>
      </c>
      <c r="Z217" s="215" t="s">
        <v>337</v>
      </c>
      <c r="AA217" s="215" t="s">
        <v>677</v>
      </c>
    </row>
    <row r="218" spans="24:27" x14ac:dyDescent="0.2">
      <c r="X218" s="215">
        <v>14032</v>
      </c>
      <c r="Y218" s="215" t="s">
        <v>678</v>
      </c>
      <c r="Z218" s="215" t="s">
        <v>337</v>
      </c>
      <c r="AA218" s="215" t="s">
        <v>679</v>
      </c>
    </row>
    <row r="219" spans="24:27" x14ac:dyDescent="0.2">
      <c r="X219" s="215">
        <v>14033</v>
      </c>
      <c r="Y219" s="215" t="s">
        <v>680</v>
      </c>
      <c r="Z219" s="215" t="s">
        <v>358</v>
      </c>
      <c r="AA219" s="215" t="s">
        <v>681</v>
      </c>
    </row>
    <row r="220" spans="24:27" x14ac:dyDescent="0.2">
      <c r="X220" s="215">
        <v>14034</v>
      </c>
      <c r="Y220" s="215" t="s">
        <v>682</v>
      </c>
      <c r="Z220" s="215" t="s">
        <v>337</v>
      </c>
      <c r="AA220" s="215" t="s">
        <v>470</v>
      </c>
    </row>
    <row r="221" spans="24:27" x14ac:dyDescent="0.2">
      <c r="X221" s="215">
        <v>14036</v>
      </c>
      <c r="Y221" s="215" t="s">
        <v>683</v>
      </c>
      <c r="Z221" s="215" t="s">
        <v>358</v>
      </c>
      <c r="AA221" s="215" t="s">
        <v>684</v>
      </c>
    </row>
    <row r="222" spans="24:27" x14ac:dyDescent="0.2">
      <c r="X222" s="215">
        <v>14037</v>
      </c>
      <c r="Y222" s="215" t="s">
        <v>685</v>
      </c>
      <c r="Z222" s="215" t="s">
        <v>337</v>
      </c>
      <c r="AA222" s="215" t="s">
        <v>549</v>
      </c>
    </row>
    <row r="223" spans="24:27" x14ac:dyDescent="0.2">
      <c r="X223" s="215">
        <v>14039</v>
      </c>
      <c r="Y223" s="215" t="s">
        <v>686</v>
      </c>
      <c r="Z223" s="215" t="s">
        <v>337</v>
      </c>
      <c r="AA223" s="215" t="s">
        <v>687</v>
      </c>
    </row>
    <row r="224" spans="24:27" x14ac:dyDescent="0.2">
      <c r="X224" s="215">
        <v>14041</v>
      </c>
      <c r="Y224" s="215" t="s">
        <v>688</v>
      </c>
      <c r="Z224" s="215" t="s">
        <v>337</v>
      </c>
      <c r="AA224" s="215" t="s">
        <v>352</v>
      </c>
    </row>
    <row r="225" spans="24:27" x14ac:dyDescent="0.2">
      <c r="X225" s="215">
        <v>14042</v>
      </c>
      <c r="Y225" s="215" t="s">
        <v>689</v>
      </c>
      <c r="Z225" s="215" t="s">
        <v>337</v>
      </c>
      <c r="AA225" s="215" t="s">
        <v>690</v>
      </c>
    </row>
    <row r="226" spans="24:27" x14ac:dyDescent="0.2">
      <c r="X226" s="215">
        <v>14043</v>
      </c>
      <c r="Y226" s="215" t="s">
        <v>691</v>
      </c>
      <c r="Z226" s="215" t="s">
        <v>358</v>
      </c>
      <c r="AA226" s="215" t="s">
        <v>692</v>
      </c>
    </row>
    <row r="227" spans="24:27" x14ac:dyDescent="0.2">
      <c r="X227" s="215">
        <v>14044</v>
      </c>
      <c r="Y227" s="215" t="s">
        <v>693</v>
      </c>
      <c r="Z227" s="215" t="s">
        <v>337</v>
      </c>
      <c r="AA227" s="215" t="s">
        <v>470</v>
      </c>
    </row>
    <row r="228" spans="24:27" x14ac:dyDescent="0.2">
      <c r="X228" s="215">
        <v>14045</v>
      </c>
      <c r="Y228" s="215" t="s">
        <v>694</v>
      </c>
      <c r="Z228" s="215" t="s">
        <v>358</v>
      </c>
      <c r="AA228" s="215" t="s">
        <v>533</v>
      </c>
    </row>
    <row r="229" spans="24:27" x14ac:dyDescent="0.2">
      <c r="X229" s="215">
        <v>14046</v>
      </c>
      <c r="Y229" s="215" t="s">
        <v>695</v>
      </c>
      <c r="Z229" s="215" t="s">
        <v>337</v>
      </c>
      <c r="AA229" s="215" t="s">
        <v>483</v>
      </c>
    </row>
    <row r="230" spans="24:27" x14ac:dyDescent="0.2">
      <c r="X230" s="215">
        <v>14047</v>
      </c>
      <c r="Y230" s="215" t="s">
        <v>696</v>
      </c>
      <c r="Z230" s="215" t="s">
        <v>337</v>
      </c>
      <c r="AA230" s="215" t="s">
        <v>549</v>
      </c>
    </row>
    <row r="231" spans="24:27" x14ac:dyDescent="0.2">
      <c r="X231" s="215">
        <v>14048</v>
      </c>
      <c r="Y231" s="215" t="s">
        <v>697</v>
      </c>
      <c r="Z231" s="215" t="s">
        <v>337</v>
      </c>
      <c r="AA231" s="215" t="s">
        <v>698</v>
      </c>
    </row>
    <row r="232" spans="24:27" x14ac:dyDescent="0.2">
      <c r="X232" s="215">
        <v>14049</v>
      </c>
      <c r="Y232" s="215" t="s">
        <v>699</v>
      </c>
      <c r="Z232" s="215" t="s">
        <v>337</v>
      </c>
      <c r="AA232" s="215" t="s">
        <v>483</v>
      </c>
    </row>
    <row r="233" spans="24:27" x14ac:dyDescent="0.2">
      <c r="X233" s="215">
        <v>14050</v>
      </c>
      <c r="Y233" s="215" t="s">
        <v>700</v>
      </c>
      <c r="Z233" s="215" t="s">
        <v>337</v>
      </c>
      <c r="AA233" s="215" t="s">
        <v>701</v>
      </c>
    </row>
    <row r="234" spans="24:27" x14ac:dyDescent="0.2">
      <c r="X234" s="215">
        <v>14052</v>
      </c>
      <c r="Y234" s="215" t="s">
        <v>702</v>
      </c>
      <c r="Z234" s="215" t="s">
        <v>337</v>
      </c>
      <c r="AA234" s="215" t="s">
        <v>549</v>
      </c>
    </row>
    <row r="235" spans="24:27" x14ac:dyDescent="0.2">
      <c r="X235" s="215">
        <v>14053</v>
      </c>
      <c r="Y235" s="215" t="s">
        <v>703</v>
      </c>
      <c r="Z235" s="215" t="s">
        <v>337</v>
      </c>
      <c r="AA235" s="215" t="s">
        <v>704</v>
      </c>
    </row>
    <row r="236" spans="24:27" x14ac:dyDescent="0.2">
      <c r="X236" s="215">
        <v>14054</v>
      </c>
      <c r="Y236" s="215" t="s">
        <v>705</v>
      </c>
      <c r="Z236" s="215" t="s">
        <v>337</v>
      </c>
      <c r="AA236" s="215" t="s">
        <v>706</v>
      </c>
    </row>
    <row r="237" spans="24:27" x14ac:dyDescent="0.2">
      <c r="X237" s="215">
        <v>15001</v>
      </c>
      <c r="Y237" s="215" t="s">
        <v>707</v>
      </c>
      <c r="Z237" s="215" t="s">
        <v>337</v>
      </c>
      <c r="AA237" s="215" t="s">
        <v>708</v>
      </c>
    </row>
    <row r="238" spans="24:27" x14ac:dyDescent="0.2">
      <c r="X238" s="215">
        <v>15002</v>
      </c>
      <c r="Y238" s="215" t="s">
        <v>709</v>
      </c>
      <c r="Z238" s="215" t="s">
        <v>337</v>
      </c>
      <c r="AA238" s="215" t="s">
        <v>710</v>
      </c>
    </row>
    <row r="239" spans="24:27" x14ac:dyDescent="0.2">
      <c r="X239" s="215">
        <v>15003</v>
      </c>
      <c r="Y239" s="215" t="s">
        <v>711</v>
      </c>
      <c r="Z239" s="215" t="s">
        <v>337</v>
      </c>
      <c r="AA239" s="215" t="s">
        <v>352</v>
      </c>
    </row>
    <row r="240" spans="24:27" x14ac:dyDescent="0.2">
      <c r="X240" s="215">
        <v>15004</v>
      </c>
      <c r="Y240" s="215" t="s">
        <v>712</v>
      </c>
      <c r="Z240" s="215" t="s">
        <v>337</v>
      </c>
      <c r="AA240" s="215" t="s">
        <v>536</v>
      </c>
    </row>
    <row r="241" spans="24:27" x14ac:dyDescent="0.2">
      <c r="X241" s="215">
        <v>15005</v>
      </c>
      <c r="Y241" s="215" t="s">
        <v>713</v>
      </c>
      <c r="Z241" s="215" t="s">
        <v>358</v>
      </c>
      <c r="AA241" s="215" t="s">
        <v>714</v>
      </c>
    </row>
    <row r="242" spans="24:27" x14ac:dyDescent="0.2">
      <c r="X242" s="215">
        <v>15006</v>
      </c>
      <c r="Y242" s="215" t="s">
        <v>715</v>
      </c>
      <c r="Z242" s="215" t="s">
        <v>337</v>
      </c>
      <c r="AA242" s="215" t="s">
        <v>638</v>
      </c>
    </row>
    <row r="243" spans="24:27" x14ac:dyDescent="0.2">
      <c r="X243" s="215">
        <v>15007</v>
      </c>
      <c r="Y243" s="215" t="s">
        <v>716</v>
      </c>
      <c r="Z243" s="215" t="s">
        <v>337</v>
      </c>
      <c r="AA243" s="215" t="s">
        <v>470</v>
      </c>
    </row>
    <row r="244" spans="24:27" x14ac:dyDescent="0.2">
      <c r="X244" s="215">
        <v>15008</v>
      </c>
      <c r="Y244" s="215" t="s">
        <v>717</v>
      </c>
      <c r="Z244" s="215" t="s">
        <v>358</v>
      </c>
      <c r="AA244" s="215" t="s">
        <v>483</v>
      </c>
    </row>
    <row r="245" spans="24:27" x14ac:dyDescent="0.2">
      <c r="X245" s="215">
        <v>15009</v>
      </c>
      <c r="Y245" s="215" t="s">
        <v>718</v>
      </c>
      <c r="Z245" s="215" t="s">
        <v>337</v>
      </c>
      <c r="AA245" s="215" t="s">
        <v>719</v>
      </c>
    </row>
    <row r="246" spans="24:27" x14ac:dyDescent="0.2">
      <c r="X246" s="215">
        <v>15010</v>
      </c>
      <c r="Y246" s="215" t="s">
        <v>720</v>
      </c>
      <c r="Z246" s="215" t="s">
        <v>337</v>
      </c>
      <c r="AA246" s="215" t="s">
        <v>352</v>
      </c>
    </row>
    <row r="247" spans="24:27" x14ac:dyDescent="0.2">
      <c r="X247" s="215">
        <v>15011</v>
      </c>
      <c r="Y247" s="215" t="s">
        <v>721</v>
      </c>
      <c r="Z247" s="215" t="s">
        <v>358</v>
      </c>
      <c r="AA247" s="215" t="s">
        <v>588</v>
      </c>
    </row>
    <row r="248" spans="24:27" x14ac:dyDescent="0.2">
      <c r="X248" s="215">
        <v>15012</v>
      </c>
      <c r="Y248" s="215" t="s">
        <v>722</v>
      </c>
      <c r="Z248" s="215" t="s">
        <v>358</v>
      </c>
      <c r="AA248" s="215" t="s">
        <v>533</v>
      </c>
    </row>
    <row r="249" spans="24:27" x14ac:dyDescent="0.2">
      <c r="X249" s="215">
        <v>15013</v>
      </c>
      <c r="Y249" s="215" t="s">
        <v>723</v>
      </c>
      <c r="Z249" s="215" t="s">
        <v>337</v>
      </c>
      <c r="AA249" s="215" t="s">
        <v>470</v>
      </c>
    </row>
    <row r="250" spans="24:27" x14ac:dyDescent="0.2">
      <c r="X250" s="215">
        <v>15014</v>
      </c>
      <c r="Y250" s="215" t="s">
        <v>724</v>
      </c>
      <c r="Z250" s="215" t="s">
        <v>337</v>
      </c>
      <c r="AA250" s="215" t="s">
        <v>416</v>
      </c>
    </row>
    <row r="251" spans="24:27" x14ac:dyDescent="0.2">
      <c r="X251" s="215">
        <v>15015</v>
      </c>
      <c r="Y251" s="215" t="s">
        <v>725</v>
      </c>
      <c r="Z251" s="215" t="s">
        <v>358</v>
      </c>
      <c r="AA251" s="215" t="s">
        <v>416</v>
      </c>
    </row>
    <row r="252" spans="24:27" x14ac:dyDescent="0.2">
      <c r="X252" s="215">
        <v>15016</v>
      </c>
      <c r="Y252" s="215" t="s">
        <v>726</v>
      </c>
      <c r="Z252" s="215" t="s">
        <v>337</v>
      </c>
      <c r="AA252" s="215" t="s">
        <v>549</v>
      </c>
    </row>
    <row r="253" spans="24:27" x14ac:dyDescent="0.2">
      <c r="X253" s="215">
        <v>15017</v>
      </c>
      <c r="Y253" s="215" t="s">
        <v>727</v>
      </c>
      <c r="Z253" s="215" t="s">
        <v>337</v>
      </c>
      <c r="AA253" s="215" t="s">
        <v>352</v>
      </c>
    </row>
    <row r="254" spans="24:27" x14ac:dyDescent="0.2">
      <c r="X254" s="215">
        <v>15018</v>
      </c>
      <c r="Y254" s="215" t="s">
        <v>728</v>
      </c>
      <c r="Z254" s="215" t="s">
        <v>337</v>
      </c>
      <c r="AA254" s="215" t="s">
        <v>729</v>
      </c>
    </row>
    <row r="255" spans="24:27" x14ac:dyDescent="0.2">
      <c r="X255" s="215">
        <v>15019</v>
      </c>
      <c r="Y255" s="215" t="s">
        <v>730</v>
      </c>
      <c r="Z255" s="215" t="s">
        <v>337</v>
      </c>
      <c r="AA255" s="215" t="s">
        <v>522</v>
      </c>
    </row>
    <row r="256" spans="24:27" x14ac:dyDescent="0.2">
      <c r="X256" s="215">
        <v>15020</v>
      </c>
      <c r="Y256" s="215" t="s">
        <v>731</v>
      </c>
      <c r="Z256" s="215" t="s">
        <v>337</v>
      </c>
      <c r="AA256" s="215" t="s">
        <v>732</v>
      </c>
    </row>
    <row r="257" spans="24:27" x14ac:dyDescent="0.2">
      <c r="X257" s="215">
        <v>15021</v>
      </c>
      <c r="Y257" s="215" t="s">
        <v>733</v>
      </c>
      <c r="Z257" s="215" t="s">
        <v>337</v>
      </c>
      <c r="AA257" s="215" t="s">
        <v>734</v>
      </c>
    </row>
    <row r="258" spans="24:27" x14ac:dyDescent="0.2">
      <c r="X258" s="215">
        <v>15022</v>
      </c>
      <c r="Y258" s="215" t="s">
        <v>735</v>
      </c>
      <c r="Z258" s="215" t="s">
        <v>337</v>
      </c>
      <c r="AA258" s="215" t="s">
        <v>736</v>
      </c>
    </row>
    <row r="259" spans="24:27" x14ac:dyDescent="0.2">
      <c r="X259" s="215">
        <v>15023</v>
      </c>
      <c r="Y259" s="215" t="s">
        <v>737</v>
      </c>
      <c r="Z259" s="215" t="s">
        <v>358</v>
      </c>
      <c r="AA259" s="215" t="s">
        <v>738</v>
      </c>
    </row>
    <row r="260" spans="24:27" x14ac:dyDescent="0.2">
      <c r="X260" s="215">
        <v>15024</v>
      </c>
      <c r="Y260" s="215" t="s">
        <v>739</v>
      </c>
      <c r="Z260" s="215" t="s">
        <v>337</v>
      </c>
      <c r="AA260" s="215" t="s">
        <v>740</v>
      </c>
    </row>
    <row r="261" spans="24:27" x14ac:dyDescent="0.2">
      <c r="X261" s="215">
        <v>15025</v>
      </c>
      <c r="Y261" s="215" t="s">
        <v>741</v>
      </c>
      <c r="Z261" s="215" t="s">
        <v>337</v>
      </c>
      <c r="AA261" s="215" t="s">
        <v>740</v>
      </c>
    </row>
    <row r="262" spans="24:27" x14ac:dyDescent="0.2">
      <c r="X262" s="215">
        <v>15026</v>
      </c>
      <c r="Y262" s="215" t="s">
        <v>742</v>
      </c>
      <c r="Z262" s="215" t="s">
        <v>337</v>
      </c>
      <c r="AA262" s="215" t="s">
        <v>522</v>
      </c>
    </row>
    <row r="263" spans="24:27" x14ac:dyDescent="0.2">
      <c r="X263" s="215">
        <v>15027</v>
      </c>
      <c r="Y263" s="215" t="s">
        <v>743</v>
      </c>
      <c r="Z263" s="215" t="s">
        <v>358</v>
      </c>
      <c r="AA263" s="215" t="s">
        <v>744</v>
      </c>
    </row>
    <row r="264" spans="24:27" x14ac:dyDescent="0.2">
      <c r="X264" s="215">
        <v>15028</v>
      </c>
      <c r="Y264" s="215" t="s">
        <v>745</v>
      </c>
      <c r="Z264" s="215" t="s">
        <v>337</v>
      </c>
      <c r="AA264" s="215" t="s">
        <v>470</v>
      </c>
    </row>
    <row r="265" spans="24:27" x14ac:dyDescent="0.2">
      <c r="X265" s="215">
        <v>15029</v>
      </c>
      <c r="Y265" s="215" t="s">
        <v>746</v>
      </c>
      <c r="Z265" s="215" t="s">
        <v>337</v>
      </c>
      <c r="AA265" s="215" t="s">
        <v>352</v>
      </c>
    </row>
    <row r="266" spans="24:27" x14ac:dyDescent="0.2">
      <c r="X266" s="215">
        <v>15030</v>
      </c>
      <c r="Y266" s="215" t="s">
        <v>747</v>
      </c>
      <c r="Z266" s="215" t="s">
        <v>337</v>
      </c>
      <c r="AA266" s="215" t="s">
        <v>748</v>
      </c>
    </row>
    <row r="267" spans="24:27" x14ac:dyDescent="0.2">
      <c r="X267" s="215">
        <v>16001</v>
      </c>
      <c r="Y267" s="215" t="s">
        <v>749</v>
      </c>
      <c r="Z267" s="215" t="s">
        <v>337</v>
      </c>
      <c r="AA267" s="215" t="s">
        <v>416</v>
      </c>
    </row>
    <row r="268" spans="24:27" x14ac:dyDescent="0.2">
      <c r="X268" s="215">
        <v>16002</v>
      </c>
      <c r="Y268" s="215" t="s">
        <v>750</v>
      </c>
      <c r="Z268" s="215" t="s">
        <v>337</v>
      </c>
      <c r="AA268" s="215" t="s">
        <v>453</v>
      </c>
    </row>
    <row r="269" spans="24:27" x14ac:dyDescent="0.2">
      <c r="X269" s="215">
        <v>16003</v>
      </c>
      <c r="Y269" s="215" t="s">
        <v>751</v>
      </c>
      <c r="Z269" s="215" t="s">
        <v>337</v>
      </c>
      <c r="AA269" s="215" t="s">
        <v>752</v>
      </c>
    </row>
    <row r="270" spans="24:27" x14ac:dyDescent="0.2">
      <c r="X270" s="215">
        <v>16004</v>
      </c>
      <c r="Y270" s="215" t="s">
        <v>753</v>
      </c>
      <c r="Z270" s="215" t="s">
        <v>337</v>
      </c>
      <c r="AA270" s="215" t="s">
        <v>470</v>
      </c>
    </row>
    <row r="271" spans="24:27" x14ac:dyDescent="0.2">
      <c r="X271" s="215">
        <v>16005</v>
      </c>
      <c r="Y271" s="215" t="s">
        <v>754</v>
      </c>
      <c r="Z271" s="215" t="s">
        <v>337</v>
      </c>
      <c r="AA271" s="215" t="s">
        <v>755</v>
      </c>
    </row>
    <row r="272" spans="24:27" x14ac:dyDescent="0.2">
      <c r="X272" s="215">
        <v>16006</v>
      </c>
      <c r="Y272" s="215" t="s">
        <v>756</v>
      </c>
      <c r="Z272" s="215" t="s">
        <v>337</v>
      </c>
      <c r="AA272" s="215" t="s">
        <v>470</v>
      </c>
    </row>
    <row r="273" spans="24:27" x14ac:dyDescent="0.2">
      <c r="X273" s="215">
        <v>16007</v>
      </c>
      <c r="Y273" s="215" t="s">
        <v>757</v>
      </c>
      <c r="Z273" s="215" t="s">
        <v>337</v>
      </c>
      <c r="AA273" s="215" t="s">
        <v>408</v>
      </c>
    </row>
    <row r="274" spans="24:27" x14ac:dyDescent="0.2">
      <c r="X274" s="215">
        <v>16008</v>
      </c>
      <c r="Y274" s="215" t="s">
        <v>758</v>
      </c>
      <c r="Z274" s="215" t="s">
        <v>337</v>
      </c>
      <c r="AA274" s="215" t="s">
        <v>549</v>
      </c>
    </row>
    <row r="275" spans="24:27" x14ac:dyDescent="0.2">
      <c r="X275" s="215">
        <v>16009</v>
      </c>
      <c r="Y275" s="215" t="s">
        <v>759</v>
      </c>
      <c r="Z275" s="215" t="s">
        <v>337</v>
      </c>
      <c r="AA275" s="215" t="s">
        <v>549</v>
      </c>
    </row>
    <row r="276" spans="24:27" x14ac:dyDescent="0.2">
      <c r="X276" s="215">
        <v>16010</v>
      </c>
      <c r="Y276" s="215" t="s">
        <v>760</v>
      </c>
      <c r="Z276" s="215" t="s">
        <v>337</v>
      </c>
      <c r="AA276" s="215" t="s">
        <v>470</v>
      </c>
    </row>
    <row r="277" spans="24:27" x14ac:dyDescent="0.2">
      <c r="X277" s="215">
        <v>16011</v>
      </c>
      <c r="Y277" s="215" t="s">
        <v>761</v>
      </c>
      <c r="Z277" s="215" t="s">
        <v>337</v>
      </c>
      <c r="AA277" s="215" t="s">
        <v>762</v>
      </c>
    </row>
    <row r="278" spans="24:27" x14ac:dyDescent="0.2">
      <c r="X278" s="215">
        <v>16012</v>
      </c>
      <c r="Y278" s="215" t="s">
        <v>763</v>
      </c>
      <c r="Z278" s="215" t="s">
        <v>337</v>
      </c>
      <c r="AA278" s="215" t="s">
        <v>470</v>
      </c>
    </row>
    <row r="279" spans="24:27" x14ac:dyDescent="0.2">
      <c r="X279" s="215">
        <v>16014</v>
      </c>
      <c r="Y279" s="215" t="s">
        <v>764</v>
      </c>
      <c r="Z279" s="215" t="s">
        <v>358</v>
      </c>
      <c r="AA279" s="215" t="s">
        <v>765</v>
      </c>
    </row>
    <row r="280" spans="24:27" x14ac:dyDescent="0.2">
      <c r="X280" s="215">
        <v>16015</v>
      </c>
      <c r="Y280" s="215" t="s">
        <v>766</v>
      </c>
      <c r="Z280" s="215" t="s">
        <v>358</v>
      </c>
      <c r="AA280" s="215" t="s">
        <v>767</v>
      </c>
    </row>
    <row r="281" spans="24:27" x14ac:dyDescent="0.2">
      <c r="X281" s="215">
        <v>16017</v>
      </c>
      <c r="Y281" s="215" t="s">
        <v>768</v>
      </c>
      <c r="Z281" s="215" t="s">
        <v>337</v>
      </c>
      <c r="AA281" s="215" t="s">
        <v>752</v>
      </c>
    </row>
    <row r="282" spans="24:27" x14ac:dyDescent="0.2">
      <c r="X282" s="215">
        <v>16018</v>
      </c>
      <c r="Y282" s="215" t="s">
        <v>769</v>
      </c>
      <c r="Z282" s="215" t="s">
        <v>337</v>
      </c>
      <c r="AA282" s="215" t="s">
        <v>416</v>
      </c>
    </row>
    <row r="283" spans="24:27" x14ac:dyDescent="0.2">
      <c r="X283" s="215">
        <v>16019</v>
      </c>
      <c r="Y283" s="215" t="s">
        <v>770</v>
      </c>
      <c r="Z283" s="215" t="s">
        <v>337</v>
      </c>
      <c r="AA283" s="215" t="s">
        <v>470</v>
      </c>
    </row>
    <row r="284" spans="24:27" x14ac:dyDescent="0.2">
      <c r="X284" s="215">
        <v>16020</v>
      </c>
      <c r="Y284" s="215" t="s">
        <v>771</v>
      </c>
      <c r="Z284" s="215" t="s">
        <v>337</v>
      </c>
      <c r="AA284" s="215" t="s">
        <v>470</v>
      </c>
    </row>
    <row r="285" spans="24:27" x14ac:dyDescent="0.2">
      <c r="X285" s="215">
        <v>16021</v>
      </c>
      <c r="Y285" s="215" t="s">
        <v>772</v>
      </c>
      <c r="Z285" s="215" t="s">
        <v>337</v>
      </c>
      <c r="AA285" s="215" t="s">
        <v>470</v>
      </c>
    </row>
    <row r="286" spans="24:27" x14ac:dyDescent="0.2">
      <c r="X286" s="215">
        <v>16022</v>
      </c>
      <c r="Y286" s="215" t="s">
        <v>773</v>
      </c>
      <c r="Z286" s="215" t="s">
        <v>337</v>
      </c>
      <c r="AA286" s="215" t="s">
        <v>392</v>
      </c>
    </row>
    <row r="287" spans="24:27" x14ac:dyDescent="0.2">
      <c r="X287" s="215">
        <v>16023</v>
      </c>
      <c r="Y287" s="215" t="s">
        <v>774</v>
      </c>
      <c r="Z287" s="215" t="s">
        <v>337</v>
      </c>
      <c r="AA287" s="215" t="s">
        <v>775</v>
      </c>
    </row>
    <row r="288" spans="24:27" x14ac:dyDescent="0.2">
      <c r="X288" s="215">
        <v>16024</v>
      </c>
      <c r="Y288" s="215" t="s">
        <v>776</v>
      </c>
      <c r="Z288" s="215" t="s">
        <v>358</v>
      </c>
      <c r="AA288" s="215" t="s">
        <v>533</v>
      </c>
    </row>
    <row r="289" spans="24:27" x14ac:dyDescent="0.2">
      <c r="X289" s="215">
        <v>16025</v>
      </c>
      <c r="Y289" s="215" t="s">
        <v>777</v>
      </c>
      <c r="Z289" s="215" t="s">
        <v>358</v>
      </c>
      <c r="AA289" s="215" t="s">
        <v>778</v>
      </c>
    </row>
    <row r="290" spans="24:27" x14ac:dyDescent="0.2">
      <c r="X290" s="215">
        <v>17001</v>
      </c>
      <c r="Y290" s="215" t="s">
        <v>779</v>
      </c>
      <c r="Z290" s="215" t="s">
        <v>337</v>
      </c>
      <c r="AA290" s="215" t="s">
        <v>470</v>
      </c>
    </row>
    <row r="291" spans="24:27" x14ac:dyDescent="0.2">
      <c r="X291" s="215">
        <v>17002</v>
      </c>
      <c r="Y291" s="215" t="s">
        <v>780</v>
      </c>
      <c r="Z291" s="215" t="s">
        <v>337</v>
      </c>
      <c r="AA291" s="215" t="s">
        <v>781</v>
      </c>
    </row>
    <row r="292" spans="24:27" x14ac:dyDescent="0.2">
      <c r="X292" s="215">
        <v>17003</v>
      </c>
      <c r="Y292" s="215" t="s">
        <v>782</v>
      </c>
      <c r="Z292" s="215" t="s">
        <v>337</v>
      </c>
      <c r="AA292" s="215" t="s">
        <v>783</v>
      </c>
    </row>
    <row r="293" spans="24:27" x14ac:dyDescent="0.2">
      <c r="X293" s="215">
        <v>17004</v>
      </c>
      <c r="Y293" s="215" t="s">
        <v>784</v>
      </c>
      <c r="Z293" s="215" t="s">
        <v>337</v>
      </c>
      <c r="AA293" s="215" t="s">
        <v>470</v>
      </c>
    </row>
    <row r="294" spans="24:27" x14ac:dyDescent="0.2">
      <c r="X294" s="215">
        <v>17005</v>
      </c>
      <c r="Y294" s="215" t="s">
        <v>785</v>
      </c>
      <c r="Z294" s="215" t="s">
        <v>337</v>
      </c>
      <c r="AA294" s="215" t="s">
        <v>786</v>
      </c>
    </row>
    <row r="295" spans="24:27" x14ac:dyDescent="0.2">
      <c r="X295" s="215">
        <v>17006</v>
      </c>
      <c r="Y295" s="215" t="s">
        <v>787</v>
      </c>
      <c r="Z295" s="215" t="s">
        <v>337</v>
      </c>
      <c r="AA295" s="215" t="s">
        <v>591</v>
      </c>
    </row>
    <row r="296" spans="24:27" x14ac:dyDescent="0.2">
      <c r="X296" s="215">
        <v>17007</v>
      </c>
      <c r="Y296" s="215" t="s">
        <v>788</v>
      </c>
      <c r="Z296" s="215" t="s">
        <v>337</v>
      </c>
      <c r="AA296" s="215" t="s">
        <v>416</v>
      </c>
    </row>
    <row r="297" spans="24:27" x14ac:dyDescent="0.2">
      <c r="X297" s="215">
        <v>17008</v>
      </c>
      <c r="Y297" s="215" t="s">
        <v>789</v>
      </c>
      <c r="Z297" s="215" t="s">
        <v>358</v>
      </c>
      <c r="AA297" s="215" t="s">
        <v>416</v>
      </c>
    </row>
    <row r="298" spans="24:27" x14ac:dyDescent="0.2">
      <c r="X298" s="215">
        <v>17009</v>
      </c>
      <c r="Y298" s="215" t="s">
        <v>790</v>
      </c>
      <c r="Z298" s="215" t="s">
        <v>337</v>
      </c>
      <c r="AA298" s="215" t="s">
        <v>791</v>
      </c>
    </row>
    <row r="299" spans="24:27" x14ac:dyDescent="0.2">
      <c r="X299" s="215">
        <v>17010</v>
      </c>
      <c r="Y299" s="215" t="s">
        <v>792</v>
      </c>
      <c r="Z299" s="215" t="s">
        <v>337</v>
      </c>
      <c r="AA299" s="215" t="s">
        <v>793</v>
      </c>
    </row>
    <row r="300" spans="24:27" x14ac:dyDescent="0.2">
      <c r="X300" s="215">
        <v>17011</v>
      </c>
      <c r="Y300" s="215" t="s">
        <v>794</v>
      </c>
      <c r="Z300" s="215" t="s">
        <v>337</v>
      </c>
      <c r="AA300" s="215" t="s">
        <v>795</v>
      </c>
    </row>
    <row r="301" spans="24:27" x14ac:dyDescent="0.2">
      <c r="X301" s="215">
        <v>17012</v>
      </c>
      <c r="Y301" s="215" t="s">
        <v>796</v>
      </c>
      <c r="Z301" s="215" t="s">
        <v>358</v>
      </c>
      <c r="AA301" s="215" t="s">
        <v>778</v>
      </c>
    </row>
    <row r="302" spans="24:27" x14ac:dyDescent="0.2">
      <c r="X302" s="215">
        <v>17013</v>
      </c>
      <c r="Y302" s="215" t="s">
        <v>797</v>
      </c>
      <c r="Z302" s="215" t="s">
        <v>337</v>
      </c>
      <c r="AA302" s="215" t="s">
        <v>791</v>
      </c>
    </row>
    <row r="303" spans="24:27" x14ac:dyDescent="0.2">
      <c r="X303" s="215">
        <v>17014</v>
      </c>
      <c r="Y303" s="215" t="s">
        <v>798</v>
      </c>
      <c r="Z303" s="215" t="s">
        <v>337</v>
      </c>
      <c r="AA303" s="215" t="s">
        <v>732</v>
      </c>
    </row>
    <row r="304" spans="24:27" x14ac:dyDescent="0.2">
      <c r="X304" s="215">
        <v>17015</v>
      </c>
      <c r="Y304" s="215" t="s">
        <v>799</v>
      </c>
      <c r="Z304" s="215" t="s">
        <v>358</v>
      </c>
      <c r="AA304" s="215" t="s">
        <v>533</v>
      </c>
    </row>
    <row r="305" spans="24:27" x14ac:dyDescent="0.2">
      <c r="X305" s="215">
        <v>17016</v>
      </c>
      <c r="Y305" s="215" t="s">
        <v>800</v>
      </c>
      <c r="Z305" s="215" t="s">
        <v>337</v>
      </c>
      <c r="AA305" s="215" t="s">
        <v>704</v>
      </c>
    </row>
    <row r="306" spans="24:27" x14ac:dyDescent="0.2">
      <c r="X306" s="215">
        <v>17017</v>
      </c>
      <c r="Y306" s="215" t="s">
        <v>801</v>
      </c>
      <c r="Z306" s="215" t="s">
        <v>358</v>
      </c>
      <c r="AA306" s="215" t="s">
        <v>802</v>
      </c>
    </row>
    <row r="307" spans="24:27" x14ac:dyDescent="0.2">
      <c r="X307" s="215">
        <v>17018</v>
      </c>
      <c r="Y307" s="215" t="s">
        <v>803</v>
      </c>
      <c r="Z307" s="215" t="s">
        <v>337</v>
      </c>
      <c r="AA307" s="215" t="s">
        <v>522</v>
      </c>
    </row>
    <row r="308" spans="24:27" x14ac:dyDescent="0.2">
      <c r="X308" s="215">
        <v>17019</v>
      </c>
      <c r="Y308" s="215" t="s">
        <v>804</v>
      </c>
      <c r="Z308" s="215" t="s">
        <v>358</v>
      </c>
      <c r="AA308" s="215" t="s">
        <v>738</v>
      </c>
    </row>
    <row r="309" spans="24:27" x14ac:dyDescent="0.2">
      <c r="X309" s="215">
        <v>17020</v>
      </c>
      <c r="Y309" s="215" t="s">
        <v>805</v>
      </c>
      <c r="Z309" s="215" t="s">
        <v>337</v>
      </c>
      <c r="AA309" s="215" t="s">
        <v>806</v>
      </c>
    </row>
    <row r="310" spans="24:27" x14ac:dyDescent="0.2">
      <c r="X310" s="215">
        <v>17021</v>
      </c>
      <c r="Y310" s="215" t="s">
        <v>807</v>
      </c>
      <c r="Z310" s="215" t="s">
        <v>337</v>
      </c>
      <c r="AA310" s="215" t="s">
        <v>808</v>
      </c>
    </row>
    <row r="311" spans="24:27" x14ac:dyDescent="0.2">
      <c r="X311" s="215">
        <v>18001</v>
      </c>
      <c r="Y311" s="215" t="s">
        <v>809</v>
      </c>
      <c r="Z311" s="215" t="s">
        <v>358</v>
      </c>
      <c r="AA311" s="215" t="s">
        <v>810</v>
      </c>
    </row>
    <row r="312" spans="24:27" x14ac:dyDescent="0.2">
      <c r="X312" s="215">
        <v>18002</v>
      </c>
      <c r="Y312" s="215" t="s">
        <v>811</v>
      </c>
      <c r="Z312" s="215" t="s">
        <v>337</v>
      </c>
      <c r="AA312" s="215" t="s">
        <v>791</v>
      </c>
    </row>
    <row r="313" spans="24:27" x14ac:dyDescent="0.2">
      <c r="X313" s="215">
        <v>18003</v>
      </c>
      <c r="Y313" s="215" t="s">
        <v>812</v>
      </c>
      <c r="Z313" s="215" t="s">
        <v>337</v>
      </c>
      <c r="AA313" s="215" t="s">
        <v>813</v>
      </c>
    </row>
    <row r="314" spans="24:27" x14ac:dyDescent="0.2">
      <c r="X314" s="215">
        <v>18004</v>
      </c>
      <c r="Y314" s="215" t="s">
        <v>814</v>
      </c>
      <c r="Z314" s="215" t="s">
        <v>337</v>
      </c>
      <c r="AA314" s="215" t="s">
        <v>408</v>
      </c>
    </row>
    <row r="315" spans="24:27" x14ac:dyDescent="0.2">
      <c r="X315" s="215">
        <v>18005</v>
      </c>
      <c r="Y315" s="215" t="s">
        <v>815</v>
      </c>
      <c r="Z315" s="215" t="s">
        <v>358</v>
      </c>
      <c r="AA315" s="215" t="s">
        <v>408</v>
      </c>
    </row>
    <row r="316" spans="24:27" x14ac:dyDescent="0.2">
      <c r="X316" s="215">
        <v>18008</v>
      </c>
      <c r="Y316" s="215" t="s">
        <v>816</v>
      </c>
      <c r="Z316" s="215" t="s">
        <v>337</v>
      </c>
      <c r="AA316" s="215" t="s">
        <v>817</v>
      </c>
    </row>
    <row r="317" spans="24:27" x14ac:dyDescent="0.2">
      <c r="X317" s="215">
        <v>18009</v>
      </c>
      <c r="Y317" s="215" t="s">
        <v>818</v>
      </c>
      <c r="Z317" s="215" t="s">
        <v>337</v>
      </c>
      <c r="AA317" s="215" t="s">
        <v>732</v>
      </c>
    </row>
    <row r="318" spans="24:27" x14ac:dyDescent="0.2">
      <c r="X318" s="215">
        <v>18010</v>
      </c>
      <c r="Y318" s="215" t="s">
        <v>819</v>
      </c>
      <c r="Z318" s="215" t="s">
        <v>337</v>
      </c>
      <c r="AA318" s="215" t="s">
        <v>584</v>
      </c>
    </row>
    <row r="319" spans="24:27" x14ac:dyDescent="0.2">
      <c r="X319" s="215">
        <v>18011</v>
      </c>
      <c r="Y319" s="215" t="s">
        <v>820</v>
      </c>
      <c r="Z319" s="215" t="s">
        <v>337</v>
      </c>
      <c r="AA319" s="215" t="s">
        <v>408</v>
      </c>
    </row>
    <row r="320" spans="24:27" x14ac:dyDescent="0.2">
      <c r="X320" s="215">
        <v>18012</v>
      </c>
      <c r="Y320" s="215" t="s">
        <v>821</v>
      </c>
      <c r="Z320" s="215" t="s">
        <v>337</v>
      </c>
      <c r="AA320" s="215" t="s">
        <v>408</v>
      </c>
    </row>
    <row r="321" spans="24:27" x14ac:dyDescent="0.2">
      <c r="X321" s="215">
        <v>18013</v>
      </c>
      <c r="Y321" s="215" t="s">
        <v>822</v>
      </c>
      <c r="Z321" s="215" t="s">
        <v>337</v>
      </c>
      <c r="AA321" s="215" t="s">
        <v>823</v>
      </c>
    </row>
    <row r="322" spans="24:27" x14ac:dyDescent="0.2">
      <c r="X322" s="215">
        <v>18014</v>
      </c>
      <c r="Y322" s="215" t="s">
        <v>824</v>
      </c>
      <c r="Z322" s="215" t="s">
        <v>358</v>
      </c>
      <c r="AA322" s="215" t="s">
        <v>825</v>
      </c>
    </row>
    <row r="323" spans="24:27" x14ac:dyDescent="0.2">
      <c r="X323" s="215">
        <v>18015</v>
      </c>
      <c r="Y323" s="215" t="s">
        <v>826</v>
      </c>
      <c r="Z323" s="215" t="s">
        <v>337</v>
      </c>
      <c r="AA323" s="215" t="s">
        <v>732</v>
      </c>
    </row>
    <row r="324" spans="24:27" x14ac:dyDescent="0.2">
      <c r="X324" s="215">
        <v>18016</v>
      </c>
      <c r="Y324" s="215" t="s">
        <v>827</v>
      </c>
      <c r="Z324" s="215" t="s">
        <v>337</v>
      </c>
      <c r="AA324" s="215" t="s">
        <v>828</v>
      </c>
    </row>
    <row r="325" spans="24:27" x14ac:dyDescent="0.2">
      <c r="X325" s="215">
        <v>18017</v>
      </c>
      <c r="Y325" s="215" t="s">
        <v>829</v>
      </c>
      <c r="Z325" s="215" t="s">
        <v>337</v>
      </c>
      <c r="AA325" s="215" t="s">
        <v>558</v>
      </c>
    </row>
    <row r="326" spans="24:27" x14ac:dyDescent="0.2">
      <c r="X326" s="215">
        <v>18018</v>
      </c>
      <c r="Y326" s="215" t="s">
        <v>830</v>
      </c>
      <c r="Z326" s="215" t="s">
        <v>337</v>
      </c>
      <c r="AA326" s="215" t="s">
        <v>831</v>
      </c>
    </row>
    <row r="327" spans="24:27" x14ac:dyDescent="0.2">
      <c r="X327" s="215">
        <v>18019</v>
      </c>
      <c r="Y327" s="215" t="s">
        <v>832</v>
      </c>
      <c r="Z327" s="215" t="s">
        <v>337</v>
      </c>
      <c r="AA327" s="215" t="s">
        <v>549</v>
      </c>
    </row>
    <row r="328" spans="24:27" x14ac:dyDescent="0.2">
      <c r="X328" s="215">
        <v>19001</v>
      </c>
      <c r="Y328" s="215" t="s">
        <v>833</v>
      </c>
      <c r="Z328" s="215" t="s">
        <v>337</v>
      </c>
      <c r="AA328" s="215" t="s">
        <v>834</v>
      </c>
    </row>
    <row r="329" spans="24:27" x14ac:dyDescent="0.2">
      <c r="X329" s="215">
        <v>19002</v>
      </c>
      <c r="Y329" s="215" t="s">
        <v>835</v>
      </c>
      <c r="Z329" s="215" t="s">
        <v>337</v>
      </c>
      <c r="AA329" s="215" t="s">
        <v>836</v>
      </c>
    </row>
    <row r="330" spans="24:27" x14ac:dyDescent="0.2">
      <c r="X330" s="215">
        <v>19003</v>
      </c>
      <c r="Y330" s="215" t="s">
        <v>837</v>
      </c>
      <c r="Z330" s="215" t="s">
        <v>337</v>
      </c>
      <c r="AA330" s="215" t="s">
        <v>838</v>
      </c>
    </row>
    <row r="331" spans="24:27" x14ac:dyDescent="0.2">
      <c r="X331" s="215">
        <v>19005</v>
      </c>
      <c r="Y331" s="215" t="s">
        <v>839</v>
      </c>
      <c r="Z331" s="215" t="s">
        <v>358</v>
      </c>
      <c r="AA331" s="215" t="s">
        <v>533</v>
      </c>
    </row>
    <row r="332" spans="24:27" x14ac:dyDescent="0.2">
      <c r="X332" s="215">
        <v>19006</v>
      </c>
      <c r="Y332" s="215" t="s">
        <v>840</v>
      </c>
      <c r="Z332" s="215" t="s">
        <v>337</v>
      </c>
      <c r="AA332" s="215" t="s">
        <v>522</v>
      </c>
    </row>
    <row r="333" spans="24:27" x14ac:dyDescent="0.2">
      <c r="X333" s="215">
        <v>19007</v>
      </c>
      <c r="Y333" s="215" t="s">
        <v>841</v>
      </c>
      <c r="Z333" s="215" t="s">
        <v>337</v>
      </c>
      <c r="AA333" s="215" t="s">
        <v>453</v>
      </c>
    </row>
    <row r="334" spans="24:27" x14ac:dyDescent="0.2">
      <c r="X334" s="215">
        <v>19008</v>
      </c>
      <c r="Y334" s="215" t="s">
        <v>842</v>
      </c>
      <c r="Z334" s="215" t="s">
        <v>358</v>
      </c>
      <c r="AA334" s="215" t="s">
        <v>825</v>
      </c>
    </row>
    <row r="335" spans="24:27" x14ac:dyDescent="0.2">
      <c r="X335" s="215">
        <v>19009</v>
      </c>
      <c r="Y335" s="215" t="s">
        <v>843</v>
      </c>
      <c r="Z335" s="215" t="s">
        <v>337</v>
      </c>
      <c r="AA335" s="215" t="s">
        <v>817</v>
      </c>
    </row>
    <row r="336" spans="24:27" x14ac:dyDescent="0.2">
      <c r="X336" s="215">
        <v>19010</v>
      </c>
      <c r="Y336" s="215" t="s">
        <v>844</v>
      </c>
      <c r="Z336" s="215" t="s">
        <v>337</v>
      </c>
      <c r="AA336" s="215" t="s">
        <v>578</v>
      </c>
    </row>
    <row r="337" spans="24:27" x14ac:dyDescent="0.2">
      <c r="X337" s="215">
        <v>19013</v>
      </c>
      <c r="Y337" s="215" t="s">
        <v>845</v>
      </c>
      <c r="Z337" s="215" t="s">
        <v>337</v>
      </c>
      <c r="AA337" s="215" t="s">
        <v>817</v>
      </c>
    </row>
    <row r="338" spans="24:27" x14ac:dyDescent="0.2">
      <c r="X338" s="215">
        <v>19014</v>
      </c>
      <c r="Y338" s="215" t="s">
        <v>846</v>
      </c>
      <c r="Z338" s="215" t="s">
        <v>337</v>
      </c>
      <c r="AA338" s="215" t="s">
        <v>847</v>
      </c>
    </row>
    <row r="339" spans="24:27" x14ac:dyDescent="0.2">
      <c r="X339" s="215">
        <v>19015</v>
      </c>
      <c r="Y339" s="215" t="s">
        <v>848</v>
      </c>
      <c r="Z339" s="215" t="s">
        <v>358</v>
      </c>
      <c r="AA339" s="215" t="s">
        <v>533</v>
      </c>
    </row>
    <row r="340" spans="24:27" x14ac:dyDescent="0.2">
      <c r="X340" s="215">
        <v>19016</v>
      </c>
      <c r="Y340" s="215" t="s">
        <v>849</v>
      </c>
      <c r="Z340" s="215" t="s">
        <v>337</v>
      </c>
      <c r="AA340" s="215" t="s">
        <v>817</v>
      </c>
    </row>
    <row r="341" spans="24:27" x14ac:dyDescent="0.2">
      <c r="X341" s="215">
        <v>19017</v>
      </c>
      <c r="Y341" s="215" t="s">
        <v>850</v>
      </c>
      <c r="Z341" s="215" t="s">
        <v>337</v>
      </c>
      <c r="AA341" s="215" t="s">
        <v>408</v>
      </c>
    </row>
    <row r="342" spans="24:27" x14ac:dyDescent="0.2">
      <c r="X342" s="215">
        <v>19018</v>
      </c>
      <c r="Y342" s="215" t="s">
        <v>851</v>
      </c>
      <c r="Z342" s="215" t="s">
        <v>337</v>
      </c>
      <c r="AA342" s="215" t="s">
        <v>549</v>
      </c>
    </row>
    <row r="343" spans="24:27" x14ac:dyDescent="0.2">
      <c r="X343" s="215">
        <v>20001</v>
      </c>
      <c r="Y343" s="215" t="s">
        <v>852</v>
      </c>
      <c r="Z343" s="215" t="s">
        <v>337</v>
      </c>
      <c r="AA343" s="215" t="s">
        <v>817</v>
      </c>
    </row>
    <row r="344" spans="24:27" x14ac:dyDescent="0.2">
      <c r="X344" s="215">
        <v>20002</v>
      </c>
      <c r="Y344" s="215" t="s">
        <v>853</v>
      </c>
      <c r="Z344" s="215" t="s">
        <v>337</v>
      </c>
      <c r="AA344" s="215" t="s">
        <v>817</v>
      </c>
    </row>
    <row r="345" spans="24:27" x14ac:dyDescent="0.2">
      <c r="X345" s="215">
        <v>20003</v>
      </c>
      <c r="Y345" s="215" t="s">
        <v>854</v>
      </c>
      <c r="Z345" s="215" t="s">
        <v>337</v>
      </c>
      <c r="AA345" s="215" t="s">
        <v>578</v>
      </c>
    </row>
    <row r="346" spans="24:27" x14ac:dyDescent="0.2">
      <c r="X346" s="215">
        <v>20004</v>
      </c>
      <c r="Y346" s="215" t="s">
        <v>855</v>
      </c>
      <c r="Z346" s="215" t="s">
        <v>337</v>
      </c>
      <c r="AA346" s="215" t="s">
        <v>522</v>
      </c>
    </row>
    <row r="347" spans="24:27" x14ac:dyDescent="0.2">
      <c r="X347" s="215">
        <v>20005</v>
      </c>
      <c r="Y347" s="215" t="s">
        <v>856</v>
      </c>
      <c r="Z347" s="215" t="s">
        <v>358</v>
      </c>
      <c r="AA347" s="215" t="s">
        <v>778</v>
      </c>
    </row>
    <row r="348" spans="24:27" x14ac:dyDescent="0.2">
      <c r="X348" s="215">
        <v>20006</v>
      </c>
      <c r="Y348" s="215" t="s">
        <v>857</v>
      </c>
      <c r="Z348" s="215" t="s">
        <v>358</v>
      </c>
      <c r="AA348" s="215" t="s">
        <v>858</v>
      </c>
    </row>
    <row r="349" spans="24:27" x14ac:dyDescent="0.2">
      <c r="X349" s="215">
        <v>20007</v>
      </c>
      <c r="Y349" s="215" t="s">
        <v>859</v>
      </c>
      <c r="Z349" s="215" t="s">
        <v>337</v>
      </c>
      <c r="AA349" s="215" t="s">
        <v>565</v>
      </c>
    </row>
    <row r="350" spans="24:27" x14ac:dyDescent="0.2">
      <c r="X350" s="215">
        <v>20008</v>
      </c>
      <c r="Y350" s="215" t="s">
        <v>860</v>
      </c>
      <c r="Z350" s="215" t="s">
        <v>358</v>
      </c>
      <c r="AA350" s="215" t="s">
        <v>825</v>
      </c>
    </row>
    <row r="351" spans="24:27" x14ac:dyDescent="0.2">
      <c r="X351" s="215">
        <v>20009</v>
      </c>
      <c r="Y351" s="215" t="s">
        <v>861</v>
      </c>
      <c r="Z351" s="215" t="s">
        <v>337</v>
      </c>
      <c r="AA351" s="215" t="s">
        <v>522</v>
      </c>
    </row>
    <row r="352" spans="24:27" x14ac:dyDescent="0.2">
      <c r="X352" s="215">
        <v>20010</v>
      </c>
      <c r="Y352" s="215" t="s">
        <v>862</v>
      </c>
      <c r="Z352" s="215" t="s">
        <v>358</v>
      </c>
      <c r="AA352" s="215" t="s">
        <v>863</v>
      </c>
    </row>
    <row r="353" spans="24:27" x14ac:dyDescent="0.2">
      <c r="X353" s="215">
        <v>20011</v>
      </c>
      <c r="Y353" s="215" t="s">
        <v>864</v>
      </c>
      <c r="Z353" s="215" t="s">
        <v>337</v>
      </c>
      <c r="AA353" s="215" t="s">
        <v>817</v>
      </c>
    </row>
    <row r="354" spans="24:27" x14ac:dyDescent="0.2">
      <c r="X354" s="215">
        <v>20012</v>
      </c>
      <c r="Y354" s="215" t="s">
        <v>865</v>
      </c>
      <c r="Z354" s="215" t="s">
        <v>337</v>
      </c>
      <c r="AA354" s="215" t="s">
        <v>817</v>
      </c>
    </row>
    <row r="355" spans="24:27" x14ac:dyDescent="0.2">
      <c r="X355" s="215">
        <v>20013</v>
      </c>
      <c r="Y355" s="215" t="s">
        <v>866</v>
      </c>
      <c r="Z355" s="215" t="s">
        <v>358</v>
      </c>
      <c r="AA355" s="215" t="s">
        <v>738</v>
      </c>
    </row>
    <row r="356" spans="24:27" x14ac:dyDescent="0.2">
      <c r="X356" s="215">
        <v>20014</v>
      </c>
      <c r="Y356" s="215" t="s">
        <v>867</v>
      </c>
      <c r="Z356" s="215" t="s">
        <v>337</v>
      </c>
      <c r="AA356" s="215" t="s">
        <v>795</v>
      </c>
    </row>
    <row r="357" spans="24:27" x14ac:dyDescent="0.2">
      <c r="X357" s="215">
        <v>20015</v>
      </c>
      <c r="Y357" s="215" t="s">
        <v>868</v>
      </c>
      <c r="Z357" s="215" t="s">
        <v>358</v>
      </c>
      <c r="AA357" s="215" t="s">
        <v>533</v>
      </c>
    </row>
    <row r="358" spans="24:27" x14ac:dyDescent="0.2">
      <c r="X358" s="215">
        <v>20016</v>
      </c>
      <c r="Y358" s="215" t="s">
        <v>869</v>
      </c>
      <c r="Z358" s="215" t="s">
        <v>337</v>
      </c>
      <c r="AA358" s="215" t="s">
        <v>870</v>
      </c>
    </row>
    <row r="359" spans="24:27" x14ac:dyDescent="0.2">
      <c r="X359" s="215">
        <v>20017</v>
      </c>
      <c r="Y359" s="215" t="s">
        <v>871</v>
      </c>
      <c r="Z359" s="215" t="s">
        <v>358</v>
      </c>
      <c r="AA359" s="215" t="s">
        <v>778</v>
      </c>
    </row>
    <row r="360" spans="24:27" x14ac:dyDescent="0.2">
      <c r="X360" s="215">
        <v>20018</v>
      </c>
      <c r="Y360" s="215" t="s">
        <v>872</v>
      </c>
      <c r="Z360" s="215" t="s">
        <v>358</v>
      </c>
      <c r="AA360" s="215" t="s">
        <v>825</v>
      </c>
    </row>
    <row r="361" spans="24:27" x14ac:dyDescent="0.2">
      <c r="X361" s="215">
        <v>20019</v>
      </c>
      <c r="Y361" s="215" t="s">
        <v>873</v>
      </c>
      <c r="Z361" s="215" t="s">
        <v>337</v>
      </c>
      <c r="AA361" s="215" t="s">
        <v>817</v>
      </c>
    </row>
    <row r="362" spans="24:27" x14ac:dyDescent="0.2">
      <c r="X362" s="215">
        <v>21001</v>
      </c>
      <c r="Y362" s="215" t="s">
        <v>874</v>
      </c>
      <c r="Z362" s="215" t="s">
        <v>337</v>
      </c>
      <c r="AA362" s="215" t="s">
        <v>549</v>
      </c>
    </row>
    <row r="363" spans="24:27" x14ac:dyDescent="0.2">
      <c r="X363" s="215">
        <v>21002</v>
      </c>
      <c r="Y363" s="215" t="s">
        <v>875</v>
      </c>
      <c r="Z363" s="215" t="s">
        <v>337</v>
      </c>
      <c r="AA363" s="215" t="s">
        <v>408</v>
      </c>
    </row>
    <row r="364" spans="24:27" x14ac:dyDescent="0.2">
      <c r="X364" s="215">
        <v>21003</v>
      </c>
      <c r="Y364" s="215" t="s">
        <v>876</v>
      </c>
      <c r="Z364" s="215" t="s">
        <v>337</v>
      </c>
      <c r="AA364" s="215" t="s">
        <v>817</v>
      </c>
    </row>
    <row r="365" spans="24:27" x14ac:dyDescent="0.2">
      <c r="X365" s="215">
        <v>21004</v>
      </c>
      <c r="Y365" s="215" t="s">
        <v>877</v>
      </c>
      <c r="Z365" s="215" t="s">
        <v>337</v>
      </c>
      <c r="AA365" s="215" t="s">
        <v>522</v>
      </c>
    </row>
    <row r="366" spans="24:27" x14ac:dyDescent="0.2">
      <c r="X366" s="215">
        <v>21005</v>
      </c>
      <c r="Y366" s="215" t="s">
        <v>878</v>
      </c>
      <c r="Z366" s="215" t="s">
        <v>358</v>
      </c>
      <c r="AA366" s="215" t="s">
        <v>533</v>
      </c>
    </row>
    <row r="367" spans="24:27" x14ac:dyDescent="0.2">
      <c r="X367" s="215">
        <v>21007</v>
      </c>
      <c r="Y367" s="215" t="s">
        <v>879</v>
      </c>
      <c r="Z367" s="215" t="s">
        <v>337</v>
      </c>
      <c r="AA367" s="215" t="s">
        <v>408</v>
      </c>
    </row>
    <row r="368" spans="24:27" x14ac:dyDescent="0.2">
      <c r="X368" s="215">
        <v>21008</v>
      </c>
      <c r="Y368" s="215" t="s">
        <v>880</v>
      </c>
      <c r="Z368" s="215" t="s">
        <v>358</v>
      </c>
      <c r="AA368" s="215" t="s">
        <v>778</v>
      </c>
    </row>
    <row r="369" spans="24:27" x14ac:dyDescent="0.2">
      <c r="X369" s="215">
        <v>21009</v>
      </c>
      <c r="Y369" s="215" t="s">
        <v>881</v>
      </c>
      <c r="Z369" s="215" t="s">
        <v>337</v>
      </c>
      <c r="AA369" s="215" t="s">
        <v>408</v>
      </c>
    </row>
    <row r="370" spans="24:27" x14ac:dyDescent="0.2">
      <c r="X370" s="215">
        <v>21010</v>
      </c>
      <c r="Y370" s="215" t="s">
        <v>882</v>
      </c>
      <c r="Z370" s="215" t="s">
        <v>358</v>
      </c>
      <c r="AA370" s="215" t="s">
        <v>802</v>
      </c>
    </row>
    <row r="371" spans="24:27" x14ac:dyDescent="0.2">
      <c r="X371" s="215">
        <v>21012</v>
      </c>
      <c r="Y371" s="215" t="s">
        <v>883</v>
      </c>
      <c r="Z371" s="215" t="s">
        <v>358</v>
      </c>
      <c r="AA371" s="215" t="s">
        <v>408</v>
      </c>
    </row>
    <row r="372" spans="24:27" x14ac:dyDescent="0.2">
      <c r="X372" s="215">
        <v>21013</v>
      </c>
      <c r="Y372" s="215" t="s">
        <v>884</v>
      </c>
      <c r="Z372" s="215" t="s">
        <v>337</v>
      </c>
      <c r="AA372" s="215" t="s">
        <v>732</v>
      </c>
    </row>
    <row r="373" spans="24:27" x14ac:dyDescent="0.2">
      <c r="X373" s="215">
        <v>21014</v>
      </c>
      <c r="Y373" s="215" t="s">
        <v>885</v>
      </c>
      <c r="Z373" s="215" t="s">
        <v>337</v>
      </c>
      <c r="AA373" s="215" t="s">
        <v>601</v>
      </c>
    </row>
    <row r="374" spans="24:27" x14ac:dyDescent="0.2">
      <c r="X374" s="215"/>
      <c r="Y374" s="215"/>
      <c r="Z374" s="215"/>
      <c r="AA374" s="215"/>
    </row>
    <row r="375" spans="24:27" x14ac:dyDescent="0.2">
      <c r="X375" s="215"/>
      <c r="Y375" s="215"/>
      <c r="Z375" s="215"/>
      <c r="AA375" s="215"/>
    </row>
    <row r="376" spans="24:27" x14ac:dyDescent="0.2">
      <c r="X376" s="215">
        <v>18006</v>
      </c>
      <c r="Y376" s="215" t="s">
        <v>886</v>
      </c>
      <c r="Z376" s="215" t="s">
        <v>337</v>
      </c>
      <c r="AA376" s="215" t="s">
        <v>887</v>
      </c>
    </row>
    <row r="377" spans="24:27" x14ac:dyDescent="0.2">
      <c r="X377" s="215">
        <v>18007</v>
      </c>
      <c r="Y377" s="215" t="s">
        <v>888</v>
      </c>
      <c r="Z377" s="215" t="s">
        <v>337</v>
      </c>
      <c r="AA377" s="215" t="s">
        <v>714</v>
      </c>
    </row>
    <row r="378" spans="24:27" x14ac:dyDescent="0.2">
      <c r="X378" s="215">
        <v>21006</v>
      </c>
      <c r="Y378" s="215" t="s">
        <v>889</v>
      </c>
      <c r="Z378" s="215" t="s">
        <v>337</v>
      </c>
      <c r="AA378" s="215" t="s">
        <v>813</v>
      </c>
    </row>
    <row r="379" spans="24:27" x14ac:dyDescent="0.2">
      <c r="X379" s="215">
        <v>21011</v>
      </c>
      <c r="Y379" s="215" t="s">
        <v>890</v>
      </c>
      <c r="Z379" s="215" t="s">
        <v>337</v>
      </c>
      <c r="AA379" s="215" t="s">
        <v>891</v>
      </c>
    </row>
    <row r="380" spans="24:27" x14ac:dyDescent="0.2">
      <c r="X380" s="215">
        <v>22001</v>
      </c>
      <c r="Y380" s="215" t="s">
        <v>892</v>
      </c>
      <c r="Z380" s="215" t="s">
        <v>337</v>
      </c>
      <c r="AA380" s="215" t="s">
        <v>893</v>
      </c>
    </row>
    <row r="381" spans="24:27" x14ac:dyDescent="0.2">
      <c r="X381" s="215">
        <v>22002</v>
      </c>
      <c r="Y381" s="215" t="s">
        <v>894</v>
      </c>
      <c r="Z381" s="215" t="s">
        <v>337</v>
      </c>
      <c r="AA381" s="215" t="s">
        <v>522</v>
      </c>
    </row>
    <row r="382" spans="24:27" x14ac:dyDescent="0.2">
      <c r="X382" s="215">
        <v>22003</v>
      </c>
      <c r="Y382" s="215" t="s">
        <v>895</v>
      </c>
      <c r="Z382" s="215" t="s">
        <v>337</v>
      </c>
      <c r="AA382" s="215" t="s">
        <v>738</v>
      </c>
    </row>
    <row r="383" spans="24:27" x14ac:dyDescent="0.2">
      <c r="X383" s="215">
        <v>22004</v>
      </c>
      <c r="Y383" s="215" t="s">
        <v>896</v>
      </c>
      <c r="Z383" s="215" t="s">
        <v>337</v>
      </c>
      <c r="AA383" s="215" t="s">
        <v>408</v>
      </c>
    </row>
    <row r="384" spans="24:27" x14ac:dyDescent="0.2">
      <c r="X384" s="215">
        <v>22005</v>
      </c>
      <c r="Y384" s="215" t="s">
        <v>897</v>
      </c>
      <c r="Z384" s="215" t="s">
        <v>337</v>
      </c>
      <c r="AA384" s="215" t="s">
        <v>898</v>
      </c>
    </row>
    <row r="385" spans="24:27" x14ac:dyDescent="0.2">
      <c r="X385" s="215">
        <v>22007</v>
      </c>
      <c r="Y385" s="215" t="s">
        <v>899</v>
      </c>
      <c r="Z385" s="215" t="s">
        <v>337</v>
      </c>
      <c r="AA385" s="215" t="s">
        <v>732</v>
      </c>
    </row>
    <row r="386" spans="24:27" x14ac:dyDescent="0.2">
      <c r="X386" s="215">
        <v>22008</v>
      </c>
      <c r="Y386" s="215" t="s">
        <v>900</v>
      </c>
      <c r="Z386" s="215" t="s">
        <v>337</v>
      </c>
      <c r="AA386" s="215" t="s">
        <v>615</v>
      </c>
    </row>
    <row r="387" spans="24:27" x14ac:dyDescent="0.2">
      <c r="X387" s="215">
        <v>22009</v>
      </c>
      <c r="Y387" s="215" t="s">
        <v>901</v>
      </c>
      <c r="Z387" s="215" t="s">
        <v>337</v>
      </c>
      <c r="AA387" s="215" t="s">
        <v>775</v>
      </c>
    </row>
    <row r="388" spans="24:27" x14ac:dyDescent="0.2">
      <c r="X388" s="215">
        <v>22010</v>
      </c>
      <c r="Y388" s="215" t="s">
        <v>902</v>
      </c>
      <c r="Z388" s="215" t="s">
        <v>337</v>
      </c>
      <c r="AA388" s="215" t="s">
        <v>359</v>
      </c>
    </row>
    <row r="389" spans="24:27" x14ac:dyDescent="0.2">
      <c r="X389" s="234">
        <v>23001</v>
      </c>
      <c r="Y389" s="235" t="s">
        <v>903</v>
      </c>
      <c r="Z389" s="215" t="s">
        <v>337</v>
      </c>
      <c r="AA389" s="236" t="s">
        <v>904</v>
      </c>
    </row>
    <row r="390" spans="24:27" x14ac:dyDescent="0.2">
      <c r="X390" s="215">
        <v>23002</v>
      </c>
      <c r="Y390" s="215" t="s">
        <v>905</v>
      </c>
      <c r="Z390" s="215" t="s">
        <v>337</v>
      </c>
      <c r="AA390" s="215" t="s">
        <v>906</v>
      </c>
    </row>
    <row r="391" spans="24:27" x14ac:dyDescent="0.2">
      <c r="X391" s="215">
        <v>23003</v>
      </c>
      <c r="Y391" s="215" t="s">
        <v>907</v>
      </c>
      <c r="Z391" s="215" t="s">
        <v>337</v>
      </c>
      <c r="AA391" s="215" t="s">
        <v>908</v>
      </c>
    </row>
    <row r="392" spans="24:27" x14ac:dyDescent="0.2">
      <c r="X392" s="215">
        <v>23004</v>
      </c>
      <c r="Y392" s="215" t="s">
        <v>909</v>
      </c>
      <c r="Z392" s="215" t="s">
        <v>337</v>
      </c>
      <c r="AA392" s="215" t="s">
        <v>910</v>
      </c>
    </row>
    <row r="393" spans="24:27" x14ac:dyDescent="0.2">
      <c r="X393" s="215">
        <v>23005</v>
      </c>
      <c r="Y393" s="215" t="s">
        <v>911</v>
      </c>
      <c r="Z393" s="215" t="s">
        <v>337</v>
      </c>
      <c r="AA393" s="215" t="s">
        <v>912</v>
      </c>
    </row>
    <row r="394" spans="24:27" x14ac:dyDescent="0.2">
      <c r="X394" s="215">
        <v>23006</v>
      </c>
      <c r="Y394" s="215" t="s">
        <v>913</v>
      </c>
      <c r="Z394" s="215" t="s">
        <v>337</v>
      </c>
      <c r="AA394" s="215" t="s">
        <v>914</v>
      </c>
    </row>
    <row r="395" spans="24:27" x14ac:dyDescent="0.2">
      <c r="X395" s="215">
        <v>23007</v>
      </c>
      <c r="Y395" s="215" t="s">
        <v>915</v>
      </c>
      <c r="Z395" s="215" t="s">
        <v>337</v>
      </c>
      <c r="AA395" s="215" t="s">
        <v>916</v>
      </c>
    </row>
    <row r="396" spans="24:27" x14ac:dyDescent="0.2">
      <c r="X396" s="215">
        <v>23008</v>
      </c>
      <c r="Y396" s="215" t="s">
        <v>917</v>
      </c>
      <c r="Z396" s="215" t="s">
        <v>337</v>
      </c>
      <c r="AA396" s="215" t="s">
        <v>912</v>
      </c>
    </row>
    <row r="397" spans="24:27" x14ac:dyDescent="0.2">
      <c r="X397" s="215">
        <v>23009</v>
      </c>
      <c r="Y397" s="215" t="s">
        <v>918</v>
      </c>
      <c r="Z397" s="215" t="s">
        <v>337</v>
      </c>
      <c r="AA397" s="215" t="s">
        <v>908</v>
      </c>
    </row>
    <row r="398" spans="24:27" x14ac:dyDescent="0.2">
      <c r="X398" s="215">
        <v>23010</v>
      </c>
      <c r="Y398" s="215" t="s">
        <v>919</v>
      </c>
      <c r="Z398" s="215" t="s">
        <v>337</v>
      </c>
      <c r="AA398" s="215" t="s">
        <v>920</v>
      </c>
    </row>
  </sheetData>
  <sheetProtection password="C750" sheet="1" objects="1" scenarios="1"/>
  <protectedRanges>
    <protectedRange algorithmName="SHA-512" hashValue="UeT7HmlZAtr+XNS9gBxm674l9V47z5IUkrn/F5leEzAxdnGzhVLKtKorI79r26m9k2tabnX1Q0HIvb5Va5ys4A==" saltValue="Q10HYmX8baQK+vG0PxtFMw==" spinCount="100000" sqref="A11:XFD37" name="範囲1"/>
  </protectedRanges>
  <mergeCells count="17">
    <mergeCell ref="D18:E18"/>
    <mergeCell ref="C3:I3"/>
    <mergeCell ref="D5:H5"/>
    <mergeCell ref="D6:H6"/>
    <mergeCell ref="D7:H7"/>
    <mergeCell ref="D8:H8"/>
    <mergeCell ref="E10:H10"/>
    <mergeCell ref="E11:H11"/>
    <mergeCell ref="E12:H12"/>
    <mergeCell ref="E13:H13"/>
    <mergeCell ref="E15:H15"/>
    <mergeCell ref="D17:E17"/>
    <mergeCell ref="D20:E20"/>
    <mergeCell ref="D21:E21"/>
    <mergeCell ref="D23:H23"/>
    <mergeCell ref="D25:H25"/>
    <mergeCell ref="D27:H29"/>
  </mergeCells>
  <phoneticPr fontId="35"/>
  <conditionalFormatting sqref="E15:H15">
    <cfRule type="cellIs" dxfId="649" priority="13" operator="equal">
      <formula>$L$17</formula>
    </cfRule>
    <cfRule type="cellIs" dxfId="648" priority="14" operator="equal">
      <formula>$L$16</formula>
    </cfRule>
  </conditionalFormatting>
  <conditionalFormatting sqref="Y182:Y183">
    <cfRule type="duplicateValues" dxfId="647" priority="1"/>
  </conditionalFormatting>
  <conditionalFormatting sqref="Y364:Z364 Y6:Y181 Y184:Y363">
    <cfRule type="duplicateValues" dxfId="646" priority="10"/>
  </conditionalFormatting>
  <conditionalFormatting sqref="Z6:Z79">
    <cfRule type="expression" dxfId="645" priority="4">
      <formula>$N6="入居開始済み"</formula>
    </cfRule>
    <cfRule type="expression" dxfId="644" priority="5">
      <formula>$N6&gt;$S$7</formula>
    </cfRule>
  </conditionalFormatting>
  <conditionalFormatting sqref="Z80:Z88 Z90:Z279 Z281:Z316">
    <cfRule type="expression" dxfId="643" priority="2">
      <formula>$N81="入居開始済み"</formula>
    </cfRule>
    <cfRule type="expression" dxfId="642" priority="3">
      <formula>$N81&gt;$S$7</formula>
    </cfRule>
  </conditionalFormatting>
  <conditionalFormatting sqref="Z89 Z280">
    <cfRule type="expression" dxfId="641" priority="11">
      <formula>#REF!="入居開始済み"</formula>
    </cfRule>
    <cfRule type="expression" dxfId="640" priority="12">
      <formula>#REF!&gt;$S$7</formula>
    </cfRule>
  </conditionalFormatting>
  <conditionalFormatting sqref="Z317:Z361">
    <cfRule type="expression" dxfId="639" priority="6">
      <formula>$N320="入居開始済み"</formula>
    </cfRule>
    <cfRule type="expression" dxfId="638" priority="7">
      <formula>$N320&gt;$S$7</formula>
    </cfRule>
  </conditionalFormatting>
  <conditionalFormatting sqref="Z362:Z363">
    <cfRule type="expression" dxfId="637" priority="8">
      <formula>$N366="入居開始済み"</formula>
    </cfRule>
    <cfRule type="expression" dxfId="636" priority="9">
      <formula>$N366&gt;$S$7</formula>
    </cfRule>
  </conditionalFormatting>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92D050"/>
    <pageSetUpPr fitToPage="1"/>
  </sheetPr>
  <dimension ref="B1:T165"/>
  <sheetViews>
    <sheetView showGridLines="0" view="pageBreakPreview" topLeftCell="A9" zoomScale="70" zoomScaleNormal="55" zoomScaleSheetLayoutView="70" workbookViewId="0">
      <selection activeCell="AA15" sqref="AA15"/>
    </sheetView>
  </sheetViews>
  <sheetFormatPr defaultColWidth="9" defaultRowHeight="14.4" x14ac:dyDescent="0.2"/>
  <cols>
    <col min="1" max="1" width="9" style="3" customWidth="1"/>
    <col min="2" max="2" width="2" style="3" customWidth="1"/>
    <col min="3" max="3" width="9" style="3"/>
    <col min="4" max="4" width="16.44140625" style="3" customWidth="1"/>
    <col min="5" max="5" width="5" style="3" customWidth="1"/>
    <col min="6" max="6" width="3.33203125" style="3" customWidth="1"/>
    <col min="7" max="7" width="3.21875" style="3" customWidth="1"/>
    <col min="8" max="8" width="59.44140625" style="3" customWidth="1"/>
    <col min="9" max="9" width="11.44140625" style="71" customWidth="1"/>
    <col min="10" max="10" width="16" style="3" customWidth="1"/>
    <col min="11" max="12" width="8" style="3" customWidth="1"/>
    <col min="13" max="13" width="8" style="53" customWidth="1"/>
    <col min="14" max="14" width="1.88671875" style="53" customWidth="1"/>
    <col min="15" max="15" width="9" style="3" hidden="1" customWidth="1"/>
    <col min="16" max="16" width="9" style="3"/>
    <col min="17" max="17" width="12.109375" style="62" hidden="1" customWidth="1"/>
    <col min="18" max="19" width="9" style="3" hidden="1" customWidth="1"/>
    <col min="20" max="20" width="9" style="3" customWidth="1"/>
    <col min="21" max="23" width="9" style="3"/>
    <col min="24" max="24" width="7.77734375" style="3" customWidth="1"/>
    <col min="25" max="25" width="10.109375" style="3" customWidth="1"/>
    <col min="26" max="16384" width="9" style="3"/>
  </cols>
  <sheetData>
    <row r="1" spans="2:17" ht="21" x14ac:dyDescent="0.2">
      <c r="B1" s="121" t="s">
        <v>227</v>
      </c>
      <c r="C1" s="122"/>
      <c r="D1" s="122"/>
      <c r="E1" s="122"/>
      <c r="F1" s="122"/>
      <c r="G1" s="122"/>
      <c r="H1" s="122"/>
      <c r="I1" s="123"/>
      <c r="J1" s="122"/>
      <c r="K1" s="297" t="s">
        <v>921</v>
      </c>
      <c r="L1" s="297"/>
      <c r="M1" s="297"/>
      <c r="N1" s="124"/>
      <c r="O1" s="1"/>
    </row>
    <row r="2" spans="2:17" ht="7.5" customHeight="1" x14ac:dyDescent="0.2">
      <c r="B2" s="125"/>
      <c r="C2" s="1"/>
      <c r="D2" s="1"/>
      <c r="E2" s="1"/>
      <c r="F2" s="1"/>
      <c r="G2" s="1"/>
      <c r="H2" s="1"/>
      <c r="I2" s="126"/>
      <c r="J2" s="1"/>
      <c r="K2" s="127"/>
      <c r="L2" s="127"/>
      <c r="M2" s="127"/>
      <c r="N2" s="128"/>
      <c r="O2" s="1"/>
    </row>
    <row r="3" spans="2:17" ht="23.4" x14ac:dyDescent="0.2">
      <c r="B3" s="125"/>
      <c r="C3" s="326" t="s">
        <v>0</v>
      </c>
      <c r="D3" s="326"/>
      <c r="E3" s="326"/>
      <c r="F3" s="326"/>
      <c r="G3" s="326"/>
      <c r="H3" s="326"/>
      <c r="I3" s="326"/>
      <c r="J3" s="326"/>
      <c r="K3" s="326"/>
      <c r="L3" s="326"/>
      <c r="M3" s="326"/>
      <c r="N3" s="128"/>
      <c r="O3" s="1"/>
    </row>
    <row r="4" spans="2:17" ht="10.050000000000001" customHeight="1" thickBot="1" x14ac:dyDescent="0.25">
      <c r="B4" s="125"/>
      <c r="C4" s="129"/>
      <c r="D4" s="129"/>
      <c r="E4" s="129"/>
      <c r="F4" s="129"/>
      <c r="G4" s="129"/>
      <c r="H4" s="129"/>
      <c r="I4" s="129"/>
      <c r="J4" s="129"/>
      <c r="K4" s="130"/>
      <c r="L4" s="130"/>
      <c r="M4" s="130"/>
      <c r="N4" s="131"/>
      <c r="O4" s="1"/>
    </row>
    <row r="5" spans="2:17" ht="27" customHeight="1" thickTop="1" thickBot="1" x14ac:dyDescent="0.25">
      <c r="B5" s="125"/>
      <c r="C5" s="329" t="s">
        <v>1</v>
      </c>
      <c r="D5" s="330"/>
      <c r="E5" s="331" t="s">
        <v>231</v>
      </c>
      <c r="F5" s="332"/>
      <c r="G5" s="332"/>
      <c r="H5" s="333"/>
      <c r="I5" s="132"/>
      <c r="J5" s="1"/>
      <c r="K5" s="130"/>
      <c r="L5" s="130"/>
      <c r="M5" s="130"/>
      <c r="N5" s="131"/>
      <c r="O5" s="1"/>
    </row>
    <row r="6" spans="2:17" ht="10.050000000000001" customHeight="1" thickTop="1" thickBot="1" x14ac:dyDescent="0.25">
      <c r="B6" s="125"/>
      <c r="C6" s="54"/>
      <c r="D6" s="54"/>
      <c r="E6" s="133"/>
      <c r="F6" s="133"/>
      <c r="G6" s="133"/>
      <c r="H6" s="133"/>
      <c r="I6" s="132"/>
      <c r="J6" s="132"/>
      <c r="K6" s="130"/>
      <c r="L6" s="130"/>
      <c r="M6" s="130"/>
      <c r="N6" s="131"/>
      <c r="O6" s="1"/>
    </row>
    <row r="7" spans="2:17" ht="27" customHeight="1" thickTop="1" thickBot="1" x14ac:dyDescent="0.25">
      <c r="B7" s="125"/>
      <c r="C7" s="329" t="s">
        <v>2</v>
      </c>
      <c r="D7" s="330"/>
      <c r="E7" s="331" t="s">
        <v>232</v>
      </c>
      <c r="F7" s="332"/>
      <c r="G7" s="332"/>
      <c r="H7" s="333"/>
      <c r="I7" s="334" t="s">
        <v>3</v>
      </c>
      <c r="J7" s="335"/>
      <c r="K7" s="336">
        <v>160000</v>
      </c>
      <c r="L7" s="337"/>
      <c r="M7" s="338"/>
      <c r="N7" s="131"/>
      <c r="O7" s="1"/>
    </row>
    <row r="8" spans="2:17" ht="6" customHeight="1" thickTop="1" x14ac:dyDescent="0.2">
      <c r="B8" s="125"/>
      <c r="C8" s="54"/>
      <c r="D8" s="54"/>
      <c r="E8" s="55"/>
      <c r="F8" s="55"/>
      <c r="G8" s="55"/>
      <c r="H8" s="55"/>
      <c r="I8" s="56"/>
      <c r="J8" s="57"/>
      <c r="K8" s="57"/>
      <c r="L8" s="130"/>
      <c r="M8" s="130"/>
      <c r="N8" s="131"/>
      <c r="O8" s="1"/>
    </row>
    <row r="9" spans="2:17" ht="6" customHeight="1" x14ac:dyDescent="0.2">
      <c r="B9" s="125"/>
      <c r="C9" s="54"/>
      <c r="D9" s="54"/>
      <c r="E9" s="55"/>
      <c r="F9" s="55"/>
      <c r="G9" s="55"/>
      <c r="H9" s="55"/>
      <c r="I9" s="56"/>
      <c r="J9" s="57"/>
      <c r="K9" s="57"/>
      <c r="L9" s="130"/>
      <c r="M9" s="130"/>
      <c r="N9" s="131"/>
      <c r="O9" s="1"/>
    </row>
    <row r="10" spans="2:17" ht="16.2" x14ac:dyDescent="0.2">
      <c r="B10" s="125"/>
      <c r="C10" s="58"/>
      <c r="D10" s="1"/>
      <c r="E10" s="1"/>
      <c r="F10" s="59"/>
      <c r="G10" s="59"/>
      <c r="H10" s="59"/>
      <c r="I10" s="59"/>
      <c r="J10" s="59"/>
      <c r="K10" s="57"/>
      <c r="L10" s="130"/>
      <c r="M10" s="130"/>
      <c r="N10" s="131"/>
      <c r="O10" s="1"/>
    </row>
    <row r="11" spans="2:17" ht="4.5" customHeight="1" x14ac:dyDescent="0.2">
      <c r="B11" s="125"/>
      <c r="C11" s="54"/>
      <c r="D11" s="54"/>
      <c r="E11" s="55"/>
      <c r="F11" s="55"/>
      <c r="G11" s="55"/>
      <c r="H11" s="55"/>
      <c r="I11" s="56"/>
      <c r="J11" s="57"/>
      <c r="K11" s="57"/>
      <c r="L11" s="130"/>
      <c r="M11" s="130"/>
      <c r="N11" s="131"/>
      <c r="O11" s="1"/>
    </row>
    <row r="12" spans="2:17" ht="4.5" customHeight="1" thickBot="1" x14ac:dyDescent="0.25">
      <c r="B12" s="125"/>
      <c r="C12" s="100"/>
      <c r="D12" s="100"/>
      <c r="E12" s="100"/>
      <c r="F12" s="52"/>
      <c r="G12" s="134"/>
      <c r="H12" s="135"/>
      <c r="I12" s="136"/>
      <c r="J12" s="60"/>
      <c r="K12" s="2"/>
      <c r="L12" s="2"/>
      <c r="M12" s="137"/>
      <c r="N12" s="138"/>
      <c r="O12" s="1"/>
    </row>
    <row r="13" spans="2:17" ht="14.25" customHeight="1" x14ac:dyDescent="0.2">
      <c r="B13" s="125"/>
      <c r="C13" s="285" t="s">
        <v>5</v>
      </c>
      <c r="D13" s="287" t="s">
        <v>6</v>
      </c>
      <c r="E13" s="289" t="s">
        <v>7</v>
      </c>
      <c r="F13" s="290"/>
      <c r="G13" s="290"/>
      <c r="H13" s="291"/>
      <c r="I13" s="295" t="s">
        <v>8</v>
      </c>
      <c r="J13" s="82" t="s">
        <v>207</v>
      </c>
      <c r="K13" s="298" t="s">
        <v>9</v>
      </c>
      <c r="L13" s="299"/>
      <c r="M13" s="300"/>
      <c r="N13" s="139"/>
    </row>
    <row r="14" spans="2:17" ht="14.25" customHeight="1" thickBot="1" x14ac:dyDescent="0.25">
      <c r="B14" s="125"/>
      <c r="C14" s="339"/>
      <c r="D14" s="340"/>
      <c r="E14" s="292"/>
      <c r="F14" s="293"/>
      <c r="G14" s="293"/>
      <c r="H14" s="294"/>
      <c r="I14" s="341"/>
      <c r="J14" s="83" t="s">
        <v>10</v>
      </c>
      <c r="K14" s="79" t="s">
        <v>11</v>
      </c>
      <c r="L14" s="80" t="s">
        <v>12</v>
      </c>
      <c r="M14" s="81" t="s">
        <v>13</v>
      </c>
      <c r="N14" s="139"/>
    </row>
    <row r="15" spans="2:17" ht="56.25" customHeight="1" x14ac:dyDescent="0.2">
      <c r="B15" s="125"/>
      <c r="C15" s="347" t="s">
        <v>14</v>
      </c>
      <c r="D15" s="345" t="s">
        <v>15</v>
      </c>
      <c r="E15" s="344" t="s">
        <v>16</v>
      </c>
      <c r="F15" s="277" t="s">
        <v>17</v>
      </c>
      <c r="G15" s="277"/>
      <c r="H15" s="277"/>
      <c r="I15" s="67" t="s">
        <v>18</v>
      </c>
      <c r="J15" s="5" t="s">
        <v>19</v>
      </c>
      <c r="K15" s="102" t="s">
        <v>225</v>
      </c>
      <c r="L15" s="103"/>
      <c r="M15" s="8"/>
      <c r="N15" s="140"/>
      <c r="O15" s="9" t="s">
        <v>20</v>
      </c>
      <c r="Q15" s="62" t="str">
        <f>IF(K15="✔","○","×")</f>
        <v>○</v>
      </c>
    </row>
    <row r="16" spans="2:17" ht="56.25" customHeight="1" x14ac:dyDescent="0.2">
      <c r="B16" s="125"/>
      <c r="C16" s="347"/>
      <c r="D16" s="345"/>
      <c r="E16" s="328"/>
      <c r="F16" s="265" t="s">
        <v>21</v>
      </c>
      <c r="G16" s="265"/>
      <c r="H16" s="265"/>
      <c r="I16" s="68" t="s">
        <v>18</v>
      </c>
      <c r="J16" s="11" t="s">
        <v>19</v>
      </c>
      <c r="K16" s="104"/>
      <c r="L16" s="105" t="s">
        <v>225</v>
      </c>
      <c r="M16" s="14"/>
      <c r="N16" s="140"/>
      <c r="O16" s="1"/>
      <c r="Q16" s="62" t="str">
        <f t="shared" ref="Q16:Q22" si="0">IF(K16="✔","○","×")</f>
        <v>×</v>
      </c>
    </row>
    <row r="17" spans="2:17" ht="56.25" customHeight="1" x14ac:dyDescent="0.2">
      <c r="B17" s="125"/>
      <c r="C17" s="347"/>
      <c r="D17" s="345"/>
      <c r="E17" s="328"/>
      <c r="F17" s="265" t="s">
        <v>22</v>
      </c>
      <c r="G17" s="265"/>
      <c r="H17" s="265"/>
      <c r="I17" s="68" t="s">
        <v>23</v>
      </c>
      <c r="J17" s="11" t="s">
        <v>24</v>
      </c>
      <c r="K17" s="104" t="s">
        <v>225</v>
      </c>
      <c r="L17" s="105"/>
      <c r="M17" s="14"/>
      <c r="N17" s="140"/>
      <c r="O17" s="1"/>
      <c r="Q17" s="62" t="str">
        <f t="shared" si="0"/>
        <v>○</v>
      </c>
    </row>
    <row r="18" spans="2:17" ht="56.25" customHeight="1" x14ac:dyDescent="0.2">
      <c r="B18" s="125"/>
      <c r="C18" s="347"/>
      <c r="D18" s="345"/>
      <c r="E18" s="328"/>
      <c r="F18" s="265" t="s">
        <v>25</v>
      </c>
      <c r="G18" s="265"/>
      <c r="H18" s="265"/>
      <c r="I18" s="68" t="s">
        <v>23</v>
      </c>
      <c r="J18" s="11" t="s">
        <v>24</v>
      </c>
      <c r="K18" s="104" t="s">
        <v>225</v>
      </c>
      <c r="L18" s="105"/>
      <c r="M18" s="14"/>
      <c r="N18" s="140"/>
      <c r="O18" s="1"/>
      <c r="Q18" s="62" t="str">
        <f t="shared" si="0"/>
        <v>○</v>
      </c>
    </row>
    <row r="19" spans="2:17" ht="56.25" customHeight="1" x14ac:dyDescent="0.2">
      <c r="B19" s="125"/>
      <c r="C19" s="347"/>
      <c r="D19" s="345"/>
      <c r="E19" s="328"/>
      <c r="F19" s="265" t="s">
        <v>26</v>
      </c>
      <c r="G19" s="265"/>
      <c r="H19" s="265"/>
      <c r="I19" s="68" t="s">
        <v>23</v>
      </c>
      <c r="J19" s="11" t="s">
        <v>24</v>
      </c>
      <c r="K19" s="104" t="s">
        <v>225</v>
      </c>
      <c r="L19" s="105"/>
      <c r="M19" s="14"/>
      <c r="N19" s="140"/>
      <c r="O19" s="1"/>
      <c r="Q19" s="62" t="str">
        <f t="shared" si="0"/>
        <v>○</v>
      </c>
    </row>
    <row r="20" spans="2:17" ht="56.25" customHeight="1" x14ac:dyDescent="0.2">
      <c r="B20" s="125"/>
      <c r="C20" s="347"/>
      <c r="D20" s="345"/>
      <c r="E20" s="328"/>
      <c r="F20" s="265" t="s">
        <v>27</v>
      </c>
      <c r="G20" s="265"/>
      <c r="H20" s="265"/>
      <c r="I20" s="68" t="s">
        <v>23</v>
      </c>
      <c r="J20" s="11" t="s">
        <v>24</v>
      </c>
      <c r="K20" s="104" t="s">
        <v>225</v>
      </c>
      <c r="L20" s="105"/>
      <c r="M20" s="14"/>
      <c r="N20" s="140"/>
      <c r="O20" s="1"/>
      <c r="Q20" s="62" t="str">
        <f t="shared" si="0"/>
        <v>○</v>
      </c>
    </row>
    <row r="21" spans="2:17" ht="56.25" customHeight="1" x14ac:dyDescent="0.2">
      <c r="B21" s="125"/>
      <c r="C21" s="347"/>
      <c r="D21" s="345"/>
      <c r="E21" s="328"/>
      <c r="F21" s="265" t="s">
        <v>28</v>
      </c>
      <c r="G21" s="265"/>
      <c r="H21" s="265"/>
      <c r="I21" s="68" t="s">
        <v>23</v>
      </c>
      <c r="J21" s="11" t="s">
        <v>24</v>
      </c>
      <c r="K21" s="104" t="s">
        <v>225</v>
      </c>
      <c r="L21" s="105"/>
      <c r="M21" s="14"/>
      <c r="N21" s="140"/>
      <c r="O21" s="1"/>
      <c r="Q21" s="62" t="str">
        <f t="shared" si="0"/>
        <v>○</v>
      </c>
    </row>
    <row r="22" spans="2:17" ht="56.25" customHeight="1" x14ac:dyDescent="0.2">
      <c r="B22" s="125"/>
      <c r="C22" s="347"/>
      <c r="D22" s="345"/>
      <c r="E22" s="328"/>
      <c r="F22" s="327" t="s">
        <v>29</v>
      </c>
      <c r="G22" s="265"/>
      <c r="H22" s="265"/>
      <c r="I22" s="68" t="s">
        <v>18</v>
      </c>
      <c r="J22" s="11" t="s">
        <v>19</v>
      </c>
      <c r="K22" s="104" t="s">
        <v>225</v>
      </c>
      <c r="L22" s="105"/>
      <c r="M22" s="14"/>
      <c r="N22" s="140"/>
      <c r="O22" s="1"/>
      <c r="Q22" s="62" t="str">
        <f t="shared" si="0"/>
        <v>○</v>
      </c>
    </row>
    <row r="23" spans="2:17" ht="52.5" customHeight="1" x14ac:dyDescent="0.2">
      <c r="B23" s="125"/>
      <c r="C23" s="347"/>
      <c r="D23" s="345"/>
      <c r="E23" s="328"/>
      <c r="F23" s="15"/>
      <c r="G23" s="265" t="s">
        <v>243</v>
      </c>
      <c r="H23" s="265"/>
      <c r="I23" s="68"/>
      <c r="J23" s="11" t="s">
        <v>19</v>
      </c>
      <c r="K23" s="104" t="s">
        <v>225</v>
      </c>
      <c r="L23" s="105"/>
      <c r="M23" s="14"/>
      <c r="N23" s="140"/>
      <c r="O23" s="1"/>
      <c r="Q23" s="62" t="str">
        <f>IF(COUNTIF(K23:L23,"✔")=1,"○","×")</f>
        <v>○</v>
      </c>
    </row>
    <row r="24" spans="2:17" ht="52.5" customHeight="1" x14ac:dyDescent="0.2">
      <c r="B24" s="125"/>
      <c r="C24" s="347"/>
      <c r="D24" s="345"/>
      <c r="E24" s="328"/>
      <c r="F24" s="16"/>
      <c r="G24" s="265" t="s">
        <v>244</v>
      </c>
      <c r="H24" s="265"/>
      <c r="I24" s="68"/>
      <c r="J24" s="11" t="s">
        <v>19</v>
      </c>
      <c r="K24" s="104"/>
      <c r="L24" s="105"/>
      <c r="M24" s="14"/>
      <c r="N24" s="140"/>
      <c r="O24" s="1"/>
      <c r="Q24" s="62" t="str">
        <f>IF(COUNTIF(K24:L24,"✔")=1,"○","×")</f>
        <v>×</v>
      </c>
    </row>
    <row r="25" spans="2:17" ht="56.25" customHeight="1" x14ac:dyDescent="0.2">
      <c r="B25" s="125"/>
      <c r="C25" s="347"/>
      <c r="D25" s="345"/>
      <c r="E25" s="328" t="s">
        <v>31</v>
      </c>
      <c r="F25" s="265" t="s">
        <v>32</v>
      </c>
      <c r="G25" s="265"/>
      <c r="H25" s="265"/>
      <c r="I25" s="68" t="s">
        <v>18</v>
      </c>
      <c r="J25" s="11" t="s">
        <v>19</v>
      </c>
      <c r="K25" s="104" t="s">
        <v>225</v>
      </c>
      <c r="L25" s="105"/>
      <c r="M25" s="14"/>
      <c r="N25" s="140"/>
      <c r="O25" s="1"/>
      <c r="Q25" s="62" t="str">
        <f>IF(K25="✔","○","×")</f>
        <v>○</v>
      </c>
    </row>
    <row r="26" spans="2:17" ht="56.25" customHeight="1" x14ac:dyDescent="0.2">
      <c r="B26" s="125"/>
      <c r="C26" s="347"/>
      <c r="D26" s="345"/>
      <c r="E26" s="328"/>
      <c r="F26" s="265" t="s">
        <v>33</v>
      </c>
      <c r="G26" s="265"/>
      <c r="H26" s="265"/>
      <c r="I26" s="68"/>
      <c r="J26" s="11" t="s">
        <v>30</v>
      </c>
      <c r="K26" s="104"/>
      <c r="L26" s="105" t="s">
        <v>225</v>
      </c>
      <c r="M26" s="14"/>
      <c r="N26" s="140"/>
      <c r="O26" s="1"/>
      <c r="Q26" s="62" t="str">
        <f>IF(COUNTIF(K26:L26,"✔")=1,"○","×")</f>
        <v>○</v>
      </c>
    </row>
    <row r="27" spans="2:17" ht="56.25" customHeight="1" x14ac:dyDescent="0.2">
      <c r="B27" s="125"/>
      <c r="C27" s="347"/>
      <c r="D27" s="345"/>
      <c r="E27" s="328"/>
      <c r="F27" s="265" t="s">
        <v>34</v>
      </c>
      <c r="G27" s="265"/>
      <c r="H27" s="265"/>
      <c r="I27" s="68"/>
      <c r="J27" s="11" t="s">
        <v>19</v>
      </c>
      <c r="K27" s="104"/>
      <c r="L27" s="105" t="s">
        <v>225</v>
      </c>
      <c r="M27" s="14"/>
      <c r="N27" s="140"/>
      <c r="O27" s="1"/>
      <c r="Q27" s="62" t="str">
        <f>IF(COUNTIF(K27:L27,"✔")=1,"○","×")</f>
        <v>○</v>
      </c>
    </row>
    <row r="28" spans="2:17" ht="56.25" customHeight="1" x14ac:dyDescent="0.2">
      <c r="B28" s="125"/>
      <c r="C28" s="347"/>
      <c r="D28" s="345"/>
      <c r="E28" s="328" t="s">
        <v>35</v>
      </c>
      <c r="F28" s="265" t="s">
        <v>36</v>
      </c>
      <c r="G28" s="265"/>
      <c r="H28" s="265"/>
      <c r="I28" s="68" t="s">
        <v>18</v>
      </c>
      <c r="J28" s="11" t="s">
        <v>19</v>
      </c>
      <c r="K28" s="104" t="s">
        <v>225</v>
      </c>
      <c r="L28" s="105"/>
      <c r="M28" s="14"/>
      <c r="N28" s="140"/>
      <c r="O28" s="1"/>
      <c r="Q28" s="62" t="str">
        <f>IF(K28="✔","○","×")</f>
        <v>○</v>
      </c>
    </row>
    <row r="29" spans="2:17" ht="80.25" customHeight="1" x14ac:dyDescent="0.2">
      <c r="B29" s="125"/>
      <c r="C29" s="347"/>
      <c r="D29" s="345"/>
      <c r="E29" s="328"/>
      <c r="F29" s="265" t="s">
        <v>37</v>
      </c>
      <c r="G29" s="265"/>
      <c r="H29" s="265"/>
      <c r="I29" s="68" t="s">
        <v>18</v>
      </c>
      <c r="J29" s="11" t="s">
        <v>19</v>
      </c>
      <c r="K29" s="104"/>
      <c r="L29" s="105" t="s">
        <v>225</v>
      </c>
      <c r="M29" s="14"/>
      <c r="N29" s="140"/>
      <c r="O29" s="1"/>
      <c r="Q29" s="62" t="str">
        <f>IF(K29="✔","○","×")</f>
        <v>×</v>
      </c>
    </row>
    <row r="30" spans="2:17" ht="56.25" customHeight="1" x14ac:dyDescent="0.2">
      <c r="B30" s="125"/>
      <c r="C30" s="347"/>
      <c r="D30" s="345"/>
      <c r="E30" s="99" t="s">
        <v>38</v>
      </c>
      <c r="F30" s="265" t="s">
        <v>39</v>
      </c>
      <c r="G30" s="265"/>
      <c r="H30" s="265"/>
      <c r="I30" s="68" t="s">
        <v>18</v>
      </c>
      <c r="J30" s="11" t="s">
        <v>19</v>
      </c>
      <c r="K30" s="104" t="s">
        <v>225</v>
      </c>
      <c r="L30" s="105"/>
      <c r="M30" s="14"/>
      <c r="N30" s="140"/>
      <c r="O30" s="1"/>
      <c r="Q30" s="62" t="str">
        <f>IF(K30="✔","○","×")</f>
        <v>○</v>
      </c>
    </row>
    <row r="31" spans="2:17" ht="56.25" customHeight="1" x14ac:dyDescent="0.2">
      <c r="B31" s="125"/>
      <c r="C31" s="347"/>
      <c r="D31" s="345"/>
      <c r="E31" s="99" t="s">
        <v>40</v>
      </c>
      <c r="F31" s="265" t="s">
        <v>41</v>
      </c>
      <c r="G31" s="265"/>
      <c r="H31" s="265"/>
      <c r="I31" s="68"/>
      <c r="J31" s="11" t="s">
        <v>19</v>
      </c>
      <c r="K31" s="104"/>
      <c r="L31" s="105" t="s">
        <v>225</v>
      </c>
      <c r="M31" s="14"/>
      <c r="N31" s="140"/>
      <c r="O31" s="1"/>
      <c r="Q31" s="62" t="str">
        <f>IF(COUNTIF(K31:L31,"✔")=1,"○","×")</f>
        <v>○</v>
      </c>
    </row>
    <row r="32" spans="2:17" ht="80.25" customHeight="1" thickBot="1" x14ac:dyDescent="0.25">
      <c r="B32" s="125"/>
      <c r="C32" s="348"/>
      <c r="D32" s="346"/>
      <c r="E32" s="18" t="s">
        <v>42</v>
      </c>
      <c r="F32" s="268" t="s">
        <v>43</v>
      </c>
      <c r="G32" s="268"/>
      <c r="H32" s="268"/>
      <c r="I32" s="69" t="s">
        <v>18</v>
      </c>
      <c r="J32" s="20" t="s">
        <v>19</v>
      </c>
      <c r="K32" s="106" t="s">
        <v>225</v>
      </c>
      <c r="L32" s="107"/>
      <c r="M32" s="23"/>
      <c r="N32" s="140"/>
      <c r="O32" s="1"/>
      <c r="Q32" s="62" t="str">
        <f>IF(K32="✔","○","×")</f>
        <v>○</v>
      </c>
    </row>
    <row r="33" spans="2:19" ht="4.5" customHeight="1" x14ac:dyDescent="0.2">
      <c r="B33" s="125"/>
      <c r="C33" s="204"/>
      <c r="D33" s="205"/>
      <c r="E33" s="206"/>
      <c r="F33" s="207"/>
      <c r="G33" s="207"/>
      <c r="H33" s="207"/>
      <c r="I33" s="208"/>
      <c r="J33" s="209"/>
      <c r="K33" s="209"/>
      <c r="L33" s="209"/>
      <c r="M33" s="209"/>
      <c r="N33" s="140"/>
      <c r="O33" s="1"/>
    </row>
    <row r="34" spans="2:19" ht="15.75" customHeight="1" x14ac:dyDescent="0.2">
      <c r="B34" s="125"/>
      <c r="C34" s="269" t="s">
        <v>44</v>
      </c>
      <c r="D34" s="269"/>
      <c r="E34" s="269"/>
      <c r="F34" s="269"/>
      <c r="G34" s="269"/>
      <c r="H34" s="269"/>
      <c r="I34" s="269"/>
      <c r="J34" s="269"/>
      <c r="K34" s="269"/>
      <c r="L34" s="269"/>
      <c r="M34" s="269"/>
      <c r="N34" s="140"/>
      <c r="O34" s="1"/>
    </row>
    <row r="35" spans="2:19" x14ac:dyDescent="0.2">
      <c r="B35" s="125"/>
      <c r="C35" s="269"/>
      <c r="D35" s="269"/>
      <c r="E35" s="269"/>
      <c r="F35" s="269"/>
      <c r="G35" s="269"/>
      <c r="H35" s="269"/>
      <c r="I35" s="269"/>
      <c r="J35" s="269"/>
      <c r="K35" s="269"/>
      <c r="L35" s="269"/>
      <c r="M35" s="269"/>
      <c r="N35" s="140"/>
      <c r="O35" s="1"/>
    </row>
    <row r="36" spans="2:19" ht="15" thickBot="1" x14ac:dyDescent="0.25">
      <c r="B36" s="141"/>
      <c r="C36" s="142"/>
      <c r="D36" s="142"/>
      <c r="E36" s="142"/>
      <c r="F36" s="142"/>
      <c r="G36" s="142"/>
      <c r="H36" s="142"/>
      <c r="I36" s="143"/>
      <c r="J36" s="142"/>
      <c r="K36" s="142"/>
      <c r="L36" s="142"/>
      <c r="M36" s="144"/>
      <c r="N36" s="145"/>
      <c r="O36" s="1"/>
    </row>
    <row r="37" spans="2:19" x14ac:dyDescent="0.2">
      <c r="B37" s="146"/>
      <c r="C37" s="122"/>
      <c r="D37" s="122"/>
      <c r="E37" s="122"/>
      <c r="F37" s="122"/>
      <c r="G37" s="122"/>
      <c r="H37" s="122"/>
      <c r="I37" s="123"/>
      <c r="J37" s="122"/>
      <c r="K37" s="122"/>
      <c r="L37" s="122"/>
      <c r="M37" s="147"/>
      <c r="N37" s="124"/>
      <c r="O37" s="1"/>
    </row>
    <row r="38" spans="2:19" ht="23.4" x14ac:dyDescent="0.2">
      <c r="B38" s="125"/>
      <c r="C38" s="326" t="s">
        <v>45</v>
      </c>
      <c r="D38" s="326"/>
      <c r="E38" s="326"/>
      <c r="F38" s="326"/>
      <c r="G38" s="326"/>
      <c r="H38" s="326"/>
      <c r="I38" s="326"/>
      <c r="J38" s="326"/>
      <c r="K38" s="326"/>
      <c r="L38" s="326"/>
      <c r="M38" s="326"/>
      <c r="N38" s="138"/>
      <c r="O38" s="1"/>
    </row>
    <row r="39" spans="2:19" ht="11.25" customHeight="1" thickBot="1" x14ac:dyDescent="0.25">
      <c r="B39" s="125"/>
      <c r="C39" s="100"/>
      <c r="D39" s="100"/>
      <c r="E39" s="100"/>
      <c r="F39" s="52"/>
      <c r="G39" s="134"/>
      <c r="H39" s="135"/>
      <c r="I39" s="136"/>
      <c r="J39" s="2"/>
      <c r="K39" s="2"/>
      <c r="L39" s="2"/>
      <c r="M39" s="137"/>
      <c r="N39" s="138"/>
      <c r="O39" s="1"/>
    </row>
    <row r="40" spans="2:19" ht="14.25" customHeight="1" x14ac:dyDescent="0.2">
      <c r="B40" s="125"/>
      <c r="C40" s="285" t="s">
        <v>5</v>
      </c>
      <c r="D40" s="287" t="s">
        <v>6</v>
      </c>
      <c r="E40" s="289" t="s">
        <v>7</v>
      </c>
      <c r="F40" s="290"/>
      <c r="G40" s="290"/>
      <c r="H40" s="291"/>
      <c r="I40" s="295" t="s">
        <v>8</v>
      </c>
      <c r="J40" s="82" t="s">
        <v>207</v>
      </c>
      <c r="K40" s="298" t="s">
        <v>9</v>
      </c>
      <c r="L40" s="299"/>
      <c r="M40" s="300"/>
      <c r="N40" s="139"/>
    </row>
    <row r="41" spans="2:19" ht="14.25" customHeight="1" thickBot="1" x14ac:dyDescent="0.25">
      <c r="B41" s="125"/>
      <c r="C41" s="286"/>
      <c r="D41" s="288"/>
      <c r="E41" s="292"/>
      <c r="F41" s="293"/>
      <c r="G41" s="293"/>
      <c r="H41" s="294"/>
      <c r="I41" s="296"/>
      <c r="J41" s="84" t="s">
        <v>10</v>
      </c>
      <c r="K41" s="85" t="s">
        <v>46</v>
      </c>
      <c r="L41" s="86" t="s">
        <v>47</v>
      </c>
      <c r="M41" s="87" t="s">
        <v>13</v>
      </c>
      <c r="N41" s="139"/>
    </row>
    <row r="42" spans="2:19" ht="50.25" customHeight="1" x14ac:dyDescent="0.2">
      <c r="B42" s="125"/>
      <c r="C42" s="270" t="s">
        <v>48</v>
      </c>
      <c r="D42" s="273" t="s">
        <v>49</v>
      </c>
      <c r="E42" s="320" t="s">
        <v>16</v>
      </c>
      <c r="F42" s="281" t="s">
        <v>50</v>
      </c>
      <c r="G42" s="277"/>
      <c r="H42" s="277"/>
      <c r="I42" s="4"/>
      <c r="J42" s="24" t="s">
        <v>19</v>
      </c>
      <c r="K42" s="102" t="s">
        <v>225</v>
      </c>
      <c r="L42" s="103"/>
      <c r="M42" s="8"/>
      <c r="N42" s="140"/>
      <c r="O42" s="1"/>
      <c r="Q42" s="62" t="str">
        <f>IF(COUNTIF(K42:L42,"✔")=1,"○","×")</f>
        <v>○</v>
      </c>
    </row>
    <row r="43" spans="2:19" ht="50.25" customHeight="1" x14ac:dyDescent="0.2">
      <c r="B43" s="125"/>
      <c r="C43" s="271"/>
      <c r="D43" s="274"/>
      <c r="E43" s="301"/>
      <c r="F43" s="324" t="s">
        <v>51</v>
      </c>
      <c r="G43" s="265" t="s">
        <v>312</v>
      </c>
      <c r="H43" s="265"/>
      <c r="I43" s="10"/>
      <c r="J43" s="25" t="s">
        <v>30</v>
      </c>
      <c r="K43" s="104" t="s">
        <v>225</v>
      </c>
      <c r="L43" s="105"/>
      <c r="M43" s="110"/>
      <c r="N43" s="140"/>
      <c r="O43" s="1"/>
      <c r="Q43" s="62" t="str">
        <f>IF(((K42="✔")*(COUNTIF(K43:M43,"✔")=0)),"×","○")</f>
        <v>○</v>
      </c>
      <c r="R43" s="63" t="s">
        <v>211</v>
      </c>
      <c r="S43" s="64">
        <f>COUNTIF(K43:K50,"✔")</f>
        <v>2</v>
      </c>
    </row>
    <row r="44" spans="2:19" ht="50.25" customHeight="1" x14ac:dyDescent="0.2">
      <c r="B44" s="125"/>
      <c r="C44" s="271"/>
      <c r="D44" s="274"/>
      <c r="E44" s="301"/>
      <c r="F44" s="325"/>
      <c r="G44" s="265" t="s">
        <v>313</v>
      </c>
      <c r="H44" s="265"/>
      <c r="I44" s="10"/>
      <c r="J44" s="25" t="s">
        <v>30</v>
      </c>
      <c r="K44" s="104" t="s">
        <v>225</v>
      </c>
      <c r="L44" s="105"/>
      <c r="M44" s="110"/>
      <c r="N44" s="140"/>
      <c r="O44" s="1"/>
      <c r="Q44" s="62" t="str">
        <f>IF(((K42="✔")*(COUNTIF(K44:M44,"✔")=0)),"×","○")</f>
        <v>○</v>
      </c>
      <c r="R44" s="63" t="s">
        <v>212</v>
      </c>
      <c r="S44" s="64">
        <f>COUNTIF(K51:K63,"✔")</f>
        <v>2</v>
      </c>
    </row>
    <row r="45" spans="2:19" ht="50.25" customHeight="1" x14ac:dyDescent="0.2">
      <c r="B45" s="125"/>
      <c r="C45" s="271"/>
      <c r="D45" s="274"/>
      <c r="E45" s="301"/>
      <c r="F45" s="325"/>
      <c r="G45" s="265" t="s">
        <v>314</v>
      </c>
      <c r="H45" s="265"/>
      <c r="I45" s="10"/>
      <c r="J45" s="25" t="s">
        <v>30</v>
      </c>
      <c r="K45" s="104"/>
      <c r="L45" s="105" t="s">
        <v>225</v>
      </c>
      <c r="M45" s="110"/>
      <c r="N45" s="140"/>
      <c r="O45" s="1"/>
      <c r="Q45" s="62" t="str">
        <f>IF(((K42="✔")*(COUNTIF(K45:M45,"✔")=0)),"×","○")</f>
        <v>○</v>
      </c>
      <c r="R45" s="63" t="s">
        <v>213</v>
      </c>
      <c r="S45" s="64">
        <f>SUM(S43:S44)</f>
        <v>4</v>
      </c>
    </row>
    <row r="46" spans="2:19" ht="50.25" customHeight="1" x14ac:dyDescent="0.2">
      <c r="B46" s="125"/>
      <c r="C46" s="271"/>
      <c r="D46" s="274"/>
      <c r="E46" s="301"/>
      <c r="F46" s="325"/>
      <c r="G46" s="265" t="s">
        <v>315</v>
      </c>
      <c r="H46" s="265"/>
      <c r="I46" s="10"/>
      <c r="J46" s="25" t="s">
        <v>30</v>
      </c>
      <c r="K46" s="104"/>
      <c r="L46" s="105"/>
      <c r="M46" s="110" t="s">
        <v>225</v>
      </c>
      <c r="N46" s="140"/>
      <c r="O46" s="1"/>
      <c r="Q46" s="62" t="str">
        <f>IF(((K42="✔")*(COUNTIF(K46:M46,"✔")=0)),"×","○")</f>
        <v>○</v>
      </c>
    </row>
    <row r="47" spans="2:19" ht="50.25" customHeight="1" x14ac:dyDescent="0.2">
      <c r="B47" s="125"/>
      <c r="C47" s="271"/>
      <c r="D47" s="274"/>
      <c r="E47" s="301"/>
      <c r="F47" s="325"/>
      <c r="G47" s="265" t="s">
        <v>316</v>
      </c>
      <c r="H47" s="265"/>
      <c r="I47" s="10"/>
      <c r="J47" s="25" t="s">
        <v>30</v>
      </c>
      <c r="K47" s="104"/>
      <c r="L47" s="105"/>
      <c r="M47" s="110" t="s">
        <v>225</v>
      </c>
      <c r="N47" s="140"/>
      <c r="O47" s="1"/>
      <c r="Q47" s="62" t="str">
        <f>IF(((K42="✔")*(COUNTIF(K47:M47,"✔")=0)),"×","○")</f>
        <v>○</v>
      </c>
    </row>
    <row r="48" spans="2:19" ht="50.25" customHeight="1" x14ac:dyDescent="0.2">
      <c r="B48" s="125"/>
      <c r="C48" s="271"/>
      <c r="D48" s="274"/>
      <c r="E48" s="301"/>
      <c r="F48" s="325"/>
      <c r="G48" s="265" t="s">
        <v>317</v>
      </c>
      <c r="H48" s="265"/>
      <c r="I48" s="10"/>
      <c r="J48" s="25" t="s">
        <v>30</v>
      </c>
      <c r="K48" s="104"/>
      <c r="L48" s="105"/>
      <c r="M48" s="110" t="s">
        <v>225</v>
      </c>
      <c r="N48" s="140"/>
      <c r="O48" s="1"/>
      <c r="Q48" s="62" t="str">
        <f>IF(((K42="✔")*(COUNTIF(K48:M48,"✔")=0)),"×","○")</f>
        <v>○</v>
      </c>
    </row>
    <row r="49" spans="2:17" ht="50.25" customHeight="1" x14ac:dyDescent="0.2">
      <c r="B49" s="125"/>
      <c r="C49" s="271"/>
      <c r="D49" s="274"/>
      <c r="E49" s="301"/>
      <c r="F49" s="325"/>
      <c r="G49" s="265" t="s">
        <v>318</v>
      </c>
      <c r="H49" s="265"/>
      <c r="I49" s="10"/>
      <c r="J49" s="25" t="s">
        <v>30</v>
      </c>
      <c r="K49" s="104"/>
      <c r="L49" s="105"/>
      <c r="M49" s="110" t="s">
        <v>225</v>
      </c>
      <c r="N49" s="140"/>
      <c r="O49" s="1"/>
      <c r="Q49" s="62" t="str">
        <f>IF(((K42="✔")*(COUNTIF(K49:M49,"✔")=0)),"×","○")</f>
        <v>○</v>
      </c>
    </row>
    <row r="50" spans="2:17" ht="50.25" customHeight="1" x14ac:dyDescent="0.2">
      <c r="B50" s="125"/>
      <c r="C50" s="271"/>
      <c r="D50" s="274"/>
      <c r="E50" s="301"/>
      <c r="F50" s="325"/>
      <c r="G50" s="265" t="s">
        <v>319</v>
      </c>
      <c r="H50" s="265"/>
      <c r="I50" s="10"/>
      <c r="J50" s="25" t="s">
        <v>30</v>
      </c>
      <c r="K50" s="104"/>
      <c r="L50" s="105"/>
      <c r="M50" s="110" t="s">
        <v>225</v>
      </c>
      <c r="N50" s="140"/>
      <c r="O50" s="1"/>
      <c r="Q50" s="62" t="str">
        <f>IF(((K42="✔")*(COUNTIF(K50:M50,"✔")=0)),"×","○")</f>
        <v>○</v>
      </c>
    </row>
    <row r="51" spans="2:17" ht="50.25" customHeight="1" x14ac:dyDescent="0.2">
      <c r="B51" s="125"/>
      <c r="C51" s="271"/>
      <c r="D51" s="274"/>
      <c r="E51" s="301"/>
      <c r="F51" s="324" t="s">
        <v>52</v>
      </c>
      <c r="G51" s="316" t="s">
        <v>320</v>
      </c>
      <c r="H51" s="316"/>
      <c r="I51" s="26"/>
      <c r="J51" s="27" t="s">
        <v>30</v>
      </c>
      <c r="K51" s="174" t="s">
        <v>225</v>
      </c>
      <c r="L51" s="115"/>
      <c r="M51" s="175"/>
      <c r="N51" s="140"/>
      <c r="O51" s="1"/>
      <c r="Q51" s="62" t="str">
        <f>IF(((K42="✔")*(COUNTIF(K51:M51,"✔")=0)),"×","○")</f>
        <v>○</v>
      </c>
    </row>
    <row r="52" spans="2:17" ht="50.25" customHeight="1" x14ac:dyDescent="0.2">
      <c r="B52" s="125"/>
      <c r="C52" s="271"/>
      <c r="D52" s="274"/>
      <c r="E52" s="301"/>
      <c r="F52" s="325"/>
      <c r="G52" s="265" t="s">
        <v>321</v>
      </c>
      <c r="H52" s="265"/>
      <c r="I52" s="10"/>
      <c r="J52" s="25" t="s">
        <v>30</v>
      </c>
      <c r="K52" s="104"/>
      <c r="L52" s="105" t="s">
        <v>225</v>
      </c>
      <c r="M52" s="110"/>
      <c r="N52" s="140"/>
      <c r="O52" s="1"/>
      <c r="Q52" s="62" t="str">
        <f>IF(((K42="✔")*(COUNTIF(K52:M52,"✔")=0)),"×","○")</f>
        <v>○</v>
      </c>
    </row>
    <row r="53" spans="2:17" ht="50.25" customHeight="1" x14ac:dyDescent="0.2">
      <c r="B53" s="125"/>
      <c r="C53" s="271"/>
      <c r="D53" s="274"/>
      <c r="E53" s="301"/>
      <c r="F53" s="325"/>
      <c r="G53" s="265" t="s">
        <v>322</v>
      </c>
      <c r="H53" s="265"/>
      <c r="I53" s="10"/>
      <c r="J53" s="25" t="s">
        <v>30</v>
      </c>
      <c r="K53" s="104"/>
      <c r="L53" s="105"/>
      <c r="M53" s="110" t="s">
        <v>225</v>
      </c>
      <c r="N53" s="140"/>
      <c r="O53" s="1"/>
      <c r="Q53" s="62" t="str">
        <f>IF(((K42="✔")*(COUNTIF(K53:M53,"✔")=0)),"×","○")</f>
        <v>○</v>
      </c>
    </row>
    <row r="54" spans="2:17" ht="50.25" customHeight="1" x14ac:dyDescent="0.2">
      <c r="B54" s="125"/>
      <c r="C54" s="271"/>
      <c r="D54" s="274"/>
      <c r="E54" s="301"/>
      <c r="F54" s="325"/>
      <c r="G54" s="265" t="s">
        <v>323</v>
      </c>
      <c r="H54" s="265"/>
      <c r="I54" s="10"/>
      <c r="J54" s="25" t="s">
        <v>30</v>
      </c>
      <c r="K54" s="104"/>
      <c r="L54" s="105" t="s">
        <v>225</v>
      </c>
      <c r="M54" s="110"/>
      <c r="N54" s="140"/>
      <c r="O54" s="1"/>
      <c r="Q54" s="62" t="str">
        <f>IF(((K42="✔")*(COUNTIF(K54:M54,"✔")=0)),"×","○")</f>
        <v>○</v>
      </c>
    </row>
    <row r="55" spans="2:17" ht="50.25" customHeight="1" x14ac:dyDescent="0.2">
      <c r="B55" s="125"/>
      <c r="C55" s="271"/>
      <c r="D55" s="274"/>
      <c r="E55" s="301"/>
      <c r="F55" s="325"/>
      <c r="G55" s="265" t="s">
        <v>324</v>
      </c>
      <c r="H55" s="265"/>
      <c r="I55" s="10"/>
      <c r="J55" s="25" t="s">
        <v>30</v>
      </c>
      <c r="K55" s="104"/>
      <c r="L55" s="105" t="s">
        <v>225</v>
      </c>
      <c r="M55" s="110"/>
      <c r="N55" s="140"/>
      <c r="O55" s="1"/>
      <c r="Q55" s="62" t="str">
        <f>IF(((K42="✔")*(COUNTIF(K55:M55,"✔")=0)),"×","○")</f>
        <v>○</v>
      </c>
    </row>
    <row r="56" spans="2:17" ht="50.25" customHeight="1" x14ac:dyDescent="0.2">
      <c r="B56" s="125"/>
      <c r="C56" s="271"/>
      <c r="D56" s="274"/>
      <c r="E56" s="301"/>
      <c r="F56" s="325"/>
      <c r="G56" s="265" t="s">
        <v>325</v>
      </c>
      <c r="H56" s="265"/>
      <c r="I56" s="10"/>
      <c r="J56" s="25" t="s">
        <v>30</v>
      </c>
      <c r="K56" s="104"/>
      <c r="L56" s="105"/>
      <c r="M56" s="110" t="s">
        <v>225</v>
      </c>
      <c r="N56" s="140"/>
      <c r="O56" s="1"/>
      <c r="Q56" s="62" t="str">
        <f>IF(((K42="✔")*(COUNTIF(K56:M56,"✔")=0)),"×","○")</f>
        <v>○</v>
      </c>
    </row>
    <row r="57" spans="2:17" ht="50.25" customHeight="1" x14ac:dyDescent="0.2">
      <c r="B57" s="125"/>
      <c r="C57" s="271"/>
      <c r="D57" s="274"/>
      <c r="E57" s="301"/>
      <c r="F57" s="325"/>
      <c r="G57" s="265" t="s">
        <v>257</v>
      </c>
      <c r="H57" s="265"/>
      <c r="I57" s="10"/>
      <c r="J57" s="25" t="s">
        <v>30</v>
      </c>
      <c r="K57" s="104"/>
      <c r="L57" s="105"/>
      <c r="M57" s="110" t="s">
        <v>225</v>
      </c>
      <c r="N57" s="140"/>
      <c r="O57" s="1"/>
      <c r="Q57" s="62" t="str">
        <f>IF(((K42="✔")*(COUNTIF(K57:M57,"✔")=0)),"×","○")</f>
        <v>○</v>
      </c>
    </row>
    <row r="58" spans="2:17" ht="50.25" customHeight="1" x14ac:dyDescent="0.2">
      <c r="B58" s="125"/>
      <c r="C58" s="271"/>
      <c r="D58" s="274"/>
      <c r="E58" s="301"/>
      <c r="F58" s="325"/>
      <c r="G58" s="342" t="s">
        <v>287</v>
      </c>
      <c r="H58" s="343"/>
      <c r="I58" s="10"/>
      <c r="J58" s="25" t="s">
        <v>30</v>
      </c>
      <c r="K58" s="104"/>
      <c r="L58" s="105"/>
      <c r="M58" s="110" t="s">
        <v>225</v>
      </c>
      <c r="N58" s="140"/>
      <c r="O58" s="1"/>
      <c r="Q58" s="62" t="str">
        <f>IF(((K42="✔")*(COUNTIF(K58:M58,"✔")=0)),"×","○")</f>
        <v>○</v>
      </c>
    </row>
    <row r="59" spans="2:17" ht="50.25" customHeight="1" x14ac:dyDescent="0.2">
      <c r="B59" s="125"/>
      <c r="C59" s="271"/>
      <c r="D59" s="274"/>
      <c r="E59" s="301"/>
      <c r="F59" s="325"/>
      <c r="G59" s="265" t="s">
        <v>326</v>
      </c>
      <c r="H59" s="265"/>
      <c r="I59" s="10"/>
      <c r="J59" s="25" t="s">
        <v>30</v>
      </c>
      <c r="K59" s="104" t="s">
        <v>225</v>
      </c>
      <c r="L59" s="105"/>
      <c r="M59" s="110"/>
      <c r="N59" s="140"/>
      <c r="O59" s="1"/>
      <c r="Q59" s="62" t="str">
        <f>IF(((K42="✔")*(COUNTIF(K59:M59,"✔")=0)),"×","○")</f>
        <v>○</v>
      </c>
    </row>
    <row r="60" spans="2:17" ht="50.25" customHeight="1" x14ac:dyDescent="0.2">
      <c r="B60" s="125"/>
      <c r="C60" s="271"/>
      <c r="D60" s="274"/>
      <c r="E60" s="301"/>
      <c r="F60" s="325"/>
      <c r="G60" s="265" t="s">
        <v>327</v>
      </c>
      <c r="H60" s="265"/>
      <c r="I60" s="10"/>
      <c r="J60" s="25" t="s">
        <v>30</v>
      </c>
      <c r="K60" s="104"/>
      <c r="L60" s="105"/>
      <c r="M60" s="110" t="s">
        <v>225</v>
      </c>
      <c r="N60" s="140"/>
      <c r="O60" s="1"/>
      <c r="Q60" s="62" t="str">
        <f>IF(((K42="✔")*(COUNTIF(K60:M60,"✔")=0)),"×","○")</f>
        <v>○</v>
      </c>
    </row>
    <row r="61" spans="2:17" ht="50.25" customHeight="1" x14ac:dyDescent="0.2">
      <c r="B61" s="125"/>
      <c r="C61" s="271"/>
      <c r="D61" s="274"/>
      <c r="E61" s="301"/>
      <c r="F61" s="325"/>
      <c r="G61" s="265" t="s">
        <v>328</v>
      </c>
      <c r="H61" s="265"/>
      <c r="I61" s="10"/>
      <c r="J61" s="25" t="s">
        <v>30</v>
      </c>
      <c r="K61" s="104"/>
      <c r="L61" s="105"/>
      <c r="M61" s="110" t="s">
        <v>225</v>
      </c>
      <c r="N61" s="140"/>
      <c r="O61" s="1"/>
      <c r="Q61" s="62" t="str">
        <f>IF(((K42="✔")*(COUNTIF(K61:M61,"✔")=0)),"×","○")</f>
        <v>○</v>
      </c>
    </row>
    <row r="62" spans="2:17" ht="50.25" customHeight="1" x14ac:dyDescent="0.2">
      <c r="B62" s="125"/>
      <c r="C62" s="271"/>
      <c r="D62" s="274"/>
      <c r="E62" s="301"/>
      <c r="F62" s="325"/>
      <c r="G62" s="265" t="s">
        <v>311</v>
      </c>
      <c r="H62" s="265"/>
      <c r="I62" s="10"/>
      <c r="J62" s="25" t="s">
        <v>30</v>
      </c>
      <c r="K62" s="104"/>
      <c r="L62" s="105" t="s">
        <v>225</v>
      </c>
      <c r="M62" s="110"/>
      <c r="N62" s="140"/>
      <c r="O62" s="1"/>
      <c r="Q62" s="62" t="str">
        <f>IF(((K42="✔")*(COUNTIF(K62:M62,"✔")=0)),"×","○")</f>
        <v>○</v>
      </c>
    </row>
    <row r="63" spans="2:17" ht="50.25" customHeight="1" x14ac:dyDescent="0.2">
      <c r="B63" s="125"/>
      <c r="C63" s="271"/>
      <c r="D63" s="274"/>
      <c r="E63" s="301"/>
      <c r="F63" s="325"/>
      <c r="G63" s="265" t="s">
        <v>292</v>
      </c>
      <c r="H63" s="265"/>
      <c r="I63" s="10"/>
      <c r="J63" s="25" t="s">
        <v>30</v>
      </c>
      <c r="K63" s="104"/>
      <c r="L63" s="105"/>
      <c r="M63" s="110" t="s">
        <v>225</v>
      </c>
      <c r="N63" s="140"/>
      <c r="O63" s="1"/>
      <c r="Q63" s="62" t="str">
        <f>IF(((K42="✔")*(COUNTIF(K63:M63,"✔")=0)),"×","○")</f>
        <v>○</v>
      </c>
    </row>
    <row r="64" spans="2:17" ht="50.25" customHeight="1" x14ac:dyDescent="0.2">
      <c r="B64" s="125"/>
      <c r="C64" s="271"/>
      <c r="D64" s="274"/>
      <c r="E64" s="94" t="s">
        <v>31</v>
      </c>
      <c r="F64" s="316" t="s">
        <v>53</v>
      </c>
      <c r="G64" s="316"/>
      <c r="H64" s="316"/>
      <c r="I64" s="26"/>
      <c r="J64" s="27" t="s">
        <v>30</v>
      </c>
      <c r="K64" s="104" t="s">
        <v>225</v>
      </c>
      <c r="L64" s="105"/>
      <c r="M64" s="110"/>
      <c r="N64" s="140"/>
      <c r="O64" s="1"/>
      <c r="Q64" s="62" t="str">
        <f>IF(((K42="✔")*(COUNTIF(K64:M64,"✔")=0)),"×","○")</f>
        <v>○</v>
      </c>
    </row>
    <row r="65" spans="2:19" ht="50.25" customHeight="1" x14ac:dyDescent="0.2">
      <c r="B65" s="125"/>
      <c r="C65" s="271"/>
      <c r="D65" s="274"/>
      <c r="E65" s="98" t="s">
        <v>35</v>
      </c>
      <c r="F65" s="265" t="s">
        <v>54</v>
      </c>
      <c r="G65" s="265"/>
      <c r="H65" s="265"/>
      <c r="I65" s="10"/>
      <c r="J65" s="25" t="s">
        <v>30</v>
      </c>
      <c r="K65" s="104" t="s">
        <v>225</v>
      </c>
      <c r="L65" s="105"/>
      <c r="M65" s="14"/>
      <c r="N65" s="140"/>
      <c r="O65" s="1"/>
      <c r="Q65" s="62" t="str">
        <f>IF(COUNTIF(K65:L65,"✔")=1,"○","×")</f>
        <v>○</v>
      </c>
    </row>
    <row r="66" spans="2:19" ht="50.25" customHeight="1" thickBot="1" x14ac:dyDescent="0.25">
      <c r="B66" s="125"/>
      <c r="C66" s="272"/>
      <c r="D66" s="275"/>
      <c r="E66" s="95" t="s">
        <v>38</v>
      </c>
      <c r="F66" s="268" t="s">
        <v>55</v>
      </c>
      <c r="G66" s="268"/>
      <c r="H66" s="268"/>
      <c r="I66" s="19"/>
      <c r="J66" s="28" t="s">
        <v>30</v>
      </c>
      <c r="K66" s="106" t="s">
        <v>225</v>
      </c>
      <c r="L66" s="107"/>
      <c r="M66" s="23"/>
      <c r="N66" s="140"/>
      <c r="O66" s="1"/>
      <c r="Q66" s="62" t="str">
        <f>IF(COUNTIF(K66:L66,"✔")=1,"○","×")</f>
        <v>○</v>
      </c>
    </row>
    <row r="67" spans="2:19" ht="4.5" customHeight="1" x14ac:dyDescent="0.2">
      <c r="B67" s="125"/>
      <c r="C67" s="204"/>
      <c r="D67" s="205"/>
      <c r="E67" s="206"/>
      <c r="F67" s="207"/>
      <c r="G67" s="207"/>
      <c r="H67" s="207"/>
      <c r="I67" s="208"/>
      <c r="J67" s="209"/>
      <c r="K67" s="209"/>
      <c r="L67" s="209"/>
      <c r="M67" s="209"/>
      <c r="N67" s="140"/>
      <c r="O67" s="1"/>
    </row>
    <row r="68" spans="2:19" ht="15.75" customHeight="1" x14ac:dyDescent="0.2">
      <c r="B68" s="125"/>
      <c r="C68" s="269" t="str">
        <f>C34</f>
        <v xml:space="preserve"> ● … 「連携の形態」のうち、各「医療・介護連携のポイント」が該当するもの
 ★ … 各ポイントのうち、都の指針に基づき遵守が必要なもの</v>
      </c>
      <c r="D68" s="269"/>
      <c r="E68" s="269"/>
      <c r="F68" s="269"/>
      <c r="G68" s="269"/>
      <c r="H68" s="269"/>
      <c r="I68" s="269"/>
      <c r="J68" s="269"/>
      <c r="K68" s="269"/>
      <c r="L68" s="269"/>
      <c r="M68" s="269"/>
      <c r="N68" s="140"/>
      <c r="O68" s="1"/>
    </row>
    <row r="69" spans="2:19" x14ac:dyDescent="0.2">
      <c r="B69" s="125"/>
      <c r="C69" s="269"/>
      <c r="D69" s="269"/>
      <c r="E69" s="269"/>
      <c r="F69" s="269"/>
      <c r="G69" s="269"/>
      <c r="H69" s="269"/>
      <c r="I69" s="269"/>
      <c r="J69" s="269"/>
      <c r="K69" s="269"/>
      <c r="L69" s="269"/>
      <c r="M69" s="269"/>
      <c r="N69" s="140"/>
      <c r="O69" s="1"/>
    </row>
    <row r="70" spans="2:19" ht="14.25" customHeight="1" thickBot="1" x14ac:dyDescent="0.25">
      <c r="B70" s="141"/>
      <c r="C70" s="142"/>
      <c r="D70" s="142"/>
      <c r="E70" s="142"/>
      <c r="F70" s="142"/>
      <c r="G70" s="142"/>
      <c r="H70" s="142"/>
      <c r="I70" s="143"/>
      <c r="J70" s="142"/>
      <c r="K70" s="142"/>
      <c r="L70" s="142"/>
      <c r="M70" s="144"/>
      <c r="N70" s="145"/>
      <c r="O70" s="1"/>
    </row>
    <row r="71" spans="2:19" ht="14.25" customHeight="1" x14ac:dyDescent="0.2">
      <c r="B71" s="146"/>
      <c r="C71" s="122"/>
      <c r="D71" s="122"/>
      <c r="E71" s="122"/>
      <c r="F71" s="122"/>
      <c r="G71" s="122"/>
      <c r="H71" s="122"/>
      <c r="I71" s="123"/>
      <c r="J71" s="122"/>
      <c r="K71" s="122"/>
      <c r="L71" s="122"/>
      <c r="M71" s="147"/>
      <c r="N71" s="124"/>
      <c r="O71" s="1"/>
    </row>
    <row r="72" spans="2:19" ht="24" customHeight="1" x14ac:dyDescent="0.2">
      <c r="B72" s="125"/>
      <c r="C72" s="326" t="s">
        <v>56</v>
      </c>
      <c r="D72" s="326"/>
      <c r="E72" s="326"/>
      <c r="F72" s="326"/>
      <c r="G72" s="326"/>
      <c r="H72" s="326"/>
      <c r="I72" s="326"/>
      <c r="J72" s="326"/>
      <c r="K72" s="326"/>
      <c r="L72" s="326"/>
      <c r="M72" s="326"/>
      <c r="N72" s="138"/>
      <c r="O72" s="1"/>
    </row>
    <row r="73" spans="2:19" ht="11.25" customHeight="1" thickBot="1" x14ac:dyDescent="0.25">
      <c r="B73" s="125"/>
      <c r="C73" s="100"/>
      <c r="D73" s="100"/>
      <c r="E73" s="100"/>
      <c r="F73" s="52"/>
      <c r="G73" s="134"/>
      <c r="H73" s="135"/>
      <c r="I73" s="136"/>
      <c r="J73" s="2"/>
      <c r="K73" s="2"/>
      <c r="L73" s="2"/>
      <c r="M73" s="137"/>
      <c r="N73" s="138"/>
      <c r="O73" s="1"/>
    </row>
    <row r="74" spans="2:19" ht="14.25" customHeight="1" x14ac:dyDescent="0.2">
      <c r="B74" s="125"/>
      <c r="C74" s="285" t="s">
        <v>5</v>
      </c>
      <c r="D74" s="287" t="s">
        <v>6</v>
      </c>
      <c r="E74" s="289" t="s">
        <v>7</v>
      </c>
      <c r="F74" s="290"/>
      <c r="G74" s="290"/>
      <c r="H74" s="291"/>
      <c r="I74" s="295" t="s">
        <v>8</v>
      </c>
      <c r="J74" s="88" t="s">
        <v>214</v>
      </c>
      <c r="K74" s="298" t="s">
        <v>9</v>
      </c>
      <c r="L74" s="299"/>
      <c r="M74" s="300"/>
      <c r="N74" s="139"/>
    </row>
    <row r="75" spans="2:19" ht="14.25" customHeight="1" thickBot="1" x14ac:dyDescent="0.25">
      <c r="B75" s="125"/>
      <c r="C75" s="286"/>
      <c r="D75" s="288"/>
      <c r="E75" s="292"/>
      <c r="F75" s="293"/>
      <c r="G75" s="293"/>
      <c r="H75" s="294"/>
      <c r="I75" s="296"/>
      <c r="J75" s="89" t="s">
        <v>10</v>
      </c>
      <c r="K75" s="79" t="s">
        <v>46</v>
      </c>
      <c r="L75" s="80" t="s">
        <v>47</v>
      </c>
      <c r="M75" s="81" t="s">
        <v>13</v>
      </c>
      <c r="N75" s="139"/>
    </row>
    <row r="76" spans="2:19" ht="63" customHeight="1" x14ac:dyDescent="0.2">
      <c r="B76" s="125"/>
      <c r="C76" s="312" t="s">
        <v>57</v>
      </c>
      <c r="D76" s="273" t="s">
        <v>58</v>
      </c>
      <c r="E76" s="320" t="s">
        <v>16</v>
      </c>
      <c r="F76" s="321" t="s">
        <v>226</v>
      </c>
      <c r="G76" s="322"/>
      <c r="H76" s="323"/>
      <c r="I76" s="70" t="s">
        <v>18</v>
      </c>
      <c r="J76" s="29" t="s">
        <v>19</v>
      </c>
      <c r="K76" s="111" t="s">
        <v>225</v>
      </c>
      <c r="L76" s="103"/>
      <c r="M76" s="8"/>
      <c r="N76" s="140"/>
      <c r="O76" s="1"/>
      <c r="Q76" s="62" t="str">
        <f>IF(K76="✔","○","×")</f>
        <v>○</v>
      </c>
    </row>
    <row r="77" spans="2:19" ht="63" customHeight="1" x14ac:dyDescent="0.2">
      <c r="B77" s="125"/>
      <c r="C77" s="313"/>
      <c r="D77" s="274"/>
      <c r="E77" s="301"/>
      <c r="F77" s="305" t="s">
        <v>51</v>
      </c>
      <c r="G77" s="265" t="s">
        <v>59</v>
      </c>
      <c r="H77" s="265"/>
      <c r="I77" s="10"/>
      <c r="J77" s="11" t="s">
        <v>19</v>
      </c>
      <c r="K77" s="112"/>
      <c r="L77" s="105" t="s">
        <v>225</v>
      </c>
      <c r="M77" s="113"/>
      <c r="N77" s="140"/>
      <c r="O77" s="1"/>
      <c r="Q77" s="62" t="str">
        <f>IF(((K76="✔")*(COUNTIF(K77:M77,"✔")=0)),"×","○")</f>
        <v>○</v>
      </c>
      <c r="R77" s="63" t="s">
        <v>208</v>
      </c>
      <c r="S77" s="64" t="str">
        <f>IF(COUNTIF(K77:K81,"✔")&gt;=1,"OK","NG")</f>
        <v>OK</v>
      </c>
    </row>
    <row r="78" spans="2:19" ht="63" customHeight="1" x14ac:dyDescent="0.2">
      <c r="B78" s="125"/>
      <c r="C78" s="313"/>
      <c r="D78" s="274"/>
      <c r="E78" s="301"/>
      <c r="F78" s="306"/>
      <c r="G78" s="265" t="s">
        <v>60</v>
      </c>
      <c r="H78" s="265"/>
      <c r="I78" s="10"/>
      <c r="J78" s="11" t="s">
        <v>19</v>
      </c>
      <c r="K78" s="112" t="s">
        <v>225</v>
      </c>
      <c r="L78" s="105"/>
      <c r="M78" s="113"/>
      <c r="N78" s="140"/>
      <c r="O78" s="1"/>
      <c r="Q78" s="62" t="str">
        <f>IF(((K76="✔")*(COUNTIF(K78:M78,"✔")=0)),"×","○")</f>
        <v>○</v>
      </c>
    </row>
    <row r="79" spans="2:19" ht="63" customHeight="1" x14ac:dyDescent="0.2">
      <c r="B79" s="125"/>
      <c r="C79" s="314"/>
      <c r="D79" s="274"/>
      <c r="E79" s="301"/>
      <c r="F79" s="306"/>
      <c r="G79" s="265" t="s">
        <v>61</v>
      </c>
      <c r="H79" s="265"/>
      <c r="I79" s="10"/>
      <c r="J79" s="11" t="s">
        <v>19</v>
      </c>
      <c r="K79" s="112"/>
      <c r="L79" s="105" t="s">
        <v>225</v>
      </c>
      <c r="M79" s="113"/>
      <c r="N79" s="140"/>
      <c r="O79" s="1"/>
      <c r="Q79" s="62" t="str">
        <f>IF(((K76="✔")*(COUNTIF(K79:M79,"✔")=0)),"×","○")</f>
        <v>○</v>
      </c>
    </row>
    <row r="80" spans="2:19" ht="63" customHeight="1" x14ac:dyDescent="0.2">
      <c r="B80" s="125"/>
      <c r="C80" s="314"/>
      <c r="D80" s="274"/>
      <c r="E80" s="301"/>
      <c r="F80" s="306"/>
      <c r="G80" s="265" t="s">
        <v>62</v>
      </c>
      <c r="H80" s="265"/>
      <c r="I80" s="10"/>
      <c r="J80" s="11" t="s">
        <v>19</v>
      </c>
      <c r="K80" s="112"/>
      <c r="L80" s="105" t="s">
        <v>225</v>
      </c>
      <c r="M80" s="113"/>
      <c r="N80" s="140"/>
      <c r="O80" s="1"/>
      <c r="Q80" s="62" t="str">
        <f>IF(((K76="✔")*(COUNTIF(K80:M80,"✔")=0)),"×","○")</f>
        <v>○</v>
      </c>
    </row>
    <row r="81" spans="2:19" ht="63" customHeight="1" x14ac:dyDescent="0.2">
      <c r="B81" s="125"/>
      <c r="C81" s="314"/>
      <c r="D81" s="274"/>
      <c r="E81" s="301"/>
      <c r="F81" s="306"/>
      <c r="G81" s="265" t="s">
        <v>63</v>
      </c>
      <c r="H81" s="265"/>
      <c r="I81" s="10"/>
      <c r="J81" s="11" t="s">
        <v>24</v>
      </c>
      <c r="K81" s="112" t="s">
        <v>225</v>
      </c>
      <c r="L81" s="105"/>
      <c r="M81" s="113"/>
      <c r="N81" s="140"/>
      <c r="O81" s="1"/>
      <c r="Q81" s="62" t="str">
        <f>IF(((K76="✔")*(COUNTIF(K81:M81,"✔")=0)),"×","○")</f>
        <v>○</v>
      </c>
    </row>
    <row r="82" spans="2:19" ht="63" customHeight="1" x14ac:dyDescent="0.2">
      <c r="B82" s="125"/>
      <c r="C82" s="314"/>
      <c r="D82" s="274"/>
      <c r="E82" s="301"/>
      <c r="F82" s="305" t="s">
        <v>52</v>
      </c>
      <c r="G82" s="316" t="s">
        <v>64</v>
      </c>
      <c r="H82" s="316"/>
      <c r="I82" s="26"/>
      <c r="J82" s="33" t="s">
        <v>19</v>
      </c>
      <c r="K82" s="114"/>
      <c r="L82" s="115" t="s">
        <v>225</v>
      </c>
      <c r="M82" s="116"/>
      <c r="N82" s="140"/>
      <c r="O82" s="1"/>
      <c r="Q82" s="62" t="str">
        <f>IF(((K76="✔")*(COUNTIF(K82:M82,"✔")=0)),"×","○")</f>
        <v>○</v>
      </c>
      <c r="R82" s="63" t="s">
        <v>210</v>
      </c>
      <c r="S82" s="64" t="str">
        <f>IF(COUNTIF(K82:K84,"✔")&gt;=1,"OK","NG")</f>
        <v>OK</v>
      </c>
    </row>
    <row r="83" spans="2:19" ht="63" customHeight="1" x14ac:dyDescent="0.2">
      <c r="B83" s="125"/>
      <c r="C83" s="314"/>
      <c r="D83" s="274"/>
      <c r="E83" s="301"/>
      <c r="F83" s="306"/>
      <c r="G83" s="265" t="s">
        <v>65</v>
      </c>
      <c r="H83" s="265"/>
      <c r="I83" s="10"/>
      <c r="J83" s="11" t="s">
        <v>24</v>
      </c>
      <c r="K83" s="112" t="s">
        <v>225</v>
      </c>
      <c r="L83" s="105"/>
      <c r="M83" s="113"/>
      <c r="N83" s="140"/>
      <c r="O83" s="1"/>
      <c r="Q83" s="62" t="str">
        <f>IF(((K76="✔")*(COUNTIF(K83:M83,"✔")=0)),"×","○")</f>
        <v>○</v>
      </c>
    </row>
    <row r="84" spans="2:19" ht="63" customHeight="1" x14ac:dyDescent="0.2">
      <c r="B84" s="125"/>
      <c r="C84" s="314"/>
      <c r="D84" s="274"/>
      <c r="E84" s="301"/>
      <c r="F84" s="306"/>
      <c r="G84" s="265" t="s">
        <v>66</v>
      </c>
      <c r="H84" s="265"/>
      <c r="I84" s="10"/>
      <c r="J84" s="11" t="s">
        <v>24</v>
      </c>
      <c r="K84" s="112"/>
      <c r="L84" s="105" t="s">
        <v>225</v>
      </c>
      <c r="M84" s="113"/>
      <c r="N84" s="140"/>
      <c r="O84" s="1"/>
      <c r="Q84" s="62" t="str">
        <f>IF(((K76="✔")*(COUNTIF(J84:L84,"✔")=0)),"×","○")</f>
        <v>○</v>
      </c>
    </row>
    <row r="85" spans="2:19" ht="63" customHeight="1" x14ac:dyDescent="0.2">
      <c r="B85" s="125"/>
      <c r="C85" s="314"/>
      <c r="D85" s="274"/>
      <c r="E85" s="317" t="s">
        <v>67</v>
      </c>
      <c r="F85" s="278" t="s">
        <v>68</v>
      </c>
      <c r="G85" s="284"/>
      <c r="H85" s="284"/>
      <c r="I85" s="68" t="s">
        <v>23</v>
      </c>
      <c r="J85" s="11" t="s">
        <v>24</v>
      </c>
      <c r="K85" s="112" t="s">
        <v>225</v>
      </c>
      <c r="L85" s="105"/>
      <c r="M85" s="14"/>
      <c r="N85" s="140"/>
      <c r="O85" s="1"/>
      <c r="Q85" s="62" t="str">
        <f>IF(K85="✔","○","×")</f>
        <v>○</v>
      </c>
    </row>
    <row r="86" spans="2:19" ht="63" customHeight="1" x14ac:dyDescent="0.2">
      <c r="B86" s="125"/>
      <c r="C86" s="314"/>
      <c r="D86" s="274"/>
      <c r="E86" s="318"/>
      <c r="F86" s="191" t="s">
        <v>51</v>
      </c>
      <c r="G86" s="265" t="s">
        <v>69</v>
      </c>
      <c r="H86" s="265"/>
      <c r="I86" s="10"/>
      <c r="J86" s="11" t="s">
        <v>19</v>
      </c>
      <c r="K86" s="112"/>
      <c r="L86" s="105" t="s">
        <v>225</v>
      </c>
      <c r="M86" s="113"/>
      <c r="N86" s="140"/>
      <c r="O86" s="1"/>
      <c r="Q86" s="62" t="str">
        <f>IF(((K85="✔")*(COUNTIF(K86:M86,"✔")=0)),"×","○")</f>
        <v>○</v>
      </c>
    </row>
    <row r="87" spans="2:19" ht="63" customHeight="1" x14ac:dyDescent="0.2">
      <c r="B87" s="125"/>
      <c r="C87" s="314"/>
      <c r="D87" s="274"/>
      <c r="E87" s="318"/>
      <c r="F87" s="305" t="s">
        <v>52</v>
      </c>
      <c r="G87" s="193" t="s">
        <v>70</v>
      </c>
      <c r="H87" s="193"/>
      <c r="I87" s="26"/>
      <c r="J87" s="192" t="s">
        <v>24</v>
      </c>
      <c r="K87" s="114"/>
      <c r="L87" s="115" t="s">
        <v>225</v>
      </c>
      <c r="M87" s="116"/>
      <c r="N87" s="148"/>
      <c r="O87" s="1"/>
      <c r="Q87" s="62" t="str">
        <f>IF(((K85="✔")*(COUNTIF(K87:M87,"✔")=0)),"×","○")</f>
        <v>○</v>
      </c>
    </row>
    <row r="88" spans="2:19" ht="63" customHeight="1" x14ac:dyDescent="0.2">
      <c r="B88" s="125"/>
      <c r="C88" s="314"/>
      <c r="D88" s="274"/>
      <c r="E88" s="318"/>
      <c r="F88" s="306"/>
      <c r="G88" s="284" t="s">
        <v>71</v>
      </c>
      <c r="H88" s="284"/>
      <c r="I88" s="10"/>
      <c r="J88" s="34" t="s">
        <v>24</v>
      </c>
      <c r="K88" s="112"/>
      <c r="L88" s="105" t="s">
        <v>225</v>
      </c>
      <c r="M88" s="113"/>
      <c r="N88" s="148"/>
      <c r="O88" s="1"/>
      <c r="Q88" s="62" t="str">
        <f>IF(((K85="✔")*(COUNTIF(K88:M88,"✔")=0)),"×","○")</f>
        <v>○</v>
      </c>
    </row>
    <row r="89" spans="2:19" ht="63" customHeight="1" x14ac:dyDescent="0.2">
      <c r="B89" s="125"/>
      <c r="C89" s="314"/>
      <c r="D89" s="274"/>
      <c r="E89" s="319"/>
      <c r="F89" s="306"/>
      <c r="G89" s="284" t="s">
        <v>72</v>
      </c>
      <c r="H89" s="279"/>
      <c r="I89" s="10"/>
      <c r="J89" s="34" t="s">
        <v>24</v>
      </c>
      <c r="K89" s="112"/>
      <c r="L89" s="105" t="s">
        <v>225</v>
      </c>
      <c r="M89" s="113"/>
      <c r="N89" s="148"/>
      <c r="O89" s="1"/>
      <c r="Q89" s="62" t="str">
        <f>IF(((K85="✔")*(COUNTIF(K89:M89,"✔")=0)),"×","○")</f>
        <v>○</v>
      </c>
    </row>
    <row r="90" spans="2:19" ht="63" customHeight="1" x14ac:dyDescent="0.2">
      <c r="B90" s="125"/>
      <c r="C90" s="314"/>
      <c r="D90" s="274"/>
      <c r="E90" s="301" t="s">
        <v>73</v>
      </c>
      <c r="F90" s="303" t="s">
        <v>74</v>
      </c>
      <c r="G90" s="304"/>
      <c r="H90" s="304"/>
      <c r="I90" s="10"/>
      <c r="J90" s="34" t="s">
        <v>24</v>
      </c>
      <c r="K90" s="112"/>
      <c r="L90" s="105" t="s">
        <v>225</v>
      </c>
      <c r="M90" s="14"/>
      <c r="N90" s="148"/>
      <c r="O90" s="1"/>
      <c r="Q90" s="62" t="str">
        <f>IF(COUNTIF(K90:L90,"✔")=1,"○","×")</f>
        <v>○</v>
      </c>
    </row>
    <row r="91" spans="2:19" ht="63" customHeight="1" x14ac:dyDescent="0.2">
      <c r="B91" s="125"/>
      <c r="C91" s="314"/>
      <c r="D91" s="274"/>
      <c r="E91" s="301"/>
      <c r="F91" s="191" t="s">
        <v>51</v>
      </c>
      <c r="G91" s="265" t="s">
        <v>69</v>
      </c>
      <c r="H91" s="265"/>
      <c r="I91" s="10"/>
      <c r="J91" s="34" t="s">
        <v>24</v>
      </c>
      <c r="K91" s="112"/>
      <c r="L91" s="105"/>
      <c r="M91" s="113"/>
      <c r="N91" s="148"/>
      <c r="O91" s="1"/>
      <c r="Q91" s="62" t="str">
        <f>IF(((K90="✔")*(COUNTIF(K91:M91,"✔")=0)),"×","○")</f>
        <v>○</v>
      </c>
    </row>
    <row r="92" spans="2:19" ht="63" customHeight="1" x14ac:dyDescent="0.2">
      <c r="B92" s="125"/>
      <c r="C92" s="314"/>
      <c r="D92" s="274"/>
      <c r="E92" s="301"/>
      <c r="F92" s="305" t="s">
        <v>52</v>
      </c>
      <c r="G92" s="308" t="s">
        <v>75</v>
      </c>
      <c r="H92" s="309"/>
      <c r="I92" s="26"/>
      <c r="J92" s="192" t="s">
        <v>24</v>
      </c>
      <c r="K92" s="114"/>
      <c r="L92" s="115"/>
      <c r="M92" s="116"/>
      <c r="N92" s="148"/>
      <c r="O92" s="1"/>
      <c r="Q92" s="62" t="str">
        <f>IF(((K90="✔")*(COUNTIF(K92:M92,"✔")=0)),"×","○")</f>
        <v>○</v>
      </c>
    </row>
    <row r="93" spans="2:19" ht="63" customHeight="1" x14ac:dyDescent="0.2">
      <c r="B93" s="125"/>
      <c r="C93" s="314"/>
      <c r="D93" s="274"/>
      <c r="E93" s="301"/>
      <c r="F93" s="306"/>
      <c r="G93" s="284" t="s">
        <v>76</v>
      </c>
      <c r="H93" s="284"/>
      <c r="I93" s="10"/>
      <c r="J93" s="34" t="s">
        <v>19</v>
      </c>
      <c r="K93" s="112"/>
      <c r="L93" s="105"/>
      <c r="M93" s="113"/>
      <c r="N93" s="148"/>
      <c r="O93" s="1"/>
      <c r="Q93" s="62" t="str">
        <f>IF(((K90="✔")*(COUNTIF(K93:M93,"✔")=0)),"×","○")</f>
        <v>○</v>
      </c>
    </row>
    <row r="94" spans="2:19" ht="63" customHeight="1" thickBot="1" x14ac:dyDescent="0.25">
      <c r="B94" s="125"/>
      <c r="C94" s="315"/>
      <c r="D94" s="275"/>
      <c r="E94" s="302"/>
      <c r="F94" s="307"/>
      <c r="G94" s="310" t="s">
        <v>77</v>
      </c>
      <c r="H94" s="311"/>
      <c r="I94" s="19"/>
      <c r="J94" s="38" t="s">
        <v>19</v>
      </c>
      <c r="K94" s="117"/>
      <c r="L94" s="107"/>
      <c r="M94" s="118"/>
      <c r="N94" s="148"/>
      <c r="O94" s="1"/>
      <c r="Q94" s="62" t="str">
        <f>IF(((K90="✔")*(COUNTIF(K94:M94,"✔")=0)),"×","○")</f>
        <v>○</v>
      </c>
    </row>
    <row r="95" spans="2:19" ht="4.5" customHeight="1" x14ac:dyDescent="0.2">
      <c r="B95" s="125"/>
      <c r="C95" s="204"/>
      <c r="D95" s="205"/>
      <c r="E95" s="206"/>
      <c r="F95" s="207"/>
      <c r="G95" s="207"/>
      <c r="H95" s="207"/>
      <c r="I95" s="208"/>
      <c r="J95" s="209"/>
      <c r="K95" s="209"/>
      <c r="L95" s="209"/>
      <c r="M95" s="209"/>
      <c r="N95" s="140"/>
      <c r="O95" s="1"/>
    </row>
    <row r="96" spans="2:19" ht="15.75" customHeight="1" x14ac:dyDescent="0.2">
      <c r="B96" s="125"/>
      <c r="C96" s="269" t="str">
        <f>C68</f>
        <v xml:space="preserve"> ● … 「連携の形態」のうち、各「医療・介護連携のポイント」が該当するもの
 ★ … 各ポイントのうち、都の指針に基づき遵守が必要なもの</v>
      </c>
      <c r="D96" s="269"/>
      <c r="E96" s="269"/>
      <c r="F96" s="269"/>
      <c r="G96" s="269"/>
      <c r="H96" s="269"/>
      <c r="I96" s="269"/>
      <c r="J96" s="269"/>
      <c r="K96" s="269"/>
      <c r="L96" s="269"/>
      <c r="M96" s="269"/>
      <c r="N96" s="140"/>
      <c r="O96" s="1"/>
    </row>
    <row r="97" spans="2:17" x14ac:dyDescent="0.2">
      <c r="B97" s="125"/>
      <c r="C97" s="269"/>
      <c r="D97" s="269"/>
      <c r="E97" s="269"/>
      <c r="F97" s="269"/>
      <c r="G97" s="269"/>
      <c r="H97" s="269"/>
      <c r="I97" s="269"/>
      <c r="J97" s="269"/>
      <c r="K97" s="269"/>
      <c r="L97" s="269"/>
      <c r="M97" s="269"/>
      <c r="N97" s="140"/>
      <c r="O97" s="1"/>
    </row>
    <row r="98" spans="2:17" ht="15" thickBot="1" x14ac:dyDescent="0.25">
      <c r="B98" s="141"/>
      <c r="C98" s="142"/>
      <c r="D98" s="142"/>
      <c r="E98" s="142"/>
      <c r="F98" s="142"/>
      <c r="G98" s="142"/>
      <c r="H98" s="142"/>
      <c r="I98" s="143"/>
      <c r="J98" s="142"/>
      <c r="K98" s="142"/>
      <c r="L98" s="142"/>
      <c r="M98" s="144"/>
      <c r="N98" s="145"/>
      <c r="O98" s="1"/>
    </row>
    <row r="99" spans="2:17" x14ac:dyDescent="0.2">
      <c r="B99" s="146"/>
      <c r="C99" s="122"/>
      <c r="D99" s="122"/>
      <c r="E99" s="122"/>
      <c r="F99" s="122"/>
      <c r="G99" s="122"/>
      <c r="H99" s="122"/>
      <c r="I99" s="123"/>
      <c r="J99" s="122"/>
      <c r="K99" s="122"/>
      <c r="L99" s="122"/>
      <c r="M99" s="147"/>
      <c r="N99" s="124"/>
      <c r="O99" s="1"/>
    </row>
    <row r="100" spans="2:17" ht="23.4" x14ac:dyDescent="0.2">
      <c r="B100" s="125"/>
      <c r="C100" s="326" t="s">
        <v>78</v>
      </c>
      <c r="D100" s="326"/>
      <c r="E100" s="326"/>
      <c r="F100" s="326"/>
      <c r="G100" s="326"/>
      <c r="H100" s="326"/>
      <c r="I100" s="326"/>
      <c r="J100" s="326"/>
      <c r="K100" s="326"/>
      <c r="L100" s="326"/>
      <c r="M100" s="326"/>
      <c r="N100" s="138"/>
      <c r="O100" s="1"/>
    </row>
    <row r="101" spans="2:17" ht="11.25" customHeight="1" thickBot="1" x14ac:dyDescent="0.25">
      <c r="B101" s="125"/>
      <c r="C101" s="100"/>
      <c r="D101" s="100"/>
      <c r="E101" s="100"/>
      <c r="F101" s="52"/>
      <c r="G101" s="134"/>
      <c r="H101" s="135"/>
      <c r="I101" s="136"/>
      <c r="J101" s="2"/>
      <c r="K101" s="2"/>
      <c r="L101" s="2"/>
      <c r="M101" s="137"/>
      <c r="N101" s="138"/>
      <c r="O101" s="1"/>
    </row>
    <row r="102" spans="2:17" ht="14.25" customHeight="1" x14ac:dyDescent="0.2">
      <c r="B102" s="125"/>
      <c r="C102" s="285" t="s">
        <v>5</v>
      </c>
      <c r="D102" s="287" t="s">
        <v>6</v>
      </c>
      <c r="E102" s="289" t="s">
        <v>7</v>
      </c>
      <c r="F102" s="290"/>
      <c r="G102" s="290"/>
      <c r="H102" s="291"/>
      <c r="I102" s="295" t="s">
        <v>8</v>
      </c>
      <c r="J102" s="88" t="s">
        <v>214</v>
      </c>
      <c r="K102" s="298" t="s">
        <v>9</v>
      </c>
      <c r="L102" s="299"/>
      <c r="M102" s="300"/>
      <c r="N102" s="139"/>
    </row>
    <row r="103" spans="2:17" ht="14.25" customHeight="1" thickBot="1" x14ac:dyDescent="0.25">
      <c r="B103" s="125"/>
      <c r="C103" s="286"/>
      <c r="D103" s="288"/>
      <c r="E103" s="292"/>
      <c r="F103" s="293"/>
      <c r="G103" s="293"/>
      <c r="H103" s="294"/>
      <c r="I103" s="296"/>
      <c r="J103" s="84" t="s">
        <v>10</v>
      </c>
      <c r="K103" s="79" t="s">
        <v>46</v>
      </c>
      <c r="L103" s="80" t="s">
        <v>47</v>
      </c>
      <c r="M103" s="81" t="s">
        <v>13</v>
      </c>
      <c r="N103" s="139"/>
    </row>
    <row r="104" spans="2:17" ht="57.75" customHeight="1" x14ac:dyDescent="0.2">
      <c r="B104" s="125"/>
      <c r="C104" s="270" t="s">
        <v>79</v>
      </c>
      <c r="D104" s="281" t="s">
        <v>80</v>
      </c>
      <c r="E104" s="276" t="s">
        <v>216</v>
      </c>
      <c r="F104" s="281" t="s">
        <v>82</v>
      </c>
      <c r="G104" s="277"/>
      <c r="H104" s="277"/>
      <c r="I104" s="67" t="s">
        <v>23</v>
      </c>
      <c r="J104" s="24" t="s">
        <v>24</v>
      </c>
      <c r="K104" s="102" t="s">
        <v>225</v>
      </c>
      <c r="L104" s="103"/>
      <c r="M104" s="8"/>
      <c r="N104" s="140"/>
      <c r="O104" s="1"/>
      <c r="Q104" s="62" t="str">
        <f>IF(K104="✔","○","×")</f>
        <v>○</v>
      </c>
    </row>
    <row r="105" spans="2:17" ht="61.5" customHeight="1" x14ac:dyDescent="0.2">
      <c r="B105" s="125"/>
      <c r="C105" s="271"/>
      <c r="D105" s="282"/>
      <c r="E105" s="266"/>
      <c r="F105" s="96"/>
      <c r="G105" s="265" t="s">
        <v>83</v>
      </c>
      <c r="H105" s="265"/>
      <c r="I105" s="10"/>
      <c r="J105" s="25" t="s">
        <v>24</v>
      </c>
      <c r="K105" s="104"/>
      <c r="L105" s="105" t="s">
        <v>225</v>
      </c>
      <c r="M105" s="110"/>
      <c r="N105" s="140"/>
      <c r="O105" s="1"/>
      <c r="Q105" s="62" t="str">
        <f>IF(((K104="✔")*(COUNTIF(K105:M105,"✔")=0)),"×","○")</f>
        <v>○</v>
      </c>
    </row>
    <row r="106" spans="2:17" ht="57.75" customHeight="1" x14ac:dyDescent="0.2">
      <c r="B106" s="125"/>
      <c r="C106" s="271"/>
      <c r="D106" s="282"/>
      <c r="E106" s="266" t="s">
        <v>84</v>
      </c>
      <c r="F106" s="41"/>
      <c r="G106" s="42" t="s">
        <v>85</v>
      </c>
      <c r="H106" s="43"/>
      <c r="I106" s="10"/>
      <c r="J106" s="44" t="s">
        <v>24</v>
      </c>
      <c r="K106" s="104" t="s">
        <v>225</v>
      </c>
      <c r="L106" s="105"/>
      <c r="M106" s="14"/>
      <c r="N106" s="148"/>
      <c r="O106" s="1"/>
      <c r="Q106" s="62" t="str">
        <f>IF(((K104="✔")*(COUNTIF(K106:M106,"✔")=0)),"×","○")</f>
        <v>○</v>
      </c>
    </row>
    <row r="107" spans="2:17" ht="61.5" customHeight="1" x14ac:dyDescent="0.2">
      <c r="B107" s="125"/>
      <c r="C107" s="271"/>
      <c r="D107" s="282"/>
      <c r="E107" s="266"/>
      <c r="F107" s="45"/>
      <c r="G107" s="41"/>
      <c r="H107" s="93" t="s">
        <v>86</v>
      </c>
      <c r="I107" s="10"/>
      <c r="J107" s="44" t="s">
        <v>24</v>
      </c>
      <c r="K107" s="104"/>
      <c r="L107" s="105" t="s">
        <v>225</v>
      </c>
      <c r="M107" s="110"/>
      <c r="N107" s="148"/>
      <c r="O107" s="1"/>
      <c r="Q107" s="62" t="str">
        <f>IF(((K104="✔")*(K106="✔")*(COUNTIF(K107:M107,"✔")=0)),"×","○")</f>
        <v>○</v>
      </c>
    </row>
    <row r="108" spans="2:17" ht="57.75" customHeight="1" x14ac:dyDescent="0.2">
      <c r="B108" s="125"/>
      <c r="C108" s="271"/>
      <c r="D108" s="282"/>
      <c r="E108" s="266"/>
      <c r="F108" s="15"/>
      <c r="G108" s="96"/>
      <c r="H108" s="93" t="s">
        <v>87</v>
      </c>
      <c r="I108" s="10"/>
      <c r="J108" s="44" t="s">
        <v>30</v>
      </c>
      <c r="K108" s="104" t="s">
        <v>225</v>
      </c>
      <c r="L108" s="105"/>
      <c r="M108" s="110"/>
      <c r="N108" s="148"/>
      <c r="O108" s="1"/>
      <c r="Q108" s="62" t="str">
        <f>IF(((K104="✔")*(K106="✔")*(COUNTIF(K108:M108,"✔")=0)),"×","○")</f>
        <v>○</v>
      </c>
    </row>
    <row r="109" spans="2:17" ht="57.75" customHeight="1" x14ac:dyDescent="0.2">
      <c r="B109" s="125"/>
      <c r="C109" s="271"/>
      <c r="D109" s="282"/>
      <c r="E109" s="266"/>
      <c r="F109" s="15"/>
      <c r="G109" s="97"/>
      <c r="H109" s="93" t="s">
        <v>88</v>
      </c>
      <c r="I109" s="10"/>
      <c r="J109" s="44" t="s">
        <v>30</v>
      </c>
      <c r="K109" s="104" t="s">
        <v>225</v>
      </c>
      <c r="L109" s="105"/>
      <c r="M109" s="110"/>
      <c r="N109" s="148"/>
      <c r="O109" s="1"/>
      <c r="Q109" s="62" t="str">
        <f>IF(((K104="✔")*(K106="✔")*(COUNTIF(K109:M109,"✔")=0)),"×","○")</f>
        <v>○</v>
      </c>
    </row>
    <row r="110" spans="2:17" ht="57.75" customHeight="1" x14ac:dyDescent="0.2">
      <c r="B110" s="125"/>
      <c r="C110" s="271"/>
      <c r="D110" s="282"/>
      <c r="E110" s="266" t="s">
        <v>67</v>
      </c>
      <c r="F110" s="41"/>
      <c r="G110" s="42" t="s">
        <v>89</v>
      </c>
      <c r="H110" s="43"/>
      <c r="I110" s="10"/>
      <c r="J110" s="44" t="s">
        <v>30</v>
      </c>
      <c r="K110" s="104"/>
      <c r="L110" s="105" t="s">
        <v>225</v>
      </c>
      <c r="M110" s="14"/>
      <c r="N110" s="148"/>
      <c r="O110" s="1"/>
      <c r="Q110" s="62" t="str">
        <f>IF(((K104="✔")*(COUNTIF(K110:M110,"✔")=0)),"×","○")</f>
        <v>○</v>
      </c>
    </row>
    <row r="111" spans="2:17" ht="75.75" customHeight="1" x14ac:dyDescent="0.2">
      <c r="B111" s="125"/>
      <c r="C111" s="271"/>
      <c r="D111" s="282"/>
      <c r="E111" s="266"/>
      <c r="F111" s="45"/>
      <c r="G111" s="41"/>
      <c r="H111" s="93" t="s">
        <v>90</v>
      </c>
      <c r="I111" s="10"/>
      <c r="J111" s="44" t="s">
        <v>30</v>
      </c>
      <c r="K111" s="104"/>
      <c r="L111" s="105"/>
      <c r="M111" s="110"/>
      <c r="N111" s="148"/>
      <c r="O111" s="1"/>
      <c r="Q111" s="62" t="str">
        <f>IF(((K104="✔")*(K110="✔")*(COUNTIF(K111:M111,"✔")=0)),"×","○")</f>
        <v>○</v>
      </c>
    </row>
    <row r="112" spans="2:17" ht="57.75" customHeight="1" x14ac:dyDescent="0.2">
      <c r="B112" s="125"/>
      <c r="C112" s="271"/>
      <c r="D112" s="282"/>
      <c r="E112" s="266"/>
      <c r="F112" s="15"/>
      <c r="G112" s="96"/>
      <c r="H112" s="93" t="s">
        <v>91</v>
      </c>
      <c r="I112" s="10"/>
      <c r="J112" s="44" t="s">
        <v>30</v>
      </c>
      <c r="K112" s="104"/>
      <c r="L112" s="105"/>
      <c r="M112" s="110"/>
      <c r="N112" s="148"/>
      <c r="O112" s="1"/>
      <c r="Q112" s="62" t="str">
        <f>IF(((K104="✔")*(K110="✔")*(COUNTIF(K112:M112,"✔")=0)),"×","○")</f>
        <v>○</v>
      </c>
    </row>
    <row r="113" spans="2:17" ht="57.75" customHeight="1" x14ac:dyDescent="0.2">
      <c r="B113" s="125"/>
      <c r="C113" s="271"/>
      <c r="D113" s="282"/>
      <c r="E113" s="266"/>
      <c r="F113" s="45"/>
      <c r="G113" s="41"/>
      <c r="H113" s="46" t="s">
        <v>92</v>
      </c>
      <c r="I113" s="10"/>
      <c r="J113" s="44" t="s">
        <v>30</v>
      </c>
      <c r="K113" s="104"/>
      <c r="L113" s="105"/>
      <c r="M113" s="110"/>
      <c r="N113" s="148"/>
      <c r="O113" s="1"/>
      <c r="Q113" s="62" t="str">
        <f>IF(((K104="✔")*(K110="✔")*(COUNTIF(K113:M113,"✔")=0)),"×","○")</f>
        <v>○</v>
      </c>
    </row>
    <row r="114" spans="2:17" ht="57.75" customHeight="1" x14ac:dyDescent="0.2">
      <c r="B114" s="125"/>
      <c r="C114" s="271"/>
      <c r="D114" s="282"/>
      <c r="E114" s="266"/>
      <c r="F114" s="47"/>
      <c r="G114" s="41"/>
      <c r="H114" s="93" t="s">
        <v>93</v>
      </c>
      <c r="I114" s="10"/>
      <c r="J114" s="44" t="s">
        <v>30</v>
      </c>
      <c r="K114" s="104"/>
      <c r="L114" s="105"/>
      <c r="M114" s="110"/>
      <c r="N114" s="148"/>
      <c r="O114" s="1"/>
      <c r="Q114" s="62" t="str">
        <f>IF(((K104="✔")*(K110="✔")*(COUNTIF(K114:M114,"✔")=0)),"×","○")</f>
        <v>○</v>
      </c>
    </row>
    <row r="115" spans="2:17" ht="57.75" customHeight="1" x14ac:dyDescent="0.2">
      <c r="B115" s="125"/>
      <c r="C115" s="271"/>
      <c r="D115" s="282"/>
      <c r="E115" s="266"/>
      <c r="F115" s="45"/>
      <c r="G115" s="41"/>
      <c r="H115" s="93" t="s">
        <v>94</v>
      </c>
      <c r="I115" s="10"/>
      <c r="J115" s="44" t="s">
        <v>30</v>
      </c>
      <c r="K115" s="104"/>
      <c r="L115" s="105"/>
      <c r="M115" s="110"/>
      <c r="N115" s="148"/>
      <c r="O115" s="1"/>
      <c r="Q115" s="62" t="str">
        <f>IF(((K104="✔")*(K110="✔")*(COUNTIF(K115:M115,"✔")=0)),"×","○")</f>
        <v>○</v>
      </c>
    </row>
    <row r="116" spans="2:17" ht="57.75" customHeight="1" x14ac:dyDescent="0.2">
      <c r="B116" s="125"/>
      <c r="C116" s="271"/>
      <c r="D116" s="282"/>
      <c r="E116" s="266"/>
      <c r="F116" s="15"/>
      <c r="G116" s="96"/>
      <c r="H116" s="93" t="s">
        <v>87</v>
      </c>
      <c r="I116" s="10"/>
      <c r="J116" s="44" t="s">
        <v>30</v>
      </c>
      <c r="K116" s="104"/>
      <c r="L116" s="105"/>
      <c r="M116" s="110"/>
      <c r="N116" s="148"/>
      <c r="O116" s="1"/>
      <c r="Q116" s="62" t="str">
        <f>IF(((K104="✔")*(K110="✔")*(COUNTIF(K116:M116,"✔")=0)),"×","○")</f>
        <v>○</v>
      </c>
    </row>
    <row r="117" spans="2:17" ht="57.75" customHeight="1" x14ac:dyDescent="0.2">
      <c r="B117" s="125"/>
      <c r="C117" s="271"/>
      <c r="D117" s="282"/>
      <c r="E117" s="266"/>
      <c r="F117" s="45"/>
      <c r="G117" s="48"/>
      <c r="H117" s="93" t="s">
        <v>95</v>
      </c>
      <c r="I117" s="10"/>
      <c r="J117" s="44" t="s">
        <v>30</v>
      </c>
      <c r="K117" s="104"/>
      <c r="L117" s="105"/>
      <c r="M117" s="110"/>
      <c r="N117" s="148"/>
      <c r="O117" s="1"/>
      <c r="Q117" s="62" t="str">
        <f>IF(((K104="✔")*(K110="✔")*(COUNTIF(K117:M117,"✔")=0)),"×","○")</f>
        <v>○</v>
      </c>
    </row>
    <row r="118" spans="2:17" ht="57.75" customHeight="1" x14ac:dyDescent="0.2">
      <c r="B118" s="125"/>
      <c r="C118" s="271"/>
      <c r="D118" s="282"/>
      <c r="E118" s="266" t="s">
        <v>73</v>
      </c>
      <c r="F118" s="41"/>
      <c r="G118" s="284" t="s">
        <v>96</v>
      </c>
      <c r="H118" s="279"/>
      <c r="I118" s="10"/>
      <c r="J118" s="44" t="s">
        <v>30</v>
      </c>
      <c r="K118" s="104" t="s">
        <v>225</v>
      </c>
      <c r="L118" s="105"/>
      <c r="M118" s="14"/>
      <c r="N118" s="148"/>
      <c r="O118" s="1"/>
      <c r="Q118" s="62" t="str">
        <f>IF(((K104="✔")*(COUNTIF(K118:L118,"✔")=0)),"×","○")</f>
        <v>○</v>
      </c>
    </row>
    <row r="119" spans="2:17" ht="57.75" customHeight="1" x14ac:dyDescent="0.2">
      <c r="B119" s="125"/>
      <c r="C119" s="271"/>
      <c r="D119" s="282"/>
      <c r="E119" s="266"/>
      <c r="F119" s="41"/>
      <c r="G119" s="284" t="s">
        <v>97</v>
      </c>
      <c r="H119" s="279"/>
      <c r="I119" s="10"/>
      <c r="J119" s="44" t="s">
        <v>30</v>
      </c>
      <c r="K119" s="104" t="s">
        <v>225</v>
      </c>
      <c r="L119" s="105"/>
      <c r="M119" s="14"/>
      <c r="N119" s="148"/>
      <c r="O119" s="1"/>
      <c r="Q119" s="62" t="str">
        <f>IF(((K104="✔")*(COUNTIF(K119:L119,"✔")=0)),"×","○")</f>
        <v>○</v>
      </c>
    </row>
    <row r="120" spans="2:17" ht="57.75" customHeight="1" x14ac:dyDescent="0.2">
      <c r="B120" s="125"/>
      <c r="C120" s="271"/>
      <c r="D120" s="282"/>
      <c r="E120" s="266"/>
      <c r="F120" s="41"/>
      <c r="G120" s="284" t="s">
        <v>98</v>
      </c>
      <c r="H120" s="279"/>
      <c r="I120" s="49"/>
      <c r="J120" s="44" t="s">
        <v>30</v>
      </c>
      <c r="K120" s="104" t="s">
        <v>225</v>
      </c>
      <c r="L120" s="105"/>
      <c r="M120" s="14"/>
      <c r="N120" s="148"/>
      <c r="O120" s="1"/>
      <c r="Q120" s="62" t="str">
        <f>IF(((K104="✔")*(COUNTIF(K120:M120,"✔")=0)),"×","○")</f>
        <v>○</v>
      </c>
    </row>
    <row r="121" spans="2:17" ht="57.75" customHeight="1" x14ac:dyDescent="0.2">
      <c r="B121" s="125"/>
      <c r="C121" s="271"/>
      <c r="D121" s="282"/>
      <c r="E121" s="266" t="s">
        <v>99</v>
      </c>
      <c r="F121" s="41"/>
      <c r="G121" s="284" t="s">
        <v>100</v>
      </c>
      <c r="H121" s="279"/>
      <c r="I121" s="49"/>
      <c r="J121" s="44" t="s">
        <v>30</v>
      </c>
      <c r="K121" s="104"/>
      <c r="L121" s="105" t="s">
        <v>225</v>
      </c>
      <c r="M121" s="14"/>
      <c r="N121" s="148"/>
      <c r="O121" s="1"/>
      <c r="Q121" s="62" t="str">
        <f>IF(((K104="✔")*(COUNTIF(K121:M121,"✔")=0)),"×","○")</f>
        <v>○</v>
      </c>
    </row>
    <row r="122" spans="2:17" ht="57.75" customHeight="1" x14ac:dyDescent="0.2">
      <c r="B122" s="125"/>
      <c r="C122" s="271"/>
      <c r="D122" s="282"/>
      <c r="E122" s="266"/>
      <c r="F122" s="48"/>
      <c r="G122" s="284" t="s">
        <v>101</v>
      </c>
      <c r="H122" s="279"/>
      <c r="I122" s="49"/>
      <c r="J122" s="44" t="s">
        <v>30</v>
      </c>
      <c r="K122" s="104" t="s">
        <v>225</v>
      </c>
      <c r="L122" s="105"/>
      <c r="M122" s="14"/>
      <c r="N122" s="148"/>
      <c r="O122" s="1"/>
      <c r="Q122" s="62" t="str">
        <f>IF(((K104="✔")*(COUNTIF(K122:M122,"✔")=0)),"×","○")</f>
        <v>○</v>
      </c>
    </row>
    <row r="123" spans="2:17" ht="57.75" customHeight="1" x14ac:dyDescent="0.2">
      <c r="B123" s="125"/>
      <c r="C123" s="271"/>
      <c r="D123" s="282"/>
      <c r="E123" s="94" t="s">
        <v>102</v>
      </c>
      <c r="F123" s="265" t="s">
        <v>103</v>
      </c>
      <c r="G123" s="265"/>
      <c r="H123" s="265"/>
      <c r="I123" s="10"/>
      <c r="J123" s="44" t="s">
        <v>30</v>
      </c>
      <c r="K123" s="104"/>
      <c r="L123" s="105" t="s">
        <v>225</v>
      </c>
      <c r="M123" s="110"/>
      <c r="N123" s="148"/>
      <c r="O123" s="1"/>
      <c r="Q123" s="62" t="str">
        <f>IF(COUNTIF(K123:M123,"✔")=1,"○","×")</f>
        <v>○</v>
      </c>
    </row>
    <row r="124" spans="2:17" ht="57.75" customHeight="1" thickBot="1" x14ac:dyDescent="0.25">
      <c r="B124" s="125"/>
      <c r="C124" s="272"/>
      <c r="D124" s="283"/>
      <c r="E124" s="95" t="s">
        <v>104</v>
      </c>
      <c r="F124" s="268" t="s">
        <v>105</v>
      </c>
      <c r="G124" s="268"/>
      <c r="H124" s="268"/>
      <c r="I124" s="69" t="s">
        <v>23</v>
      </c>
      <c r="J124" s="50" t="s">
        <v>30</v>
      </c>
      <c r="K124" s="106" t="s">
        <v>225</v>
      </c>
      <c r="L124" s="107"/>
      <c r="M124" s="23"/>
      <c r="N124" s="148"/>
      <c r="O124" s="1"/>
      <c r="Q124" s="62" t="str">
        <f>IF(K124="✔","○","×")</f>
        <v>○</v>
      </c>
    </row>
    <row r="125" spans="2:17" ht="4.5" customHeight="1" x14ac:dyDescent="0.2">
      <c r="B125" s="125"/>
      <c r="C125" s="204"/>
      <c r="D125" s="205"/>
      <c r="E125" s="206"/>
      <c r="F125" s="207"/>
      <c r="G125" s="207"/>
      <c r="H125" s="207"/>
      <c r="I125" s="208"/>
      <c r="J125" s="209"/>
      <c r="K125" s="209"/>
      <c r="L125" s="209"/>
      <c r="M125" s="209"/>
      <c r="N125" s="140"/>
      <c r="O125" s="1"/>
    </row>
    <row r="126" spans="2:17" ht="15.75" customHeight="1" x14ac:dyDescent="0.2">
      <c r="B126" s="125"/>
      <c r="C126" s="269" t="str">
        <f>C96</f>
        <v xml:space="preserve"> ● … 「連携の形態」のうち、各「医療・介護連携のポイント」が該当するもの
 ★ … 各ポイントのうち、都の指針に基づき遵守が必要なもの</v>
      </c>
      <c r="D126" s="269"/>
      <c r="E126" s="269"/>
      <c r="F126" s="269"/>
      <c r="G126" s="269"/>
      <c r="H126" s="269"/>
      <c r="I126" s="269"/>
      <c r="J126" s="269"/>
      <c r="K126" s="269"/>
      <c r="L126" s="269"/>
      <c r="M126" s="269"/>
      <c r="N126" s="140"/>
      <c r="O126" s="1"/>
    </row>
    <row r="127" spans="2:17" x14ac:dyDescent="0.2">
      <c r="B127" s="125"/>
      <c r="C127" s="269"/>
      <c r="D127" s="269"/>
      <c r="E127" s="269"/>
      <c r="F127" s="269"/>
      <c r="G127" s="269"/>
      <c r="H127" s="269"/>
      <c r="I127" s="269"/>
      <c r="J127" s="269"/>
      <c r="K127" s="269"/>
      <c r="L127" s="269"/>
      <c r="M127" s="269"/>
      <c r="N127" s="140"/>
      <c r="O127" s="1"/>
    </row>
    <row r="128" spans="2:17" ht="15" thickBot="1" x14ac:dyDescent="0.25">
      <c r="B128" s="141"/>
      <c r="C128" s="142"/>
      <c r="D128" s="142"/>
      <c r="E128" s="142"/>
      <c r="F128" s="142"/>
      <c r="G128" s="142"/>
      <c r="H128" s="142"/>
      <c r="I128" s="143"/>
      <c r="J128" s="142"/>
      <c r="K128" s="142"/>
      <c r="L128" s="142"/>
      <c r="M128" s="144"/>
      <c r="N128" s="145"/>
      <c r="O128" s="1"/>
    </row>
    <row r="129" spans="2:20" x14ac:dyDescent="0.2">
      <c r="B129" s="146"/>
      <c r="C129" s="122"/>
      <c r="D129" s="122"/>
      <c r="E129" s="122"/>
      <c r="F129" s="122"/>
      <c r="G129" s="122"/>
      <c r="H129" s="122"/>
      <c r="I129" s="123"/>
      <c r="J129" s="122"/>
      <c r="K129" s="122"/>
      <c r="L129" s="122"/>
      <c r="M129" s="147"/>
      <c r="N129" s="124"/>
      <c r="O129" s="1"/>
    </row>
    <row r="130" spans="2:20" ht="23.4" x14ac:dyDescent="0.2">
      <c r="B130" s="125"/>
      <c r="C130" s="326" t="s">
        <v>106</v>
      </c>
      <c r="D130" s="326"/>
      <c r="E130" s="326"/>
      <c r="F130" s="326"/>
      <c r="G130" s="326"/>
      <c r="H130" s="326"/>
      <c r="I130" s="326"/>
      <c r="J130" s="326"/>
      <c r="K130" s="326"/>
      <c r="L130" s="326"/>
      <c r="M130" s="326"/>
      <c r="N130" s="138"/>
      <c r="O130" s="1"/>
    </row>
    <row r="131" spans="2:20" ht="11.25" customHeight="1" thickBot="1" x14ac:dyDescent="0.25">
      <c r="B131" s="125"/>
      <c r="C131" s="100"/>
      <c r="D131" s="100"/>
      <c r="E131" s="100"/>
      <c r="F131" s="52"/>
      <c r="G131" s="134"/>
      <c r="H131" s="135"/>
      <c r="I131" s="136"/>
      <c r="J131" s="2"/>
      <c r="K131" s="2"/>
      <c r="L131" s="2"/>
      <c r="M131" s="137"/>
      <c r="N131" s="138"/>
      <c r="O131" s="1"/>
    </row>
    <row r="132" spans="2:20" ht="14.25" customHeight="1" x14ac:dyDescent="0.2">
      <c r="B132" s="125"/>
      <c r="C132" s="285" t="s">
        <v>5</v>
      </c>
      <c r="D132" s="287" t="s">
        <v>6</v>
      </c>
      <c r="E132" s="289" t="s">
        <v>7</v>
      </c>
      <c r="F132" s="290"/>
      <c r="G132" s="290"/>
      <c r="H132" s="291"/>
      <c r="I132" s="295" t="s">
        <v>8</v>
      </c>
      <c r="J132" s="88" t="s">
        <v>207</v>
      </c>
      <c r="K132" s="298" t="s">
        <v>9</v>
      </c>
      <c r="L132" s="299"/>
      <c r="M132" s="300"/>
      <c r="N132" s="139"/>
    </row>
    <row r="133" spans="2:20" ht="14.25" customHeight="1" thickBot="1" x14ac:dyDescent="0.25">
      <c r="B133" s="125"/>
      <c r="C133" s="286"/>
      <c r="D133" s="288"/>
      <c r="E133" s="292"/>
      <c r="F133" s="293"/>
      <c r="G133" s="293"/>
      <c r="H133" s="294"/>
      <c r="I133" s="296"/>
      <c r="J133" s="84" t="s">
        <v>10</v>
      </c>
      <c r="K133" s="79" t="s">
        <v>11</v>
      </c>
      <c r="L133" s="80" t="s">
        <v>12</v>
      </c>
      <c r="M133" s="81" t="s">
        <v>13</v>
      </c>
      <c r="N133" s="139"/>
    </row>
    <row r="134" spans="2:20" ht="51.75" customHeight="1" x14ac:dyDescent="0.2">
      <c r="B134" s="125"/>
      <c r="C134" s="270" t="s">
        <v>107</v>
      </c>
      <c r="D134" s="273" t="s">
        <v>108</v>
      </c>
      <c r="E134" s="276" t="s">
        <v>16</v>
      </c>
      <c r="F134" s="277" t="s">
        <v>109</v>
      </c>
      <c r="G134" s="277"/>
      <c r="H134" s="277"/>
      <c r="I134" s="4"/>
      <c r="J134" s="51" t="s">
        <v>30</v>
      </c>
      <c r="K134" s="102" t="s">
        <v>225</v>
      </c>
      <c r="L134" s="103"/>
      <c r="M134" s="8"/>
      <c r="N134" s="148"/>
      <c r="O134" s="1"/>
      <c r="Q134" s="62" t="str">
        <f>IF(COUNTIF(K134:L134,"✔")=1,"○","×")</f>
        <v>○</v>
      </c>
    </row>
    <row r="135" spans="2:20" ht="51.75" customHeight="1" x14ac:dyDescent="0.2">
      <c r="B135" s="125"/>
      <c r="C135" s="271"/>
      <c r="D135" s="274"/>
      <c r="E135" s="266"/>
      <c r="F135" s="265" t="s">
        <v>110</v>
      </c>
      <c r="G135" s="265"/>
      <c r="H135" s="265"/>
      <c r="I135" s="10"/>
      <c r="J135" s="44" t="s">
        <v>19</v>
      </c>
      <c r="K135" s="104" t="s">
        <v>225</v>
      </c>
      <c r="L135" s="105"/>
      <c r="M135" s="14"/>
      <c r="N135" s="148"/>
      <c r="O135" s="1"/>
      <c r="Q135" s="62" t="str">
        <f>IF(COUNTIF(K135:L135,"✔")=1,"○","×")</f>
        <v>○</v>
      </c>
    </row>
    <row r="136" spans="2:20" ht="51.75" customHeight="1" x14ac:dyDescent="0.2">
      <c r="B136" s="125"/>
      <c r="C136" s="271"/>
      <c r="D136" s="274"/>
      <c r="E136" s="266" t="s">
        <v>31</v>
      </c>
      <c r="F136" s="278" t="s">
        <v>111</v>
      </c>
      <c r="G136" s="279"/>
      <c r="H136" s="279"/>
      <c r="I136" s="10"/>
      <c r="J136" s="44" t="s">
        <v>19</v>
      </c>
      <c r="K136" s="104"/>
      <c r="L136" s="105" t="s">
        <v>225</v>
      </c>
      <c r="M136" s="14"/>
      <c r="N136" s="148"/>
      <c r="O136" s="1"/>
      <c r="Q136" s="62" t="str">
        <f>IF(COUNTIF(K136:L136,"✔")=1,"○","×")</f>
        <v>○</v>
      </c>
    </row>
    <row r="137" spans="2:20" ht="51.75" customHeight="1" x14ac:dyDescent="0.2">
      <c r="B137" s="125"/>
      <c r="C137" s="271"/>
      <c r="D137" s="274"/>
      <c r="E137" s="266"/>
      <c r="F137" s="96"/>
      <c r="G137" s="280" t="s">
        <v>112</v>
      </c>
      <c r="H137" s="280"/>
      <c r="I137" s="10"/>
      <c r="J137" s="44" t="s">
        <v>19</v>
      </c>
      <c r="K137" s="104"/>
      <c r="L137" s="105"/>
      <c r="M137" s="110"/>
      <c r="N137" s="148"/>
      <c r="O137" s="1"/>
      <c r="Q137" s="62" t="str">
        <f>IF(((K136="✔")*(COUNTIF(K137:M137,"✔")=0)),"×","○")</f>
        <v>○</v>
      </c>
    </row>
    <row r="138" spans="2:20" ht="51.75" customHeight="1" x14ac:dyDescent="0.2">
      <c r="B138" s="125"/>
      <c r="C138" s="271"/>
      <c r="D138" s="274"/>
      <c r="E138" s="266"/>
      <c r="F138" s="96"/>
      <c r="G138" s="280" t="s">
        <v>113</v>
      </c>
      <c r="H138" s="280"/>
      <c r="I138" s="10"/>
      <c r="J138" s="44" t="s">
        <v>19</v>
      </c>
      <c r="K138" s="104"/>
      <c r="L138" s="105"/>
      <c r="M138" s="110"/>
      <c r="N138" s="148"/>
      <c r="O138" s="1"/>
      <c r="Q138" s="62" t="str">
        <f>IF(((K136="✔")*(COUNTIF(K138:M138,"✔")=0)),"×","○")</f>
        <v>○</v>
      </c>
    </row>
    <row r="139" spans="2:20" ht="51.75" customHeight="1" x14ac:dyDescent="0.2">
      <c r="B139" s="125"/>
      <c r="C139" s="271"/>
      <c r="D139" s="274"/>
      <c r="E139" s="266"/>
      <c r="F139" s="97"/>
      <c r="G139" s="280" t="s">
        <v>114</v>
      </c>
      <c r="H139" s="280"/>
      <c r="I139" s="10"/>
      <c r="J139" s="44" t="s">
        <v>19</v>
      </c>
      <c r="K139" s="104"/>
      <c r="L139" s="105"/>
      <c r="M139" s="110"/>
      <c r="N139" s="148"/>
      <c r="O139" s="1"/>
      <c r="Q139" s="62" t="str">
        <f>IF(((K136="✔")*(COUNTIF(K139:M139,"✔")=0)),"×","○")</f>
        <v>○</v>
      </c>
    </row>
    <row r="140" spans="2:20" ht="51.75" customHeight="1" x14ac:dyDescent="0.2">
      <c r="B140" s="125"/>
      <c r="C140" s="271"/>
      <c r="D140" s="274"/>
      <c r="E140" s="266"/>
      <c r="F140" s="265" t="s">
        <v>115</v>
      </c>
      <c r="G140" s="265"/>
      <c r="H140" s="265"/>
      <c r="I140" s="10"/>
      <c r="J140" s="44" t="s">
        <v>19</v>
      </c>
      <c r="K140" s="104"/>
      <c r="L140" s="105" t="s">
        <v>225</v>
      </c>
      <c r="M140" s="14"/>
      <c r="N140" s="148"/>
      <c r="O140" s="1"/>
      <c r="Q140" s="62" t="str">
        <f>IF(COUNTIF(K140:M140,"✔")=1,"○","×")</f>
        <v>○</v>
      </c>
    </row>
    <row r="141" spans="2:20" ht="51.75" customHeight="1" x14ac:dyDescent="0.2">
      <c r="B141" s="125"/>
      <c r="C141" s="271"/>
      <c r="D141" s="274"/>
      <c r="E141" s="266"/>
      <c r="F141" s="265" t="s">
        <v>116</v>
      </c>
      <c r="G141" s="265"/>
      <c r="H141" s="265"/>
      <c r="I141" s="10"/>
      <c r="J141" s="44" t="s">
        <v>19</v>
      </c>
      <c r="K141" s="104" t="s">
        <v>225</v>
      </c>
      <c r="L141" s="105"/>
      <c r="M141" s="14"/>
      <c r="N141" s="148"/>
      <c r="O141" s="1"/>
      <c r="Q141" s="62" t="str">
        <f>IF(COUNTIF(K141:M141,"✔")=1,"○","×")</f>
        <v>○</v>
      </c>
    </row>
    <row r="142" spans="2:20" ht="51.75" customHeight="1" x14ac:dyDescent="0.2">
      <c r="B142" s="125"/>
      <c r="C142" s="271"/>
      <c r="D142" s="274"/>
      <c r="E142" s="266"/>
      <c r="F142" s="265" t="s">
        <v>117</v>
      </c>
      <c r="G142" s="265"/>
      <c r="H142" s="265"/>
      <c r="I142" s="10"/>
      <c r="J142" s="44" t="s">
        <v>19</v>
      </c>
      <c r="K142" s="104"/>
      <c r="L142" s="105" t="s">
        <v>225</v>
      </c>
      <c r="M142" s="14"/>
      <c r="N142" s="148"/>
      <c r="O142" s="1"/>
      <c r="Q142" s="62" t="str">
        <f>IF(COUNTIF(K142:L142,"✔")=1,"○","×")</f>
        <v>○</v>
      </c>
    </row>
    <row r="143" spans="2:20" ht="51.75" customHeight="1" x14ac:dyDescent="0.2">
      <c r="B143" s="125"/>
      <c r="C143" s="271"/>
      <c r="D143" s="274"/>
      <c r="E143" s="266"/>
      <c r="F143" s="265" t="s">
        <v>118</v>
      </c>
      <c r="G143" s="265"/>
      <c r="H143" s="265"/>
      <c r="I143" s="10"/>
      <c r="J143" s="44" t="s">
        <v>19</v>
      </c>
      <c r="K143" s="104"/>
      <c r="L143" s="105" t="s">
        <v>225</v>
      </c>
      <c r="M143" s="14"/>
      <c r="N143" s="148"/>
      <c r="O143" s="1"/>
      <c r="Q143" s="62" t="str">
        <f>IF(COUNTIF(K143:L143,"✔")=1,"○","×")</f>
        <v>○</v>
      </c>
    </row>
    <row r="144" spans="2:20" ht="51.75" customHeight="1" x14ac:dyDescent="0.2">
      <c r="B144" s="125"/>
      <c r="C144" s="271"/>
      <c r="D144" s="274"/>
      <c r="E144" s="266"/>
      <c r="F144" s="265" t="s">
        <v>119</v>
      </c>
      <c r="G144" s="265"/>
      <c r="H144" s="265"/>
      <c r="I144" s="68" t="s">
        <v>18</v>
      </c>
      <c r="J144" s="44" t="s">
        <v>19</v>
      </c>
      <c r="K144" s="104"/>
      <c r="L144" s="105"/>
      <c r="M144" s="110" t="s">
        <v>225</v>
      </c>
      <c r="N144" s="148"/>
      <c r="O144" s="1"/>
      <c r="Q144" s="62" t="str">
        <f>IF((COUNTIF(K144:M144,"✔")=1)*(L144=""),"○","×")</f>
        <v>○</v>
      </c>
      <c r="T144" s="65" t="str">
        <f>IF(M144="✔","看取り未実施","")</f>
        <v>看取り未実施</v>
      </c>
    </row>
    <row r="145" spans="2:17" ht="51.75" customHeight="1" x14ac:dyDescent="0.2">
      <c r="B145" s="125"/>
      <c r="C145" s="271"/>
      <c r="D145" s="274"/>
      <c r="E145" s="266"/>
      <c r="F145" s="265" t="s">
        <v>120</v>
      </c>
      <c r="G145" s="265"/>
      <c r="H145" s="265"/>
      <c r="I145" s="10"/>
      <c r="J145" s="44" t="s">
        <v>19</v>
      </c>
      <c r="K145" s="104"/>
      <c r="L145" s="105"/>
      <c r="M145" s="110" t="s">
        <v>225</v>
      </c>
      <c r="N145" s="148"/>
      <c r="O145" s="1"/>
      <c r="Q145" s="62" t="str">
        <f>IF(COUNTIF(K145:M145,"✔")=1,"○","×")</f>
        <v>○</v>
      </c>
    </row>
    <row r="146" spans="2:17" ht="51.75" customHeight="1" x14ac:dyDescent="0.2">
      <c r="B146" s="125"/>
      <c r="C146" s="271"/>
      <c r="D146" s="274"/>
      <c r="E146" s="266"/>
      <c r="F146" s="265" t="s">
        <v>121</v>
      </c>
      <c r="G146" s="265"/>
      <c r="H146" s="265"/>
      <c r="I146" s="10"/>
      <c r="J146" s="44" t="s">
        <v>19</v>
      </c>
      <c r="K146" s="104"/>
      <c r="L146" s="105"/>
      <c r="M146" s="110" t="s">
        <v>225</v>
      </c>
      <c r="N146" s="148"/>
      <c r="O146" s="1"/>
      <c r="Q146" s="62" t="str">
        <f>IF(COUNTIF(K146:M146,"✔")=1,"○","×")</f>
        <v>○</v>
      </c>
    </row>
    <row r="147" spans="2:17" ht="51.75" customHeight="1" x14ac:dyDescent="0.2">
      <c r="B147" s="125"/>
      <c r="C147" s="271"/>
      <c r="D147" s="274"/>
      <c r="E147" s="266" t="s">
        <v>35</v>
      </c>
      <c r="F147" s="265" t="s">
        <v>122</v>
      </c>
      <c r="G147" s="265"/>
      <c r="H147" s="265"/>
      <c r="I147" s="10"/>
      <c r="J147" s="44" t="s">
        <v>19</v>
      </c>
      <c r="K147" s="104"/>
      <c r="L147" s="105" t="s">
        <v>225</v>
      </c>
      <c r="M147" s="14"/>
      <c r="N147" s="148"/>
      <c r="O147" s="1"/>
      <c r="Q147" s="62" t="str">
        <f>IF(COUNTIF(K147:M147,"✔")=1,"○","×")</f>
        <v>○</v>
      </c>
    </row>
    <row r="148" spans="2:17" ht="51.75" customHeight="1" x14ac:dyDescent="0.2">
      <c r="B148" s="125"/>
      <c r="C148" s="271"/>
      <c r="D148" s="274"/>
      <c r="E148" s="266"/>
      <c r="F148" s="265" t="s">
        <v>123</v>
      </c>
      <c r="G148" s="265"/>
      <c r="H148" s="265"/>
      <c r="I148" s="10"/>
      <c r="J148" s="44" t="s">
        <v>19</v>
      </c>
      <c r="K148" s="104" t="s">
        <v>225</v>
      </c>
      <c r="L148" s="105"/>
      <c r="M148" s="14"/>
      <c r="N148" s="148"/>
      <c r="O148" s="1"/>
      <c r="Q148" s="62" t="str">
        <f>IF(COUNTIF(K148:M148,"✔")=1,"○","×")</f>
        <v>○</v>
      </c>
    </row>
    <row r="149" spans="2:17" ht="51.75" customHeight="1" x14ac:dyDescent="0.2">
      <c r="B149" s="125"/>
      <c r="C149" s="271"/>
      <c r="D149" s="274"/>
      <c r="E149" s="266" t="s">
        <v>38</v>
      </c>
      <c r="F149" s="265" t="s">
        <v>124</v>
      </c>
      <c r="G149" s="265"/>
      <c r="H149" s="265"/>
      <c r="I149" s="10"/>
      <c r="J149" s="44" t="s">
        <v>19</v>
      </c>
      <c r="K149" s="104" t="s">
        <v>225</v>
      </c>
      <c r="L149" s="105"/>
      <c r="M149" s="14"/>
      <c r="N149" s="148"/>
      <c r="O149" s="1"/>
      <c r="Q149" s="62" t="str">
        <f t="shared" ref="Q149:Q156" si="1">IF(COUNTIF(K149:L149,"✔")=1,"○","×")</f>
        <v>○</v>
      </c>
    </row>
    <row r="150" spans="2:17" ht="51.75" customHeight="1" x14ac:dyDescent="0.2">
      <c r="B150" s="125"/>
      <c r="C150" s="271"/>
      <c r="D150" s="274"/>
      <c r="E150" s="266"/>
      <c r="F150" s="265" t="s">
        <v>125</v>
      </c>
      <c r="G150" s="265"/>
      <c r="H150" s="265"/>
      <c r="I150" s="10"/>
      <c r="J150" s="44" t="s">
        <v>19</v>
      </c>
      <c r="K150" s="104" t="s">
        <v>225</v>
      </c>
      <c r="L150" s="105"/>
      <c r="M150" s="14"/>
      <c r="N150" s="148"/>
      <c r="O150" s="1"/>
      <c r="Q150" s="62" t="str">
        <f t="shared" si="1"/>
        <v>○</v>
      </c>
    </row>
    <row r="151" spans="2:17" ht="51.75" customHeight="1" x14ac:dyDescent="0.2">
      <c r="B151" s="125"/>
      <c r="C151" s="271"/>
      <c r="D151" s="274"/>
      <c r="E151" s="266"/>
      <c r="F151" s="265" t="s">
        <v>126</v>
      </c>
      <c r="G151" s="265"/>
      <c r="H151" s="265"/>
      <c r="I151" s="10"/>
      <c r="J151" s="44" t="s">
        <v>19</v>
      </c>
      <c r="K151" s="104"/>
      <c r="L151" s="105" t="s">
        <v>225</v>
      </c>
      <c r="M151" s="14"/>
      <c r="N151" s="148"/>
      <c r="O151" s="1"/>
      <c r="Q151" s="62" t="str">
        <f t="shared" si="1"/>
        <v>○</v>
      </c>
    </row>
    <row r="152" spans="2:17" ht="51.75" customHeight="1" x14ac:dyDescent="0.2">
      <c r="B152" s="125"/>
      <c r="C152" s="271"/>
      <c r="D152" s="274"/>
      <c r="E152" s="266"/>
      <c r="F152" s="265" t="s">
        <v>127</v>
      </c>
      <c r="G152" s="265"/>
      <c r="H152" s="265"/>
      <c r="I152" s="10"/>
      <c r="J152" s="44" t="s">
        <v>19</v>
      </c>
      <c r="K152" s="104" t="s">
        <v>225</v>
      </c>
      <c r="L152" s="105"/>
      <c r="M152" s="14"/>
      <c r="N152" s="148"/>
      <c r="O152" s="1"/>
      <c r="Q152" s="62" t="str">
        <f t="shared" si="1"/>
        <v>○</v>
      </c>
    </row>
    <row r="153" spans="2:17" ht="51.75" customHeight="1" x14ac:dyDescent="0.2">
      <c r="B153" s="125"/>
      <c r="C153" s="271"/>
      <c r="D153" s="274"/>
      <c r="E153" s="266"/>
      <c r="F153" s="265" t="s">
        <v>128</v>
      </c>
      <c r="G153" s="265"/>
      <c r="H153" s="265"/>
      <c r="I153" s="10"/>
      <c r="J153" s="44" t="s">
        <v>19</v>
      </c>
      <c r="K153" s="104" t="s">
        <v>225</v>
      </c>
      <c r="L153" s="105"/>
      <c r="M153" s="14"/>
      <c r="N153" s="148"/>
      <c r="O153" s="1"/>
      <c r="Q153" s="62" t="str">
        <f t="shared" si="1"/>
        <v>○</v>
      </c>
    </row>
    <row r="154" spans="2:17" ht="51.75" customHeight="1" x14ac:dyDescent="0.2">
      <c r="B154" s="125"/>
      <c r="C154" s="271"/>
      <c r="D154" s="274"/>
      <c r="E154" s="266"/>
      <c r="F154" s="265" t="s">
        <v>129</v>
      </c>
      <c r="G154" s="265"/>
      <c r="H154" s="265"/>
      <c r="I154" s="10"/>
      <c r="J154" s="44" t="s">
        <v>19</v>
      </c>
      <c r="K154" s="104" t="s">
        <v>225</v>
      </c>
      <c r="L154" s="105"/>
      <c r="M154" s="14"/>
      <c r="N154" s="148"/>
      <c r="O154" s="1"/>
      <c r="Q154" s="62" t="str">
        <f t="shared" si="1"/>
        <v>○</v>
      </c>
    </row>
    <row r="155" spans="2:17" ht="51.75" customHeight="1" x14ac:dyDescent="0.2">
      <c r="B155" s="125"/>
      <c r="C155" s="271"/>
      <c r="D155" s="274"/>
      <c r="E155" s="266" t="s">
        <v>40</v>
      </c>
      <c r="F155" s="265" t="s">
        <v>130</v>
      </c>
      <c r="G155" s="265"/>
      <c r="H155" s="265"/>
      <c r="I155" s="10"/>
      <c r="J155" s="44" t="s">
        <v>19</v>
      </c>
      <c r="K155" s="104"/>
      <c r="L155" s="105" t="s">
        <v>225</v>
      </c>
      <c r="M155" s="14"/>
      <c r="N155" s="148"/>
      <c r="O155" s="1"/>
      <c r="Q155" s="62" t="str">
        <f t="shared" si="1"/>
        <v>○</v>
      </c>
    </row>
    <row r="156" spans="2:17" ht="51.75" customHeight="1" thickBot="1" x14ac:dyDescent="0.25">
      <c r="B156" s="125"/>
      <c r="C156" s="272"/>
      <c r="D156" s="275"/>
      <c r="E156" s="267"/>
      <c r="F156" s="268" t="s">
        <v>131</v>
      </c>
      <c r="G156" s="268"/>
      <c r="H156" s="268"/>
      <c r="I156" s="19"/>
      <c r="J156" s="50" t="s">
        <v>19</v>
      </c>
      <c r="K156" s="106" t="s">
        <v>225</v>
      </c>
      <c r="L156" s="107"/>
      <c r="M156" s="23"/>
      <c r="N156" s="148"/>
      <c r="O156" s="1"/>
      <c r="Q156" s="62" t="str">
        <f t="shared" si="1"/>
        <v>○</v>
      </c>
    </row>
    <row r="157" spans="2:17" ht="4.5" customHeight="1" x14ac:dyDescent="0.2">
      <c r="B157" s="125"/>
      <c r="C157" s="204"/>
      <c r="D157" s="205"/>
      <c r="E157" s="206"/>
      <c r="F157" s="207"/>
      <c r="G157" s="207"/>
      <c r="H157" s="207"/>
      <c r="I157" s="208"/>
      <c r="J157" s="209"/>
      <c r="K157" s="209"/>
      <c r="L157" s="209"/>
      <c r="M157" s="209"/>
      <c r="N157" s="148"/>
      <c r="O157" s="1"/>
    </row>
    <row r="158" spans="2:17" ht="15.75" customHeight="1" x14ac:dyDescent="0.2">
      <c r="B158" s="125"/>
      <c r="C158" s="269" t="str">
        <f>C126</f>
        <v xml:space="preserve"> ● … 「連携の形態」のうち、各「医療・介護連携のポイント」が該当するもの
 ★ … 各ポイントのうち、都の指針に基づき遵守が必要なもの</v>
      </c>
      <c r="D158" s="269"/>
      <c r="E158" s="269"/>
      <c r="F158" s="269"/>
      <c r="G158" s="269"/>
      <c r="H158" s="269"/>
      <c r="I158" s="269"/>
      <c r="J158" s="269"/>
      <c r="K158" s="269"/>
      <c r="L158" s="269"/>
      <c r="M158" s="269"/>
      <c r="N158" s="140"/>
      <c r="O158" s="1"/>
    </row>
    <row r="159" spans="2:17" x14ac:dyDescent="0.2">
      <c r="B159" s="125"/>
      <c r="C159" s="269"/>
      <c r="D159" s="269"/>
      <c r="E159" s="269"/>
      <c r="F159" s="269"/>
      <c r="G159" s="269"/>
      <c r="H159" s="269"/>
      <c r="I159" s="269"/>
      <c r="J159" s="269"/>
      <c r="K159" s="269"/>
      <c r="L159" s="269"/>
      <c r="M159" s="269"/>
      <c r="N159" s="140"/>
      <c r="O159" s="1"/>
    </row>
    <row r="160" spans="2:17" ht="15" thickBot="1" x14ac:dyDescent="0.25">
      <c r="B160" s="141"/>
      <c r="C160" s="142"/>
      <c r="D160" s="142"/>
      <c r="E160" s="142"/>
      <c r="F160" s="142"/>
      <c r="G160" s="142"/>
      <c r="H160" s="142"/>
      <c r="I160" s="143"/>
      <c r="J160" s="142"/>
      <c r="K160" s="142"/>
      <c r="L160" s="142"/>
      <c r="M160" s="144"/>
      <c r="N160" s="145"/>
      <c r="O160" s="1"/>
    </row>
    <row r="163" spans="17:18" ht="43.5" customHeight="1" x14ac:dyDescent="0.2">
      <c r="Q163" s="120">
        <f>COUNTIF(Q15:Q156,"×")</f>
        <v>3</v>
      </c>
      <c r="R163" s="63" t="s">
        <v>219</v>
      </c>
    </row>
    <row r="164" spans="17:18" ht="46.5" customHeight="1" x14ac:dyDescent="0.2">
      <c r="Q164" s="120" t="str">
        <f>S77</f>
        <v>OK</v>
      </c>
      <c r="R164" s="63" t="s">
        <v>218</v>
      </c>
    </row>
    <row r="165" spans="17:18" ht="50.25" customHeight="1" x14ac:dyDescent="0.2">
      <c r="Q165" s="120" t="str">
        <f>S82</f>
        <v>OK</v>
      </c>
      <c r="R165" s="63" t="s">
        <v>209</v>
      </c>
    </row>
  </sheetData>
  <sheetProtection selectLockedCells="1"/>
  <mergeCells count="168">
    <mergeCell ref="C72:M72"/>
    <mergeCell ref="C100:M100"/>
    <mergeCell ref="C130:M130"/>
    <mergeCell ref="G58:H58"/>
    <mergeCell ref="E15:E24"/>
    <mergeCell ref="F15:H15"/>
    <mergeCell ref="F16:H16"/>
    <mergeCell ref="F17:H17"/>
    <mergeCell ref="C38:M38"/>
    <mergeCell ref="D15:D32"/>
    <mergeCell ref="C15:C32"/>
    <mergeCell ref="G55:H55"/>
    <mergeCell ref="D42:D66"/>
    <mergeCell ref="F42:H42"/>
    <mergeCell ref="F43:F50"/>
    <mergeCell ref="G43:H43"/>
    <mergeCell ref="G57:H57"/>
    <mergeCell ref="G60:H60"/>
    <mergeCell ref="C40:C41"/>
    <mergeCell ref="D40:D41"/>
    <mergeCell ref="E40:H41"/>
    <mergeCell ref="G59:H59"/>
    <mergeCell ref="E28:E29"/>
    <mergeCell ref="F28:H28"/>
    <mergeCell ref="C3:M3"/>
    <mergeCell ref="F22:H22"/>
    <mergeCell ref="G23:H23"/>
    <mergeCell ref="G24:H24"/>
    <mergeCell ref="E25:E27"/>
    <mergeCell ref="F32:H32"/>
    <mergeCell ref="F18:H18"/>
    <mergeCell ref="F19:H19"/>
    <mergeCell ref="F20:H20"/>
    <mergeCell ref="C5:D5"/>
    <mergeCell ref="E5:H5"/>
    <mergeCell ref="C7:D7"/>
    <mergeCell ref="E7:H7"/>
    <mergeCell ref="I7:J7"/>
    <mergeCell ref="F21:H21"/>
    <mergeCell ref="F25:H25"/>
    <mergeCell ref="K7:M7"/>
    <mergeCell ref="C13:C14"/>
    <mergeCell ref="D13:D14"/>
    <mergeCell ref="E13:H14"/>
    <mergeCell ref="I13:I14"/>
    <mergeCell ref="K13:M13"/>
    <mergeCell ref="F26:H26"/>
    <mergeCell ref="F27:H27"/>
    <mergeCell ref="F29:H29"/>
    <mergeCell ref="F30:H30"/>
    <mergeCell ref="F31:H31"/>
    <mergeCell ref="E42:E63"/>
    <mergeCell ref="C34:M35"/>
    <mergeCell ref="G45:H45"/>
    <mergeCell ref="K40:M40"/>
    <mergeCell ref="G46:H46"/>
    <mergeCell ref="I40:I41"/>
    <mergeCell ref="F65:H65"/>
    <mergeCell ref="F66:H66"/>
    <mergeCell ref="C68:M69"/>
    <mergeCell ref="C74:C75"/>
    <mergeCell ref="D74:D75"/>
    <mergeCell ref="E74:H75"/>
    <mergeCell ref="I74:I75"/>
    <mergeCell ref="C42:C66"/>
    <mergeCell ref="K74:M74"/>
    <mergeCell ref="G50:H50"/>
    <mergeCell ref="G51:H51"/>
    <mergeCell ref="G52:H52"/>
    <mergeCell ref="G53:H53"/>
    <mergeCell ref="G54:H54"/>
    <mergeCell ref="F64:H64"/>
    <mergeCell ref="G44:H44"/>
    <mergeCell ref="G47:H47"/>
    <mergeCell ref="F51:F63"/>
    <mergeCell ref="G61:H61"/>
    <mergeCell ref="G62:H62"/>
    <mergeCell ref="G63:H63"/>
    <mergeCell ref="G48:H48"/>
    <mergeCell ref="G49:H49"/>
    <mergeCell ref="G56:H56"/>
    <mergeCell ref="G88:H88"/>
    <mergeCell ref="D76:D94"/>
    <mergeCell ref="K102:M102"/>
    <mergeCell ref="G81:H81"/>
    <mergeCell ref="F82:F84"/>
    <mergeCell ref="G82:H82"/>
    <mergeCell ref="G83:H83"/>
    <mergeCell ref="G84:H84"/>
    <mergeCell ref="F77:F81"/>
    <mergeCell ref="G77:H77"/>
    <mergeCell ref="G78:H78"/>
    <mergeCell ref="G79:H79"/>
    <mergeCell ref="G80:H80"/>
    <mergeCell ref="E85:E89"/>
    <mergeCell ref="E76:E84"/>
    <mergeCell ref="F76:H76"/>
    <mergeCell ref="K1:M1"/>
    <mergeCell ref="E121:E122"/>
    <mergeCell ref="G121:H121"/>
    <mergeCell ref="G122:H122"/>
    <mergeCell ref="F123:H123"/>
    <mergeCell ref="F124:H124"/>
    <mergeCell ref="K132:M132"/>
    <mergeCell ref="G89:H89"/>
    <mergeCell ref="E90:E94"/>
    <mergeCell ref="F90:H90"/>
    <mergeCell ref="G91:H91"/>
    <mergeCell ref="F92:F94"/>
    <mergeCell ref="G92:H92"/>
    <mergeCell ref="G93:H93"/>
    <mergeCell ref="G94:H94"/>
    <mergeCell ref="C96:M97"/>
    <mergeCell ref="C102:C103"/>
    <mergeCell ref="C76:C94"/>
    <mergeCell ref="D102:D103"/>
    <mergeCell ref="E102:H103"/>
    <mergeCell ref="I102:I103"/>
    <mergeCell ref="F85:H85"/>
    <mergeCell ref="G86:H86"/>
    <mergeCell ref="F87:F89"/>
    <mergeCell ref="F141:H141"/>
    <mergeCell ref="F142:H142"/>
    <mergeCell ref="F143:H143"/>
    <mergeCell ref="F144:H144"/>
    <mergeCell ref="F145:H145"/>
    <mergeCell ref="F149:H149"/>
    <mergeCell ref="F150:H150"/>
    <mergeCell ref="C104:C124"/>
    <mergeCell ref="D104:D124"/>
    <mergeCell ref="E104:E105"/>
    <mergeCell ref="F104:H104"/>
    <mergeCell ref="G105:H105"/>
    <mergeCell ref="C126:M127"/>
    <mergeCell ref="E106:E109"/>
    <mergeCell ref="E110:E117"/>
    <mergeCell ref="E118:E120"/>
    <mergeCell ref="G118:H118"/>
    <mergeCell ref="G119:H119"/>
    <mergeCell ref="G120:H120"/>
    <mergeCell ref="C132:C133"/>
    <mergeCell ref="D132:D133"/>
    <mergeCell ref="E132:H133"/>
    <mergeCell ref="I132:I133"/>
    <mergeCell ref="F151:H151"/>
    <mergeCell ref="F152:H152"/>
    <mergeCell ref="F153:H153"/>
    <mergeCell ref="F154:H154"/>
    <mergeCell ref="E155:E156"/>
    <mergeCell ref="F155:H155"/>
    <mergeCell ref="F156:H156"/>
    <mergeCell ref="C158:M159"/>
    <mergeCell ref="F146:H146"/>
    <mergeCell ref="E147:E148"/>
    <mergeCell ref="F147:H147"/>
    <mergeCell ref="F148:H148"/>
    <mergeCell ref="E149:E154"/>
    <mergeCell ref="C134:C156"/>
    <mergeCell ref="D134:D156"/>
    <mergeCell ref="E134:E135"/>
    <mergeCell ref="F134:H134"/>
    <mergeCell ref="F135:H135"/>
    <mergeCell ref="E136:E146"/>
    <mergeCell ref="F136:H136"/>
    <mergeCell ref="G137:H137"/>
    <mergeCell ref="G138:H138"/>
    <mergeCell ref="G139:H139"/>
    <mergeCell ref="F140:H140"/>
  </mergeCells>
  <phoneticPr fontId="2"/>
  <conditionalFormatting sqref="E5:H5">
    <cfRule type="expression" dxfId="635" priority="143" stopIfTrue="1">
      <formula>$E$5=""</formula>
    </cfRule>
  </conditionalFormatting>
  <conditionalFormatting sqref="E7:H7">
    <cfRule type="expression" dxfId="634" priority="142" stopIfTrue="1">
      <formula>$E$7=""</formula>
    </cfRule>
  </conditionalFormatting>
  <conditionalFormatting sqref="K15:L15">
    <cfRule type="expression" dxfId="633" priority="136" stopIfTrue="1">
      <formula>COUNTIF($K$15:$L$15,"✔")=0</formula>
    </cfRule>
    <cfRule type="expression" dxfId="632" priority="145" stopIfTrue="1">
      <formula>$Q$15="×"</formula>
    </cfRule>
  </conditionalFormatting>
  <conditionalFormatting sqref="K16:L16">
    <cfRule type="expression" dxfId="631" priority="135" stopIfTrue="1">
      <formula>COUNTIF($K$16:$L$16,"✔")=0</formula>
    </cfRule>
    <cfRule type="expression" dxfId="630" priority="144" stopIfTrue="1">
      <formula>$Q$16="×"</formula>
    </cfRule>
  </conditionalFormatting>
  <conditionalFormatting sqref="K17:L17">
    <cfRule type="expression" dxfId="629" priority="134" stopIfTrue="1">
      <formula>COUNTIF($K$17:$L$17,"✔")=0</formula>
    </cfRule>
    <cfRule type="expression" dxfId="628" priority="140" stopIfTrue="1">
      <formula>$Q$17="×"</formula>
    </cfRule>
  </conditionalFormatting>
  <conditionalFormatting sqref="K18:L18">
    <cfRule type="expression" dxfId="627" priority="133" stopIfTrue="1">
      <formula>COUNTIF($K$18:$L$18,"✔")=0</formula>
    </cfRule>
    <cfRule type="expression" dxfId="626" priority="139" stopIfTrue="1">
      <formula>$Q$18="×"</formula>
    </cfRule>
  </conditionalFormatting>
  <conditionalFormatting sqref="K19:L19">
    <cfRule type="expression" dxfId="625" priority="132" stopIfTrue="1">
      <formula>COUNTIF($K$19:$L$19,"✔")=0</formula>
    </cfRule>
    <cfRule type="expression" dxfId="624" priority="138" stopIfTrue="1">
      <formula>$Q$19="×"</formula>
    </cfRule>
  </conditionalFormatting>
  <conditionalFormatting sqref="K20:L20">
    <cfRule type="expression" dxfId="623" priority="137" stopIfTrue="1">
      <formula>$Q$20="×"</formula>
    </cfRule>
    <cfRule type="expression" dxfId="622" priority="131" stopIfTrue="1">
      <formula>COUNTIF($K$20:$L$20,"✔")=0</formula>
    </cfRule>
  </conditionalFormatting>
  <conditionalFormatting sqref="K21:L21">
    <cfRule type="expression" dxfId="621" priority="130" stopIfTrue="1">
      <formula>$Q$21="×"</formula>
    </cfRule>
    <cfRule type="expression" dxfId="620" priority="129" stopIfTrue="1">
      <formula>COUNTIF($K$21:$L$21,"✔")=0</formula>
    </cfRule>
  </conditionalFormatting>
  <conditionalFormatting sqref="K22:L22">
    <cfRule type="expression" dxfId="619" priority="127" stopIfTrue="1">
      <formula>COUNTIF($K$22:$L$22,"✔")=0</formula>
    </cfRule>
    <cfRule type="expression" dxfId="618" priority="128" stopIfTrue="1">
      <formula>$Q$22="×"</formula>
    </cfRule>
  </conditionalFormatting>
  <conditionalFormatting sqref="K23:L23">
    <cfRule type="expression" dxfId="617" priority="94" stopIfTrue="1">
      <formula>$Q$23="×"</formula>
    </cfRule>
  </conditionalFormatting>
  <conditionalFormatting sqref="K24:L24">
    <cfRule type="expression" dxfId="616" priority="93" stopIfTrue="1">
      <formula>$Q$24="×"</formula>
    </cfRule>
  </conditionalFormatting>
  <conditionalFormatting sqref="K25:L25">
    <cfRule type="expression" dxfId="615" priority="126" stopIfTrue="1">
      <formula>$Q$25="×"</formula>
    </cfRule>
    <cfRule type="expression" dxfId="614" priority="91" stopIfTrue="1">
      <formula>COUNTIF($K$25:$L$25,"✔")=0</formula>
    </cfRule>
  </conditionalFormatting>
  <conditionalFormatting sqref="K26:L26">
    <cfRule type="expression" dxfId="613" priority="92" stopIfTrue="1">
      <formula>$Q$26="×"</formula>
    </cfRule>
  </conditionalFormatting>
  <conditionalFormatting sqref="K27:L27">
    <cfRule type="expression" dxfId="612" priority="90" stopIfTrue="1">
      <formula>$Q$27="×"</formula>
    </cfRule>
  </conditionalFormatting>
  <conditionalFormatting sqref="K28:L28">
    <cfRule type="expression" dxfId="611" priority="56" stopIfTrue="1">
      <formula>COUNTIF($K$28:$L$28,"✔")=0</formula>
    </cfRule>
  </conditionalFormatting>
  <conditionalFormatting sqref="K29:L29">
    <cfRule type="expression" dxfId="610" priority="57" stopIfTrue="1">
      <formula>COUNTIF($K$29:$L$29,"✔")=0</formula>
    </cfRule>
  </conditionalFormatting>
  <conditionalFormatting sqref="K30:L30">
    <cfRule type="expression" dxfId="609" priority="55" stopIfTrue="1">
      <formula>COUNTIF($K$30:$L$30,"✔")=0</formula>
    </cfRule>
  </conditionalFormatting>
  <conditionalFormatting sqref="K31:L31">
    <cfRule type="expression" dxfId="608" priority="12" stopIfTrue="1">
      <formula>COUNTIF($K$31:$L$31,"✔")=0</formula>
    </cfRule>
  </conditionalFormatting>
  <conditionalFormatting sqref="K32:L33">
    <cfRule type="expression" dxfId="607" priority="122" stopIfTrue="1">
      <formula>$Q$32="×"</formula>
    </cfRule>
    <cfRule type="expression" dxfId="606" priority="58" stopIfTrue="1">
      <formula>COUNTIF($K$32:$L$32,"✔")=0</formula>
    </cfRule>
  </conditionalFormatting>
  <conditionalFormatting sqref="K42:L42">
    <cfRule type="expression" dxfId="605" priority="89" stopIfTrue="1">
      <formula>$Q$42="×"</formula>
    </cfRule>
  </conditionalFormatting>
  <conditionalFormatting sqref="K65:L65">
    <cfRule type="expression" dxfId="604" priority="87" stopIfTrue="1">
      <formula>$Q$65="×"</formula>
    </cfRule>
  </conditionalFormatting>
  <conditionalFormatting sqref="K66:L66">
    <cfRule type="expression" dxfId="603" priority="86" stopIfTrue="1">
      <formula>$Q$66="×"</formula>
    </cfRule>
  </conditionalFormatting>
  <conditionalFormatting sqref="K67:L67">
    <cfRule type="expression" dxfId="602" priority="9" stopIfTrue="1">
      <formula>COUNTIF($K$32:$L$32,"✔")=0</formula>
    </cfRule>
    <cfRule type="expression" dxfId="601" priority="10" stopIfTrue="1">
      <formula>$Q$32="×"</formula>
    </cfRule>
  </conditionalFormatting>
  <conditionalFormatting sqref="K76:L76">
    <cfRule type="expression" dxfId="600" priority="88" stopIfTrue="1">
      <formula>COUNTIF($K$76:$L$76,"✔")=0</formula>
    </cfRule>
    <cfRule type="expression" dxfId="599" priority="121" stopIfTrue="1">
      <formula>$Q$76="×"</formula>
    </cfRule>
  </conditionalFormatting>
  <conditionalFormatting sqref="K85:L85">
    <cfRule type="expression" dxfId="598" priority="76" stopIfTrue="1">
      <formula>COUNTIF($K$85:$L$85,"✔")=0</formula>
    </cfRule>
    <cfRule type="expression" dxfId="597" priority="120" stopIfTrue="1">
      <formula>$Q$85="×"</formula>
    </cfRule>
  </conditionalFormatting>
  <conditionalFormatting sqref="K90:L90">
    <cfRule type="expression" dxfId="596" priority="70" stopIfTrue="1">
      <formula>$Q$90="×"</formula>
    </cfRule>
  </conditionalFormatting>
  <conditionalFormatting sqref="K95:L95">
    <cfRule type="expression" dxfId="595" priority="7" stopIfTrue="1">
      <formula>COUNTIF($K$32:$L$32,"✔")=0</formula>
    </cfRule>
    <cfRule type="expression" dxfId="594" priority="8" stopIfTrue="1">
      <formula>$Q$32="×"</formula>
    </cfRule>
  </conditionalFormatting>
  <conditionalFormatting sqref="K104:L104">
    <cfRule type="expression" dxfId="593" priority="63" stopIfTrue="1">
      <formula>COUNTIF($K$104:$L$104,"✔")=0</formula>
    </cfRule>
  </conditionalFormatting>
  <conditionalFormatting sqref="K106:L106">
    <cfRule type="expression" dxfId="592" priority="64" stopIfTrue="1">
      <formula>$Q$106="×"</formula>
    </cfRule>
  </conditionalFormatting>
  <conditionalFormatting sqref="K110:L110">
    <cfRule type="expression" dxfId="591" priority="54" stopIfTrue="1">
      <formula>$Q$110="×"</formula>
    </cfRule>
  </conditionalFormatting>
  <conditionalFormatting sqref="K118:L118">
    <cfRule type="expression" dxfId="590" priority="44" stopIfTrue="1">
      <formula>$Q$118="×"</formula>
    </cfRule>
  </conditionalFormatting>
  <conditionalFormatting sqref="K119:L119">
    <cfRule type="expression" dxfId="589" priority="43" stopIfTrue="1">
      <formula>$Q$119="×"</formula>
    </cfRule>
  </conditionalFormatting>
  <conditionalFormatting sqref="K120:L120">
    <cfRule type="expression" dxfId="588" priority="42" stopIfTrue="1">
      <formula>$Q$120="×"</formula>
    </cfRule>
  </conditionalFormatting>
  <conditionalFormatting sqref="K121:L121">
    <cfRule type="expression" dxfId="587" priority="41" stopIfTrue="1">
      <formula>$Q$121="×"</formula>
    </cfRule>
  </conditionalFormatting>
  <conditionalFormatting sqref="K122:L122">
    <cfRule type="expression" dxfId="586" priority="40" stopIfTrue="1">
      <formula>$Q$122="×"</formula>
    </cfRule>
  </conditionalFormatting>
  <conditionalFormatting sqref="K124:L124">
    <cfRule type="expression" dxfId="585" priority="38" stopIfTrue="1">
      <formula>COUNTIF($K$124:$L$124,"✔")=0</formula>
    </cfRule>
    <cfRule type="expression" dxfId="584" priority="118" stopIfTrue="1">
      <formula>$Q$124="×"</formula>
    </cfRule>
  </conditionalFormatting>
  <conditionalFormatting sqref="K125:L125">
    <cfRule type="expression" dxfId="583" priority="5" stopIfTrue="1">
      <formula>COUNTIF($K$32:$L$32,"✔")=0</formula>
    </cfRule>
    <cfRule type="expression" dxfId="582" priority="6" stopIfTrue="1">
      <formula>$Q$32="×"</formula>
    </cfRule>
  </conditionalFormatting>
  <conditionalFormatting sqref="K134:L134">
    <cfRule type="expression" dxfId="581" priority="37" stopIfTrue="1">
      <formula>$Q$134="×"</formula>
    </cfRule>
  </conditionalFormatting>
  <conditionalFormatting sqref="K135:L135">
    <cfRule type="expression" dxfId="580" priority="36" stopIfTrue="1">
      <formula>$Q$135="×"</formula>
    </cfRule>
  </conditionalFormatting>
  <conditionalFormatting sqref="K136:L136">
    <cfRule type="expression" dxfId="579" priority="35" stopIfTrue="1">
      <formula>$Q$136="×"</formula>
    </cfRule>
  </conditionalFormatting>
  <conditionalFormatting sqref="K140:L140">
    <cfRule type="expression" dxfId="578" priority="30" stopIfTrue="1">
      <formula>$Q$140="×"</formula>
    </cfRule>
  </conditionalFormatting>
  <conditionalFormatting sqref="K141:L141">
    <cfRule type="expression" dxfId="577" priority="29" stopIfTrue="1">
      <formula>$Q$141="×"</formula>
    </cfRule>
  </conditionalFormatting>
  <conditionalFormatting sqref="K142:L142">
    <cfRule type="expression" dxfId="576" priority="28" stopIfTrue="1">
      <formula>$Q$142="×"</formula>
    </cfRule>
  </conditionalFormatting>
  <conditionalFormatting sqref="K143:L143">
    <cfRule type="expression" dxfId="575" priority="26" stopIfTrue="1">
      <formula>$Q$143="×"</formula>
    </cfRule>
  </conditionalFormatting>
  <conditionalFormatting sqref="K147:L147">
    <cfRule type="expression" dxfId="574" priority="22" stopIfTrue="1">
      <formula>$Q$147="×"</formula>
    </cfRule>
  </conditionalFormatting>
  <conditionalFormatting sqref="K148:L148">
    <cfRule type="expression" dxfId="573" priority="21" stopIfTrue="1">
      <formula>$Q$148="×"</formula>
    </cfRule>
  </conditionalFormatting>
  <conditionalFormatting sqref="K149:L149">
    <cfRule type="expression" dxfId="572" priority="20" stopIfTrue="1">
      <formula>$Q$149="×"</formula>
    </cfRule>
  </conditionalFormatting>
  <conditionalFormatting sqref="K150:L150">
    <cfRule type="expression" dxfId="571" priority="19" stopIfTrue="1">
      <formula>$Q$150="×"</formula>
    </cfRule>
  </conditionalFormatting>
  <conditionalFormatting sqref="K151:L151">
    <cfRule type="expression" dxfId="570" priority="18" stopIfTrue="1">
      <formula>$Q$151="×"</formula>
    </cfRule>
  </conditionalFormatting>
  <conditionalFormatting sqref="K152:L152">
    <cfRule type="expression" dxfId="569" priority="17" stopIfTrue="1">
      <formula>$Q$152="×"</formula>
    </cfRule>
  </conditionalFormatting>
  <conditionalFormatting sqref="K153:L153">
    <cfRule type="expression" dxfId="568" priority="16" stopIfTrue="1">
      <formula>$Q$153="×"</formula>
    </cfRule>
  </conditionalFormatting>
  <conditionalFormatting sqref="K154:L154">
    <cfRule type="expression" dxfId="567" priority="15" stopIfTrue="1">
      <formula>$Q$154="×"</formula>
    </cfRule>
  </conditionalFormatting>
  <conditionalFormatting sqref="K155:L155">
    <cfRule type="expression" dxfId="566" priority="14" stopIfTrue="1">
      <formula>$Q$155="×"</formula>
    </cfRule>
  </conditionalFormatting>
  <conditionalFormatting sqref="K156:L156">
    <cfRule type="expression" dxfId="565" priority="13" stopIfTrue="1">
      <formula>$Q$156="×"</formula>
    </cfRule>
  </conditionalFormatting>
  <conditionalFormatting sqref="K157:L157">
    <cfRule type="expression" dxfId="564" priority="2" stopIfTrue="1">
      <formula>$Q$32="×"</formula>
    </cfRule>
    <cfRule type="expression" dxfId="563" priority="1" stopIfTrue="1">
      <formula>COUNTIF($K$32:$L$32,"✔")=0</formula>
    </cfRule>
  </conditionalFormatting>
  <conditionalFormatting sqref="K7:M7">
    <cfRule type="expression" dxfId="562" priority="141" stopIfTrue="1">
      <formula>$K$7=""</formula>
    </cfRule>
  </conditionalFormatting>
  <conditionalFormatting sqref="K43:M43">
    <cfRule type="expression" dxfId="561" priority="115" stopIfTrue="1">
      <formula>($K$42="✔")*($Q$43="×")</formula>
    </cfRule>
  </conditionalFormatting>
  <conditionalFormatting sqref="K43:M64">
    <cfRule type="expression" dxfId="560" priority="116" stopIfTrue="1">
      <formula>$L$42="✔"</formula>
    </cfRule>
  </conditionalFormatting>
  <conditionalFormatting sqref="K44:M44">
    <cfRule type="expression" dxfId="559" priority="114" stopIfTrue="1">
      <formula>($K$42="✔")*($Q$44="×")</formula>
    </cfRule>
  </conditionalFormatting>
  <conditionalFormatting sqref="K45:M45">
    <cfRule type="expression" dxfId="558" priority="113" stopIfTrue="1">
      <formula>($K$42="✔")*($Q$45="×")</formula>
    </cfRule>
  </conditionalFormatting>
  <conditionalFormatting sqref="K46:M46">
    <cfRule type="expression" dxfId="557" priority="112" stopIfTrue="1">
      <formula>($K$42="✔")*($Q$46="×")</formula>
    </cfRule>
  </conditionalFormatting>
  <conditionalFormatting sqref="K47:M47">
    <cfRule type="expression" dxfId="556" priority="111" stopIfTrue="1">
      <formula>($K$42="✔")*($Q$47="×")</formula>
    </cfRule>
  </conditionalFormatting>
  <conditionalFormatting sqref="K48:M48">
    <cfRule type="expression" dxfId="555" priority="110" stopIfTrue="1">
      <formula>($K$42="✔")*($Q$48="×")</formula>
    </cfRule>
  </conditionalFormatting>
  <conditionalFormatting sqref="K49:M49">
    <cfRule type="expression" dxfId="554" priority="109" stopIfTrue="1">
      <formula>($K$42="✔")*($Q$49="×")</formula>
    </cfRule>
  </conditionalFormatting>
  <conditionalFormatting sqref="K50:M50">
    <cfRule type="expression" dxfId="553" priority="108" stopIfTrue="1">
      <formula>($K$42="✔")*($Q$50="×")</formula>
    </cfRule>
  </conditionalFormatting>
  <conditionalFormatting sqref="K51:M51">
    <cfRule type="expression" dxfId="552" priority="107" stopIfTrue="1">
      <formula>($K$42="✔")*($Q$51="×")</formula>
    </cfRule>
  </conditionalFormatting>
  <conditionalFormatting sqref="K52:M52">
    <cfRule type="expression" dxfId="551" priority="106" stopIfTrue="1">
      <formula>($K$42="✔")*($Q$52="×")</formula>
    </cfRule>
  </conditionalFormatting>
  <conditionalFormatting sqref="K53:M53">
    <cfRule type="expression" dxfId="550" priority="105" stopIfTrue="1">
      <formula>($K$42="✔")*($Q$53="×")</formula>
    </cfRule>
  </conditionalFormatting>
  <conditionalFormatting sqref="K54:M54">
    <cfRule type="expression" dxfId="549" priority="104" stopIfTrue="1">
      <formula>($K$42="✔")*($Q$54="×")</formula>
    </cfRule>
  </conditionalFormatting>
  <conditionalFormatting sqref="K55:M55">
    <cfRule type="expression" dxfId="548" priority="103" stopIfTrue="1">
      <formula>($K$42="✔")*($Q$55="×")</formula>
    </cfRule>
  </conditionalFormatting>
  <conditionalFormatting sqref="K56:M56">
    <cfRule type="expression" dxfId="547" priority="102" stopIfTrue="1">
      <formula>($K$42="✔")*($Q$56="×")</formula>
    </cfRule>
  </conditionalFormatting>
  <conditionalFormatting sqref="K57:M57">
    <cfRule type="expression" dxfId="546" priority="77" stopIfTrue="1">
      <formula>($K$42="✔")*($Q$57="×")</formula>
    </cfRule>
  </conditionalFormatting>
  <conditionalFormatting sqref="K58:M58">
    <cfRule type="expression" dxfId="545" priority="101" stopIfTrue="1">
      <formula>($K$42="✔")*($Q$58="×")</formula>
    </cfRule>
  </conditionalFormatting>
  <conditionalFormatting sqref="K59:M59">
    <cfRule type="expression" dxfId="544" priority="100" stopIfTrue="1">
      <formula>($K$42="✔")*($Q$59="×")</formula>
    </cfRule>
  </conditionalFormatting>
  <conditionalFormatting sqref="K60:M60">
    <cfRule type="expression" dxfId="543" priority="99" stopIfTrue="1">
      <formula>($K$42="✔")*($Q$60="×")</formula>
    </cfRule>
  </conditionalFormatting>
  <conditionalFormatting sqref="K61:M61">
    <cfRule type="expression" dxfId="542" priority="98" stopIfTrue="1">
      <formula>($K$42="✔")*($Q$61="×")</formula>
    </cfRule>
  </conditionalFormatting>
  <conditionalFormatting sqref="K62:M62">
    <cfRule type="expression" dxfId="541" priority="97" stopIfTrue="1">
      <formula>($K$42="✔")*($Q$62="×")</formula>
    </cfRule>
  </conditionalFormatting>
  <conditionalFormatting sqref="K63:M63">
    <cfRule type="expression" dxfId="540" priority="96" stopIfTrue="1">
      <formula>($K$42="✔")*($Q$63="×")</formula>
    </cfRule>
  </conditionalFormatting>
  <conditionalFormatting sqref="K64:M64">
    <cfRule type="expression" dxfId="539" priority="95" stopIfTrue="1">
      <formula>($K$42="✔")*($Q$64="×")</formula>
    </cfRule>
  </conditionalFormatting>
  <conditionalFormatting sqref="K77:M77">
    <cfRule type="expression" dxfId="538" priority="84" stopIfTrue="1">
      <formula>$Q$77="×"</formula>
    </cfRule>
  </conditionalFormatting>
  <conditionalFormatting sqref="K77:M84">
    <cfRule type="expression" dxfId="537" priority="85" stopIfTrue="1">
      <formula>$L$76="✔"</formula>
    </cfRule>
  </conditionalFormatting>
  <conditionalFormatting sqref="K78:M78">
    <cfRule type="expression" dxfId="536" priority="83" stopIfTrue="1">
      <formula>$Q$78="×"</formula>
    </cfRule>
  </conditionalFormatting>
  <conditionalFormatting sqref="K79:M79">
    <cfRule type="expression" dxfId="535" priority="82" stopIfTrue="1">
      <formula>$Q$79="×"</formula>
    </cfRule>
  </conditionalFormatting>
  <conditionalFormatting sqref="K80:M80">
    <cfRule type="expression" dxfId="534" priority="81" stopIfTrue="1">
      <formula>$Q$80="×"</formula>
    </cfRule>
  </conditionalFormatting>
  <conditionalFormatting sqref="K81:M81">
    <cfRule type="expression" dxfId="533" priority="80" stopIfTrue="1">
      <formula>$Q$81="×"</formula>
    </cfRule>
  </conditionalFormatting>
  <conditionalFormatting sqref="K82:M82">
    <cfRule type="expression" dxfId="532" priority="79" stopIfTrue="1">
      <formula>$Q$82="×"</formula>
    </cfRule>
  </conditionalFormatting>
  <conditionalFormatting sqref="K83:M83">
    <cfRule type="expression" dxfId="531" priority="78" stopIfTrue="1">
      <formula>$Q$83="×"</formula>
    </cfRule>
  </conditionalFormatting>
  <conditionalFormatting sqref="K86:M86">
    <cfRule type="expression" dxfId="530" priority="74" stopIfTrue="1">
      <formula>$Q$86="×"</formula>
    </cfRule>
  </conditionalFormatting>
  <conditionalFormatting sqref="K86:M89">
    <cfRule type="expression" dxfId="529" priority="75" stopIfTrue="1">
      <formula>$L$85="✔"</formula>
    </cfRule>
  </conditionalFormatting>
  <conditionalFormatting sqref="K87:M87">
    <cfRule type="expression" dxfId="528" priority="73" stopIfTrue="1">
      <formula>$Q$87="×"</formula>
    </cfRule>
  </conditionalFormatting>
  <conditionalFormatting sqref="K88:M88">
    <cfRule type="expression" dxfId="527" priority="72" stopIfTrue="1">
      <formula>$Q$88="×"</formula>
    </cfRule>
  </conditionalFormatting>
  <conditionalFormatting sqref="K89:M89">
    <cfRule type="expression" dxfId="526" priority="71" stopIfTrue="1">
      <formula>$Q$89="×"</formula>
    </cfRule>
  </conditionalFormatting>
  <conditionalFormatting sqref="K91:M91">
    <cfRule type="expression" dxfId="525" priority="69" stopIfTrue="1">
      <formula>$Q$91="×"</formula>
    </cfRule>
  </conditionalFormatting>
  <conditionalFormatting sqref="K91:M94">
    <cfRule type="expression" dxfId="524" priority="11" stopIfTrue="1">
      <formula>$L$90="✔"</formula>
    </cfRule>
  </conditionalFormatting>
  <conditionalFormatting sqref="K92:M92">
    <cfRule type="expression" dxfId="523" priority="68" stopIfTrue="1">
      <formula>$Q$92="×"</formula>
    </cfRule>
  </conditionalFormatting>
  <conditionalFormatting sqref="K93:M93">
    <cfRule type="expression" dxfId="522" priority="67" stopIfTrue="1">
      <formula>$Q$93="×"</formula>
    </cfRule>
  </conditionalFormatting>
  <conditionalFormatting sqref="K94:M94">
    <cfRule type="expression" dxfId="521" priority="66" stopIfTrue="1">
      <formula>$Q$94="×"</formula>
    </cfRule>
  </conditionalFormatting>
  <conditionalFormatting sqref="K105:M105">
    <cfRule type="expression" dxfId="520" priority="65" stopIfTrue="1">
      <formula>$Q$105="×"</formula>
    </cfRule>
  </conditionalFormatting>
  <conditionalFormatting sqref="K105:M122">
    <cfRule type="expression" dxfId="519" priority="62" stopIfTrue="1">
      <formula>$L$104="✔"</formula>
    </cfRule>
  </conditionalFormatting>
  <conditionalFormatting sqref="K107:M107">
    <cfRule type="expression" dxfId="518" priority="61" stopIfTrue="1">
      <formula>$Q$107="×"</formula>
    </cfRule>
  </conditionalFormatting>
  <conditionalFormatting sqref="K107:M109">
    <cfRule type="expression" dxfId="517" priority="53" stopIfTrue="1">
      <formula>$L$106="✔"</formula>
    </cfRule>
  </conditionalFormatting>
  <conditionalFormatting sqref="K108:M108">
    <cfRule type="expression" dxfId="516" priority="60" stopIfTrue="1">
      <formula>$Q$108="×"</formula>
    </cfRule>
  </conditionalFormatting>
  <conditionalFormatting sqref="K109:M109">
    <cfRule type="expression" dxfId="515" priority="59" stopIfTrue="1">
      <formula>$Q$109="×"</formula>
    </cfRule>
  </conditionalFormatting>
  <conditionalFormatting sqref="K111:M111">
    <cfRule type="expression" dxfId="514" priority="51" stopIfTrue="1">
      <formula>$Q$111="×"</formula>
    </cfRule>
  </conditionalFormatting>
  <conditionalFormatting sqref="K111:M117">
    <cfRule type="expression" dxfId="513" priority="52" stopIfTrue="1">
      <formula>$L$110="✔"</formula>
    </cfRule>
  </conditionalFormatting>
  <conditionalFormatting sqref="K112:M112">
    <cfRule type="expression" dxfId="512" priority="50" stopIfTrue="1">
      <formula>$Q$112="×"</formula>
    </cfRule>
  </conditionalFormatting>
  <conditionalFormatting sqref="K113:M113">
    <cfRule type="expression" dxfId="511" priority="49" stopIfTrue="1">
      <formula>$Q$113="×"</formula>
    </cfRule>
  </conditionalFormatting>
  <conditionalFormatting sqref="K114:M114">
    <cfRule type="expression" dxfId="510" priority="48" stopIfTrue="1">
      <formula>$Q$114="×"</formula>
    </cfRule>
  </conditionalFormatting>
  <conditionalFormatting sqref="K115:M115">
    <cfRule type="expression" dxfId="509" priority="47" stopIfTrue="1">
      <formula>$Q$115="×"</formula>
    </cfRule>
  </conditionalFormatting>
  <conditionalFormatting sqref="K116:M116">
    <cfRule type="expression" dxfId="508" priority="46" stopIfTrue="1">
      <formula>$Q$116="×"</formula>
    </cfRule>
  </conditionalFormatting>
  <conditionalFormatting sqref="K117:M117">
    <cfRule type="expression" dxfId="507" priority="45" stopIfTrue="1">
      <formula>$Q$117="×"</formula>
    </cfRule>
  </conditionalFormatting>
  <conditionalFormatting sqref="K123:M123">
    <cfRule type="expression" dxfId="506" priority="39" stopIfTrue="1">
      <formula>$Q$123="×"</formula>
    </cfRule>
  </conditionalFormatting>
  <conditionalFormatting sqref="K137:M137">
    <cfRule type="expression" dxfId="505" priority="33" stopIfTrue="1">
      <formula>$Q$137="×"</formula>
    </cfRule>
  </conditionalFormatting>
  <conditionalFormatting sqref="K137:M139">
    <cfRule type="expression" dxfId="504" priority="34" stopIfTrue="1">
      <formula>$L$136="✔"</formula>
    </cfRule>
  </conditionalFormatting>
  <conditionalFormatting sqref="K138:M138">
    <cfRule type="expression" dxfId="503" priority="32" stopIfTrue="1">
      <formula>$Q$138="×"</formula>
    </cfRule>
  </conditionalFormatting>
  <conditionalFormatting sqref="K139:M139">
    <cfRule type="expression" dxfId="502" priority="31" stopIfTrue="1">
      <formula>$Q$139="×"</formula>
    </cfRule>
  </conditionalFormatting>
  <conditionalFormatting sqref="K144:M144">
    <cfRule type="expression" dxfId="501" priority="117" stopIfTrue="1">
      <formula>$Q$144="×"</formula>
    </cfRule>
    <cfRule type="expression" dxfId="500" priority="25" stopIfTrue="1">
      <formula>COUNTIF($K$144:$M$144,"✔")=0</formula>
    </cfRule>
  </conditionalFormatting>
  <conditionalFormatting sqref="K145:M145">
    <cfRule type="expression" dxfId="499" priority="24" stopIfTrue="1">
      <formula>$Q$145="×"</formula>
    </cfRule>
  </conditionalFormatting>
  <conditionalFormatting sqref="K146:M146">
    <cfRule type="expression" dxfId="498" priority="23" stopIfTrue="1">
      <formula>$Q$146="×"</formula>
    </cfRule>
  </conditionalFormatting>
  <conditionalFormatting sqref="L28">
    <cfRule type="expression" dxfId="497" priority="125" stopIfTrue="1">
      <formula>$Q$28="×"</formula>
    </cfRule>
  </conditionalFormatting>
  <conditionalFormatting sqref="L29">
    <cfRule type="expression" dxfId="496" priority="124" stopIfTrue="1">
      <formula>$Q$29="×"</formula>
    </cfRule>
  </conditionalFormatting>
  <conditionalFormatting sqref="L30">
    <cfRule type="expression" dxfId="495" priority="123" stopIfTrue="1">
      <formula>$Q$30="×"</formula>
    </cfRule>
  </conditionalFormatting>
  <conditionalFormatting sqref="L104">
    <cfRule type="expression" dxfId="494" priority="119" stopIfTrue="1">
      <formula>$Q$104="×"</formula>
    </cfRule>
  </conditionalFormatting>
  <dataValidations count="1">
    <dataValidation type="list" allowBlank="1" showInputMessage="1" showErrorMessage="1" sqref="K15:M33 K104:M125 K76:M95 K42:M67 K134:M157" xr:uid="{00000000-0002-0000-0100-000000000000}">
      <formula1>$O$15:$O$16</formula1>
    </dataValidation>
  </dataValidations>
  <printOptions verticalCentered="1"/>
  <pageMargins left="0.70866141732283472" right="0.70866141732283472" top="0.74803149606299213" bottom="0.74803149606299213" header="0.31496062992125984" footer="0.31496062992125984"/>
  <pageSetup paperSize="9" scale="44" fitToHeight="0" orientation="portrait" r:id="rId1"/>
  <rowBreaks count="4" manualBreakCount="4">
    <brk id="36" min="1" max="23" man="1"/>
    <brk id="70" min="1" max="23" man="1"/>
    <brk id="98" min="1" max="23" man="1"/>
    <brk id="128" min="1" max="2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92D050"/>
    <pageSetUpPr fitToPage="1"/>
  </sheetPr>
  <dimension ref="B1:T166"/>
  <sheetViews>
    <sheetView view="pageBreakPreview" topLeftCell="A21" zoomScale="70" zoomScaleNormal="55" zoomScaleSheetLayoutView="70" workbookViewId="0">
      <selection activeCell="F26" sqref="F26:H26"/>
    </sheetView>
  </sheetViews>
  <sheetFormatPr defaultColWidth="9" defaultRowHeight="14.4" x14ac:dyDescent="0.2"/>
  <cols>
    <col min="1" max="1" width="9" style="3" customWidth="1"/>
    <col min="2" max="2" width="2" style="3" customWidth="1"/>
    <col min="3" max="3" width="9" style="3"/>
    <col min="4" max="4" width="16.44140625" style="3" customWidth="1"/>
    <col min="5" max="5" width="5" style="3" customWidth="1"/>
    <col min="6" max="6" width="3.33203125" style="3" customWidth="1"/>
    <col min="7" max="7" width="3.21875" style="3" customWidth="1"/>
    <col min="8" max="8" width="59.44140625" style="3" customWidth="1"/>
    <col min="9" max="9" width="11.44140625" style="71" customWidth="1"/>
    <col min="10" max="10" width="16" style="3" customWidth="1"/>
    <col min="11" max="12" width="8" style="3" customWidth="1"/>
    <col min="13" max="13" width="8" style="53" customWidth="1"/>
    <col min="14" max="14" width="1.88671875" style="53" customWidth="1"/>
    <col min="15" max="15" width="9" style="3" hidden="1" customWidth="1"/>
    <col min="16" max="16" width="9" style="3"/>
    <col min="17" max="17" width="12.109375" style="62" hidden="1" customWidth="1"/>
    <col min="18" max="19" width="9" style="3" hidden="1" customWidth="1"/>
    <col min="20" max="20" width="9" style="3" customWidth="1"/>
    <col min="21" max="23" width="9" style="3"/>
    <col min="24" max="24" width="6" style="3" customWidth="1"/>
    <col min="25" max="16384" width="9" style="3"/>
  </cols>
  <sheetData>
    <row r="1" spans="2:17" ht="21" x14ac:dyDescent="0.2">
      <c r="B1" s="121" t="s">
        <v>230</v>
      </c>
      <c r="C1" s="122"/>
      <c r="D1" s="122"/>
      <c r="E1" s="122"/>
      <c r="F1" s="122"/>
      <c r="G1" s="122"/>
      <c r="H1" s="122"/>
      <c r="I1" s="123"/>
      <c r="J1" s="122"/>
      <c r="K1" s="297" t="s">
        <v>921</v>
      </c>
      <c r="L1" s="297"/>
      <c r="M1" s="297"/>
      <c r="N1" s="124"/>
      <c r="O1" s="1"/>
    </row>
    <row r="2" spans="2:17" ht="7.5" customHeight="1" x14ac:dyDescent="0.2">
      <c r="B2" s="125"/>
      <c r="C2" s="1"/>
      <c r="D2" s="1"/>
      <c r="E2" s="1"/>
      <c r="F2" s="1"/>
      <c r="G2" s="1"/>
      <c r="H2" s="1"/>
      <c r="I2" s="126"/>
      <c r="J2" s="1"/>
      <c r="K2" s="127"/>
      <c r="L2" s="127"/>
      <c r="M2" s="127"/>
      <c r="N2" s="128"/>
      <c r="O2" s="1"/>
    </row>
    <row r="3" spans="2:17" ht="23.4" x14ac:dyDescent="0.2">
      <c r="B3" s="125"/>
      <c r="C3" s="326" t="s">
        <v>0</v>
      </c>
      <c r="D3" s="326"/>
      <c r="E3" s="326"/>
      <c r="F3" s="326"/>
      <c r="G3" s="326"/>
      <c r="H3" s="326"/>
      <c r="I3" s="326"/>
      <c r="J3" s="326"/>
      <c r="K3" s="326"/>
      <c r="L3" s="326"/>
      <c r="M3" s="326"/>
      <c r="N3" s="128"/>
      <c r="O3" s="1"/>
    </row>
    <row r="4" spans="2:17" ht="10.050000000000001" customHeight="1" thickBot="1" x14ac:dyDescent="0.25">
      <c r="B4" s="125"/>
      <c r="C4" s="129"/>
      <c r="D4" s="129"/>
      <c r="E4" s="129"/>
      <c r="F4" s="129"/>
      <c r="G4" s="129"/>
      <c r="H4" s="129"/>
      <c r="I4" s="129"/>
      <c r="J4" s="129"/>
      <c r="K4" s="130"/>
      <c r="L4" s="130"/>
      <c r="M4" s="130"/>
      <c r="N4" s="131"/>
      <c r="O4" s="1"/>
    </row>
    <row r="5" spans="2:17" ht="27" customHeight="1" thickTop="1" thickBot="1" x14ac:dyDescent="0.25">
      <c r="B5" s="125"/>
      <c r="C5" s="329" t="s">
        <v>1</v>
      </c>
      <c r="D5" s="330"/>
      <c r="E5" s="331" t="s">
        <v>228</v>
      </c>
      <c r="F5" s="332"/>
      <c r="G5" s="332"/>
      <c r="H5" s="333"/>
      <c r="I5" s="132"/>
      <c r="J5" s="1"/>
      <c r="K5" s="130"/>
      <c r="L5" s="130"/>
      <c r="M5" s="130"/>
      <c r="N5" s="131"/>
      <c r="O5" s="1"/>
    </row>
    <row r="6" spans="2:17" ht="10.050000000000001" customHeight="1" thickTop="1" thickBot="1" x14ac:dyDescent="0.25">
      <c r="B6" s="125"/>
      <c r="C6" s="54"/>
      <c r="D6" s="54"/>
      <c r="E6" s="133"/>
      <c r="F6" s="133"/>
      <c r="G6" s="133"/>
      <c r="H6" s="133"/>
      <c r="I6" s="132"/>
      <c r="J6" s="132"/>
      <c r="K6" s="130"/>
      <c r="L6" s="130"/>
      <c r="M6" s="130"/>
      <c r="N6" s="131"/>
      <c r="O6" s="1"/>
    </row>
    <row r="7" spans="2:17" ht="27" customHeight="1" thickTop="1" thickBot="1" x14ac:dyDescent="0.25">
      <c r="B7" s="125"/>
      <c r="C7" s="329" t="s">
        <v>2</v>
      </c>
      <c r="D7" s="330"/>
      <c r="E7" s="331" t="s">
        <v>229</v>
      </c>
      <c r="F7" s="332"/>
      <c r="G7" s="332"/>
      <c r="H7" s="333"/>
      <c r="I7" s="334" t="s">
        <v>3</v>
      </c>
      <c r="J7" s="335"/>
      <c r="K7" s="336">
        <v>160000</v>
      </c>
      <c r="L7" s="337"/>
      <c r="M7" s="338"/>
      <c r="N7" s="131"/>
      <c r="O7" s="1"/>
    </row>
    <row r="8" spans="2:17" ht="6" customHeight="1" thickTop="1" x14ac:dyDescent="0.2">
      <c r="B8" s="125"/>
      <c r="C8" s="54"/>
      <c r="D8" s="54"/>
      <c r="E8" s="55"/>
      <c r="F8" s="55"/>
      <c r="G8" s="55"/>
      <c r="H8" s="55"/>
      <c r="I8" s="56"/>
      <c r="J8" s="57"/>
      <c r="K8" s="57"/>
      <c r="L8" s="130"/>
      <c r="M8" s="130"/>
      <c r="N8" s="131"/>
      <c r="O8" s="1"/>
    </row>
    <row r="9" spans="2:17" ht="6" customHeight="1" x14ac:dyDescent="0.2">
      <c r="B9" s="125"/>
      <c r="C9" s="54"/>
      <c r="D9" s="54"/>
      <c r="E9" s="55"/>
      <c r="F9" s="55"/>
      <c r="G9" s="55"/>
      <c r="H9" s="55"/>
      <c r="I9" s="56"/>
      <c r="J9" s="57"/>
      <c r="K9" s="57"/>
      <c r="L9" s="130"/>
      <c r="M9" s="130"/>
      <c r="N9" s="131"/>
      <c r="O9" s="1"/>
    </row>
    <row r="10" spans="2:17" ht="16.2" x14ac:dyDescent="0.2">
      <c r="B10" s="125"/>
      <c r="C10" s="58"/>
      <c r="D10" s="1"/>
      <c r="E10" s="1"/>
      <c r="F10" s="59"/>
      <c r="G10" s="59"/>
      <c r="H10" s="59"/>
      <c r="I10" s="59"/>
      <c r="J10" s="59"/>
      <c r="K10" s="57"/>
      <c r="L10" s="130"/>
      <c r="M10" s="130"/>
      <c r="N10" s="131"/>
      <c r="O10" s="1"/>
    </row>
    <row r="11" spans="2:17" ht="4.5" customHeight="1" x14ac:dyDescent="0.2">
      <c r="B11" s="125"/>
      <c r="C11" s="54"/>
      <c r="D11" s="54"/>
      <c r="E11" s="55"/>
      <c r="F11" s="55"/>
      <c r="G11" s="55"/>
      <c r="H11" s="55"/>
      <c r="I11" s="56"/>
      <c r="J11" s="57"/>
      <c r="K11" s="57"/>
      <c r="L11" s="130"/>
      <c r="M11" s="130"/>
      <c r="N11" s="131"/>
      <c r="O11" s="1"/>
    </row>
    <row r="12" spans="2:17" ht="4.5" customHeight="1" thickBot="1" x14ac:dyDescent="0.25">
      <c r="B12" s="125"/>
      <c r="C12" s="100"/>
      <c r="D12" s="100"/>
      <c r="E12" s="100"/>
      <c r="F12" s="52"/>
      <c r="G12" s="134"/>
      <c r="H12" s="135"/>
      <c r="I12" s="136"/>
      <c r="J12" s="60"/>
      <c r="K12" s="2"/>
      <c r="L12" s="2"/>
      <c r="M12" s="137"/>
      <c r="N12" s="138"/>
      <c r="O12" s="1"/>
    </row>
    <row r="13" spans="2:17" ht="14.25" customHeight="1" x14ac:dyDescent="0.2">
      <c r="B13" s="125"/>
      <c r="C13" s="285" t="s">
        <v>5</v>
      </c>
      <c r="D13" s="287" t="s">
        <v>6</v>
      </c>
      <c r="E13" s="289" t="s">
        <v>7</v>
      </c>
      <c r="F13" s="290"/>
      <c r="G13" s="290"/>
      <c r="H13" s="291"/>
      <c r="I13" s="295" t="s">
        <v>8</v>
      </c>
      <c r="J13" s="82" t="s">
        <v>207</v>
      </c>
      <c r="K13" s="298" t="s">
        <v>9</v>
      </c>
      <c r="L13" s="299"/>
      <c r="M13" s="300"/>
      <c r="N13" s="139"/>
    </row>
    <row r="14" spans="2:17" ht="14.25" customHeight="1" thickBot="1" x14ac:dyDescent="0.25">
      <c r="B14" s="125"/>
      <c r="C14" s="339"/>
      <c r="D14" s="340"/>
      <c r="E14" s="292"/>
      <c r="F14" s="293"/>
      <c r="G14" s="293"/>
      <c r="H14" s="294"/>
      <c r="I14" s="341"/>
      <c r="J14" s="83" t="s">
        <v>215</v>
      </c>
      <c r="K14" s="79" t="s">
        <v>11</v>
      </c>
      <c r="L14" s="80" t="s">
        <v>12</v>
      </c>
      <c r="M14" s="81" t="s">
        <v>13</v>
      </c>
      <c r="N14" s="139"/>
    </row>
    <row r="15" spans="2:17" ht="56.25" customHeight="1" x14ac:dyDescent="0.2">
      <c r="B15" s="125"/>
      <c r="C15" s="347" t="s">
        <v>14</v>
      </c>
      <c r="D15" s="345" t="s">
        <v>15</v>
      </c>
      <c r="E15" s="344" t="s">
        <v>16</v>
      </c>
      <c r="F15" s="277" t="s">
        <v>17</v>
      </c>
      <c r="G15" s="277"/>
      <c r="H15" s="277"/>
      <c r="I15" s="67" t="s">
        <v>18</v>
      </c>
      <c r="J15" s="149" t="s">
        <v>19</v>
      </c>
      <c r="K15" s="102" t="s">
        <v>225</v>
      </c>
      <c r="L15" s="103"/>
      <c r="M15" s="8"/>
      <c r="N15" s="140"/>
      <c r="O15" s="9" t="s">
        <v>20</v>
      </c>
      <c r="Q15" s="62" t="str">
        <f>IF(K15="✔","○","×")</f>
        <v>○</v>
      </c>
    </row>
    <row r="16" spans="2:17" ht="56.25" customHeight="1" x14ac:dyDescent="0.2">
      <c r="B16" s="125"/>
      <c r="C16" s="347"/>
      <c r="D16" s="345"/>
      <c r="E16" s="328"/>
      <c r="F16" s="265" t="s">
        <v>21</v>
      </c>
      <c r="G16" s="265"/>
      <c r="H16" s="265"/>
      <c r="I16" s="68" t="s">
        <v>18</v>
      </c>
      <c r="J16" s="150" t="s">
        <v>19</v>
      </c>
      <c r="K16" s="104"/>
      <c r="L16" s="105" t="s">
        <v>225</v>
      </c>
      <c r="M16" s="14"/>
      <c r="N16" s="140"/>
      <c r="O16" s="1"/>
      <c r="Q16" s="62" t="str">
        <f t="shared" ref="Q16:Q22" si="0">IF(K16="✔","○","×")</f>
        <v>×</v>
      </c>
    </row>
    <row r="17" spans="2:17" ht="56.25" customHeight="1" x14ac:dyDescent="0.2">
      <c r="B17" s="125"/>
      <c r="C17" s="347"/>
      <c r="D17" s="345"/>
      <c r="E17" s="328"/>
      <c r="F17" s="265" t="s">
        <v>22</v>
      </c>
      <c r="G17" s="265"/>
      <c r="H17" s="265"/>
      <c r="I17" s="68" t="s">
        <v>18</v>
      </c>
      <c r="J17" s="150" t="s">
        <v>19</v>
      </c>
      <c r="K17" s="104" t="s">
        <v>225</v>
      </c>
      <c r="L17" s="105"/>
      <c r="M17" s="14"/>
      <c r="N17" s="140"/>
      <c r="O17" s="1"/>
      <c r="Q17" s="62" t="str">
        <f t="shared" si="0"/>
        <v>○</v>
      </c>
    </row>
    <row r="18" spans="2:17" ht="56.25" customHeight="1" x14ac:dyDescent="0.2">
      <c r="B18" s="125"/>
      <c r="C18" s="347"/>
      <c r="D18" s="345"/>
      <c r="E18" s="328"/>
      <c r="F18" s="265" t="s">
        <v>25</v>
      </c>
      <c r="G18" s="265"/>
      <c r="H18" s="265"/>
      <c r="I18" s="68" t="s">
        <v>18</v>
      </c>
      <c r="J18" s="150" t="s">
        <v>19</v>
      </c>
      <c r="K18" s="104" t="s">
        <v>225</v>
      </c>
      <c r="L18" s="105"/>
      <c r="M18" s="14"/>
      <c r="N18" s="140"/>
      <c r="O18" s="1"/>
      <c r="Q18" s="62" t="str">
        <f t="shared" si="0"/>
        <v>○</v>
      </c>
    </row>
    <row r="19" spans="2:17" ht="56.25" customHeight="1" x14ac:dyDescent="0.2">
      <c r="B19" s="125"/>
      <c r="C19" s="347"/>
      <c r="D19" s="345"/>
      <c r="E19" s="328"/>
      <c r="F19" s="265" t="s">
        <v>26</v>
      </c>
      <c r="G19" s="265"/>
      <c r="H19" s="265"/>
      <c r="I19" s="68" t="s">
        <v>18</v>
      </c>
      <c r="J19" s="150" t="s">
        <v>19</v>
      </c>
      <c r="K19" s="104" t="s">
        <v>225</v>
      </c>
      <c r="L19" s="105"/>
      <c r="M19" s="14"/>
      <c r="N19" s="140"/>
      <c r="O19" s="1"/>
      <c r="Q19" s="62" t="str">
        <f t="shared" si="0"/>
        <v>○</v>
      </c>
    </row>
    <row r="20" spans="2:17" ht="56.25" customHeight="1" x14ac:dyDescent="0.2">
      <c r="B20" s="125"/>
      <c r="C20" s="347"/>
      <c r="D20" s="345"/>
      <c r="E20" s="328"/>
      <c r="F20" s="265" t="s">
        <v>27</v>
      </c>
      <c r="G20" s="265"/>
      <c r="H20" s="265"/>
      <c r="I20" s="68" t="s">
        <v>18</v>
      </c>
      <c r="J20" s="150" t="s">
        <v>19</v>
      </c>
      <c r="K20" s="104" t="s">
        <v>225</v>
      </c>
      <c r="L20" s="105"/>
      <c r="M20" s="14"/>
      <c r="N20" s="140"/>
      <c r="O20" s="1"/>
      <c r="Q20" s="62" t="str">
        <f t="shared" si="0"/>
        <v>○</v>
      </c>
    </row>
    <row r="21" spans="2:17" ht="56.25" customHeight="1" x14ac:dyDescent="0.2">
      <c r="B21" s="125"/>
      <c r="C21" s="347"/>
      <c r="D21" s="345"/>
      <c r="E21" s="328"/>
      <c r="F21" s="265" t="s">
        <v>28</v>
      </c>
      <c r="G21" s="265"/>
      <c r="H21" s="265"/>
      <c r="I21" s="68" t="s">
        <v>18</v>
      </c>
      <c r="J21" s="150" t="s">
        <v>19</v>
      </c>
      <c r="K21" s="104" t="s">
        <v>225</v>
      </c>
      <c r="L21" s="105"/>
      <c r="M21" s="14"/>
      <c r="N21" s="140"/>
      <c r="O21" s="1"/>
      <c r="Q21" s="62" t="str">
        <f t="shared" si="0"/>
        <v>○</v>
      </c>
    </row>
    <row r="22" spans="2:17" ht="56.25" customHeight="1" x14ac:dyDescent="0.2">
      <c r="B22" s="125"/>
      <c r="C22" s="347"/>
      <c r="D22" s="345"/>
      <c r="E22" s="328"/>
      <c r="F22" s="327" t="s">
        <v>29</v>
      </c>
      <c r="G22" s="265"/>
      <c r="H22" s="265"/>
      <c r="I22" s="68" t="s">
        <v>18</v>
      </c>
      <c r="J22" s="150" t="s">
        <v>19</v>
      </c>
      <c r="K22" s="104" t="s">
        <v>225</v>
      </c>
      <c r="L22" s="105"/>
      <c r="M22" s="14"/>
      <c r="N22" s="140"/>
      <c r="O22" s="1"/>
      <c r="Q22" s="62" t="str">
        <f t="shared" si="0"/>
        <v>○</v>
      </c>
    </row>
    <row r="23" spans="2:17" ht="52.5" customHeight="1" x14ac:dyDescent="0.2">
      <c r="B23" s="125"/>
      <c r="C23" s="347"/>
      <c r="D23" s="345"/>
      <c r="E23" s="328"/>
      <c r="F23" s="15"/>
      <c r="G23" s="265" t="s">
        <v>243</v>
      </c>
      <c r="H23" s="265"/>
      <c r="I23" s="68"/>
      <c r="J23" s="150" t="s">
        <v>30</v>
      </c>
      <c r="K23" s="104"/>
      <c r="L23" s="105"/>
      <c r="M23" s="14"/>
      <c r="N23" s="140"/>
      <c r="O23" s="1"/>
      <c r="Q23" s="62" t="str">
        <f>IF(COUNTIF(K23:L23,"✔")=1,"○","×")</f>
        <v>×</v>
      </c>
    </row>
    <row r="24" spans="2:17" ht="52.5" customHeight="1" x14ac:dyDescent="0.2">
      <c r="B24" s="125"/>
      <c r="C24" s="347"/>
      <c r="D24" s="345"/>
      <c r="E24" s="328"/>
      <c r="F24" s="16"/>
      <c r="G24" s="265" t="s">
        <v>244</v>
      </c>
      <c r="H24" s="265"/>
      <c r="I24" s="68"/>
      <c r="J24" s="150" t="s">
        <v>30</v>
      </c>
      <c r="K24" s="104"/>
      <c r="L24" s="105" t="s">
        <v>225</v>
      </c>
      <c r="M24" s="14"/>
      <c r="N24" s="140"/>
      <c r="O24" s="1"/>
      <c r="Q24" s="62" t="str">
        <f>IF(COUNTIF(K24:L24,"✔")=1,"○","×")</f>
        <v>○</v>
      </c>
    </row>
    <row r="25" spans="2:17" ht="56.25" customHeight="1" x14ac:dyDescent="0.2">
      <c r="B25" s="125"/>
      <c r="C25" s="347"/>
      <c r="D25" s="345"/>
      <c r="E25" s="328" t="s">
        <v>31</v>
      </c>
      <c r="F25" s="265" t="s">
        <v>32</v>
      </c>
      <c r="G25" s="265"/>
      <c r="H25" s="265"/>
      <c r="I25" s="68" t="s">
        <v>18</v>
      </c>
      <c r="J25" s="150" t="s">
        <v>19</v>
      </c>
      <c r="K25" s="104" t="s">
        <v>225</v>
      </c>
      <c r="L25" s="105"/>
      <c r="M25" s="14"/>
      <c r="N25" s="140"/>
      <c r="O25" s="1"/>
      <c r="Q25" s="62" t="str">
        <f>IF(K25="✔","○","×")</f>
        <v>○</v>
      </c>
    </row>
    <row r="26" spans="2:17" ht="56.25" customHeight="1" x14ac:dyDescent="0.2">
      <c r="B26" s="125"/>
      <c r="C26" s="347"/>
      <c r="D26" s="345"/>
      <c r="E26" s="328"/>
      <c r="F26" s="265" t="s">
        <v>33</v>
      </c>
      <c r="G26" s="265"/>
      <c r="H26" s="265"/>
      <c r="I26" s="68"/>
      <c r="J26" s="94"/>
      <c r="K26" s="75"/>
      <c r="L26" s="76"/>
      <c r="M26" s="14"/>
      <c r="N26" s="140"/>
      <c r="O26" s="1"/>
    </row>
    <row r="27" spans="2:17" ht="56.25" customHeight="1" x14ac:dyDescent="0.2">
      <c r="B27" s="125"/>
      <c r="C27" s="347"/>
      <c r="D27" s="345"/>
      <c r="E27" s="328"/>
      <c r="F27" s="265" t="s">
        <v>34</v>
      </c>
      <c r="G27" s="265"/>
      <c r="H27" s="265"/>
      <c r="I27" s="68"/>
      <c r="J27" s="94" t="s">
        <v>19</v>
      </c>
      <c r="K27" s="104"/>
      <c r="L27" s="105" t="s">
        <v>225</v>
      </c>
      <c r="M27" s="14"/>
      <c r="N27" s="140"/>
      <c r="O27" s="1"/>
      <c r="Q27" s="62" t="str">
        <f>IF(COUNTIF(K27:L27,"✔")=1,"○","×")</f>
        <v>○</v>
      </c>
    </row>
    <row r="28" spans="2:17" ht="56.25" customHeight="1" x14ac:dyDescent="0.2">
      <c r="B28" s="125"/>
      <c r="C28" s="347"/>
      <c r="D28" s="345"/>
      <c r="E28" s="328" t="s">
        <v>35</v>
      </c>
      <c r="F28" s="265" t="s">
        <v>36</v>
      </c>
      <c r="G28" s="265"/>
      <c r="H28" s="265"/>
      <c r="I28" s="68" t="s">
        <v>18</v>
      </c>
      <c r="J28" s="150" t="s">
        <v>19</v>
      </c>
      <c r="K28" s="104" t="s">
        <v>225</v>
      </c>
      <c r="L28" s="105"/>
      <c r="M28" s="14"/>
      <c r="N28" s="140"/>
      <c r="O28" s="1"/>
      <c r="Q28" s="62" t="str">
        <f>IF(K28="✔","○","×")</f>
        <v>○</v>
      </c>
    </row>
    <row r="29" spans="2:17" ht="80.25" customHeight="1" x14ac:dyDescent="0.2">
      <c r="B29" s="125"/>
      <c r="C29" s="347"/>
      <c r="D29" s="345"/>
      <c r="E29" s="328"/>
      <c r="F29" s="265" t="s">
        <v>37</v>
      </c>
      <c r="G29" s="265"/>
      <c r="H29" s="265"/>
      <c r="I29" s="68" t="s">
        <v>18</v>
      </c>
      <c r="J29" s="150" t="s">
        <v>19</v>
      </c>
      <c r="K29" s="104" t="s">
        <v>225</v>
      </c>
      <c r="L29" s="105"/>
      <c r="M29" s="14"/>
      <c r="N29" s="140"/>
      <c r="O29" s="1"/>
      <c r="Q29" s="62" t="str">
        <f>IF(K29="✔","○","×")</f>
        <v>○</v>
      </c>
    </row>
    <row r="30" spans="2:17" ht="56.25" customHeight="1" x14ac:dyDescent="0.2">
      <c r="B30" s="125"/>
      <c r="C30" s="347"/>
      <c r="D30" s="345"/>
      <c r="E30" s="99" t="s">
        <v>38</v>
      </c>
      <c r="F30" s="265" t="s">
        <v>39</v>
      </c>
      <c r="G30" s="265"/>
      <c r="H30" s="265"/>
      <c r="I30" s="68" t="s">
        <v>18</v>
      </c>
      <c r="J30" s="150" t="s">
        <v>19</v>
      </c>
      <c r="K30" s="104" t="s">
        <v>225</v>
      </c>
      <c r="L30" s="105"/>
      <c r="M30" s="14"/>
      <c r="N30" s="140"/>
      <c r="O30" s="1"/>
      <c r="Q30" s="62" t="str">
        <f>IF(K30="✔","○","×")</f>
        <v>○</v>
      </c>
    </row>
    <row r="31" spans="2:17" ht="56.25" customHeight="1" x14ac:dyDescent="0.2">
      <c r="B31" s="125"/>
      <c r="C31" s="347"/>
      <c r="D31" s="345"/>
      <c r="E31" s="99" t="s">
        <v>40</v>
      </c>
      <c r="F31" s="265" t="s">
        <v>41</v>
      </c>
      <c r="G31" s="265"/>
      <c r="H31" s="265"/>
      <c r="I31" s="68"/>
      <c r="J31" s="150" t="s">
        <v>19</v>
      </c>
      <c r="K31" s="104"/>
      <c r="L31" s="105" t="s">
        <v>225</v>
      </c>
      <c r="M31" s="14"/>
      <c r="N31" s="140"/>
      <c r="O31" s="1"/>
      <c r="Q31" s="62" t="str">
        <f>IF(COUNTIF(K31:L31,"✔")=1,"○","×")</f>
        <v>○</v>
      </c>
    </row>
    <row r="32" spans="2:17" ht="80.25" customHeight="1" thickBot="1" x14ac:dyDescent="0.25">
      <c r="B32" s="125"/>
      <c r="C32" s="348"/>
      <c r="D32" s="346"/>
      <c r="E32" s="18" t="s">
        <v>42</v>
      </c>
      <c r="F32" s="268" t="s">
        <v>43</v>
      </c>
      <c r="G32" s="268"/>
      <c r="H32" s="268"/>
      <c r="I32" s="69" t="s">
        <v>18</v>
      </c>
      <c r="J32" s="95" t="s">
        <v>19</v>
      </c>
      <c r="K32" s="106" t="s">
        <v>225</v>
      </c>
      <c r="L32" s="107"/>
      <c r="M32" s="23"/>
      <c r="N32" s="140"/>
      <c r="O32" s="1"/>
      <c r="Q32" s="62" t="str">
        <f>IF(K32="✔","○","×")</f>
        <v>○</v>
      </c>
    </row>
    <row r="33" spans="2:19" ht="4.5" customHeight="1" x14ac:dyDescent="0.2">
      <c r="B33" s="125"/>
      <c r="C33" s="204"/>
      <c r="D33" s="205"/>
      <c r="E33" s="206"/>
      <c r="F33" s="207"/>
      <c r="G33" s="207"/>
      <c r="H33" s="207"/>
      <c r="I33" s="208"/>
      <c r="J33" s="209"/>
      <c r="K33" s="209"/>
      <c r="L33" s="209"/>
      <c r="M33" s="209"/>
      <c r="N33" s="140"/>
      <c r="O33" s="1"/>
    </row>
    <row r="34" spans="2:19" ht="15.75" customHeight="1" x14ac:dyDescent="0.2">
      <c r="B34" s="125"/>
      <c r="C34" s="269" t="s">
        <v>44</v>
      </c>
      <c r="D34" s="269"/>
      <c r="E34" s="269"/>
      <c r="F34" s="269"/>
      <c r="G34" s="269"/>
      <c r="H34" s="269"/>
      <c r="I34" s="269"/>
      <c r="J34" s="269"/>
      <c r="K34" s="269"/>
      <c r="L34" s="269"/>
      <c r="M34" s="269"/>
      <c r="N34" s="140"/>
      <c r="O34" s="1"/>
    </row>
    <row r="35" spans="2:19" x14ac:dyDescent="0.2">
      <c r="B35" s="125"/>
      <c r="C35" s="269"/>
      <c r="D35" s="269"/>
      <c r="E35" s="269"/>
      <c r="F35" s="269"/>
      <c r="G35" s="269"/>
      <c r="H35" s="269"/>
      <c r="I35" s="269"/>
      <c r="J35" s="269"/>
      <c r="K35" s="269"/>
      <c r="L35" s="269"/>
      <c r="M35" s="269"/>
      <c r="N35" s="140"/>
      <c r="O35" s="1"/>
    </row>
    <row r="36" spans="2:19" ht="15" thickBot="1" x14ac:dyDescent="0.25">
      <c r="B36" s="141"/>
      <c r="C36" s="142"/>
      <c r="D36" s="142"/>
      <c r="E36" s="142"/>
      <c r="F36" s="142"/>
      <c r="G36" s="142"/>
      <c r="H36" s="142"/>
      <c r="I36" s="143"/>
      <c r="J36" s="142"/>
      <c r="K36" s="142"/>
      <c r="L36" s="142"/>
      <c r="M36" s="144"/>
      <c r="N36" s="145"/>
      <c r="O36" s="1"/>
    </row>
    <row r="37" spans="2:19" x14ac:dyDescent="0.2">
      <c r="B37" s="146"/>
      <c r="C37" s="122"/>
      <c r="D37" s="122"/>
      <c r="E37" s="122"/>
      <c r="F37" s="122"/>
      <c r="G37" s="122"/>
      <c r="H37" s="122"/>
      <c r="I37" s="123"/>
      <c r="J37" s="122"/>
      <c r="K37" s="122"/>
      <c r="L37" s="122"/>
      <c r="M37" s="147"/>
      <c r="N37" s="124"/>
      <c r="O37" s="1"/>
    </row>
    <row r="38" spans="2:19" ht="23.4" x14ac:dyDescent="0.2">
      <c r="B38" s="125"/>
      <c r="C38" s="326" t="s">
        <v>45</v>
      </c>
      <c r="D38" s="326"/>
      <c r="E38" s="326"/>
      <c r="F38" s="326"/>
      <c r="G38" s="326"/>
      <c r="H38" s="326"/>
      <c r="I38" s="326"/>
      <c r="J38" s="326"/>
      <c r="K38" s="326"/>
      <c r="L38" s="326"/>
      <c r="M38" s="326"/>
      <c r="N38" s="138"/>
      <c r="O38" s="1"/>
    </row>
    <row r="39" spans="2:19" ht="11.25" customHeight="1" thickBot="1" x14ac:dyDescent="0.25">
      <c r="B39" s="125"/>
      <c r="C39" s="100"/>
      <c r="D39" s="100"/>
      <c r="E39" s="100"/>
      <c r="F39" s="52"/>
      <c r="G39" s="134"/>
      <c r="H39" s="135"/>
      <c r="I39" s="136"/>
      <c r="J39" s="2"/>
      <c r="K39" s="2"/>
      <c r="L39" s="2"/>
      <c r="M39" s="137"/>
      <c r="N39" s="138"/>
      <c r="O39" s="1"/>
    </row>
    <row r="40" spans="2:19" ht="14.25" customHeight="1" x14ac:dyDescent="0.2">
      <c r="B40" s="125"/>
      <c r="C40" s="285" t="s">
        <v>5</v>
      </c>
      <c r="D40" s="287" t="s">
        <v>6</v>
      </c>
      <c r="E40" s="289" t="s">
        <v>7</v>
      </c>
      <c r="F40" s="290"/>
      <c r="G40" s="290"/>
      <c r="H40" s="291"/>
      <c r="I40" s="295" t="s">
        <v>8</v>
      </c>
      <c r="J40" s="82" t="s">
        <v>207</v>
      </c>
      <c r="K40" s="298" t="s">
        <v>9</v>
      </c>
      <c r="L40" s="299"/>
      <c r="M40" s="300"/>
      <c r="N40" s="139"/>
    </row>
    <row r="41" spans="2:19" ht="14.25" customHeight="1" thickBot="1" x14ac:dyDescent="0.25">
      <c r="B41" s="125"/>
      <c r="C41" s="286"/>
      <c r="D41" s="288"/>
      <c r="E41" s="292"/>
      <c r="F41" s="293"/>
      <c r="G41" s="293"/>
      <c r="H41" s="294"/>
      <c r="I41" s="296"/>
      <c r="J41" s="84" t="s">
        <v>215</v>
      </c>
      <c r="K41" s="85" t="s">
        <v>11</v>
      </c>
      <c r="L41" s="86" t="s">
        <v>12</v>
      </c>
      <c r="M41" s="87" t="s">
        <v>13</v>
      </c>
      <c r="N41" s="139"/>
    </row>
    <row r="42" spans="2:19" ht="50.25" customHeight="1" x14ac:dyDescent="0.2">
      <c r="B42" s="125"/>
      <c r="C42" s="270" t="s">
        <v>48</v>
      </c>
      <c r="D42" s="273" t="s">
        <v>49</v>
      </c>
      <c r="E42" s="320" t="s">
        <v>16</v>
      </c>
      <c r="F42" s="281" t="s">
        <v>50</v>
      </c>
      <c r="G42" s="277"/>
      <c r="H42" s="277"/>
      <c r="I42" s="4"/>
      <c r="J42" s="24" t="s">
        <v>30</v>
      </c>
      <c r="K42" s="102" t="s">
        <v>225</v>
      </c>
      <c r="L42" s="103"/>
      <c r="M42" s="8"/>
      <c r="N42" s="140"/>
      <c r="O42" s="1"/>
      <c r="Q42" s="62" t="str">
        <f>IF(COUNTIF(K42:L42,"✔")=1,"○","×")</f>
        <v>○</v>
      </c>
    </row>
    <row r="43" spans="2:19" ht="50.25" customHeight="1" x14ac:dyDescent="0.2">
      <c r="B43" s="125"/>
      <c r="C43" s="271"/>
      <c r="D43" s="274"/>
      <c r="E43" s="301"/>
      <c r="F43" s="324" t="s">
        <v>51</v>
      </c>
      <c r="G43" s="265" t="s">
        <v>293</v>
      </c>
      <c r="H43" s="265"/>
      <c r="I43" s="10"/>
      <c r="J43" s="25" t="s">
        <v>30</v>
      </c>
      <c r="K43" s="104" t="s">
        <v>225</v>
      </c>
      <c r="L43" s="105"/>
      <c r="M43" s="110"/>
      <c r="N43" s="140"/>
      <c r="O43" s="1"/>
      <c r="Q43" s="62" t="str">
        <f>IF(((K42="✔")*(COUNTIF(K43:M43,"✔")=0)),"×","○")</f>
        <v>○</v>
      </c>
      <c r="R43" s="72" t="s">
        <v>211</v>
      </c>
      <c r="S43" s="151">
        <f>COUNTIF(K43:K50,"✔")</f>
        <v>2</v>
      </c>
    </row>
    <row r="44" spans="2:19" ht="50.25" customHeight="1" x14ac:dyDescent="0.2">
      <c r="B44" s="125"/>
      <c r="C44" s="271"/>
      <c r="D44" s="274"/>
      <c r="E44" s="301"/>
      <c r="F44" s="325"/>
      <c r="G44" s="265" t="s">
        <v>294</v>
      </c>
      <c r="H44" s="265"/>
      <c r="I44" s="10"/>
      <c r="J44" s="25" t="s">
        <v>30</v>
      </c>
      <c r="K44" s="104"/>
      <c r="L44" s="105"/>
      <c r="M44" s="110" t="s">
        <v>225</v>
      </c>
      <c r="N44" s="140"/>
      <c r="O44" s="1"/>
      <c r="Q44" s="62" t="str">
        <f>IF(((K42="✔")*(COUNTIF(K44:M44,"✔")=0)),"×","○")</f>
        <v>○</v>
      </c>
      <c r="R44" s="152"/>
      <c r="S44" s="74"/>
    </row>
    <row r="45" spans="2:19" ht="50.25" customHeight="1" x14ac:dyDescent="0.2">
      <c r="B45" s="125"/>
      <c r="C45" s="271"/>
      <c r="D45" s="274"/>
      <c r="E45" s="301"/>
      <c r="F45" s="325"/>
      <c r="G45" s="265" t="s">
        <v>295</v>
      </c>
      <c r="H45" s="265"/>
      <c r="I45" s="10"/>
      <c r="J45" s="25" t="s">
        <v>30</v>
      </c>
      <c r="K45" s="104"/>
      <c r="L45" s="105"/>
      <c r="M45" s="110" t="s">
        <v>225</v>
      </c>
      <c r="N45" s="140"/>
      <c r="O45" s="1"/>
      <c r="Q45" s="62" t="str">
        <f>IF(((K42="✔")*(COUNTIF(K45:M45,"✔")=0)),"×","○")</f>
        <v>○</v>
      </c>
      <c r="R45" s="73"/>
    </row>
    <row r="46" spans="2:19" ht="50.25" customHeight="1" x14ac:dyDescent="0.2">
      <c r="B46" s="125"/>
      <c r="C46" s="271"/>
      <c r="D46" s="274"/>
      <c r="E46" s="301"/>
      <c r="F46" s="325"/>
      <c r="G46" s="265" t="s">
        <v>296</v>
      </c>
      <c r="H46" s="265"/>
      <c r="I46" s="10"/>
      <c r="J46" s="25" t="s">
        <v>30</v>
      </c>
      <c r="K46" s="104"/>
      <c r="L46" s="105" t="s">
        <v>225</v>
      </c>
      <c r="M46" s="110"/>
      <c r="N46" s="140"/>
      <c r="O46" s="1"/>
      <c r="Q46" s="62" t="str">
        <f>IF(((K42="✔")*(COUNTIF(K46:M46,"✔")=0)),"×","○")</f>
        <v>○</v>
      </c>
    </row>
    <row r="47" spans="2:19" ht="50.25" customHeight="1" x14ac:dyDescent="0.2">
      <c r="B47" s="125"/>
      <c r="C47" s="271"/>
      <c r="D47" s="274"/>
      <c r="E47" s="301"/>
      <c r="F47" s="325"/>
      <c r="G47" s="265" t="s">
        <v>297</v>
      </c>
      <c r="H47" s="265"/>
      <c r="I47" s="10"/>
      <c r="J47" s="25" t="s">
        <v>30</v>
      </c>
      <c r="K47" s="104"/>
      <c r="L47" s="105"/>
      <c r="M47" s="110" t="s">
        <v>225</v>
      </c>
      <c r="N47" s="140"/>
      <c r="O47" s="1"/>
      <c r="Q47" s="62" t="str">
        <f>IF(((K42="✔")*(COUNTIF(K47:M47,"✔")=0)),"×","○")</f>
        <v>○</v>
      </c>
    </row>
    <row r="48" spans="2:19" ht="50.25" customHeight="1" x14ac:dyDescent="0.2">
      <c r="B48" s="125"/>
      <c r="C48" s="271"/>
      <c r="D48" s="274"/>
      <c r="E48" s="301"/>
      <c r="F48" s="325"/>
      <c r="G48" s="265" t="s">
        <v>298</v>
      </c>
      <c r="H48" s="265"/>
      <c r="I48" s="10"/>
      <c r="J48" s="25" t="s">
        <v>30</v>
      </c>
      <c r="K48" s="104" t="s">
        <v>225</v>
      </c>
      <c r="L48" s="105"/>
      <c r="M48" s="110"/>
      <c r="N48" s="140"/>
      <c r="O48" s="1"/>
      <c r="Q48" s="62" t="str">
        <f>IF(((K42="✔")*(COUNTIF(K48:M48,"✔")=0)),"×","○")</f>
        <v>○</v>
      </c>
    </row>
    <row r="49" spans="2:17" ht="50.25" customHeight="1" x14ac:dyDescent="0.2">
      <c r="B49" s="125"/>
      <c r="C49" s="271"/>
      <c r="D49" s="274"/>
      <c r="E49" s="301"/>
      <c r="F49" s="325"/>
      <c r="G49" s="265" t="s">
        <v>299</v>
      </c>
      <c r="H49" s="265"/>
      <c r="I49" s="10"/>
      <c r="J49" s="25" t="s">
        <v>30</v>
      </c>
      <c r="K49" s="104"/>
      <c r="L49" s="105" t="s">
        <v>225</v>
      </c>
      <c r="M49" s="110"/>
      <c r="N49" s="140"/>
      <c r="O49" s="1"/>
      <c r="Q49" s="62" t="str">
        <f>IF(((K42="✔")*(COUNTIF(K49:M49,"✔")=0)),"×","○")</f>
        <v>○</v>
      </c>
    </row>
    <row r="50" spans="2:17" ht="50.25" customHeight="1" x14ac:dyDescent="0.2">
      <c r="B50" s="125"/>
      <c r="C50" s="271"/>
      <c r="D50" s="274"/>
      <c r="E50" s="301"/>
      <c r="F50" s="325"/>
      <c r="G50" s="265" t="s">
        <v>300</v>
      </c>
      <c r="H50" s="265"/>
      <c r="I50" s="10"/>
      <c r="J50" s="25" t="s">
        <v>30</v>
      </c>
      <c r="K50" s="104"/>
      <c r="L50" s="105"/>
      <c r="M50" s="110" t="s">
        <v>225</v>
      </c>
      <c r="N50" s="140"/>
      <c r="O50" s="1"/>
      <c r="Q50" s="62" t="str">
        <f>IF(((K42="✔")*(COUNTIF(K50:M50,"✔")=0)),"×","○")</f>
        <v>○</v>
      </c>
    </row>
    <row r="51" spans="2:17" ht="50.25" customHeight="1" x14ac:dyDescent="0.2">
      <c r="B51" s="125"/>
      <c r="C51" s="271"/>
      <c r="D51" s="274"/>
      <c r="E51" s="301"/>
      <c r="F51" s="324" t="s">
        <v>52</v>
      </c>
      <c r="G51" s="316" t="s">
        <v>301</v>
      </c>
      <c r="H51" s="316"/>
      <c r="I51" s="26"/>
      <c r="J51" s="27"/>
      <c r="K51" s="196"/>
      <c r="L51" s="197"/>
      <c r="M51" s="198"/>
      <c r="N51" s="140"/>
      <c r="O51" s="1"/>
    </row>
    <row r="52" spans="2:17" ht="50.25" customHeight="1" x14ac:dyDescent="0.2">
      <c r="B52" s="125"/>
      <c r="C52" s="271"/>
      <c r="D52" s="274"/>
      <c r="E52" s="301"/>
      <c r="F52" s="325"/>
      <c r="G52" s="265" t="s">
        <v>302</v>
      </c>
      <c r="H52" s="265"/>
      <c r="I52" s="10"/>
      <c r="J52" s="25"/>
      <c r="K52" s="75"/>
      <c r="L52" s="76"/>
      <c r="M52" s="14"/>
      <c r="N52" s="140"/>
      <c r="O52" s="1"/>
    </row>
    <row r="53" spans="2:17" ht="50.25" customHeight="1" x14ac:dyDescent="0.2">
      <c r="B53" s="125"/>
      <c r="C53" s="271"/>
      <c r="D53" s="274"/>
      <c r="E53" s="301"/>
      <c r="F53" s="325"/>
      <c r="G53" s="265" t="s">
        <v>303</v>
      </c>
      <c r="H53" s="265"/>
      <c r="I53" s="10"/>
      <c r="J53" s="25"/>
      <c r="K53" s="75"/>
      <c r="L53" s="76"/>
      <c r="M53" s="14"/>
      <c r="N53" s="140"/>
      <c r="O53" s="1"/>
    </row>
    <row r="54" spans="2:17" ht="50.25" customHeight="1" x14ac:dyDescent="0.2">
      <c r="B54" s="125"/>
      <c r="C54" s="271"/>
      <c r="D54" s="274"/>
      <c r="E54" s="301"/>
      <c r="F54" s="325"/>
      <c r="G54" s="265" t="s">
        <v>304</v>
      </c>
      <c r="H54" s="265"/>
      <c r="I54" s="10"/>
      <c r="J54" s="25"/>
      <c r="K54" s="75"/>
      <c r="L54" s="76"/>
      <c r="M54" s="14"/>
      <c r="N54" s="140"/>
      <c r="O54" s="1"/>
    </row>
    <row r="55" spans="2:17" ht="50.25" customHeight="1" x14ac:dyDescent="0.2">
      <c r="B55" s="125"/>
      <c r="C55" s="271"/>
      <c r="D55" s="274"/>
      <c r="E55" s="301"/>
      <c r="F55" s="325"/>
      <c r="G55" s="265" t="s">
        <v>305</v>
      </c>
      <c r="H55" s="265"/>
      <c r="I55" s="10"/>
      <c r="J55" s="25"/>
      <c r="K55" s="75"/>
      <c r="L55" s="76"/>
      <c r="M55" s="14"/>
      <c r="N55" s="140"/>
      <c r="O55" s="1"/>
    </row>
    <row r="56" spans="2:17" ht="50.25" customHeight="1" x14ac:dyDescent="0.2">
      <c r="B56" s="125"/>
      <c r="C56" s="271"/>
      <c r="D56" s="274"/>
      <c r="E56" s="301"/>
      <c r="F56" s="325"/>
      <c r="G56" s="265" t="s">
        <v>306</v>
      </c>
      <c r="H56" s="265"/>
      <c r="I56" s="10"/>
      <c r="J56" s="25"/>
      <c r="K56" s="75"/>
      <c r="L56" s="76"/>
      <c r="M56" s="14"/>
      <c r="N56" s="140"/>
      <c r="O56" s="1"/>
    </row>
    <row r="57" spans="2:17" ht="50.25" customHeight="1" x14ac:dyDescent="0.2">
      <c r="B57" s="125"/>
      <c r="C57" s="271"/>
      <c r="D57" s="274"/>
      <c r="E57" s="301"/>
      <c r="F57" s="325"/>
      <c r="G57" s="265" t="s">
        <v>307</v>
      </c>
      <c r="H57" s="265"/>
      <c r="I57" s="10"/>
      <c r="J57" s="25"/>
      <c r="K57" s="75"/>
      <c r="L57" s="76"/>
      <c r="M57" s="14"/>
      <c r="N57" s="140"/>
      <c r="O57" s="1"/>
    </row>
    <row r="58" spans="2:17" ht="50.25" customHeight="1" x14ac:dyDescent="0.2">
      <c r="B58" s="125"/>
      <c r="C58" s="271"/>
      <c r="D58" s="274"/>
      <c r="E58" s="301"/>
      <c r="F58" s="325"/>
      <c r="G58" s="342" t="s">
        <v>287</v>
      </c>
      <c r="H58" s="343"/>
      <c r="I58" s="10"/>
      <c r="J58" s="25"/>
      <c r="K58" s="75"/>
      <c r="L58" s="76"/>
      <c r="M58" s="14"/>
      <c r="N58" s="140"/>
      <c r="O58" s="1"/>
    </row>
    <row r="59" spans="2:17" ht="50.25" customHeight="1" x14ac:dyDescent="0.2">
      <c r="B59" s="125"/>
      <c r="C59" s="271"/>
      <c r="D59" s="274"/>
      <c r="E59" s="301"/>
      <c r="F59" s="325"/>
      <c r="G59" s="265" t="s">
        <v>308</v>
      </c>
      <c r="H59" s="265"/>
      <c r="I59" s="10"/>
      <c r="J59" s="25"/>
      <c r="K59" s="75"/>
      <c r="L59" s="76"/>
      <c r="M59" s="14"/>
      <c r="N59" s="140"/>
      <c r="O59" s="1"/>
    </row>
    <row r="60" spans="2:17" ht="50.25" customHeight="1" x14ac:dyDescent="0.2">
      <c r="B60" s="125"/>
      <c r="C60" s="271"/>
      <c r="D60" s="274"/>
      <c r="E60" s="301"/>
      <c r="F60" s="325"/>
      <c r="G60" s="265" t="s">
        <v>309</v>
      </c>
      <c r="H60" s="265"/>
      <c r="I60" s="10"/>
      <c r="J60" s="25"/>
      <c r="K60" s="75"/>
      <c r="L60" s="76"/>
      <c r="M60" s="14"/>
      <c r="N60" s="140"/>
      <c r="O60" s="1"/>
    </row>
    <row r="61" spans="2:17" ht="50.25" customHeight="1" x14ac:dyDescent="0.2">
      <c r="B61" s="125"/>
      <c r="C61" s="271"/>
      <c r="D61" s="274"/>
      <c r="E61" s="301"/>
      <c r="F61" s="325"/>
      <c r="G61" s="265" t="s">
        <v>310</v>
      </c>
      <c r="H61" s="265"/>
      <c r="I61" s="10"/>
      <c r="J61" s="25"/>
      <c r="K61" s="75"/>
      <c r="L61" s="76"/>
      <c r="M61" s="14"/>
      <c r="N61" s="140"/>
      <c r="O61" s="1"/>
    </row>
    <row r="62" spans="2:17" ht="50.25" customHeight="1" x14ac:dyDescent="0.2">
      <c r="B62" s="125"/>
      <c r="C62" s="271"/>
      <c r="D62" s="274"/>
      <c r="E62" s="301"/>
      <c r="F62" s="325"/>
      <c r="G62" s="265" t="s">
        <v>311</v>
      </c>
      <c r="H62" s="265"/>
      <c r="I62" s="10"/>
      <c r="J62" s="25"/>
      <c r="K62" s="75"/>
      <c r="L62" s="76"/>
      <c r="M62" s="14"/>
      <c r="N62" s="140"/>
      <c r="O62" s="1"/>
    </row>
    <row r="63" spans="2:17" ht="50.25" customHeight="1" x14ac:dyDescent="0.2">
      <c r="B63" s="125"/>
      <c r="C63" s="271"/>
      <c r="D63" s="274"/>
      <c r="E63" s="301"/>
      <c r="F63" s="325"/>
      <c r="G63" s="265" t="s">
        <v>292</v>
      </c>
      <c r="H63" s="265"/>
      <c r="I63" s="10"/>
      <c r="J63" s="25"/>
      <c r="K63" s="75"/>
      <c r="L63" s="76"/>
      <c r="M63" s="14"/>
      <c r="N63" s="140"/>
      <c r="O63" s="1"/>
    </row>
    <row r="64" spans="2:17" ht="50.25" customHeight="1" x14ac:dyDescent="0.2">
      <c r="B64" s="125"/>
      <c r="C64" s="271"/>
      <c r="D64" s="274"/>
      <c r="E64" s="94" t="s">
        <v>31</v>
      </c>
      <c r="F64" s="316" t="s">
        <v>53</v>
      </c>
      <c r="G64" s="316"/>
      <c r="H64" s="316"/>
      <c r="I64" s="26"/>
      <c r="J64" s="27" t="s">
        <v>30</v>
      </c>
      <c r="K64" s="104" t="s">
        <v>225</v>
      </c>
      <c r="L64" s="105"/>
      <c r="M64" s="110"/>
      <c r="N64" s="140"/>
      <c r="O64" s="1"/>
      <c r="Q64" s="62" t="str">
        <f>IF(((K42="✔")*(COUNTIF(K64:M64,"✔")=0)),"×","○")</f>
        <v>○</v>
      </c>
    </row>
    <row r="65" spans="2:19" ht="50.25" customHeight="1" x14ac:dyDescent="0.2">
      <c r="B65" s="125"/>
      <c r="C65" s="271"/>
      <c r="D65" s="274"/>
      <c r="E65" s="98" t="s">
        <v>35</v>
      </c>
      <c r="F65" s="265" t="s">
        <v>54</v>
      </c>
      <c r="G65" s="265"/>
      <c r="H65" s="265"/>
      <c r="I65" s="10"/>
      <c r="J65" s="25" t="s">
        <v>30</v>
      </c>
      <c r="K65" s="104" t="s">
        <v>225</v>
      </c>
      <c r="L65" s="105"/>
      <c r="M65" s="14"/>
      <c r="N65" s="140"/>
      <c r="O65" s="1"/>
      <c r="Q65" s="62" t="str">
        <f>IF(COUNTIF(K65:L65,"✔")=1,"○","×")</f>
        <v>○</v>
      </c>
    </row>
    <row r="66" spans="2:19" ht="50.25" customHeight="1" thickBot="1" x14ac:dyDescent="0.25">
      <c r="B66" s="125"/>
      <c r="C66" s="272"/>
      <c r="D66" s="275"/>
      <c r="E66" s="95" t="s">
        <v>38</v>
      </c>
      <c r="F66" s="268" t="s">
        <v>55</v>
      </c>
      <c r="G66" s="268"/>
      <c r="H66" s="268"/>
      <c r="I66" s="19"/>
      <c r="J66" s="28" t="s">
        <v>30</v>
      </c>
      <c r="K66" s="106" t="s">
        <v>225</v>
      </c>
      <c r="L66" s="107"/>
      <c r="M66" s="23"/>
      <c r="N66" s="140"/>
      <c r="O66" s="1"/>
      <c r="Q66" s="62" t="str">
        <f>IF(COUNTIF(K66:L66,"✔")=1,"○","×")</f>
        <v>○</v>
      </c>
    </row>
    <row r="67" spans="2:19" ht="4.5" customHeight="1" x14ac:dyDescent="0.2">
      <c r="B67" s="125"/>
      <c r="C67" s="204"/>
      <c r="D67" s="205"/>
      <c r="E67" s="206"/>
      <c r="F67" s="207"/>
      <c r="G67" s="207"/>
      <c r="H67" s="207"/>
      <c r="I67" s="208"/>
      <c r="J67" s="209"/>
      <c r="K67" s="209"/>
      <c r="L67" s="209"/>
      <c r="M67" s="209"/>
      <c r="N67" s="140"/>
      <c r="O67" s="1"/>
    </row>
    <row r="68" spans="2:19" ht="15.75" customHeight="1" x14ac:dyDescent="0.2">
      <c r="B68" s="125"/>
      <c r="C68" s="269" t="str">
        <f>C34</f>
        <v xml:space="preserve"> ● … 「連携の形態」のうち、各「医療・介護連携のポイント」が該当するもの
 ★ … 各ポイントのうち、都の指針に基づき遵守が必要なもの</v>
      </c>
      <c r="D68" s="269"/>
      <c r="E68" s="269"/>
      <c r="F68" s="269"/>
      <c r="G68" s="269"/>
      <c r="H68" s="269"/>
      <c r="I68" s="269"/>
      <c r="J68" s="269"/>
      <c r="K68" s="269"/>
      <c r="L68" s="269"/>
      <c r="M68" s="269"/>
      <c r="N68" s="140"/>
      <c r="O68" s="1"/>
    </row>
    <row r="69" spans="2:19" x14ac:dyDescent="0.2">
      <c r="B69" s="125"/>
      <c r="C69" s="269"/>
      <c r="D69" s="269"/>
      <c r="E69" s="269"/>
      <c r="F69" s="269"/>
      <c r="G69" s="269"/>
      <c r="H69" s="269"/>
      <c r="I69" s="269"/>
      <c r="J69" s="269"/>
      <c r="K69" s="269"/>
      <c r="L69" s="269"/>
      <c r="M69" s="269"/>
      <c r="N69" s="140"/>
      <c r="O69" s="1"/>
    </row>
    <row r="70" spans="2:19" ht="14.25" customHeight="1" thickBot="1" x14ac:dyDescent="0.25">
      <c r="B70" s="141"/>
      <c r="C70" s="142"/>
      <c r="D70" s="142"/>
      <c r="E70" s="142"/>
      <c r="F70" s="142"/>
      <c r="G70" s="142"/>
      <c r="H70" s="142"/>
      <c r="I70" s="143"/>
      <c r="J70" s="142"/>
      <c r="K70" s="142"/>
      <c r="L70" s="142"/>
      <c r="M70" s="144"/>
      <c r="N70" s="145"/>
      <c r="O70" s="1"/>
    </row>
    <row r="71" spans="2:19" ht="14.25" customHeight="1" x14ac:dyDescent="0.2">
      <c r="B71" s="146"/>
      <c r="C71" s="122"/>
      <c r="D71" s="122"/>
      <c r="E71" s="122"/>
      <c r="F71" s="122"/>
      <c r="G71" s="122"/>
      <c r="H71" s="122"/>
      <c r="I71" s="123"/>
      <c r="J71" s="122"/>
      <c r="K71" s="122"/>
      <c r="L71" s="122"/>
      <c r="M71" s="147"/>
      <c r="N71" s="124"/>
      <c r="O71" s="1"/>
    </row>
    <row r="72" spans="2:19" ht="24" customHeight="1" x14ac:dyDescent="0.2">
      <c r="B72" s="125"/>
      <c r="C72" s="326" t="s">
        <v>56</v>
      </c>
      <c r="D72" s="326"/>
      <c r="E72" s="326"/>
      <c r="F72" s="326"/>
      <c r="G72" s="326"/>
      <c r="H72" s="326"/>
      <c r="I72" s="326"/>
      <c r="J72" s="326"/>
      <c r="K72" s="326"/>
      <c r="L72" s="326"/>
      <c r="M72" s="326"/>
      <c r="N72" s="138"/>
      <c r="O72" s="1"/>
    </row>
    <row r="73" spans="2:19" ht="11.25" customHeight="1" thickBot="1" x14ac:dyDescent="0.25">
      <c r="B73" s="125"/>
      <c r="C73" s="100"/>
      <c r="D73" s="100"/>
      <c r="E73" s="100"/>
      <c r="F73" s="52"/>
      <c r="G73" s="134"/>
      <c r="H73" s="135"/>
      <c r="I73" s="136"/>
      <c r="J73" s="2"/>
      <c r="K73" s="2"/>
      <c r="L73" s="2"/>
      <c r="M73" s="137"/>
      <c r="N73" s="138"/>
      <c r="O73" s="1"/>
    </row>
    <row r="74" spans="2:19" ht="14.25" customHeight="1" x14ac:dyDescent="0.2">
      <c r="B74" s="125"/>
      <c r="C74" s="285" t="s">
        <v>5</v>
      </c>
      <c r="D74" s="287" t="s">
        <v>6</v>
      </c>
      <c r="E74" s="289" t="s">
        <v>7</v>
      </c>
      <c r="F74" s="290"/>
      <c r="G74" s="290"/>
      <c r="H74" s="291"/>
      <c r="I74" s="295" t="s">
        <v>8</v>
      </c>
      <c r="J74" s="88" t="s">
        <v>214</v>
      </c>
      <c r="K74" s="298" t="s">
        <v>9</v>
      </c>
      <c r="L74" s="299"/>
      <c r="M74" s="300"/>
      <c r="N74" s="139"/>
    </row>
    <row r="75" spans="2:19" ht="14.25" customHeight="1" thickBot="1" x14ac:dyDescent="0.25">
      <c r="B75" s="125"/>
      <c r="C75" s="286"/>
      <c r="D75" s="288"/>
      <c r="E75" s="292"/>
      <c r="F75" s="293"/>
      <c r="G75" s="293"/>
      <c r="H75" s="294"/>
      <c r="I75" s="296"/>
      <c r="J75" s="89" t="s">
        <v>215</v>
      </c>
      <c r="K75" s="79" t="s">
        <v>11</v>
      </c>
      <c r="L75" s="80" t="s">
        <v>12</v>
      </c>
      <c r="M75" s="81" t="s">
        <v>13</v>
      </c>
      <c r="N75" s="139"/>
    </row>
    <row r="76" spans="2:19" ht="63" customHeight="1" x14ac:dyDescent="0.2">
      <c r="B76" s="125"/>
      <c r="C76" s="312" t="s">
        <v>57</v>
      </c>
      <c r="D76" s="273" t="s">
        <v>58</v>
      </c>
      <c r="E76" s="320" t="s">
        <v>16</v>
      </c>
      <c r="F76" s="321" t="s">
        <v>226</v>
      </c>
      <c r="G76" s="322"/>
      <c r="H76" s="323"/>
      <c r="I76" s="70" t="s">
        <v>18</v>
      </c>
      <c r="J76" s="29" t="s">
        <v>30</v>
      </c>
      <c r="K76" s="111" t="s">
        <v>225</v>
      </c>
      <c r="L76" s="103"/>
      <c r="M76" s="8"/>
      <c r="N76" s="140"/>
      <c r="O76" s="1"/>
      <c r="Q76" s="62" t="str">
        <f>IF(K76="✔","○","×")</f>
        <v>○</v>
      </c>
    </row>
    <row r="77" spans="2:19" ht="63" customHeight="1" x14ac:dyDescent="0.2">
      <c r="B77" s="125"/>
      <c r="C77" s="313"/>
      <c r="D77" s="274"/>
      <c r="E77" s="301"/>
      <c r="F77" s="305" t="s">
        <v>51</v>
      </c>
      <c r="G77" s="265" t="s">
        <v>59</v>
      </c>
      <c r="H77" s="265"/>
      <c r="I77" s="10"/>
      <c r="J77" s="11" t="s">
        <v>30</v>
      </c>
      <c r="K77" s="112" t="s">
        <v>225</v>
      </c>
      <c r="L77" s="105"/>
      <c r="M77" s="113"/>
      <c r="N77" s="140"/>
      <c r="O77" s="1"/>
      <c r="Q77" s="62" t="str">
        <f>IF(((K76="✔")*(COUNTIF(K77:M77,"✔")=0)),"×","○")</f>
        <v>○</v>
      </c>
      <c r="R77" s="63" t="s">
        <v>208</v>
      </c>
      <c r="S77" s="64" t="str">
        <f>IF(COUNTIF(K77:K81,"✔")&gt;=1,"OK","NG")</f>
        <v>OK</v>
      </c>
    </row>
    <row r="78" spans="2:19" ht="63" customHeight="1" x14ac:dyDescent="0.2">
      <c r="B78" s="125"/>
      <c r="C78" s="313"/>
      <c r="D78" s="274"/>
      <c r="E78" s="301"/>
      <c r="F78" s="306"/>
      <c r="G78" s="265" t="s">
        <v>60</v>
      </c>
      <c r="H78" s="265"/>
      <c r="I78" s="10"/>
      <c r="J78" s="11" t="s">
        <v>30</v>
      </c>
      <c r="K78" s="112" t="s">
        <v>225</v>
      </c>
      <c r="L78" s="105"/>
      <c r="M78" s="113"/>
      <c r="N78" s="140"/>
      <c r="O78" s="1"/>
      <c r="Q78" s="62" t="str">
        <f>IF(((K76="✔")*(COUNTIF(K78:M78,"✔")=0)),"×","○")</f>
        <v>○</v>
      </c>
    </row>
    <row r="79" spans="2:19" ht="63" customHeight="1" x14ac:dyDescent="0.2">
      <c r="B79" s="125"/>
      <c r="C79" s="314"/>
      <c r="D79" s="274"/>
      <c r="E79" s="301"/>
      <c r="F79" s="306"/>
      <c r="G79" s="265" t="s">
        <v>61</v>
      </c>
      <c r="H79" s="265"/>
      <c r="I79" s="10"/>
      <c r="J79" s="11" t="s">
        <v>30</v>
      </c>
      <c r="K79" s="112"/>
      <c r="L79" s="105" t="s">
        <v>225</v>
      </c>
      <c r="M79" s="113"/>
      <c r="N79" s="140"/>
      <c r="O79" s="1"/>
      <c r="Q79" s="62" t="str">
        <f>IF(((K76="✔")*(COUNTIF(K79:M79,"✔")=0)),"×","○")</f>
        <v>○</v>
      </c>
    </row>
    <row r="80" spans="2:19" ht="63" customHeight="1" x14ac:dyDescent="0.2">
      <c r="B80" s="125"/>
      <c r="C80" s="314"/>
      <c r="D80" s="274"/>
      <c r="E80" s="301"/>
      <c r="F80" s="306"/>
      <c r="G80" s="265" t="s">
        <v>62</v>
      </c>
      <c r="H80" s="265"/>
      <c r="I80" s="10"/>
      <c r="J80" s="11" t="s">
        <v>30</v>
      </c>
      <c r="K80" s="112"/>
      <c r="L80" s="105" t="s">
        <v>225</v>
      </c>
      <c r="M80" s="113"/>
      <c r="N80" s="140"/>
      <c r="O80" s="1"/>
      <c r="Q80" s="62" t="str">
        <f>IF(((K76="✔")*(COUNTIF(K80:M80,"✔")=0)),"×","○")</f>
        <v>○</v>
      </c>
    </row>
    <row r="81" spans="2:18" ht="63" customHeight="1" x14ac:dyDescent="0.2">
      <c r="B81" s="125"/>
      <c r="C81" s="314"/>
      <c r="D81" s="274"/>
      <c r="E81" s="301"/>
      <c r="F81" s="306"/>
      <c r="G81" s="265" t="s">
        <v>63</v>
      </c>
      <c r="H81" s="265"/>
      <c r="I81" s="10"/>
      <c r="J81" s="11" t="s">
        <v>30</v>
      </c>
      <c r="K81" s="112"/>
      <c r="L81" s="105" t="s">
        <v>225</v>
      </c>
      <c r="M81" s="113"/>
      <c r="N81" s="140"/>
      <c r="O81" s="1"/>
      <c r="Q81" s="62" t="str">
        <f>IF(((K76="✔")*(COUNTIF(K81:M81,"✔")=0)),"×","○")</f>
        <v>○</v>
      </c>
    </row>
    <row r="82" spans="2:18" ht="63" customHeight="1" x14ac:dyDescent="0.2">
      <c r="B82" s="125"/>
      <c r="C82" s="314"/>
      <c r="D82" s="274"/>
      <c r="E82" s="301"/>
      <c r="F82" s="305" t="s">
        <v>52</v>
      </c>
      <c r="G82" s="316" t="s">
        <v>64</v>
      </c>
      <c r="H82" s="316"/>
      <c r="I82" s="26"/>
      <c r="J82" s="33"/>
      <c r="K82" s="114"/>
      <c r="L82" s="115"/>
      <c r="M82" s="116"/>
      <c r="N82" s="140"/>
      <c r="O82" s="1"/>
      <c r="R82" s="73"/>
    </row>
    <row r="83" spans="2:18" ht="63" customHeight="1" x14ac:dyDescent="0.2">
      <c r="B83" s="125"/>
      <c r="C83" s="314"/>
      <c r="D83" s="274"/>
      <c r="E83" s="301"/>
      <c r="F83" s="306"/>
      <c r="G83" s="265" t="s">
        <v>65</v>
      </c>
      <c r="H83" s="265"/>
      <c r="I83" s="10"/>
      <c r="J83" s="11"/>
      <c r="K83" s="112"/>
      <c r="L83" s="105"/>
      <c r="M83" s="113"/>
      <c r="N83" s="140"/>
      <c r="O83" s="1"/>
    </row>
    <row r="84" spans="2:18" ht="63" customHeight="1" x14ac:dyDescent="0.2">
      <c r="B84" s="125"/>
      <c r="C84" s="314"/>
      <c r="D84" s="274"/>
      <c r="E84" s="301"/>
      <c r="F84" s="306"/>
      <c r="G84" s="265" t="s">
        <v>66</v>
      </c>
      <c r="H84" s="265"/>
      <c r="I84" s="10"/>
      <c r="J84" s="11"/>
      <c r="K84" s="112"/>
      <c r="L84" s="105"/>
      <c r="M84" s="113"/>
      <c r="N84" s="140"/>
      <c r="O84" s="1"/>
    </row>
    <row r="85" spans="2:18" ht="63" customHeight="1" x14ac:dyDescent="0.2">
      <c r="B85" s="125"/>
      <c r="C85" s="314"/>
      <c r="D85" s="274"/>
      <c r="E85" s="317" t="s">
        <v>31</v>
      </c>
      <c r="F85" s="278" t="s">
        <v>68</v>
      </c>
      <c r="G85" s="284"/>
      <c r="H85" s="284"/>
      <c r="I85" s="68" t="s">
        <v>18</v>
      </c>
      <c r="J85" s="11" t="s">
        <v>30</v>
      </c>
      <c r="K85" s="112" t="s">
        <v>225</v>
      </c>
      <c r="L85" s="105"/>
      <c r="M85" s="14"/>
      <c r="N85" s="140"/>
      <c r="O85" s="1"/>
      <c r="Q85" s="62" t="str">
        <f>IF(K85="✔","○","×")</f>
        <v>○</v>
      </c>
    </row>
    <row r="86" spans="2:18" ht="63" customHeight="1" x14ac:dyDescent="0.2">
      <c r="B86" s="125"/>
      <c r="C86" s="314"/>
      <c r="D86" s="274"/>
      <c r="E86" s="318"/>
      <c r="F86" s="191" t="s">
        <v>51</v>
      </c>
      <c r="G86" s="265" t="s">
        <v>69</v>
      </c>
      <c r="H86" s="265"/>
      <c r="I86" s="10"/>
      <c r="J86" s="11" t="s">
        <v>30</v>
      </c>
      <c r="K86" s="112"/>
      <c r="L86" s="105" t="s">
        <v>225</v>
      </c>
      <c r="M86" s="113"/>
      <c r="N86" s="140"/>
      <c r="O86" s="1"/>
      <c r="Q86" s="62" t="str">
        <f>IF(((K85="✔")*(COUNTIF(K86:M86,"✔")=0)),"×","○")</f>
        <v>○</v>
      </c>
    </row>
    <row r="87" spans="2:18" ht="63" customHeight="1" x14ac:dyDescent="0.2">
      <c r="B87" s="125"/>
      <c r="C87" s="314"/>
      <c r="D87" s="274"/>
      <c r="E87" s="318"/>
      <c r="F87" s="305" t="s">
        <v>52</v>
      </c>
      <c r="G87" s="193" t="s">
        <v>70</v>
      </c>
      <c r="H87" s="193"/>
      <c r="I87" s="26"/>
      <c r="J87" s="192"/>
      <c r="K87" s="114"/>
      <c r="L87" s="115"/>
      <c r="M87" s="116"/>
      <c r="N87" s="148"/>
      <c r="O87" s="1"/>
    </row>
    <row r="88" spans="2:18" ht="63" customHeight="1" x14ac:dyDescent="0.2">
      <c r="B88" s="125"/>
      <c r="C88" s="314"/>
      <c r="D88" s="274"/>
      <c r="E88" s="318"/>
      <c r="F88" s="306"/>
      <c r="G88" s="284" t="s">
        <v>71</v>
      </c>
      <c r="H88" s="284"/>
      <c r="I88" s="10"/>
      <c r="J88" s="34"/>
      <c r="K88" s="112"/>
      <c r="L88" s="105"/>
      <c r="M88" s="113"/>
      <c r="N88" s="148"/>
      <c r="O88" s="1"/>
    </row>
    <row r="89" spans="2:18" ht="63" customHeight="1" x14ac:dyDescent="0.2">
      <c r="B89" s="125"/>
      <c r="C89" s="314"/>
      <c r="D89" s="274"/>
      <c r="E89" s="319"/>
      <c r="F89" s="306"/>
      <c r="G89" s="284" t="s">
        <v>72</v>
      </c>
      <c r="H89" s="279"/>
      <c r="I89" s="10"/>
      <c r="J89" s="34"/>
      <c r="K89" s="112"/>
      <c r="L89" s="105"/>
      <c r="M89" s="113"/>
      <c r="N89" s="148"/>
      <c r="O89" s="1"/>
    </row>
    <row r="90" spans="2:18" ht="63" customHeight="1" x14ac:dyDescent="0.2">
      <c r="B90" s="125"/>
      <c r="C90" s="314"/>
      <c r="D90" s="274"/>
      <c r="E90" s="301" t="s">
        <v>35</v>
      </c>
      <c r="F90" s="303" t="s">
        <v>74</v>
      </c>
      <c r="G90" s="304"/>
      <c r="H90" s="304"/>
      <c r="I90" s="10"/>
      <c r="J90" s="34" t="s">
        <v>30</v>
      </c>
      <c r="K90" s="112"/>
      <c r="L90" s="105" t="s">
        <v>225</v>
      </c>
      <c r="M90" s="14"/>
      <c r="N90" s="148"/>
      <c r="O90" s="1"/>
      <c r="Q90" s="62" t="str">
        <f>IF(COUNTIF(K90:L90,"✔")=1,"○","×")</f>
        <v>○</v>
      </c>
    </row>
    <row r="91" spans="2:18" ht="63" customHeight="1" x14ac:dyDescent="0.2">
      <c r="B91" s="125"/>
      <c r="C91" s="314"/>
      <c r="D91" s="274"/>
      <c r="E91" s="301"/>
      <c r="F91" s="191" t="s">
        <v>51</v>
      </c>
      <c r="G91" s="265" t="s">
        <v>69</v>
      </c>
      <c r="H91" s="265"/>
      <c r="I91" s="10"/>
      <c r="J91" s="34" t="s">
        <v>30</v>
      </c>
      <c r="K91" s="112"/>
      <c r="L91" s="105"/>
      <c r="M91" s="113"/>
      <c r="N91" s="148"/>
      <c r="O91" s="1"/>
      <c r="Q91" s="62" t="str">
        <f>IF(((K90="✔")*(COUNTIF(K91:M91,"✔")=0)),"×","○")</f>
        <v>○</v>
      </c>
    </row>
    <row r="92" spans="2:18" ht="63" customHeight="1" x14ac:dyDescent="0.2">
      <c r="B92" s="125"/>
      <c r="C92" s="314"/>
      <c r="D92" s="274"/>
      <c r="E92" s="301"/>
      <c r="F92" s="305" t="s">
        <v>52</v>
      </c>
      <c r="G92" s="308" t="s">
        <v>70</v>
      </c>
      <c r="H92" s="309"/>
      <c r="I92" s="26"/>
      <c r="J92" s="192"/>
      <c r="K92" s="114"/>
      <c r="L92" s="115"/>
      <c r="M92" s="116"/>
      <c r="N92" s="148"/>
      <c r="O92" s="1"/>
    </row>
    <row r="93" spans="2:18" ht="63" customHeight="1" x14ac:dyDescent="0.2">
      <c r="B93" s="125"/>
      <c r="C93" s="314"/>
      <c r="D93" s="274"/>
      <c r="E93" s="301"/>
      <c r="F93" s="306"/>
      <c r="G93" s="284" t="s">
        <v>71</v>
      </c>
      <c r="H93" s="284"/>
      <c r="I93" s="10"/>
      <c r="J93" s="34"/>
      <c r="K93" s="112"/>
      <c r="L93" s="105"/>
      <c r="M93" s="113"/>
      <c r="N93" s="148"/>
      <c r="O93" s="1"/>
    </row>
    <row r="94" spans="2:18" ht="63" customHeight="1" thickBot="1" x14ac:dyDescent="0.25">
      <c r="B94" s="125"/>
      <c r="C94" s="315"/>
      <c r="D94" s="275"/>
      <c r="E94" s="302"/>
      <c r="F94" s="307"/>
      <c r="G94" s="310" t="s">
        <v>72</v>
      </c>
      <c r="H94" s="311"/>
      <c r="I94" s="19"/>
      <c r="J94" s="38"/>
      <c r="K94" s="117"/>
      <c r="L94" s="107"/>
      <c r="M94" s="118"/>
      <c r="N94" s="148"/>
      <c r="O94" s="1"/>
    </row>
    <row r="95" spans="2:18" ht="4.5" customHeight="1" x14ac:dyDescent="0.2">
      <c r="B95" s="125"/>
      <c r="C95" s="204"/>
      <c r="D95" s="205"/>
      <c r="E95" s="206"/>
      <c r="F95" s="207"/>
      <c r="G95" s="207"/>
      <c r="H95" s="207"/>
      <c r="I95" s="208"/>
      <c r="J95" s="209"/>
      <c r="K95" s="209"/>
      <c r="L95" s="209"/>
      <c r="M95" s="209"/>
      <c r="N95" s="140"/>
      <c r="O95" s="1"/>
    </row>
    <row r="96" spans="2:18" ht="15.75" customHeight="1" x14ac:dyDescent="0.2">
      <c r="B96" s="125"/>
      <c r="C96" s="269" t="str">
        <f>C68</f>
        <v xml:space="preserve"> ● … 「連携の形態」のうち、各「医療・介護連携のポイント」が該当するもの
 ★ … 各ポイントのうち、都の指針に基づき遵守が必要なもの</v>
      </c>
      <c r="D96" s="269"/>
      <c r="E96" s="269"/>
      <c r="F96" s="269"/>
      <c r="G96" s="269"/>
      <c r="H96" s="269"/>
      <c r="I96" s="269"/>
      <c r="J96" s="269"/>
      <c r="K96" s="269"/>
      <c r="L96" s="269"/>
      <c r="M96" s="269"/>
      <c r="N96" s="140"/>
      <c r="O96" s="1"/>
    </row>
    <row r="97" spans="2:17" x14ac:dyDescent="0.2">
      <c r="B97" s="125"/>
      <c r="C97" s="269"/>
      <c r="D97" s="269"/>
      <c r="E97" s="269"/>
      <c r="F97" s="269"/>
      <c r="G97" s="269"/>
      <c r="H97" s="269"/>
      <c r="I97" s="269"/>
      <c r="J97" s="269"/>
      <c r="K97" s="269"/>
      <c r="L97" s="269"/>
      <c r="M97" s="269"/>
      <c r="N97" s="140"/>
      <c r="O97" s="1"/>
    </row>
    <row r="98" spans="2:17" ht="15" thickBot="1" x14ac:dyDescent="0.25">
      <c r="B98" s="141"/>
      <c r="C98" s="142"/>
      <c r="D98" s="142"/>
      <c r="E98" s="142"/>
      <c r="F98" s="142"/>
      <c r="G98" s="142"/>
      <c r="H98" s="142"/>
      <c r="I98" s="143"/>
      <c r="J98" s="142"/>
      <c r="K98" s="142"/>
      <c r="L98" s="142"/>
      <c r="M98" s="144"/>
      <c r="N98" s="145"/>
      <c r="O98" s="1"/>
    </row>
    <row r="99" spans="2:17" x14ac:dyDescent="0.2">
      <c r="B99" s="146"/>
      <c r="C99" s="122"/>
      <c r="D99" s="122"/>
      <c r="E99" s="122"/>
      <c r="F99" s="122"/>
      <c r="G99" s="122"/>
      <c r="H99" s="122"/>
      <c r="I99" s="123"/>
      <c r="J99" s="122"/>
      <c r="K99" s="122"/>
      <c r="L99" s="122"/>
      <c r="M99" s="147"/>
      <c r="N99" s="124"/>
      <c r="O99" s="1"/>
    </row>
    <row r="100" spans="2:17" ht="23.4" x14ac:dyDescent="0.2">
      <c r="B100" s="125"/>
      <c r="C100" s="326" t="s">
        <v>78</v>
      </c>
      <c r="D100" s="326"/>
      <c r="E100" s="326"/>
      <c r="F100" s="326"/>
      <c r="G100" s="326"/>
      <c r="H100" s="326"/>
      <c r="I100" s="326"/>
      <c r="J100" s="326"/>
      <c r="K100" s="326"/>
      <c r="L100" s="326"/>
      <c r="M100" s="326"/>
      <c r="N100" s="138"/>
      <c r="O100" s="1"/>
    </row>
    <row r="101" spans="2:17" ht="11.25" customHeight="1" thickBot="1" x14ac:dyDescent="0.25">
      <c r="B101" s="125"/>
      <c r="C101" s="100"/>
      <c r="D101" s="100"/>
      <c r="E101" s="100"/>
      <c r="F101" s="52"/>
      <c r="G101" s="134"/>
      <c r="H101" s="135"/>
      <c r="I101" s="136"/>
      <c r="J101" s="2"/>
      <c r="K101" s="2"/>
      <c r="L101" s="2"/>
      <c r="M101" s="137"/>
      <c r="N101" s="138"/>
      <c r="O101" s="1"/>
    </row>
    <row r="102" spans="2:17" ht="14.25" customHeight="1" x14ac:dyDescent="0.2">
      <c r="B102" s="125"/>
      <c r="C102" s="285" t="s">
        <v>5</v>
      </c>
      <c r="D102" s="287" t="s">
        <v>6</v>
      </c>
      <c r="E102" s="289" t="s">
        <v>7</v>
      </c>
      <c r="F102" s="290"/>
      <c r="G102" s="290"/>
      <c r="H102" s="291"/>
      <c r="I102" s="295" t="s">
        <v>8</v>
      </c>
      <c r="J102" s="88" t="s">
        <v>214</v>
      </c>
      <c r="K102" s="298" t="s">
        <v>9</v>
      </c>
      <c r="L102" s="299"/>
      <c r="M102" s="300"/>
      <c r="N102" s="139"/>
    </row>
    <row r="103" spans="2:17" ht="14.25" customHeight="1" thickBot="1" x14ac:dyDescent="0.25">
      <c r="B103" s="125"/>
      <c r="C103" s="286"/>
      <c r="D103" s="288"/>
      <c r="E103" s="292"/>
      <c r="F103" s="293"/>
      <c r="G103" s="293"/>
      <c r="H103" s="294"/>
      <c r="I103" s="296"/>
      <c r="J103" s="84" t="s">
        <v>215</v>
      </c>
      <c r="K103" s="79" t="s">
        <v>11</v>
      </c>
      <c r="L103" s="80" t="s">
        <v>12</v>
      </c>
      <c r="M103" s="81" t="s">
        <v>13</v>
      </c>
      <c r="N103" s="139"/>
    </row>
    <row r="104" spans="2:17" ht="57.75" customHeight="1" x14ac:dyDescent="0.2">
      <c r="B104" s="125"/>
      <c r="C104" s="270" t="s">
        <v>79</v>
      </c>
      <c r="D104" s="281" t="s">
        <v>80</v>
      </c>
      <c r="E104" s="349" t="s">
        <v>216</v>
      </c>
      <c r="F104" s="281" t="s">
        <v>82</v>
      </c>
      <c r="G104" s="277"/>
      <c r="H104" s="277"/>
      <c r="I104" s="67" t="s">
        <v>18</v>
      </c>
      <c r="J104" s="24" t="s">
        <v>30</v>
      </c>
      <c r="K104" s="102" t="s">
        <v>225</v>
      </c>
      <c r="L104" s="103"/>
      <c r="M104" s="8"/>
      <c r="N104" s="140"/>
      <c r="O104" s="1"/>
      <c r="Q104" s="62" t="str">
        <f>IF(K104="✔","○","×")</f>
        <v>○</v>
      </c>
    </row>
    <row r="105" spans="2:17" ht="61.5" customHeight="1" x14ac:dyDescent="0.2">
      <c r="B105" s="125"/>
      <c r="C105" s="271"/>
      <c r="D105" s="282"/>
      <c r="E105" s="319"/>
      <c r="F105" s="96"/>
      <c r="G105" s="265" t="s">
        <v>83</v>
      </c>
      <c r="H105" s="265"/>
      <c r="I105" s="10"/>
      <c r="J105" s="25" t="s">
        <v>30</v>
      </c>
      <c r="K105" s="104"/>
      <c r="L105" s="105" t="s">
        <v>225</v>
      </c>
      <c r="M105" s="110"/>
      <c r="N105" s="140"/>
      <c r="O105" s="1"/>
      <c r="Q105" s="62" t="str">
        <f>IF(((K104="✔")*(COUNTIF(K105:M105,"✔")=0)),"×","○")</f>
        <v>○</v>
      </c>
    </row>
    <row r="106" spans="2:17" ht="57.75" customHeight="1" x14ac:dyDescent="0.2">
      <c r="B106" s="125"/>
      <c r="C106" s="271"/>
      <c r="D106" s="282"/>
      <c r="E106" s="266" t="s">
        <v>16</v>
      </c>
      <c r="F106" s="41"/>
      <c r="G106" s="42" t="s">
        <v>85</v>
      </c>
      <c r="H106" s="43"/>
      <c r="I106" s="10"/>
      <c r="J106" s="44" t="s">
        <v>30</v>
      </c>
      <c r="K106" s="104"/>
      <c r="L106" s="105" t="s">
        <v>225</v>
      </c>
      <c r="M106" s="14"/>
      <c r="N106" s="148"/>
      <c r="O106" s="1"/>
      <c r="Q106" s="62" t="str">
        <f>IF(((K104="✔")*(COUNTIF(K106:M106,"✔")=0)),"×","○")</f>
        <v>○</v>
      </c>
    </row>
    <row r="107" spans="2:17" ht="61.5" customHeight="1" x14ac:dyDescent="0.2">
      <c r="B107" s="125"/>
      <c r="C107" s="271"/>
      <c r="D107" s="282"/>
      <c r="E107" s="266"/>
      <c r="F107" s="45"/>
      <c r="G107" s="41"/>
      <c r="H107" s="93" t="s">
        <v>86</v>
      </c>
      <c r="I107" s="10"/>
      <c r="J107" s="44" t="s">
        <v>30</v>
      </c>
      <c r="K107" s="104"/>
      <c r="L107" s="105"/>
      <c r="M107" s="110"/>
      <c r="N107" s="148"/>
      <c r="O107" s="1"/>
      <c r="Q107" s="62" t="str">
        <f>IF(((K104="✔")*(K106="✔")*(COUNTIF(K107:M107,"✔")=0)),"×","○")</f>
        <v>○</v>
      </c>
    </row>
    <row r="108" spans="2:17" ht="57.75" customHeight="1" x14ac:dyDescent="0.2">
      <c r="B108" s="125"/>
      <c r="C108" s="271"/>
      <c r="D108" s="282"/>
      <c r="E108" s="266"/>
      <c r="F108" s="15"/>
      <c r="G108" s="96"/>
      <c r="H108" s="93" t="s">
        <v>87</v>
      </c>
      <c r="I108" s="10"/>
      <c r="J108" s="44" t="s">
        <v>30</v>
      </c>
      <c r="K108" s="104"/>
      <c r="L108" s="105"/>
      <c r="M108" s="110"/>
      <c r="N108" s="148"/>
      <c r="O108" s="1"/>
      <c r="Q108" s="62" t="str">
        <f>IF(((K104="✔")*(K106="✔")*(COUNTIF(K108:M108,"✔")=0)),"×","○")</f>
        <v>○</v>
      </c>
    </row>
    <row r="109" spans="2:17" ht="57.75" customHeight="1" x14ac:dyDescent="0.2">
      <c r="B109" s="125"/>
      <c r="C109" s="271"/>
      <c r="D109" s="282"/>
      <c r="E109" s="266"/>
      <c r="F109" s="15"/>
      <c r="G109" s="97"/>
      <c r="H109" s="93" t="s">
        <v>88</v>
      </c>
      <c r="I109" s="10"/>
      <c r="J109" s="44" t="s">
        <v>30</v>
      </c>
      <c r="K109" s="104"/>
      <c r="L109" s="105"/>
      <c r="M109" s="110"/>
      <c r="N109" s="148"/>
      <c r="O109" s="1"/>
      <c r="Q109" s="62" t="str">
        <f>IF(((K104="✔")*(K106="✔")*(COUNTIF(K109:M109,"✔")=0)),"×","○")</f>
        <v>○</v>
      </c>
    </row>
    <row r="110" spans="2:17" ht="57.75" customHeight="1" x14ac:dyDescent="0.2">
      <c r="B110" s="125"/>
      <c r="C110" s="271"/>
      <c r="D110" s="282"/>
      <c r="E110" s="266" t="s">
        <v>31</v>
      </c>
      <c r="F110" s="41"/>
      <c r="G110" s="42" t="s">
        <v>89</v>
      </c>
      <c r="H110" s="43"/>
      <c r="I110" s="10"/>
      <c r="J110" s="44" t="s">
        <v>30</v>
      </c>
      <c r="K110" s="104" t="s">
        <v>225</v>
      </c>
      <c r="L110" s="105"/>
      <c r="M110" s="14"/>
      <c r="N110" s="148"/>
      <c r="O110" s="1"/>
      <c r="Q110" s="62" t="str">
        <f>IF(((K104="✔")*(COUNTIF(K110:M110,"✔")=0)),"×","○")</f>
        <v>○</v>
      </c>
    </row>
    <row r="111" spans="2:17" ht="75.75" customHeight="1" x14ac:dyDescent="0.2">
      <c r="B111" s="125"/>
      <c r="C111" s="271"/>
      <c r="D111" s="282"/>
      <c r="E111" s="266"/>
      <c r="F111" s="45"/>
      <c r="G111" s="41"/>
      <c r="H111" s="93" t="s">
        <v>90</v>
      </c>
      <c r="I111" s="10"/>
      <c r="J111" s="44" t="s">
        <v>30</v>
      </c>
      <c r="K111" s="104" t="s">
        <v>225</v>
      </c>
      <c r="L111" s="105"/>
      <c r="M111" s="110"/>
      <c r="N111" s="148"/>
      <c r="O111" s="1"/>
      <c r="Q111" s="62" t="str">
        <f>IF(((K104="✔")*(K110="✔")*(COUNTIF(K111:M111,"✔")=0)),"×","○")</f>
        <v>○</v>
      </c>
    </row>
    <row r="112" spans="2:17" ht="57.75" customHeight="1" x14ac:dyDescent="0.2">
      <c r="B112" s="125"/>
      <c r="C112" s="271"/>
      <c r="D112" s="282"/>
      <c r="E112" s="266"/>
      <c r="F112" s="15"/>
      <c r="G112" s="96"/>
      <c r="H112" s="93" t="s">
        <v>91</v>
      </c>
      <c r="I112" s="10"/>
      <c r="J112" s="44" t="s">
        <v>30</v>
      </c>
      <c r="K112" s="104"/>
      <c r="L112" s="105" t="s">
        <v>225</v>
      </c>
      <c r="M112" s="110"/>
      <c r="N112" s="148"/>
      <c r="O112" s="1"/>
      <c r="Q112" s="62" t="str">
        <f>IF(((K104="✔")*(K110="✔")*(COUNTIF(K112:M112,"✔")=0)),"×","○")</f>
        <v>○</v>
      </c>
    </row>
    <row r="113" spans="2:17" ht="57.75" customHeight="1" x14ac:dyDescent="0.2">
      <c r="B113" s="125"/>
      <c r="C113" s="271"/>
      <c r="D113" s="282"/>
      <c r="E113" s="266"/>
      <c r="F113" s="45"/>
      <c r="G113" s="41"/>
      <c r="H113" s="46" t="s">
        <v>92</v>
      </c>
      <c r="I113" s="10"/>
      <c r="J113" s="44" t="s">
        <v>30</v>
      </c>
      <c r="K113" s="104" t="s">
        <v>225</v>
      </c>
      <c r="L113" s="105"/>
      <c r="M113" s="110"/>
      <c r="N113" s="148"/>
      <c r="O113" s="1"/>
      <c r="Q113" s="62" t="str">
        <f>IF(((K104="✔")*(K110="✔")*(COUNTIF(K113:M113,"✔")=0)),"×","○")</f>
        <v>○</v>
      </c>
    </row>
    <row r="114" spans="2:17" ht="57.75" customHeight="1" x14ac:dyDescent="0.2">
      <c r="B114" s="125"/>
      <c r="C114" s="271"/>
      <c r="D114" s="282"/>
      <c r="E114" s="266"/>
      <c r="F114" s="45"/>
      <c r="G114" s="41"/>
      <c r="H114" s="93" t="s">
        <v>93</v>
      </c>
      <c r="I114" s="10"/>
      <c r="J114" s="44" t="s">
        <v>30</v>
      </c>
      <c r="K114" s="104" t="s">
        <v>225</v>
      </c>
      <c r="L114" s="105"/>
      <c r="M114" s="110"/>
      <c r="N114" s="148"/>
      <c r="O114" s="1"/>
      <c r="Q114" s="62" t="str">
        <f>IF(((K104="✔")*(K110="✔")*(COUNTIF(K114:M114,"✔")=0)),"×","○")</f>
        <v>○</v>
      </c>
    </row>
    <row r="115" spans="2:17" ht="57.75" customHeight="1" x14ac:dyDescent="0.2">
      <c r="B115" s="125"/>
      <c r="C115" s="271"/>
      <c r="D115" s="282"/>
      <c r="E115" s="266"/>
      <c r="F115" s="45"/>
      <c r="G115" s="41"/>
      <c r="H115" s="93" t="s">
        <v>94</v>
      </c>
      <c r="I115" s="10"/>
      <c r="J115" s="44" t="s">
        <v>30</v>
      </c>
      <c r="K115" s="104"/>
      <c r="L115" s="105" t="s">
        <v>225</v>
      </c>
      <c r="M115" s="110"/>
      <c r="N115" s="148"/>
      <c r="O115" s="1"/>
      <c r="Q115" s="62" t="str">
        <f>IF(((K104="✔")*(K110="✔")*(COUNTIF(K115:M115,"✔")=0)),"×","○")</f>
        <v>○</v>
      </c>
    </row>
    <row r="116" spans="2:17" ht="57.75" customHeight="1" x14ac:dyDescent="0.2">
      <c r="B116" s="125"/>
      <c r="C116" s="271"/>
      <c r="D116" s="282"/>
      <c r="E116" s="266"/>
      <c r="F116" s="15"/>
      <c r="G116" s="96"/>
      <c r="H116" s="93" t="s">
        <v>87</v>
      </c>
      <c r="I116" s="10"/>
      <c r="J116" s="44" t="s">
        <v>30</v>
      </c>
      <c r="K116" s="104" t="s">
        <v>225</v>
      </c>
      <c r="L116" s="105"/>
      <c r="M116" s="110"/>
      <c r="N116" s="148"/>
      <c r="O116" s="1"/>
      <c r="Q116" s="62" t="str">
        <f>IF(((K104="✔")*(K110="✔")*(COUNTIF(K116:M116,"✔")=0)),"×","○")</f>
        <v>○</v>
      </c>
    </row>
    <row r="117" spans="2:17" ht="57.75" customHeight="1" x14ac:dyDescent="0.2">
      <c r="B117" s="125"/>
      <c r="C117" s="271"/>
      <c r="D117" s="282"/>
      <c r="E117" s="266"/>
      <c r="F117" s="45"/>
      <c r="G117" s="48"/>
      <c r="H117" s="93" t="s">
        <v>95</v>
      </c>
      <c r="I117" s="10"/>
      <c r="J117" s="44" t="s">
        <v>30</v>
      </c>
      <c r="K117" s="104"/>
      <c r="L117" s="105" t="s">
        <v>225</v>
      </c>
      <c r="M117" s="110"/>
      <c r="N117" s="148"/>
      <c r="O117" s="1"/>
      <c r="Q117" s="62" t="str">
        <f>IF(((K104="✔")*(K110="✔")*(COUNTIF(K117:M117,"✔")=0)),"×","○")</f>
        <v>○</v>
      </c>
    </row>
    <row r="118" spans="2:17" ht="57.75" customHeight="1" x14ac:dyDescent="0.2">
      <c r="B118" s="125"/>
      <c r="C118" s="271"/>
      <c r="D118" s="282"/>
      <c r="E118" s="266" t="s">
        <v>35</v>
      </c>
      <c r="F118" s="41"/>
      <c r="G118" s="284" t="s">
        <v>96</v>
      </c>
      <c r="H118" s="279"/>
      <c r="I118" s="10"/>
      <c r="J118" s="44" t="s">
        <v>30</v>
      </c>
      <c r="K118" s="104" t="s">
        <v>225</v>
      </c>
      <c r="L118" s="105"/>
      <c r="M118" s="14"/>
      <c r="N118" s="148"/>
      <c r="O118" s="1"/>
      <c r="Q118" s="62" t="str">
        <f>IF(((K104="✔")*(COUNTIF(K118:M118,"✔")=0)),"×","○")</f>
        <v>○</v>
      </c>
    </row>
    <row r="119" spans="2:17" ht="57.75" customHeight="1" x14ac:dyDescent="0.2">
      <c r="B119" s="125"/>
      <c r="C119" s="271"/>
      <c r="D119" s="282"/>
      <c r="E119" s="266"/>
      <c r="F119" s="41"/>
      <c r="G119" s="284" t="s">
        <v>97</v>
      </c>
      <c r="H119" s="279"/>
      <c r="I119" s="10"/>
      <c r="J119" s="44" t="s">
        <v>30</v>
      </c>
      <c r="K119" s="104"/>
      <c r="L119" s="105" t="s">
        <v>225</v>
      </c>
      <c r="M119" s="14"/>
      <c r="N119" s="148"/>
      <c r="O119" s="1"/>
      <c r="Q119" s="62" t="str">
        <f>IF(((K104="✔")*(COUNTIF(K119:M119,"✔")=0)),"×","○")</f>
        <v>○</v>
      </c>
    </row>
    <row r="120" spans="2:17" ht="57.75" customHeight="1" x14ac:dyDescent="0.2">
      <c r="B120" s="125"/>
      <c r="C120" s="271"/>
      <c r="D120" s="282"/>
      <c r="E120" s="266"/>
      <c r="F120" s="41"/>
      <c r="G120" s="284" t="s">
        <v>98</v>
      </c>
      <c r="H120" s="279"/>
      <c r="I120" s="49"/>
      <c r="J120" s="44" t="s">
        <v>30</v>
      </c>
      <c r="K120" s="104" t="s">
        <v>225</v>
      </c>
      <c r="L120" s="105"/>
      <c r="M120" s="14"/>
      <c r="N120" s="148"/>
      <c r="O120" s="1"/>
      <c r="Q120" s="62" t="str">
        <f>IF(((K104="✔")*(COUNTIF(K120:M120,"✔")=0)),"×","○")</f>
        <v>○</v>
      </c>
    </row>
    <row r="121" spans="2:17" ht="57.75" customHeight="1" x14ac:dyDescent="0.2">
      <c r="B121" s="125"/>
      <c r="C121" s="271"/>
      <c r="D121" s="282"/>
      <c r="E121" s="266" t="s">
        <v>38</v>
      </c>
      <c r="F121" s="41"/>
      <c r="G121" s="284" t="s">
        <v>100</v>
      </c>
      <c r="H121" s="279"/>
      <c r="I121" s="49"/>
      <c r="J121" s="44" t="s">
        <v>30</v>
      </c>
      <c r="K121" s="104"/>
      <c r="L121" s="105" t="s">
        <v>225</v>
      </c>
      <c r="M121" s="14"/>
      <c r="N121" s="148"/>
      <c r="O121" s="1"/>
      <c r="Q121" s="62" t="str">
        <f>IF(((K104="✔")*(COUNTIF(K121:M121,"✔")=0)),"×","○")</f>
        <v>○</v>
      </c>
    </row>
    <row r="122" spans="2:17" ht="57.75" customHeight="1" x14ac:dyDescent="0.2">
      <c r="B122" s="125"/>
      <c r="C122" s="271"/>
      <c r="D122" s="282"/>
      <c r="E122" s="266"/>
      <c r="F122" s="48"/>
      <c r="G122" s="284" t="s">
        <v>101</v>
      </c>
      <c r="H122" s="279"/>
      <c r="I122" s="49"/>
      <c r="J122" s="44" t="s">
        <v>30</v>
      </c>
      <c r="K122" s="104" t="s">
        <v>225</v>
      </c>
      <c r="L122" s="105"/>
      <c r="M122" s="14"/>
      <c r="N122" s="148"/>
      <c r="O122" s="1"/>
      <c r="Q122" s="62" t="str">
        <f>IF(((K104="✔")*(COUNTIF(K122:M122,"✔")=0)),"×","○")</f>
        <v>○</v>
      </c>
    </row>
    <row r="123" spans="2:17" ht="57.75" customHeight="1" x14ac:dyDescent="0.2">
      <c r="B123" s="125"/>
      <c r="C123" s="271"/>
      <c r="D123" s="282"/>
      <c r="E123" s="94" t="s">
        <v>40</v>
      </c>
      <c r="F123" s="265" t="s">
        <v>103</v>
      </c>
      <c r="G123" s="265"/>
      <c r="H123" s="265"/>
      <c r="I123" s="10"/>
      <c r="J123" s="44"/>
      <c r="K123" s="75"/>
      <c r="L123" s="76"/>
      <c r="M123" s="14"/>
      <c r="N123" s="148"/>
      <c r="O123" s="1"/>
    </row>
    <row r="124" spans="2:17" ht="57.75" customHeight="1" thickBot="1" x14ac:dyDescent="0.25">
      <c r="B124" s="125"/>
      <c r="C124" s="272"/>
      <c r="D124" s="283"/>
      <c r="E124" s="95" t="s">
        <v>42</v>
      </c>
      <c r="F124" s="268" t="s">
        <v>105</v>
      </c>
      <c r="G124" s="268"/>
      <c r="H124" s="268"/>
      <c r="I124" s="69" t="s">
        <v>18</v>
      </c>
      <c r="J124" s="50" t="s">
        <v>30</v>
      </c>
      <c r="K124" s="106" t="s">
        <v>225</v>
      </c>
      <c r="L124" s="107"/>
      <c r="M124" s="23"/>
      <c r="N124" s="148"/>
      <c r="O124" s="1"/>
      <c r="Q124" s="62" t="str">
        <f>IF(K124="✔","○","×")</f>
        <v>○</v>
      </c>
    </row>
    <row r="125" spans="2:17" ht="4.5" customHeight="1" x14ac:dyDescent="0.2">
      <c r="B125" s="125"/>
      <c r="C125" s="204"/>
      <c r="D125" s="205"/>
      <c r="E125" s="206"/>
      <c r="F125" s="207"/>
      <c r="G125" s="207"/>
      <c r="H125" s="207"/>
      <c r="I125" s="208"/>
      <c r="J125" s="209"/>
      <c r="K125" s="209"/>
      <c r="L125" s="209"/>
      <c r="M125" s="209"/>
      <c r="N125" s="140"/>
      <c r="O125" s="1"/>
    </row>
    <row r="126" spans="2:17" ht="15.75" customHeight="1" x14ac:dyDescent="0.2">
      <c r="B126" s="125"/>
      <c r="C126" s="269" t="str">
        <f>C96</f>
        <v xml:space="preserve"> ● … 「連携の形態」のうち、各「医療・介護連携のポイント」が該当するもの
 ★ … 各ポイントのうち、都の指針に基づき遵守が必要なもの</v>
      </c>
      <c r="D126" s="269"/>
      <c r="E126" s="269"/>
      <c r="F126" s="269"/>
      <c r="G126" s="269"/>
      <c r="H126" s="269"/>
      <c r="I126" s="269"/>
      <c r="J126" s="269"/>
      <c r="K126" s="269"/>
      <c r="L126" s="269"/>
      <c r="M126" s="269"/>
      <c r="N126" s="140"/>
      <c r="O126" s="1"/>
    </row>
    <row r="127" spans="2:17" x14ac:dyDescent="0.2">
      <c r="B127" s="125"/>
      <c r="C127" s="269"/>
      <c r="D127" s="269"/>
      <c r="E127" s="269"/>
      <c r="F127" s="269"/>
      <c r="G127" s="269"/>
      <c r="H127" s="269"/>
      <c r="I127" s="269"/>
      <c r="J127" s="269"/>
      <c r="K127" s="269"/>
      <c r="L127" s="269"/>
      <c r="M127" s="269"/>
      <c r="N127" s="140"/>
      <c r="O127" s="1"/>
    </row>
    <row r="128" spans="2:17" ht="15" thickBot="1" x14ac:dyDescent="0.25">
      <c r="B128" s="141"/>
      <c r="C128" s="142"/>
      <c r="D128" s="142"/>
      <c r="E128" s="142"/>
      <c r="F128" s="142"/>
      <c r="G128" s="142"/>
      <c r="H128" s="142"/>
      <c r="I128" s="143"/>
      <c r="J128" s="142"/>
      <c r="K128" s="142"/>
      <c r="L128" s="142"/>
      <c r="M128" s="144"/>
      <c r="N128" s="145"/>
      <c r="O128" s="1"/>
    </row>
    <row r="129" spans="2:20" x14ac:dyDescent="0.2">
      <c r="B129" s="146"/>
      <c r="C129" s="122"/>
      <c r="D129" s="122"/>
      <c r="E129" s="122"/>
      <c r="F129" s="122"/>
      <c r="G129" s="122"/>
      <c r="H129" s="122"/>
      <c r="I129" s="123"/>
      <c r="J129" s="122"/>
      <c r="K129" s="122"/>
      <c r="L129" s="122"/>
      <c r="M129" s="147"/>
      <c r="N129" s="124"/>
      <c r="O129" s="1"/>
    </row>
    <row r="130" spans="2:20" ht="23.4" x14ac:dyDescent="0.2">
      <c r="B130" s="125"/>
      <c r="C130" s="326" t="s">
        <v>106</v>
      </c>
      <c r="D130" s="326"/>
      <c r="E130" s="326"/>
      <c r="F130" s="326"/>
      <c r="G130" s="326"/>
      <c r="H130" s="326"/>
      <c r="I130" s="326"/>
      <c r="J130" s="326"/>
      <c r="K130" s="326"/>
      <c r="L130" s="326"/>
      <c r="M130" s="326"/>
      <c r="N130" s="138"/>
      <c r="O130" s="1"/>
    </row>
    <row r="131" spans="2:20" ht="11.25" customHeight="1" thickBot="1" x14ac:dyDescent="0.25">
      <c r="B131" s="125"/>
      <c r="C131" s="100"/>
      <c r="D131" s="100"/>
      <c r="E131" s="100"/>
      <c r="F131" s="52"/>
      <c r="G131" s="134"/>
      <c r="H131" s="135"/>
      <c r="I131" s="136"/>
      <c r="J131" s="2"/>
      <c r="K131" s="2"/>
      <c r="L131" s="2"/>
      <c r="M131" s="137"/>
      <c r="N131" s="138"/>
      <c r="O131" s="1"/>
    </row>
    <row r="132" spans="2:20" ht="14.25" customHeight="1" x14ac:dyDescent="0.2">
      <c r="B132" s="125"/>
      <c r="C132" s="285" t="s">
        <v>5</v>
      </c>
      <c r="D132" s="287" t="s">
        <v>6</v>
      </c>
      <c r="E132" s="289" t="s">
        <v>7</v>
      </c>
      <c r="F132" s="290"/>
      <c r="G132" s="290"/>
      <c r="H132" s="291"/>
      <c r="I132" s="295" t="s">
        <v>8</v>
      </c>
      <c r="J132" s="88" t="s">
        <v>207</v>
      </c>
      <c r="K132" s="298" t="s">
        <v>9</v>
      </c>
      <c r="L132" s="299"/>
      <c r="M132" s="300"/>
      <c r="N132" s="139"/>
    </row>
    <row r="133" spans="2:20" ht="14.25" customHeight="1" thickBot="1" x14ac:dyDescent="0.25">
      <c r="B133" s="125"/>
      <c r="C133" s="286"/>
      <c r="D133" s="288"/>
      <c r="E133" s="292"/>
      <c r="F133" s="293"/>
      <c r="G133" s="293"/>
      <c r="H133" s="294"/>
      <c r="I133" s="296"/>
      <c r="J133" s="84" t="s">
        <v>215</v>
      </c>
      <c r="K133" s="79" t="s">
        <v>11</v>
      </c>
      <c r="L133" s="80" t="s">
        <v>12</v>
      </c>
      <c r="M133" s="81" t="s">
        <v>13</v>
      </c>
      <c r="N133" s="139"/>
    </row>
    <row r="134" spans="2:20" ht="51.75" customHeight="1" x14ac:dyDescent="0.2">
      <c r="B134" s="125"/>
      <c r="C134" s="270" t="s">
        <v>107</v>
      </c>
      <c r="D134" s="273" t="s">
        <v>108</v>
      </c>
      <c r="E134" s="276" t="s">
        <v>16</v>
      </c>
      <c r="F134" s="277" t="s">
        <v>109</v>
      </c>
      <c r="G134" s="277"/>
      <c r="H134" s="277"/>
      <c r="I134" s="4"/>
      <c r="J134" s="51"/>
      <c r="K134" s="102"/>
      <c r="L134" s="103"/>
      <c r="M134" s="8"/>
      <c r="N134" s="148"/>
      <c r="O134" s="1"/>
    </row>
    <row r="135" spans="2:20" ht="51.75" customHeight="1" x14ac:dyDescent="0.2">
      <c r="B135" s="125"/>
      <c r="C135" s="271"/>
      <c r="D135" s="274"/>
      <c r="E135" s="266"/>
      <c r="F135" s="265" t="s">
        <v>110</v>
      </c>
      <c r="G135" s="265"/>
      <c r="H135" s="265"/>
      <c r="I135" s="10"/>
      <c r="J135" s="44" t="s">
        <v>30</v>
      </c>
      <c r="K135" s="104" t="s">
        <v>225</v>
      </c>
      <c r="L135" s="105"/>
      <c r="M135" s="14"/>
      <c r="N135" s="148"/>
      <c r="O135" s="1"/>
      <c r="Q135" s="62" t="str">
        <f>IF(COUNTIF(K135:L135,"✔")=1,"○","×")</f>
        <v>○</v>
      </c>
    </row>
    <row r="136" spans="2:20" ht="51.75" customHeight="1" x14ac:dyDescent="0.2">
      <c r="B136" s="125"/>
      <c r="C136" s="271"/>
      <c r="D136" s="274"/>
      <c r="E136" s="266" t="s">
        <v>31</v>
      </c>
      <c r="F136" s="278" t="s">
        <v>111</v>
      </c>
      <c r="G136" s="279"/>
      <c r="H136" s="279"/>
      <c r="I136" s="10"/>
      <c r="J136" s="44" t="s">
        <v>30</v>
      </c>
      <c r="K136" s="104"/>
      <c r="L136" s="105" t="s">
        <v>225</v>
      </c>
      <c r="M136" s="14"/>
      <c r="N136" s="148"/>
      <c r="O136" s="1"/>
      <c r="Q136" s="62" t="str">
        <f>IF(COUNTIF(K136:L136,"✔")=1,"○","×")</f>
        <v>○</v>
      </c>
    </row>
    <row r="137" spans="2:20" ht="51.75" customHeight="1" x14ac:dyDescent="0.2">
      <c r="B137" s="125"/>
      <c r="C137" s="271"/>
      <c r="D137" s="274"/>
      <c r="E137" s="266"/>
      <c r="F137" s="96"/>
      <c r="G137" s="280" t="s">
        <v>112</v>
      </c>
      <c r="H137" s="280"/>
      <c r="I137" s="10"/>
      <c r="J137" s="44" t="s">
        <v>30</v>
      </c>
      <c r="K137" s="104"/>
      <c r="L137" s="105"/>
      <c r="M137" s="110"/>
      <c r="N137" s="148"/>
      <c r="O137" s="1"/>
      <c r="Q137" s="62" t="str">
        <f>IF(((K136="✔")*(COUNTIF(K137:M137,"✔")=0)),"×","○")</f>
        <v>○</v>
      </c>
    </row>
    <row r="138" spans="2:20" ht="51.75" customHeight="1" x14ac:dyDescent="0.2">
      <c r="B138" s="125"/>
      <c r="C138" s="271"/>
      <c r="D138" s="274"/>
      <c r="E138" s="266"/>
      <c r="F138" s="96"/>
      <c r="G138" s="280" t="s">
        <v>113</v>
      </c>
      <c r="H138" s="280"/>
      <c r="I138" s="10"/>
      <c r="J138" s="44" t="s">
        <v>30</v>
      </c>
      <c r="K138" s="104"/>
      <c r="L138" s="105"/>
      <c r="M138" s="110"/>
      <c r="N138" s="148"/>
      <c r="O138" s="1"/>
      <c r="Q138" s="62" t="str">
        <f>IF(((K136="✔")*(COUNTIF(K138:M138,"✔")=0)),"×","○")</f>
        <v>○</v>
      </c>
    </row>
    <row r="139" spans="2:20" ht="51.75" customHeight="1" x14ac:dyDescent="0.2">
      <c r="B139" s="125"/>
      <c r="C139" s="271"/>
      <c r="D139" s="274"/>
      <c r="E139" s="266"/>
      <c r="F139" s="97"/>
      <c r="G139" s="280" t="s">
        <v>114</v>
      </c>
      <c r="H139" s="280"/>
      <c r="I139" s="10"/>
      <c r="J139" s="44" t="s">
        <v>30</v>
      </c>
      <c r="K139" s="104"/>
      <c r="L139" s="105"/>
      <c r="M139" s="110"/>
      <c r="N139" s="148"/>
      <c r="O139" s="1"/>
      <c r="Q139" s="62" t="str">
        <f>IF(((K136="✔")*(COUNTIF(K139:M139,"✔")=0)),"×","○")</f>
        <v>○</v>
      </c>
    </row>
    <row r="140" spans="2:20" ht="51.75" customHeight="1" x14ac:dyDescent="0.2">
      <c r="B140" s="125"/>
      <c r="C140" s="271"/>
      <c r="D140" s="274"/>
      <c r="E140" s="266"/>
      <c r="F140" s="265" t="s">
        <v>115</v>
      </c>
      <c r="G140" s="265"/>
      <c r="H140" s="265"/>
      <c r="I140" s="10"/>
      <c r="J140" s="44" t="s">
        <v>30</v>
      </c>
      <c r="K140" s="104" t="s">
        <v>225</v>
      </c>
      <c r="L140" s="105"/>
      <c r="M140" s="14"/>
      <c r="N140" s="148"/>
      <c r="O140" s="1"/>
      <c r="Q140" s="62" t="str">
        <f>IF(COUNTIF(K140:M140,"✔")=1,"○","×")</f>
        <v>○</v>
      </c>
    </row>
    <row r="141" spans="2:20" ht="51.75" customHeight="1" x14ac:dyDescent="0.2">
      <c r="B141" s="125"/>
      <c r="C141" s="271"/>
      <c r="D141" s="274"/>
      <c r="E141" s="266"/>
      <c r="F141" s="265" t="s">
        <v>116</v>
      </c>
      <c r="G141" s="265"/>
      <c r="H141" s="265"/>
      <c r="I141" s="10"/>
      <c r="J141" s="44"/>
      <c r="K141" s="75"/>
      <c r="L141" s="76"/>
      <c r="M141" s="14"/>
      <c r="N141" s="148"/>
      <c r="O141" s="1"/>
    </row>
    <row r="142" spans="2:20" ht="51.75" customHeight="1" x14ac:dyDescent="0.2">
      <c r="B142" s="125"/>
      <c r="C142" s="271"/>
      <c r="D142" s="274"/>
      <c r="E142" s="266"/>
      <c r="F142" s="265" t="s">
        <v>117</v>
      </c>
      <c r="G142" s="265"/>
      <c r="H142" s="265"/>
      <c r="I142" s="10"/>
      <c r="J142" s="44" t="s">
        <v>30</v>
      </c>
      <c r="K142" s="104"/>
      <c r="L142" s="105" t="s">
        <v>225</v>
      </c>
      <c r="M142" s="14"/>
      <c r="N142" s="148"/>
      <c r="O142" s="1"/>
      <c r="Q142" s="62" t="str">
        <f>IF(COUNTIF(K142:L142,"✔")=1,"○","×")</f>
        <v>○</v>
      </c>
    </row>
    <row r="143" spans="2:20" ht="51.75" customHeight="1" x14ac:dyDescent="0.2">
      <c r="B143" s="125"/>
      <c r="C143" s="271"/>
      <c r="D143" s="274"/>
      <c r="E143" s="266"/>
      <c r="F143" s="265" t="s">
        <v>118</v>
      </c>
      <c r="G143" s="265"/>
      <c r="H143" s="265"/>
      <c r="I143" s="10"/>
      <c r="J143" s="44" t="s">
        <v>30</v>
      </c>
      <c r="K143" s="104" t="s">
        <v>225</v>
      </c>
      <c r="L143" s="105"/>
      <c r="M143" s="14"/>
      <c r="N143" s="148"/>
      <c r="O143" s="1"/>
      <c r="Q143" s="62" t="str">
        <f>IF(COUNTIF(K143:L143,"✔")=1,"○","×")</f>
        <v>○</v>
      </c>
    </row>
    <row r="144" spans="2:20" ht="51.75" customHeight="1" x14ac:dyDescent="0.2">
      <c r="B144" s="125"/>
      <c r="C144" s="271"/>
      <c r="D144" s="274"/>
      <c r="E144" s="266"/>
      <c r="F144" s="265" t="s">
        <v>119</v>
      </c>
      <c r="G144" s="265"/>
      <c r="H144" s="265"/>
      <c r="I144" s="68" t="s">
        <v>18</v>
      </c>
      <c r="J144" s="44" t="s">
        <v>30</v>
      </c>
      <c r="K144" s="104"/>
      <c r="L144" s="105"/>
      <c r="M144" s="110" t="s">
        <v>225</v>
      </c>
      <c r="N144" s="148"/>
      <c r="O144" s="1"/>
      <c r="Q144" s="62" t="str">
        <f>IF((COUNTIF(K144:M144,"✔")=1)*(L144=""),"○","×")</f>
        <v>○</v>
      </c>
      <c r="T144" s="65" t="str">
        <f>IF(M144="✔","看取り未実施","")</f>
        <v>看取り未実施</v>
      </c>
    </row>
    <row r="145" spans="2:17" ht="51.75" customHeight="1" x14ac:dyDescent="0.2">
      <c r="B145" s="125"/>
      <c r="C145" s="271"/>
      <c r="D145" s="274"/>
      <c r="E145" s="266"/>
      <c r="F145" s="265" t="s">
        <v>120</v>
      </c>
      <c r="G145" s="265"/>
      <c r="H145" s="265"/>
      <c r="I145" s="10"/>
      <c r="J145" s="44" t="s">
        <v>30</v>
      </c>
      <c r="K145" s="104"/>
      <c r="L145" s="105"/>
      <c r="M145" s="110" t="s">
        <v>225</v>
      </c>
      <c r="N145" s="148"/>
      <c r="O145" s="1"/>
      <c r="Q145" s="62" t="str">
        <f>IF(COUNTIF(K145:M145,"✔")=1,"○","×")</f>
        <v>○</v>
      </c>
    </row>
    <row r="146" spans="2:17" ht="51.75" customHeight="1" x14ac:dyDescent="0.2">
      <c r="B146" s="125"/>
      <c r="C146" s="271"/>
      <c r="D146" s="274"/>
      <c r="E146" s="266"/>
      <c r="F146" s="265" t="s">
        <v>121</v>
      </c>
      <c r="G146" s="265"/>
      <c r="H146" s="265"/>
      <c r="I146" s="10"/>
      <c r="J146" s="44" t="s">
        <v>30</v>
      </c>
      <c r="K146" s="104"/>
      <c r="L146" s="105"/>
      <c r="M146" s="110" t="s">
        <v>225</v>
      </c>
      <c r="N146" s="148"/>
      <c r="O146" s="1"/>
      <c r="Q146" s="62" t="str">
        <f>IF(COUNTIF(K146:M146,"✔")=1,"○","×")</f>
        <v>○</v>
      </c>
    </row>
    <row r="147" spans="2:17" ht="51.75" customHeight="1" x14ac:dyDescent="0.2">
      <c r="B147" s="125"/>
      <c r="C147" s="271"/>
      <c r="D147" s="274"/>
      <c r="E147" s="266" t="s">
        <v>35</v>
      </c>
      <c r="F147" s="265" t="s">
        <v>122</v>
      </c>
      <c r="G147" s="265"/>
      <c r="H147" s="265"/>
      <c r="I147" s="10"/>
      <c r="J147" s="44"/>
      <c r="K147" s="77"/>
      <c r="L147" s="78"/>
      <c r="M147" s="14"/>
      <c r="N147" s="148"/>
      <c r="O147" s="1"/>
    </row>
    <row r="148" spans="2:17" ht="51.75" customHeight="1" x14ac:dyDescent="0.2">
      <c r="B148" s="125"/>
      <c r="C148" s="271"/>
      <c r="D148" s="274"/>
      <c r="E148" s="266"/>
      <c r="F148" s="265" t="s">
        <v>123</v>
      </c>
      <c r="G148" s="265"/>
      <c r="H148" s="265"/>
      <c r="I148" s="10"/>
      <c r="J148" s="44" t="s">
        <v>30</v>
      </c>
      <c r="K148" s="104" t="s">
        <v>225</v>
      </c>
      <c r="L148" s="105"/>
      <c r="M148" s="14"/>
      <c r="N148" s="148"/>
      <c r="O148" s="1"/>
      <c r="Q148" s="62" t="str">
        <f>IF(COUNTIF(K148:M148,"✔")=1,"○","×")</f>
        <v>○</v>
      </c>
    </row>
    <row r="149" spans="2:17" ht="51.75" customHeight="1" x14ac:dyDescent="0.2">
      <c r="B149" s="125"/>
      <c r="C149" s="271"/>
      <c r="D149" s="274"/>
      <c r="E149" s="266" t="s">
        <v>38</v>
      </c>
      <c r="F149" s="265" t="s">
        <v>124</v>
      </c>
      <c r="G149" s="265"/>
      <c r="H149" s="265"/>
      <c r="I149" s="10"/>
      <c r="J149" s="44" t="s">
        <v>30</v>
      </c>
      <c r="K149" s="104"/>
      <c r="L149" s="105" t="s">
        <v>225</v>
      </c>
      <c r="M149" s="14"/>
      <c r="N149" s="148"/>
      <c r="O149" s="1"/>
      <c r="Q149" s="62" t="str">
        <f t="shared" ref="Q149:Q156" si="1">IF(COUNTIF(K149:L149,"✔")=1,"○","×")</f>
        <v>○</v>
      </c>
    </row>
    <row r="150" spans="2:17" ht="51.75" customHeight="1" x14ac:dyDescent="0.2">
      <c r="B150" s="125"/>
      <c r="C150" s="271"/>
      <c r="D150" s="274"/>
      <c r="E150" s="266"/>
      <c r="F150" s="265" t="s">
        <v>125</v>
      </c>
      <c r="G150" s="265"/>
      <c r="H150" s="265"/>
      <c r="I150" s="10"/>
      <c r="J150" s="44" t="s">
        <v>30</v>
      </c>
      <c r="K150" s="104" t="s">
        <v>225</v>
      </c>
      <c r="L150" s="105"/>
      <c r="M150" s="14"/>
      <c r="N150" s="148"/>
      <c r="O150" s="1"/>
      <c r="Q150" s="62" t="str">
        <f t="shared" si="1"/>
        <v>○</v>
      </c>
    </row>
    <row r="151" spans="2:17" ht="51.75" customHeight="1" x14ac:dyDescent="0.2">
      <c r="B151" s="125"/>
      <c r="C151" s="271"/>
      <c r="D151" s="274"/>
      <c r="E151" s="266"/>
      <c r="F151" s="265" t="s">
        <v>126</v>
      </c>
      <c r="G151" s="265"/>
      <c r="H151" s="265"/>
      <c r="I151" s="10"/>
      <c r="J151" s="44" t="s">
        <v>30</v>
      </c>
      <c r="K151" s="104"/>
      <c r="L151" s="105" t="s">
        <v>225</v>
      </c>
      <c r="M151" s="14"/>
      <c r="N151" s="148"/>
      <c r="O151" s="1"/>
      <c r="Q151" s="62" t="str">
        <f t="shared" si="1"/>
        <v>○</v>
      </c>
    </row>
    <row r="152" spans="2:17" ht="51.75" customHeight="1" x14ac:dyDescent="0.2">
      <c r="B152" s="125"/>
      <c r="C152" s="271"/>
      <c r="D152" s="274"/>
      <c r="E152" s="266"/>
      <c r="F152" s="265" t="s">
        <v>127</v>
      </c>
      <c r="G152" s="265"/>
      <c r="H152" s="265"/>
      <c r="I152" s="10"/>
      <c r="J152" s="44" t="s">
        <v>30</v>
      </c>
      <c r="K152" s="104" t="s">
        <v>225</v>
      </c>
      <c r="L152" s="105"/>
      <c r="M152" s="14"/>
      <c r="N152" s="148"/>
      <c r="O152" s="1"/>
      <c r="Q152" s="62" t="str">
        <f t="shared" si="1"/>
        <v>○</v>
      </c>
    </row>
    <row r="153" spans="2:17" ht="51.75" customHeight="1" x14ac:dyDescent="0.2">
      <c r="B153" s="125"/>
      <c r="C153" s="271"/>
      <c r="D153" s="274"/>
      <c r="E153" s="266"/>
      <c r="F153" s="265" t="s">
        <v>128</v>
      </c>
      <c r="G153" s="265"/>
      <c r="H153" s="265"/>
      <c r="I153" s="10"/>
      <c r="J153" s="44" t="s">
        <v>30</v>
      </c>
      <c r="K153" s="104" t="s">
        <v>225</v>
      </c>
      <c r="L153" s="105"/>
      <c r="M153" s="14"/>
      <c r="N153" s="148"/>
      <c r="O153" s="1"/>
      <c r="Q153" s="62" t="str">
        <f t="shared" si="1"/>
        <v>○</v>
      </c>
    </row>
    <row r="154" spans="2:17" ht="51.75" customHeight="1" x14ac:dyDescent="0.2">
      <c r="B154" s="125"/>
      <c r="C154" s="271"/>
      <c r="D154" s="274"/>
      <c r="E154" s="266"/>
      <c r="F154" s="265" t="s">
        <v>129</v>
      </c>
      <c r="G154" s="265"/>
      <c r="H154" s="265"/>
      <c r="I154" s="10"/>
      <c r="J154" s="44" t="s">
        <v>30</v>
      </c>
      <c r="K154" s="104"/>
      <c r="L154" s="105" t="s">
        <v>225</v>
      </c>
      <c r="M154" s="14"/>
      <c r="N154" s="148"/>
      <c r="O154" s="1"/>
      <c r="Q154" s="62" t="str">
        <f t="shared" si="1"/>
        <v>○</v>
      </c>
    </row>
    <row r="155" spans="2:17" ht="51.75" customHeight="1" x14ac:dyDescent="0.2">
      <c r="B155" s="125"/>
      <c r="C155" s="271"/>
      <c r="D155" s="274"/>
      <c r="E155" s="266" t="s">
        <v>40</v>
      </c>
      <c r="F155" s="265" t="s">
        <v>130</v>
      </c>
      <c r="G155" s="265"/>
      <c r="H155" s="265"/>
      <c r="I155" s="10"/>
      <c r="J155" s="44" t="s">
        <v>30</v>
      </c>
      <c r="K155" s="104"/>
      <c r="L155" s="105" t="s">
        <v>225</v>
      </c>
      <c r="M155" s="14"/>
      <c r="N155" s="148"/>
      <c r="O155" s="1"/>
      <c r="Q155" s="62" t="str">
        <f t="shared" si="1"/>
        <v>○</v>
      </c>
    </row>
    <row r="156" spans="2:17" ht="51.75" customHeight="1" thickBot="1" x14ac:dyDescent="0.25">
      <c r="B156" s="125"/>
      <c r="C156" s="272"/>
      <c r="D156" s="275"/>
      <c r="E156" s="267"/>
      <c r="F156" s="268" t="s">
        <v>131</v>
      </c>
      <c r="G156" s="268"/>
      <c r="H156" s="268"/>
      <c r="I156" s="19"/>
      <c r="J156" s="50" t="s">
        <v>30</v>
      </c>
      <c r="K156" s="106" t="s">
        <v>225</v>
      </c>
      <c r="L156" s="107"/>
      <c r="M156" s="23"/>
      <c r="N156" s="148"/>
      <c r="O156" s="1"/>
      <c r="Q156" s="62" t="str">
        <f t="shared" si="1"/>
        <v>○</v>
      </c>
    </row>
    <row r="157" spans="2:17" ht="4.5" customHeight="1" x14ac:dyDescent="0.2">
      <c r="B157" s="125"/>
      <c r="C157" s="204"/>
      <c r="D157" s="205"/>
      <c r="E157" s="206"/>
      <c r="F157" s="207"/>
      <c r="G157" s="207"/>
      <c r="H157" s="207"/>
      <c r="I157" s="208"/>
      <c r="J157" s="209"/>
      <c r="K157" s="209"/>
      <c r="L157" s="209"/>
      <c r="M157" s="209"/>
      <c r="N157" s="140"/>
      <c r="O157" s="1"/>
    </row>
    <row r="158" spans="2:17" ht="15.75" customHeight="1" x14ac:dyDescent="0.2">
      <c r="B158" s="125"/>
      <c r="C158" s="269" t="str">
        <f>C126</f>
        <v xml:space="preserve"> ● … 「連携の形態」のうち、各「医療・介護連携のポイント」が該当するもの
 ★ … 各ポイントのうち、都の指針に基づき遵守が必要なもの</v>
      </c>
      <c r="D158" s="269"/>
      <c r="E158" s="269"/>
      <c r="F158" s="269"/>
      <c r="G158" s="269"/>
      <c r="H158" s="269"/>
      <c r="I158" s="269"/>
      <c r="J158" s="269"/>
      <c r="K158" s="269"/>
      <c r="L158" s="269"/>
      <c r="M158" s="269"/>
      <c r="N158" s="140"/>
      <c r="O158" s="1"/>
    </row>
    <row r="159" spans="2:17" x14ac:dyDescent="0.2">
      <c r="B159" s="125"/>
      <c r="C159" s="269"/>
      <c r="D159" s="269"/>
      <c r="E159" s="269"/>
      <c r="F159" s="269"/>
      <c r="G159" s="269"/>
      <c r="H159" s="269"/>
      <c r="I159" s="269"/>
      <c r="J159" s="269"/>
      <c r="K159" s="269"/>
      <c r="L159" s="269"/>
      <c r="M159" s="269"/>
      <c r="N159" s="140"/>
      <c r="O159" s="1"/>
    </row>
    <row r="160" spans="2:17" ht="15" thickBot="1" x14ac:dyDescent="0.25">
      <c r="B160" s="141"/>
      <c r="C160" s="142"/>
      <c r="D160" s="142"/>
      <c r="E160" s="142"/>
      <c r="F160" s="142"/>
      <c r="G160" s="142"/>
      <c r="H160" s="142"/>
      <c r="I160" s="143"/>
      <c r="J160" s="142"/>
      <c r="K160" s="142"/>
      <c r="L160" s="142"/>
      <c r="M160" s="144"/>
      <c r="N160" s="145"/>
      <c r="O160" s="1"/>
    </row>
    <row r="164" spans="17:18" ht="39.75" customHeight="1" x14ac:dyDescent="0.2">
      <c r="Q164" s="90">
        <f>COUNTIF(Q15:Q156,"×")</f>
        <v>2</v>
      </c>
      <c r="R164" s="63" t="s">
        <v>219</v>
      </c>
    </row>
    <row r="165" spans="17:18" ht="39" customHeight="1" x14ac:dyDescent="0.2">
      <c r="Q165" s="91" t="str">
        <f>S77</f>
        <v>OK</v>
      </c>
      <c r="R165" s="72" t="s">
        <v>218</v>
      </c>
    </row>
    <row r="166" spans="17:18" ht="39.75" customHeight="1" x14ac:dyDescent="0.2">
      <c r="Q166" s="153"/>
      <c r="R166" s="152"/>
    </row>
  </sheetData>
  <sheetProtection selectLockedCells="1"/>
  <mergeCells count="168">
    <mergeCell ref="C158:M159"/>
    <mergeCell ref="K1:M1"/>
    <mergeCell ref="F146:H146"/>
    <mergeCell ref="E147:E148"/>
    <mergeCell ref="F147:H147"/>
    <mergeCell ref="F148:H148"/>
    <mergeCell ref="C38:M38"/>
    <mergeCell ref="F149:H149"/>
    <mergeCell ref="F150:H150"/>
    <mergeCell ref="F151:H151"/>
    <mergeCell ref="F152:H152"/>
    <mergeCell ref="F153:H153"/>
    <mergeCell ref="F154:H154"/>
    <mergeCell ref="E155:E156"/>
    <mergeCell ref="F155:H155"/>
    <mergeCell ref="F156:H156"/>
    <mergeCell ref="C126:M127"/>
    <mergeCell ref="C132:C133"/>
    <mergeCell ref="D132:D133"/>
    <mergeCell ref="E132:H133"/>
    <mergeCell ref="I132:I133"/>
    <mergeCell ref="K132:M132"/>
    <mergeCell ref="C130:M130"/>
    <mergeCell ref="C134:C156"/>
    <mergeCell ref="D134:D156"/>
    <mergeCell ref="E134:E135"/>
    <mergeCell ref="F134:H134"/>
    <mergeCell ref="F135:H135"/>
    <mergeCell ref="E136:E146"/>
    <mergeCell ref="F136:H136"/>
    <mergeCell ref="G137:H137"/>
    <mergeCell ref="G138:H138"/>
    <mergeCell ref="G139:H139"/>
    <mergeCell ref="F140:H140"/>
    <mergeCell ref="F141:H141"/>
    <mergeCell ref="F142:H142"/>
    <mergeCell ref="F143:H143"/>
    <mergeCell ref="F144:H144"/>
    <mergeCell ref="F145:H145"/>
    <mergeCell ref="E149:E154"/>
    <mergeCell ref="C102:C103"/>
    <mergeCell ref="D102:D103"/>
    <mergeCell ref="E102:H103"/>
    <mergeCell ref="I102:I103"/>
    <mergeCell ref="K102:M102"/>
    <mergeCell ref="C100:M100"/>
    <mergeCell ref="C104:C124"/>
    <mergeCell ref="D104:D124"/>
    <mergeCell ref="E104:E105"/>
    <mergeCell ref="F104:H104"/>
    <mergeCell ref="G105:H105"/>
    <mergeCell ref="E106:E109"/>
    <mergeCell ref="E110:E117"/>
    <mergeCell ref="E118:E120"/>
    <mergeCell ref="G118:H118"/>
    <mergeCell ref="G119:H119"/>
    <mergeCell ref="G120:H120"/>
    <mergeCell ref="E121:E122"/>
    <mergeCell ref="G121:H121"/>
    <mergeCell ref="G122:H122"/>
    <mergeCell ref="F123:H123"/>
    <mergeCell ref="F124:H124"/>
    <mergeCell ref="G89:H89"/>
    <mergeCell ref="E90:E94"/>
    <mergeCell ref="F90:H90"/>
    <mergeCell ref="G91:H91"/>
    <mergeCell ref="F92:F94"/>
    <mergeCell ref="G92:H92"/>
    <mergeCell ref="G93:H93"/>
    <mergeCell ref="G94:H94"/>
    <mergeCell ref="C96:M97"/>
    <mergeCell ref="C74:C75"/>
    <mergeCell ref="D74:D75"/>
    <mergeCell ref="E74:H75"/>
    <mergeCell ref="I74:I75"/>
    <mergeCell ref="K74:M74"/>
    <mergeCell ref="C76:C94"/>
    <mergeCell ref="D76:D94"/>
    <mergeCell ref="E76:E84"/>
    <mergeCell ref="F76:H76"/>
    <mergeCell ref="F77:F81"/>
    <mergeCell ref="G77:H77"/>
    <mergeCell ref="G78:H78"/>
    <mergeCell ref="G79:H79"/>
    <mergeCell ref="G80:H80"/>
    <mergeCell ref="G81:H81"/>
    <mergeCell ref="F82:F84"/>
    <mergeCell ref="G82:H82"/>
    <mergeCell ref="G83:H83"/>
    <mergeCell ref="G84:H84"/>
    <mergeCell ref="E85:E89"/>
    <mergeCell ref="F85:H85"/>
    <mergeCell ref="G86:H86"/>
    <mergeCell ref="F87:F89"/>
    <mergeCell ref="G88:H88"/>
    <mergeCell ref="C72:M72"/>
    <mergeCell ref="G60:H60"/>
    <mergeCell ref="G61:H61"/>
    <mergeCell ref="G62:H62"/>
    <mergeCell ref="G63:H63"/>
    <mergeCell ref="F64:H64"/>
    <mergeCell ref="F65:H65"/>
    <mergeCell ref="F51:F63"/>
    <mergeCell ref="G51:H51"/>
    <mergeCell ref="G52:H52"/>
    <mergeCell ref="F66:H66"/>
    <mergeCell ref="C68:M69"/>
    <mergeCell ref="C42:C66"/>
    <mergeCell ref="D42:D66"/>
    <mergeCell ref="E42:E63"/>
    <mergeCell ref="F42:H42"/>
    <mergeCell ref="G53:H53"/>
    <mergeCell ref="G54:H54"/>
    <mergeCell ref="G55:H55"/>
    <mergeCell ref="G56:H56"/>
    <mergeCell ref="G58:H58"/>
    <mergeCell ref="G59:H59"/>
    <mergeCell ref="F43:F50"/>
    <mergeCell ref="G43:H43"/>
    <mergeCell ref="G44:H44"/>
    <mergeCell ref="G45:H45"/>
    <mergeCell ref="G46:H46"/>
    <mergeCell ref="G47:H47"/>
    <mergeCell ref="G48:H48"/>
    <mergeCell ref="G49:H49"/>
    <mergeCell ref="G50:H50"/>
    <mergeCell ref="C34:M35"/>
    <mergeCell ref="C40:C41"/>
    <mergeCell ref="D40:D41"/>
    <mergeCell ref="E40:H41"/>
    <mergeCell ref="I40:I41"/>
    <mergeCell ref="K40:M40"/>
    <mergeCell ref="G57:H57"/>
    <mergeCell ref="C15:C32"/>
    <mergeCell ref="D15:D32"/>
    <mergeCell ref="E15:E24"/>
    <mergeCell ref="F15:H15"/>
    <mergeCell ref="F16:H16"/>
    <mergeCell ref="F17:H17"/>
    <mergeCell ref="F18:H18"/>
    <mergeCell ref="F19:H19"/>
    <mergeCell ref="F20:H20"/>
    <mergeCell ref="F21:H21"/>
    <mergeCell ref="F22:H22"/>
    <mergeCell ref="G23:H23"/>
    <mergeCell ref="G24:H24"/>
    <mergeCell ref="E25:E27"/>
    <mergeCell ref="F25:H25"/>
    <mergeCell ref="F26:H26"/>
    <mergeCell ref="F27:H27"/>
    <mergeCell ref="E28:E29"/>
    <mergeCell ref="F28:H28"/>
    <mergeCell ref="F29:H29"/>
    <mergeCell ref="F30:H30"/>
    <mergeCell ref="F31:H31"/>
    <mergeCell ref="F32:H32"/>
    <mergeCell ref="C3:M3"/>
    <mergeCell ref="C5:D5"/>
    <mergeCell ref="E5:H5"/>
    <mergeCell ref="C7:D7"/>
    <mergeCell ref="E7:H7"/>
    <mergeCell ref="I7:J7"/>
    <mergeCell ref="K7:M7"/>
    <mergeCell ref="C13:C14"/>
    <mergeCell ref="D13:D14"/>
    <mergeCell ref="E13:H14"/>
    <mergeCell ref="I13:I14"/>
    <mergeCell ref="K13:M13"/>
  </mergeCells>
  <phoneticPr fontId="17"/>
  <conditionalFormatting sqref="E5:H5">
    <cfRule type="expression" dxfId="493" priority="143" stopIfTrue="1">
      <formula>$E$5=""</formula>
    </cfRule>
  </conditionalFormatting>
  <conditionalFormatting sqref="E7:H7">
    <cfRule type="expression" dxfId="492" priority="142" stopIfTrue="1">
      <formula>$E$7=""</formula>
    </cfRule>
  </conditionalFormatting>
  <conditionalFormatting sqref="K15:L15">
    <cfRule type="expression" dxfId="491" priority="136" stopIfTrue="1">
      <formula>COUNTIF($K$15:$L$15,"✔")=0</formula>
    </cfRule>
    <cfRule type="expression" dxfId="490" priority="145" stopIfTrue="1">
      <formula>$Q$15="×"</formula>
    </cfRule>
  </conditionalFormatting>
  <conditionalFormatting sqref="K16:L16">
    <cfRule type="expression" dxfId="489" priority="135" stopIfTrue="1">
      <formula>COUNTIF($K$16:$L$16,"✔")=0</formula>
    </cfRule>
    <cfRule type="expression" dxfId="488" priority="144" stopIfTrue="1">
      <formula>$Q$16="×"</formula>
    </cfRule>
  </conditionalFormatting>
  <conditionalFormatting sqref="K17:L17">
    <cfRule type="expression" dxfId="487" priority="140" stopIfTrue="1">
      <formula>$Q$17="×"</formula>
    </cfRule>
    <cfRule type="expression" dxfId="486" priority="134" stopIfTrue="1">
      <formula>COUNTIF($K$17:$L$17,"✔")=0</formula>
    </cfRule>
  </conditionalFormatting>
  <conditionalFormatting sqref="K18:L18">
    <cfRule type="expression" dxfId="485" priority="139" stopIfTrue="1">
      <formula>$Q$18="×"</formula>
    </cfRule>
    <cfRule type="expression" dxfId="484" priority="133" stopIfTrue="1">
      <formula>COUNTIF($K$18:$L$18,"✔")=0</formula>
    </cfRule>
  </conditionalFormatting>
  <conditionalFormatting sqref="K19:L19">
    <cfRule type="expression" dxfId="483" priority="138" stopIfTrue="1">
      <formula>$Q$19="×"</formula>
    </cfRule>
    <cfRule type="expression" dxfId="482" priority="132" stopIfTrue="1">
      <formula>COUNTIF($K$19:$L$19,"✔")=0</formula>
    </cfRule>
  </conditionalFormatting>
  <conditionalFormatting sqref="K20:L20">
    <cfRule type="expression" dxfId="481" priority="137" stopIfTrue="1">
      <formula>$Q$20="×"</formula>
    </cfRule>
    <cfRule type="expression" dxfId="480" priority="131" stopIfTrue="1">
      <formula>COUNTIF($K$20:$L$20,"✔")=0</formula>
    </cfRule>
  </conditionalFormatting>
  <conditionalFormatting sqref="K21:L21">
    <cfRule type="expression" dxfId="479" priority="130" stopIfTrue="1">
      <formula>$Q$21="×"</formula>
    </cfRule>
    <cfRule type="expression" dxfId="478" priority="129" stopIfTrue="1">
      <formula>COUNTIF($K$21:$L$21,"✔")=0</formula>
    </cfRule>
  </conditionalFormatting>
  <conditionalFormatting sqref="K22:L22">
    <cfRule type="expression" dxfId="477" priority="128" stopIfTrue="1">
      <formula>$Q$22="×"</formula>
    </cfRule>
    <cfRule type="expression" dxfId="476" priority="127" stopIfTrue="1">
      <formula>COUNTIF($K$22:$L$22,"✔")=0</formula>
    </cfRule>
  </conditionalFormatting>
  <conditionalFormatting sqref="K23:L23">
    <cfRule type="expression" dxfId="475" priority="94" stopIfTrue="1">
      <formula>$Q$23="×"</formula>
    </cfRule>
  </conditionalFormatting>
  <conditionalFormatting sqref="K24:L24">
    <cfRule type="expression" dxfId="474" priority="93" stopIfTrue="1">
      <formula>$Q$24="×"</formula>
    </cfRule>
  </conditionalFormatting>
  <conditionalFormatting sqref="K25:L25">
    <cfRule type="expression" dxfId="473" priority="126" stopIfTrue="1">
      <formula>$Q$25="×"</formula>
    </cfRule>
    <cfRule type="expression" dxfId="472" priority="91" stopIfTrue="1">
      <formula>COUNTIF($K$25:$L$25,"✔")=0</formula>
    </cfRule>
  </conditionalFormatting>
  <conditionalFormatting sqref="K27:L27">
    <cfRule type="expression" dxfId="471" priority="90" stopIfTrue="1">
      <formula>$Q$27="×"</formula>
    </cfRule>
  </conditionalFormatting>
  <conditionalFormatting sqref="K28:L28">
    <cfRule type="expression" dxfId="470" priority="56" stopIfTrue="1">
      <formula>COUNTIF($K$28:$L$28,"✔")=0</formula>
    </cfRule>
  </conditionalFormatting>
  <conditionalFormatting sqref="K29:L29">
    <cfRule type="expression" dxfId="469" priority="57" stopIfTrue="1">
      <formula>COUNTIF($K$29:$L$29,"✔")=0</formula>
    </cfRule>
  </conditionalFormatting>
  <conditionalFormatting sqref="K30:L30">
    <cfRule type="expression" dxfId="468" priority="55" stopIfTrue="1">
      <formula>COUNTIF($K$30:$L$30,"✔")=0</formula>
    </cfRule>
  </conditionalFormatting>
  <conditionalFormatting sqref="K31:L31">
    <cfRule type="expression" dxfId="467" priority="13" stopIfTrue="1">
      <formula>COUNTIF($K$31:$L$31,"✔")=0</formula>
    </cfRule>
  </conditionalFormatting>
  <conditionalFormatting sqref="K32:L32">
    <cfRule type="expression" dxfId="466" priority="58" stopIfTrue="1">
      <formula>COUNTIF($K$32:$L$32,"✔")=0</formula>
    </cfRule>
    <cfRule type="expression" dxfId="465" priority="122" stopIfTrue="1">
      <formula>$Q$32="×"</formula>
    </cfRule>
  </conditionalFormatting>
  <conditionalFormatting sqref="K42:L42">
    <cfRule type="expression" dxfId="464" priority="89" stopIfTrue="1">
      <formula>$Q$42="×"</formula>
    </cfRule>
  </conditionalFormatting>
  <conditionalFormatting sqref="K65:L65">
    <cfRule type="expression" dxfId="463" priority="87" stopIfTrue="1">
      <formula>$Q$65="×"</formula>
    </cfRule>
  </conditionalFormatting>
  <conditionalFormatting sqref="K66:L66">
    <cfRule type="expression" dxfId="462" priority="86" stopIfTrue="1">
      <formula>$Q$66="×"</formula>
    </cfRule>
  </conditionalFormatting>
  <conditionalFormatting sqref="K76:L76">
    <cfRule type="expression" dxfId="461" priority="88" stopIfTrue="1">
      <formula>COUNTIF($K$76:$L$76,"✔")=0</formula>
    </cfRule>
    <cfRule type="expression" dxfId="460" priority="121" stopIfTrue="1">
      <formula>$Q$76="×"</formula>
    </cfRule>
  </conditionalFormatting>
  <conditionalFormatting sqref="K85:L85">
    <cfRule type="expression" dxfId="459" priority="76" stopIfTrue="1">
      <formula>COUNTIF($K$85:$L$85,"✔")=0</formula>
    </cfRule>
    <cfRule type="expression" dxfId="458" priority="120" stopIfTrue="1">
      <formula>$Q$85="×"</formula>
    </cfRule>
  </conditionalFormatting>
  <conditionalFormatting sqref="K90:L90">
    <cfRule type="expression" dxfId="457" priority="70" stopIfTrue="1">
      <formula>$Q$90="×"</formula>
    </cfRule>
  </conditionalFormatting>
  <conditionalFormatting sqref="K104:L104">
    <cfRule type="expression" dxfId="456" priority="63" stopIfTrue="1">
      <formula>COUNTIF($K$104:$L$104,"✔")=0</formula>
    </cfRule>
  </conditionalFormatting>
  <conditionalFormatting sqref="K106:L106">
    <cfRule type="expression" dxfId="455" priority="64" stopIfTrue="1">
      <formula>$Q$106="×"</formula>
    </cfRule>
  </conditionalFormatting>
  <conditionalFormatting sqref="K110:L110">
    <cfRule type="expression" dxfId="454" priority="54" stopIfTrue="1">
      <formula>$Q$110="×"</formula>
    </cfRule>
  </conditionalFormatting>
  <conditionalFormatting sqref="K118:L118">
    <cfRule type="expression" dxfId="453" priority="44" stopIfTrue="1">
      <formula>$Q$118="×"</formula>
    </cfRule>
  </conditionalFormatting>
  <conditionalFormatting sqref="K119:L119">
    <cfRule type="expression" dxfId="452" priority="43" stopIfTrue="1">
      <formula>$Q$119="×"</formula>
    </cfRule>
  </conditionalFormatting>
  <conditionalFormatting sqref="K120:L120">
    <cfRule type="expression" dxfId="451" priority="42" stopIfTrue="1">
      <formula>$Q$120="×"</formula>
    </cfRule>
  </conditionalFormatting>
  <conditionalFormatting sqref="K121:L121">
    <cfRule type="expression" dxfId="450" priority="41" stopIfTrue="1">
      <formula>$Q$121="×"</formula>
    </cfRule>
  </conditionalFormatting>
  <conditionalFormatting sqref="K122:L122">
    <cfRule type="expression" dxfId="449" priority="40" stopIfTrue="1">
      <formula>$Q$122="×"</formula>
    </cfRule>
  </conditionalFormatting>
  <conditionalFormatting sqref="K124:L124">
    <cfRule type="expression" dxfId="448" priority="118" stopIfTrue="1">
      <formula>$Q$124="×"</formula>
    </cfRule>
    <cfRule type="expression" dxfId="447" priority="38" stopIfTrue="1">
      <formula>COUNTIF($K$124:$L$124,"✔")=0</formula>
    </cfRule>
  </conditionalFormatting>
  <conditionalFormatting sqref="K134:L134">
    <cfRule type="expression" dxfId="446" priority="37" stopIfTrue="1">
      <formula>$Q$134="×"</formula>
    </cfRule>
  </conditionalFormatting>
  <conditionalFormatting sqref="K135:L135">
    <cfRule type="expression" dxfId="445" priority="36" stopIfTrue="1">
      <formula>$Q$135="×"</formula>
    </cfRule>
  </conditionalFormatting>
  <conditionalFormatting sqref="K136:L136">
    <cfRule type="expression" dxfId="444" priority="35" stopIfTrue="1">
      <formula>$Q$136="×"</formula>
    </cfRule>
  </conditionalFormatting>
  <conditionalFormatting sqref="K140:L140">
    <cfRule type="expression" dxfId="443" priority="30" stopIfTrue="1">
      <formula>$Q$140="×"</formula>
    </cfRule>
  </conditionalFormatting>
  <conditionalFormatting sqref="K141:L141">
    <cfRule type="expression" dxfId="442" priority="29" stopIfTrue="1">
      <formula>$Q$141="×"</formula>
    </cfRule>
  </conditionalFormatting>
  <conditionalFormatting sqref="K142:L142">
    <cfRule type="expression" dxfId="441" priority="28" stopIfTrue="1">
      <formula>$Q$142="×"</formula>
    </cfRule>
  </conditionalFormatting>
  <conditionalFormatting sqref="K143:L143">
    <cfRule type="expression" dxfId="440" priority="27" stopIfTrue="1">
      <formula>$Q$143="×"</formula>
    </cfRule>
  </conditionalFormatting>
  <conditionalFormatting sqref="K147:L147">
    <cfRule type="expression" dxfId="439" priority="23" stopIfTrue="1">
      <formula>$Q$147="×"</formula>
    </cfRule>
  </conditionalFormatting>
  <conditionalFormatting sqref="K148:L148">
    <cfRule type="expression" dxfId="438" priority="22" stopIfTrue="1">
      <formula>$Q$148="×"</formula>
    </cfRule>
  </conditionalFormatting>
  <conditionalFormatting sqref="K149:L149">
    <cfRule type="expression" dxfId="437" priority="21" stopIfTrue="1">
      <formula>$Q$149="×"</formula>
    </cfRule>
  </conditionalFormatting>
  <conditionalFormatting sqref="K150:L150">
    <cfRule type="expression" dxfId="436" priority="20" stopIfTrue="1">
      <formula>$Q$150="×"</formula>
    </cfRule>
  </conditionalFormatting>
  <conditionalFormatting sqref="K151:L151">
    <cfRule type="expression" dxfId="435" priority="19" stopIfTrue="1">
      <formula>$Q$151="×"</formula>
    </cfRule>
  </conditionalFormatting>
  <conditionalFormatting sqref="K152:L152">
    <cfRule type="expression" dxfId="434" priority="18" stopIfTrue="1">
      <formula>$Q$152="×"</formula>
    </cfRule>
  </conditionalFormatting>
  <conditionalFormatting sqref="K153:L153">
    <cfRule type="expression" dxfId="433" priority="17" stopIfTrue="1">
      <formula>$Q$153="×"</formula>
    </cfRule>
  </conditionalFormatting>
  <conditionalFormatting sqref="K154:L154">
    <cfRule type="expression" dxfId="432" priority="16" stopIfTrue="1">
      <formula>$Q$154="×"</formula>
    </cfRule>
  </conditionalFormatting>
  <conditionalFormatting sqref="K155:L155">
    <cfRule type="expression" dxfId="431" priority="15" stopIfTrue="1">
      <formula>$Q$155="×"</formula>
    </cfRule>
  </conditionalFormatting>
  <conditionalFormatting sqref="K156:L156">
    <cfRule type="expression" dxfId="430" priority="14" stopIfTrue="1">
      <formula>$Q$156="×"</formula>
    </cfRule>
  </conditionalFormatting>
  <conditionalFormatting sqref="K7:M7">
    <cfRule type="expression" dxfId="429" priority="141" stopIfTrue="1">
      <formula>$K$7=""</formula>
    </cfRule>
  </conditionalFormatting>
  <conditionalFormatting sqref="K43:M43">
    <cfRule type="expression" dxfId="428" priority="115" stopIfTrue="1">
      <formula>($K$42="✔")*($Q$43="×")</formula>
    </cfRule>
  </conditionalFormatting>
  <conditionalFormatting sqref="K43:M50 K64:M64">
    <cfRule type="expression" dxfId="427" priority="116" stopIfTrue="1">
      <formula>$L$42="✔"</formula>
    </cfRule>
  </conditionalFormatting>
  <conditionalFormatting sqref="K44:M44">
    <cfRule type="expression" dxfId="426" priority="114" stopIfTrue="1">
      <formula>($K$42="✔")*($Q$44="×")</formula>
    </cfRule>
  </conditionalFormatting>
  <conditionalFormatting sqref="K45:M45">
    <cfRule type="expression" dxfId="425" priority="113" stopIfTrue="1">
      <formula>($K$42="✔")*($Q$45="×")</formula>
    </cfRule>
  </conditionalFormatting>
  <conditionalFormatting sqref="K46:M46">
    <cfRule type="expression" dxfId="424" priority="112" stopIfTrue="1">
      <formula>($K$42="✔")*($Q$46="×")</formula>
    </cfRule>
  </conditionalFormatting>
  <conditionalFormatting sqref="K47:M47">
    <cfRule type="expression" dxfId="423" priority="111" stopIfTrue="1">
      <formula>($K$42="✔")*($Q$47="×")</formula>
    </cfRule>
  </conditionalFormatting>
  <conditionalFormatting sqref="K48:M48">
    <cfRule type="expression" dxfId="422" priority="110" stopIfTrue="1">
      <formula>($K$42="✔")*($Q$48="×")</formula>
    </cfRule>
  </conditionalFormatting>
  <conditionalFormatting sqref="K49:M49">
    <cfRule type="expression" dxfId="421" priority="109" stopIfTrue="1">
      <formula>($K$42="✔")*($Q$49="×")</formula>
    </cfRule>
  </conditionalFormatting>
  <conditionalFormatting sqref="K50:M50">
    <cfRule type="expression" dxfId="420" priority="108" stopIfTrue="1">
      <formula>($K$42="✔")*($Q$50="×")</formula>
    </cfRule>
  </conditionalFormatting>
  <conditionalFormatting sqref="K64:M64">
    <cfRule type="expression" dxfId="419" priority="95" stopIfTrue="1">
      <formula>($K$42="✔")*($Q$64="×")</formula>
    </cfRule>
  </conditionalFormatting>
  <conditionalFormatting sqref="K77:M77">
    <cfRule type="expression" dxfId="418" priority="84" stopIfTrue="1">
      <formula>$Q$77="×"</formula>
    </cfRule>
  </conditionalFormatting>
  <conditionalFormatting sqref="K77:M84">
    <cfRule type="expression" dxfId="417" priority="85" stopIfTrue="1">
      <formula>$L$76="✔"</formula>
    </cfRule>
  </conditionalFormatting>
  <conditionalFormatting sqref="K78:M78">
    <cfRule type="expression" dxfId="416" priority="83" stopIfTrue="1">
      <formula>$Q$78="×"</formula>
    </cfRule>
  </conditionalFormatting>
  <conditionalFormatting sqref="K79:M79">
    <cfRule type="expression" dxfId="415" priority="82" stopIfTrue="1">
      <formula>$Q$79="×"</formula>
    </cfRule>
  </conditionalFormatting>
  <conditionalFormatting sqref="K80:M80">
    <cfRule type="expression" dxfId="414" priority="81" stopIfTrue="1">
      <formula>$Q$80="×"</formula>
    </cfRule>
  </conditionalFormatting>
  <conditionalFormatting sqref="K81:M81">
    <cfRule type="expression" dxfId="413" priority="80" stopIfTrue="1">
      <formula>$Q$81="×"</formula>
    </cfRule>
  </conditionalFormatting>
  <conditionalFormatting sqref="K82:M82">
    <cfRule type="expression" dxfId="412" priority="79" stopIfTrue="1">
      <formula>$Q$82="×"</formula>
    </cfRule>
  </conditionalFormatting>
  <conditionalFormatting sqref="K83:M83">
    <cfRule type="expression" dxfId="411" priority="78" stopIfTrue="1">
      <formula>$Q$83="×"</formula>
    </cfRule>
  </conditionalFormatting>
  <conditionalFormatting sqref="K86:M86">
    <cfRule type="expression" dxfId="410" priority="74" stopIfTrue="1">
      <formula>$Q$86="×"</formula>
    </cfRule>
  </conditionalFormatting>
  <conditionalFormatting sqref="K86:M89">
    <cfRule type="expression" dxfId="409" priority="75" stopIfTrue="1">
      <formula>$L$85="✔"</formula>
    </cfRule>
  </conditionalFormatting>
  <conditionalFormatting sqref="K87:M87">
    <cfRule type="expression" dxfId="408" priority="73" stopIfTrue="1">
      <formula>$Q$87="×"</formula>
    </cfRule>
  </conditionalFormatting>
  <conditionalFormatting sqref="K88:M88">
    <cfRule type="expression" dxfId="407" priority="72" stopIfTrue="1">
      <formula>$Q$88="×"</formula>
    </cfRule>
  </conditionalFormatting>
  <conditionalFormatting sqref="K89:M89">
    <cfRule type="expression" dxfId="406" priority="71" stopIfTrue="1">
      <formula>$Q$89="×"</formula>
    </cfRule>
  </conditionalFormatting>
  <conditionalFormatting sqref="K91:M91">
    <cfRule type="expression" dxfId="405" priority="69" stopIfTrue="1">
      <formula>$Q$91="×"</formula>
    </cfRule>
  </conditionalFormatting>
  <conditionalFormatting sqref="K91:M94">
    <cfRule type="expression" dxfId="404" priority="11" stopIfTrue="1">
      <formula>$L$90="✔"</formula>
    </cfRule>
  </conditionalFormatting>
  <conditionalFormatting sqref="K92:M92">
    <cfRule type="expression" dxfId="403" priority="68" stopIfTrue="1">
      <formula>$Q$92="×"</formula>
    </cfRule>
  </conditionalFormatting>
  <conditionalFormatting sqref="K93:M93">
    <cfRule type="expression" dxfId="402" priority="67" stopIfTrue="1">
      <formula>$Q$93="×"</formula>
    </cfRule>
  </conditionalFormatting>
  <conditionalFormatting sqref="K94:M94">
    <cfRule type="expression" dxfId="401" priority="66" stopIfTrue="1">
      <formula>$Q$94="×"</formula>
    </cfRule>
  </conditionalFormatting>
  <conditionalFormatting sqref="K105:M105">
    <cfRule type="expression" dxfId="400" priority="65" stopIfTrue="1">
      <formula>$Q$105="×"</formula>
    </cfRule>
  </conditionalFormatting>
  <conditionalFormatting sqref="K105:M122">
    <cfRule type="expression" dxfId="399" priority="62" stopIfTrue="1">
      <formula>$L$104="✔"</formula>
    </cfRule>
  </conditionalFormatting>
  <conditionalFormatting sqref="K107:M107">
    <cfRule type="expression" dxfId="398" priority="61" stopIfTrue="1">
      <formula>$Q$107="×"</formula>
    </cfRule>
  </conditionalFormatting>
  <conditionalFormatting sqref="K107:M109">
    <cfRule type="expression" dxfId="397" priority="53" stopIfTrue="1">
      <formula>$L$106="✔"</formula>
    </cfRule>
  </conditionalFormatting>
  <conditionalFormatting sqref="K108:M108">
    <cfRule type="expression" dxfId="396" priority="60" stopIfTrue="1">
      <formula>$Q$108="×"</formula>
    </cfRule>
  </conditionalFormatting>
  <conditionalFormatting sqref="K109:M109">
    <cfRule type="expression" dxfId="395" priority="59" stopIfTrue="1">
      <formula>$Q$109="×"</formula>
    </cfRule>
  </conditionalFormatting>
  <conditionalFormatting sqref="K111:M111">
    <cfRule type="expression" dxfId="394" priority="51" stopIfTrue="1">
      <formula>$Q$111="×"</formula>
    </cfRule>
  </conditionalFormatting>
  <conditionalFormatting sqref="K111:M117">
    <cfRule type="expression" dxfId="393" priority="12" stopIfTrue="1">
      <formula>$L$110="✔"</formula>
    </cfRule>
    <cfRule type="expression" dxfId="392" priority="52" stopIfTrue="1">
      <formula>$L$110="✔"</formula>
    </cfRule>
  </conditionalFormatting>
  <conditionalFormatting sqref="K112:M112">
    <cfRule type="expression" dxfId="391" priority="50" stopIfTrue="1">
      <formula>$Q$112="×"</formula>
    </cfRule>
  </conditionalFormatting>
  <conditionalFormatting sqref="K113:M113">
    <cfRule type="expression" dxfId="390" priority="49" stopIfTrue="1">
      <formula>$Q$113="×"</formula>
    </cfRule>
  </conditionalFormatting>
  <conditionalFormatting sqref="K114:M114">
    <cfRule type="expression" dxfId="389" priority="48" stopIfTrue="1">
      <formula>$Q$114="×"</formula>
    </cfRule>
  </conditionalFormatting>
  <conditionalFormatting sqref="K115:M115">
    <cfRule type="expression" dxfId="388" priority="47" stopIfTrue="1">
      <formula>$Q$115="×"</formula>
    </cfRule>
  </conditionalFormatting>
  <conditionalFormatting sqref="K116:M116">
    <cfRule type="expression" dxfId="387" priority="46" stopIfTrue="1">
      <formula>$Q$116="×"</formula>
    </cfRule>
  </conditionalFormatting>
  <conditionalFormatting sqref="K117:M117">
    <cfRule type="expression" dxfId="386" priority="45" stopIfTrue="1">
      <formula>$Q$117="×"</formula>
    </cfRule>
  </conditionalFormatting>
  <conditionalFormatting sqref="K137:M137">
    <cfRule type="expression" dxfId="385" priority="33" stopIfTrue="1">
      <formula>$Q$137="×"</formula>
    </cfRule>
  </conditionalFormatting>
  <conditionalFormatting sqref="K137:M139">
    <cfRule type="expression" dxfId="384" priority="34" stopIfTrue="1">
      <formula>$L$136="✔"</formula>
    </cfRule>
  </conditionalFormatting>
  <conditionalFormatting sqref="K138:M138">
    <cfRule type="expression" dxfId="383" priority="32" stopIfTrue="1">
      <formula>$Q$138="×"</formula>
    </cfRule>
  </conditionalFormatting>
  <conditionalFormatting sqref="K139:M139">
    <cfRule type="expression" dxfId="382" priority="31" stopIfTrue="1">
      <formula>$Q$139="×"</formula>
    </cfRule>
  </conditionalFormatting>
  <conditionalFormatting sqref="K144:M144">
    <cfRule type="expression" dxfId="381" priority="117" stopIfTrue="1">
      <formula>$Q$144="×"</formula>
    </cfRule>
    <cfRule type="expression" dxfId="380" priority="26" stopIfTrue="1">
      <formula>COUNTIF($K$144:$M$144,"✔")=0</formula>
    </cfRule>
  </conditionalFormatting>
  <conditionalFormatting sqref="K145:M145">
    <cfRule type="expression" dxfId="379" priority="25" stopIfTrue="1">
      <formula>$Q$145="×"</formula>
    </cfRule>
  </conditionalFormatting>
  <conditionalFormatting sqref="K146:M146">
    <cfRule type="expression" dxfId="378" priority="24" stopIfTrue="1">
      <formula>$Q$146="×"</formula>
    </cfRule>
  </conditionalFormatting>
  <conditionalFormatting sqref="L28">
    <cfRule type="expression" dxfId="377" priority="125" stopIfTrue="1">
      <formula>$Q$28="×"</formula>
    </cfRule>
  </conditionalFormatting>
  <conditionalFormatting sqref="L29">
    <cfRule type="expression" dxfId="376" priority="124" stopIfTrue="1">
      <formula>$Q$29="×"</formula>
    </cfRule>
  </conditionalFormatting>
  <conditionalFormatting sqref="L30">
    <cfRule type="expression" dxfId="375" priority="123" stopIfTrue="1">
      <formula>$Q$30="×"</formula>
    </cfRule>
  </conditionalFormatting>
  <conditionalFormatting sqref="L104">
    <cfRule type="expression" dxfId="374" priority="119" stopIfTrue="1">
      <formula>$Q$104="×"</formula>
    </cfRule>
  </conditionalFormatting>
  <dataValidations count="1">
    <dataValidation type="list" allowBlank="1" showInputMessage="1" showErrorMessage="1" sqref="K15:M33 K104:M125 K76:M95 K42:M67 K134:M157" xr:uid="{00000000-0002-0000-0200-000000000000}">
      <formula1>$O$15:$O$16</formula1>
    </dataValidation>
  </dataValidations>
  <pageMargins left="0.70866141732283472" right="0.70866141732283472" top="0.74803149606299213" bottom="0.74803149606299213" header="0.31496062992125984" footer="0.31496062992125984"/>
  <pageSetup paperSize="9" scale="44" fitToHeight="0" orientation="portrait" r:id="rId1"/>
  <rowBreaks count="4" manualBreakCount="4">
    <brk id="36" min="1" max="23" man="1"/>
    <brk id="70" min="1" max="23" man="1"/>
    <brk id="98" min="1" max="23" man="1"/>
    <brk id="128" min="1" max="2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92D050"/>
    <pageSetUpPr fitToPage="1"/>
  </sheetPr>
  <dimension ref="B1:T166"/>
  <sheetViews>
    <sheetView view="pageBreakPreview" topLeftCell="A53" zoomScale="70" zoomScaleNormal="55" zoomScaleSheetLayoutView="70" workbookViewId="0">
      <selection activeCell="K2" sqref="K2"/>
    </sheetView>
  </sheetViews>
  <sheetFormatPr defaultColWidth="9" defaultRowHeight="14.4" x14ac:dyDescent="0.2"/>
  <cols>
    <col min="1" max="1" width="9" style="3" customWidth="1"/>
    <col min="2" max="2" width="2" style="3" customWidth="1"/>
    <col min="3" max="3" width="9" style="3"/>
    <col min="4" max="4" width="16.44140625" style="3" customWidth="1"/>
    <col min="5" max="5" width="5" style="3" customWidth="1"/>
    <col min="6" max="6" width="3.33203125" style="3" customWidth="1"/>
    <col min="7" max="7" width="3.21875" style="3" customWidth="1"/>
    <col min="8" max="8" width="59.44140625" style="3" customWidth="1"/>
    <col min="9" max="9" width="11.44140625" style="71" customWidth="1"/>
    <col min="10" max="10" width="16" style="3" customWidth="1"/>
    <col min="11" max="12" width="8" style="3" customWidth="1"/>
    <col min="13" max="13" width="8" style="53" customWidth="1"/>
    <col min="14" max="14" width="1.88671875" style="53" customWidth="1"/>
    <col min="15" max="15" width="9" style="3" hidden="1" customWidth="1"/>
    <col min="16" max="16" width="9" style="3"/>
    <col min="17" max="17" width="12.109375" style="62" hidden="1" customWidth="1"/>
    <col min="18" max="19" width="9" style="3" hidden="1" customWidth="1"/>
    <col min="20" max="23" width="9" style="3"/>
    <col min="24" max="24" width="6.6640625" style="3" customWidth="1"/>
    <col min="25" max="16384" width="9" style="3"/>
  </cols>
  <sheetData>
    <row r="1" spans="2:17" ht="21" x14ac:dyDescent="0.2">
      <c r="B1" s="121" t="s">
        <v>242</v>
      </c>
      <c r="C1" s="122"/>
      <c r="D1" s="122"/>
      <c r="E1" s="122"/>
      <c r="F1" s="122"/>
      <c r="G1" s="122"/>
      <c r="H1" s="122"/>
      <c r="I1" s="123"/>
      <c r="J1" s="122"/>
      <c r="K1" s="297" t="s">
        <v>921</v>
      </c>
      <c r="L1" s="297"/>
      <c r="M1" s="297"/>
      <c r="N1" s="124"/>
      <c r="O1" s="1"/>
    </row>
    <row r="2" spans="2:17" ht="7.5" customHeight="1" x14ac:dyDescent="0.2">
      <c r="B2" s="125"/>
      <c r="C2" s="1"/>
      <c r="D2" s="1"/>
      <c r="E2" s="1"/>
      <c r="F2" s="1"/>
      <c r="G2" s="1"/>
      <c r="H2" s="1"/>
      <c r="I2" s="126"/>
      <c r="J2" s="1"/>
      <c r="K2" s="127"/>
      <c r="L2" s="127"/>
      <c r="M2" s="127"/>
      <c r="N2" s="128"/>
      <c r="O2" s="1"/>
    </row>
    <row r="3" spans="2:17" ht="23.4" x14ac:dyDescent="0.2">
      <c r="B3" s="125"/>
      <c r="C3" s="326" t="s">
        <v>0</v>
      </c>
      <c r="D3" s="326"/>
      <c r="E3" s="326"/>
      <c r="F3" s="326"/>
      <c r="G3" s="326"/>
      <c r="H3" s="326"/>
      <c r="I3" s="326"/>
      <c r="J3" s="326"/>
      <c r="K3" s="326"/>
      <c r="L3" s="326"/>
      <c r="M3" s="326"/>
      <c r="N3" s="128"/>
      <c r="O3" s="1"/>
    </row>
    <row r="4" spans="2:17" ht="10.050000000000001" customHeight="1" thickBot="1" x14ac:dyDescent="0.25">
      <c r="B4" s="125"/>
      <c r="C4" s="129"/>
      <c r="D4" s="129"/>
      <c r="E4" s="129"/>
      <c r="F4" s="129"/>
      <c r="G4" s="129"/>
      <c r="H4" s="129"/>
      <c r="I4" s="129"/>
      <c r="J4" s="129"/>
      <c r="K4" s="130"/>
      <c r="L4" s="130"/>
      <c r="M4" s="130"/>
      <c r="N4" s="131"/>
      <c r="O4" s="1"/>
    </row>
    <row r="5" spans="2:17" ht="27" customHeight="1" thickTop="1" thickBot="1" x14ac:dyDescent="0.25">
      <c r="B5" s="125"/>
      <c r="C5" s="329" t="s">
        <v>1</v>
      </c>
      <c r="D5" s="330"/>
      <c r="E5" s="350" t="s">
        <v>233</v>
      </c>
      <c r="F5" s="351"/>
      <c r="G5" s="351"/>
      <c r="H5" s="352"/>
      <c r="I5" s="132"/>
      <c r="J5" s="1"/>
      <c r="K5" s="130"/>
      <c r="L5" s="130"/>
      <c r="M5" s="130"/>
      <c r="N5" s="131"/>
      <c r="O5" s="1"/>
    </row>
    <row r="6" spans="2:17" ht="10.050000000000001" customHeight="1" thickTop="1" thickBot="1" x14ac:dyDescent="0.25">
      <c r="B6" s="125"/>
      <c r="C6" s="54"/>
      <c r="D6" s="54"/>
      <c r="E6" s="133"/>
      <c r="F6" s="133"/>
      <c r="G6" s="133"/>
      <c r="H6" s="133"/>
      <c r="I6" s="132"/>
      <c r="J6" s="132"/>
      <c r="K6" s="130"/>
      <c r="L6" s="130"/>
      <c r="M6" s="130"/>
      <c r="N6" s="131"/>
      <c r="O6" s="1"/>
    </row>
    <row r="7" spans="2:17" ht="27" customHeight="1" thickTop="1" thickBot="1" x14ac:dyDescent="0.25">
      <c r="B7" s="125"/>
      <c r="C7" s="329" t="s">
        <v>2</v>
      </c>
      <c r="D7" s="330"/>
      <c r="E7" s="350" t="s">
        <v>234</v>
      </c>
      <c r="F7" s="351"/>
      <c r="G7" s="351"/>
      <c r="H7" s="352"/>
      <c r="I7" s="334" t="s">
        <v>3</v>
      </c>
      <c r="J7" s="335"/>
      <c r="K7" s="353">
        <v>160000</v>
      </c>
      <c r="L7" s="354"/>
      <c r="M7" s="355"/>
      <c r="N7" s="131"/>
      <c r="O7" s="1"/>
    </row>
    <row r="8" spans="2:17" ht="6" customHeight="1" thickTop="1" x14ac:dyDescent="0.2">
      <c r="B8" s="125"/>
      <c r="C8" s="54"/>
      <c r="D8" s="54"/>
      <c r="E8" s="55"/>
      <c r="F8" s="55"/>
      <c r="G8" s="55"/>
      <c r="H8" s="55"/>
      <c r="I8" s="56"/>
      <c r="J8" s="57"/>
      <c r="K8" s="57"/>
      <c r="L8" s="130"/>
      <c r="M8" s="130"/>
      <c r="N8" s="131"/>
      <c r="O8" s="1"/>
    </row>
    <row r="9" spans="2:17" ht="6" customHeight="1" x14ac:dyDescent="0.2">
      <c r="B9" s="125"/>
      <c r="C9" s="54"/>
      <c r="D9" s="54"/>
      <c r="E9" s="55"/>
      <c r="F9" s="55"/>
      <c r="G9" s="55"/>
      <c r="H9" s="55"/>
      <c r="I9" s="56"/>
      <c r="J9" s="57"/>
      <c r="K9" s="57"/>
      <c r="L9" s="130"/>
      <c r="M9" s="130"/>
      <c r="N9" s="131"/>
      <c r="O9" s="1"/>
    </row>
    <row r="10" spans="2:17" ht="16.2" x14ac:dyDescent="0.2">
      <c r="B10" s="125"/>
      <c r="C10" s="58" t="s">
        <v>4</v>
      </c>
      <c r="D10" s="1"/>
      <c r="E10" s="1"/>
      <c r="F10" s="59"/>
      <c r="G10" s="59"/>
      <c r="H10" s="59"/>
      <c r="I10" s="59"/>
      <c r="J10" s="59"/>
      <c r="K10" s="57"/>
      <c r="L10" s="130"/>
      <c r="M10" s="130"/>
      <c r="N10" s="131"/>
      <c r="O10" s="1"/>
    </row>
    <row r="11" spans="2:17" ht="4.5" customHeight="1" x14ac:dyDescent="0.2">
      <c r="B11" s="125"/>
      <c r="C11" s="54"/>
      <c r="D11" s="54"/>
      <c r="E11" s="55"/>
      <c r="F11" s="55"/>
      <c r="G11" s="55"/>
      <c r="H11" s="55"/>
      <c r="I11" s="56"/>
      <c r="J11" s="57"/>
      <c r="K11" s="57"/>
      <c r="L11" s="130"/>
      <c r="M11" s="130"/>
      <c r="N11" s="131"/>
      <c r="O11" s="1"/>
    </row>
    <row r="12" spans="2:17" ht="4.5" customHeight="1" thickBot="1" x14ac:dyDescent="0.25">
      <c r="B12" s="125"/>
      <c r="C12" s="100"/>
      <c r="D12" s="100"/>
      <c r="E12" s="100"/>
      <c r="F12" s="52"/>
      <c r="G12" s="134"/>
      <c r="H12" s="135"/>
      <c r="I12" s="136"/>
      <c r="J12" s="60"/>
      <c r="K12" s="2"/>
      <c r="L12" s="2"/>
      <c r="M12" s="137"/>
      <c r="N12" s="138"/>
      <c r="O12" s="1"/>
    </row>
    <row r="13" spans="2:17" ht="14.25" customHeight="1" x14ac:dyDescent="0.2">
      <c r="B13" s="125"/>
      <c r="C13" s="285" t="s">
        <v>5</v>
      </c>
      <c r="D13" s="287" t="s">
        <v>6</v>
      </c>
      <c r="E13" s="289" t="s">
        <v>7</v>
      </c>
      <c r="F13" s="290"/>
      <c r="G13" s="290"/>
      <c r="H13" s="291"/>
      <c r="I13" s="295" t="s">
        <v>8</v>
      </c>
      <c r="J13" s="82" t="s">
        <v>207</v>
      </c>
      <c r="K13" s="298" t="s">
        <v>9</v>
      </c>
      <c r="L13" s="299"/>
      <c r="M13" s="300"/>
      <c r="N13" s="139"/>
    </row>
    <row r="14" spans="2:17" ht="14.25" customHeight="1" thickBot="1" x14ac:dyDescent="0.25">
      <c r="B14" s="125"/>
      <c r="C14" s="339"/>
      <c r="D14" s="340"/>
      <c r="E14" s="292"/>
      <c r="F14" s="293"/>
      <c r="G14" s="293"/>
      <c r="H14" s="294"/>
      <c r="I14" s="341"/>
      <c r="J14" s="83" t="s">
        <v>217</v>
      </c>
      <c r="K14" s="79" t="s">
        <v>11</v>
      </c>
      <c r="L14" s="80" t="s">
        <v>12</v>
      </c>
      <c r="M14" s="81" t="s">
        <v>13</v>
      </c>
      <c r="N14" s="139"/>
    </row>
    <row r="15" spans="2:17" ht="56.25" customHeight="1" x14ac:dyDescent="0.2">
      <c r="B15" s="125"/>
      <c r="C15" s="347" t="s">
        <v>14</v>
      </c>
      <c r="D15" s="345" t="s">
        <v>15</v>
      </c>
      <c r="E15" s="344" t="s">
        <v>16</v>
      </c>
      <c r="F15" s="277" t="s">
        <v>17</v>
      </c>
      <c r="G15" s="277"/>
      <c r="H15" s="277"/>
      <c r="I15" s="67" t="s">
        <v>18</v>
      </c>
      <c r="J15" s="5" t="s">
        <v>30</v>
      </c>
      <c r="K15" s="6" t="s">
        <v>225</v>
      </c>
      <c r="L15" s="7"/>
      <c r="M15" s="8"/>
      <c r="N15" s="140"/>
      <c r="O15" s="9" t="s">
        <v>20</v>
      </c>
      <c r="Q15" s="62" t="str">
        <f>IF(K15="✔","○","×")</f>
        <v>○</v>
      </c>
    </row>
    <row r="16" spans="2:17" ht="56.25" customHeight="1" x14ac:dyDescent="0.2">
      <c r="B16" s="125"/>
      <c r="C16" s="347"/>
      <c r="D16" s="345"/>
      <c r="E16" s="328"/>
      <c r="F16" s="265" t="s">
        <v>21</v>
      </c>
      <c r="G16" s="265"/>
      <c r="H16" s="265"/>
      <c r="I16" s="68" t="s">
        <v>18</v>
      </c>
      <c r="J16" s="11" t="s">
        <v>30</v>
      </c>
      <c r="K16" s="12"/>
      <c r="L16" s="154" t="s">
        <v>225</v>
      </c>
      <c r="M16" s="14"/>
      <c r="N16" s="140"/>
      <c r="O16" s="1"/>
      <c r="Q16" s="62" t="str">
        <f t="shared" ref="Q16:Q22" si="0">IF(K16="✔","○","×")</f>
        <v>×</v>
      </c>
    </row>
    <row r="17" spans="2:17" ht="56.25" customHeight="1" x14ac:dyDescent="0.2">
      <c r="B17" s="125"/>
      <c r="C17" s="347"/>
      <c r="D17" s="345"/>
      <c r="E17" s="328"/>
      <c r="F17" s="265" t="s">
        <v>22</v>
      </c>
      <c r="G17" s="265"/>
      <c r="H17" s="265"/>
      <c r="I17" s="68" t="s">
        <v>18</v>
      </c>
      <c r="J17" s="11" t="s">
        <v>30</v>
      </c>
      <c r="K17" s="12" t="s">
        <v>225</v>
      </c>
      <c r="L17" s="13"/>
      <c r="M17" s="14"/>
      <c r="N17" s="140"/>
      <c r="O17" s="1"/>
      <c r="Q17" s="62" t="str">
        <f t="shared" si="0"/>
        <v>○</v>
      </c>
    </row>
    <row r="18" spans="2:17" ht="56.25" customHeight="1" x14ac:dyDescent="0.2">
      <c r="B18" s="125"/>
      <c r="C18" s="347"/>
      <c r="D18" s="345"/>
      <c r="E18" s="328"/>
      <c r="F18" s="265" t="s">
        <v>25</v>
      </c>
      <c r="G18" s="265"/>
      <c r="H18" s="265"/>
      <c r="I18" s="68" t="s">
        <v>18</v>
      </c>
      <c r="J18" s="11" t="s">
        <v>30</v>
      </c>
      <c r="K18" s="12" t="s">
        <v>225</v>
      </c>
      <c r="L18" s="13"/>
      <c r="M18" s="14"/>
      <c r="N18" s="140"/>
      <c r="O18" s="1"/>
      <c r="Q18" s="62" t="str">
        <f t="shared" si="0"/>
        <v>○</v>
      </c>
    </row>
    <row r="19" spans="2:17" ht="56.25" customHeight="1" x14ac:dyDescent="0.2">
      <c r="B19" s="125"/>
      <c r="C19" s="347"/>
      <c r="D19" s="345"/>
      <c r="E19" s="328"/>
      <c r="F19" s="265" t="s">
        <v>26</v>
      </c>
      <c r="G19" s="265"/>
      <c r="H19" s="265"/>
      <c r="I19" s="68" t="s">
        <v>18</v>
      </c>
      <c r="J19" s="11" t="s">
        <v>30</v>
      </c>
      <c r="K19" s="12" t="s">
        <v>225</v>
      </c>
      <c r="L19" s="13"/>
      <c r="M19" s="14"/>
      <c r="N19" s="140"/>
      <c r="O19" s="1"/>
      <c r="Q19" s="62" t="str">
        <f t="shared" si="0"/>
        <v>○</v>
      </c>
    </row>
    <row r="20" spans="2:17" ht="56.25" customHeight="1" x14ac:dyDescent="0.2">
      <c r="B20" s="125"/>
      <c r="C20" s="347"/>
      <c r="D20" s="345"/>
      <c r="E20" s="328"/>
      <c r="F20" s="265" t="s">
        <v>27</v>
      </c>
      <c r="G20" s="265"/>
      <c r="H20" s="265"/>
      <c r="I20" s="68" t="s">
        <v>18</v>
      </c>
      <c r="J20" s="11" t="s">
        <v>30</v>
      </c>
      <c r="K20" s="12" t="s">
        <v>225</v>
      </c>
      <c r="L20" s="13"/>
      <c r="M20" s="14"/>
      <c r="N20" s="140"/>
      <c r="O20" s="1"/>
      <c r="Q20" s="62" t="str">
        <f t="shared" si="0"/>
        <v>○</v>
      </c>
    </row>
    <row r="21" spans="2:17" ht="56.25" customHeight="1" x14ac:dyDescent="0.2">
      <c r="B21" s="125"/>
      <c r="C21" s="347"/>
      <c r="D21" s="345"/>
      <c r="E21" s="328"/>
      <c r="F21" s="265" t="s">
        <v>28</v>
      </c>
      <c r="G21" s="265"/>
      <c r="H21" s="265"/>
      <c r="I21" s="68" t="s">
        <v>18</v>
      </c>
      <c r="J21" s="11" t="s">
        <v>30</v>
      </c>
      <c r="K21" s="12" t="s">
        <v>225</v>
      </c>
      <c r="L21" s="13"/>
      <c r="M21" s="14"/>
      <c r="N21" s="140"/>
      <c r="O21" s="1"/>
      <c r="Q21" s="62" t="str">
        <f t="shared" si="0"/>
        <v>○</v>
      </c>
    </row>
    <row r="22" spans="2:17" ht="56.25" customHeight="1" x14ac:dyDescent="0.2">
      <c r="B22" s="125"/>
      <c r="C22" s="347"/>
      <c r="D22" s="345"/>
      <c r="E22" s="328"/>
      <c r="F22" s="327" t="s">
        <v>29</v>
      </c>
      <c r="G22" s="265"/>
      <c r="H22" s="265"/>
      <c r="I22" s="68" t="s">
        <v>18</v>
      </c>
      <c r="J22" s="11" t="s">
        <v>30</v>
      </c>
      <c r="K22" s="12" t="s">
        <v>225</v>
      </c>
      <c r="L22" s="13"/>
      <c r="M22" s="14"/>
      <c r="N22" s="140"/>
      <c r="O22" s="1"/>
      <c r="Q22" s="62" t="str">
        <f t="shared" si="0"/>
        <v>○</v>
      </c>
    </row>
    <row r="23" spans="2:17" ht="52.5" customHeight="1" x14ac:dyDescent="0.2">
      <c r="B23" s="125"/>
      <c r="C23" s="347"/>
      <c r="D23" s="345"/>
      <c r="E23" s="328"/>
      <c r="F23" s="15"/>
      <c r="G23" s="265" t="s">
        <v>243</v>
      </c>
      <c r="H23" s="265"/>
      <c r="I23" s="68"/>
      <c r="J23" s="11" t="s">
        <v>30</v>
      </c>
      <c r="K23" s="12"/>
      <c r="L23" s="13"/>
      <c r="M23" s="14"/>
      <c r="N23" s="140"/>
      <c r="O23" s="1"/>
      <c r="Q23" s="62" t="str">
        <f>IF(COUNTIF(K23:L23,"✔")=1,"○","×")</f>
        <v>×</v>
      </c>
    </row>
    <row r="24" spans="2:17" ht="52.5" customHeight="1" x14ac:dyDescent="0.2">
      <c r="B24" s="125"/>
      <c r="C24" s="347"/>
      <c r="D24" s="345"/>
      <c r="E24" s="328"/>
      <c r="F24" s="16"/>
      <c r="G24" s="265" t="s">
        <v>244</v>
      </c>
      <c r="H24" s="265"/>
      <c r="I24" s="68"/>
      <c r="J24" s="11" t="s">
        <v>30</v>
      </c>
      <c r="K24" s="12"/>
      <c r="L24" s="13" t="s">
        <v>225</v>
      </c>
      <c r="M24" s="14"/>
      <c r="N24" s="140"/>
      <c r="O24" s="1"/>
      <c r="Q24" s="62" t="str">
        <f>IF(COUNTIF(K24:L24,"✔")=1,"○","×")</f>
        <v>○</v>
      </c>
    </row>
    <row r="25" spans="2:17" ht="56.25" customHeight="1" x14ac:dyDescent="0.2">
      <c r="B25" s="125"/>
      <c r="C25" s="347"/>
      <c r="D25" s="345"/>
      <c r="E25" s="328" t="s">
        <v>31</v>
      </c>
      <c r="F25" s="265" t="s">
        <v>32</v>
      </c>
      <c r="G25" s="265"/>
      <c r="H25" s="265"/>
      <c r="I25" s="68" t="s">
        <v>18</v>
      </c>
      <c r="J25" s="11" t="s">
        <v>30</v>
      </c>
      <c r="K25" s="12" t="s">
        <v>225</v>
      </c>
      <c r="L25" s="13"/>
      <c r="M25" s="14"/>
      <c r="N25" s="140"/>
      <c r="O25" s="1"/>
      <c r="Q25" s="62" t="str">
        <f>IF(K25="✔","○","×")</f>
        <v>○</v>
      </c>
    </row>
    <row r="26" spans="2:17" ht="56.25" customHeight="1" x14ac:dyDescent="0.2">
      <c r="B26" s="125"/>
      <c r="C26" s="347"/>
      <c r="D26" s="345"/>
      <c r="E26" s="328"/>
      <c r="F26" s="265" t="s">
        <v>33</v>
      </c>
      <c r="G26" s="265"/>
      <c r="H26" s="265"/>
      <c r="I26" s="68"/>
      <c r="J26" s="11"/>
      <c r="K26" s="75"/>
      <c r="L26" s="76"/>
      <c r="M26" s="14"/>
      <c r="N26" s="140"/>
      <c r="O26" s="1"/>
    </row>
    <row r="27" spans="2:17" ht="56.25" customHeight="1" x14ac:dyDescent="0.2">
      <c r="B27" s="125"/>
      <c r="C27" s="347"/>
      <c r="D27" s="345"/>
      <c r="E27" s="328"/>
      <c r="F27" s="265" t="s">
        <v>34</v>
      </c>
      <c r="G27" s="265"/>
      <c r="H27" s="265"/>
      <c r="I27" s="68"/>
      <c r="J27" s="11" t="s">
        <v>30</v>
      </c>
      <c r="K27" s="12" t="s">
        <v>225</v>
      </c>
      <c r="L27" s="13"/>
      <c r="M27" s="14"/>
      <c r="N27" s="140"/>
      <c r="O27" s="1"/>
      <c r="Q27" s="62" t="str">
        <f>IF(COUNTIF(K27:L27,"✔")=1,"○","×")</f>
        <v>○</v>
      </c>
    </row>
    <row r="28" spans="2:17" ht="56.25" customHeight="1" x14ac:dyDescent="0.2">
      <c r="B28" s="125"/>
      <c r="C28" s="347"/>
      <c r="D28" s="345"/>
      <c r="E28" s="328" t="s">
        <v>35</v>
      </c>
      <c r="F28" s="265" t="s">
        <v>36</v>
      </c>
      <c r="G28" s="265"/>
      <c r="H28" s="265"/>
      <c r="I28" s="68" t="s">
        <v>18</v>
      </c>
      <c r="J28" s="11" t="s">
        <v>30</v>
      </c>
      <c r="K28" s="12" t="s">
        <v>225</v>
      </c>
      <c r="L28" s="13"/>
      <c r="M28" s="14"/>
      <c r="N28" s="140"/>
      <c r="O28" s="1"/>
      <c r="Q28" s="62" t="str">
        <f>IF(K28="✔","○","×")</f>
        <v>○</v>
      </c>
    </row>
    <row r="29" spans="2:17" ht="80.25" customHeight="1" x14ac:dyDescent="0.2">
      <c r="B29" s="125"/>
      <c r="C29" s="347"/>
      <c r="D29" s="345"/>
      <c r="E29" s="328"/>
      <c r="F29" s="265" t="s">
        <v>37</v>
      </c>
      <c r="G29" s="265"/>
      <c r="H29" s="265"/>
      <c r="I29" s="68" t="s">
        <v>18</v>
      </c>
      <c r="J29" s="11" t="s">
        <v>30</v>
      </c>
      <c r="K29" s="12" t="s">
        <v>225</v>
      </c>
      <c r="L29" s="13"/>
      <c r="M29" s="14"/>
      <c r="N29" s="140"/>
      <c r="O29" s="1"/>
      <c r="Q29" s="62" t="str">
        <f>IF(K29="✔","○","×")</f>
        <v>○</v>
      </c>
    </row>
    <row r="30" spans="2:17" ht="56.25" customHeight="1" x14ac:dyDescent="0.2">
      <c r="B30" s="125"/>
      <c r="C30" s="347"/>
      <c r="D30" s="345"/>
      <c r="E30" s="99" t="s">
        <v>38</v>
      </c>
      <c r="F30" s="265" t="s">
        <v>39</v>
      </c>
      <c r="G30" s="265"/>
      <c r="H30" s="265"/>
      <c r="I30" s="68" t="s">
        <v>18</v>
      </c>
      <c r="J30" s="11" t="s">
        <v>30</v>
      </c>
      <c r="K30" s="12" t="s">
        <v>225</v>
      </c>
      <c r="L30" s="13"/>
      <c r="M30" s="14"/>
      <c r="N30" s="140"/>
      <c r="O30" s="1"/>
      <c r="Q30" s="62" t="str">
        <f>IF(K30="✔","○","×")</f>
        <v>○</v>
      </c>
    </row>
    <row r="31" spans="2:17" ht="56.25" customHeight="1" x14ac:dyDescent="0.2">
      <c r="B31" s="125"/>
      <c r="C31" s="347"/>
      <c r="D31" s="345"/>
      <c r="E31" s="99" t="s">
        <v>40</v>
      </c>
      <c r="F31" s="265" t="s">
        <v>41</v>
      </c>
      <c r="G31" s="265"/>
      <c r="H31" s="265"/>
      <c r="I31" s="68"/>
      <c r="J31" s="11" t="s">
        <v>30</v>
      </c>
      <c r="K31" s="12"/>
      <c r="L31" s="13" t="s">
        <v>225</v>
      </c>
      <c r="M31" s="14"/>
      <c r="N31" s="140"/>
      <c r="O31" s="1"/>
      <c r="Q31" s="62" t="str">
        <f>IF(COUNTIF(K31:L31,"✔")=1,"○","×")</f>
        <v>○</v>
      </c>
    </row>
    <row r="32" spans="2:17" ht="80.25" customHeight="1" thickBot="1" x14ac:dyDescent="0.25">
      <c r="B32" s="125"/>
      <c r="C32" s="348"/>
      <c r="D32" s="346"/>
      <c r="E32" s="18" t="s">
        <v>42</v>
      </c>
      <c r="F32" s="268" t="s">
        <v>43</v>
      </c>
      <c r="G32" s="268"/>
      <c r="H32" s="268"/>
      <c r="I32" s="69" t="s">
        <v>18</v>
      </c>
      <c r="J32" s="20" t="s">
        <v>30</v>
      </c>
      <c r="K32" s="21" t="s">
        <v>225</v>
      </c>
      <c r="L32" s="22"/>
      <c r="M32" s="23"/>
      <c r="N32" s="140"/>
      <c r="O32" s="1"/>
      <c r="Q32" s="62" t="str">
        <f>IF(K32="✔","○","×")</f>
        <v>○</v>
      </c>
    </row>
    <row r="33" spans="2:19" ht="4.5" customHeight="1" x14ac:dyDescent="0.2">
      <c r="B33" s="125"/>
      <c r="C33" s="204"/>
      <c r="D33" s="205"/>
      <c r="E33" s="206"/>
      <c r="F33" s="207"/>
      <c r="G33" s="207"/>
      <c r="H33" s="207"/>
      <c r="I33" s="208"/>
      <c r="J33" s="209"/>
      <c r="K33" s="209"/>
      <c r="L33" s="209"/>
      <c r="M33" s="209"/>
      <c r="N33" s="140"/>
      <c r="O33" s="1"/>
    </row>
    <row r="34" spans="2:19" ht="15.75" customHeight="1" x14ac:dyDescent="0.2">
      <c r="B34" s="125"/>
      <c r="C34" s="269" t="s">
        <v>44</v>
      </c>
      <c r="D34" s="269"/>
      <c r="E34" s="269"/>
      <c r="F34" s="269"/>
      <c r="G34" s="269"/>
      <c r="H34" s="269"/>
      <c r="I34" s="269"/>
      <c r="J34" s="269"/>
      <c r="K34" s="269"/>
      <c r="L34" s="269"/>
      <c r="M34" s="269"/>
      <c r="N34" s="140"/>
      <c r="O34" s="1"/>
    </row>
    <row r="35" spans="2:19" x14ac:dyDescent="0.2">
      <c r="B35" s="125"/>
      <c r="C35" s="269"/>
      <c r="D35" s="269"/>
      <c r="E35" s="269"/>
      <c r="F35" s="269"/>
      <c r="G35" s="269"/>
      <c r="H35" s="269"/>
      <c r="I35" s="269"/>
      <c r="J35" s="269"/>
      <c r="K35" s="269"/>
      <c r="L35" s="269"/>
      <c r="M35" s="269"/>
      <c r="N35" s="140"/>
      <c r="O35" s="1"/>
    </row>
    <row r="36" spans="2:19" ht="15" thickBot="1" x14ac:dyDescent="0.25">
      <c r="B36" s="141"/>
      <c r="C36" s="142"/>
      <c r="D36" s="142"/>
      <c r="E36" s="142"/>
      <c r="F36" s="142"/>
      <c r="G36" s="142"/>
      <c r="H36" s="142"/>
      <c r="I36" s="143"/>
      <c r="J36" s="142"/>
      <c r="K36" s="142"/>
      <c r="L36" s="142"/>
      <c r="M36" s="144"/>
      <c r="N36" s="145"/>
      <c r="O36" s="1"/>
    </row>
    <row r="37" spans="2:19" x14ac:dyDescent="0.2">
      <c r="B37" s="146"/>
      <c r="C37" s="122"/>
      <c r="D37" s="122"/>
      <c r="E37" s="122"/>
      <c r="F37" s="122"/>
      <c r="G37" s="122"/>
      <c r="H37" s="122"/>
      <c r="I37" s="123"/>
      <c r="J37" s="122"/>
      <c r="K37" s="122"/>
      <c r="L37" s="122"/>
      <c r="M37" s="147"/>
      <c r="N37" s="124"/>
      <c r="O37" s="1"/>
    </row>
    <row r="38" spans="2:19" ht="23.4" x14ac:dyDescent="0.2">
      <c r="B38" s="125"/>
      <c r="C38" s="326" t="s">
        <v>45</v>
      </c>
      <c r="D38" s="326"/>
      <c r="E38" s="326"/>
      <c r="F38" s="326"/>
      <c r="G38" s="326"/>
      <c r="H38" s="326"/>
      <c r="I38" s="326"/>
      <c r="J38" s="326"/>
      <c r="K38" s="326"/>
      <c r="L38" s="326"/>
      <c r="M38" s="326"/>
      <c r="N38" s="138"/>
      <c r="O38" s="1"/>
    </row>
    <row r="39" spans="2:19" ht="11.25" customHeight="1" thickBot="1" x14ac:dyDescent="0.25">
      <c r="B39" s="125"/>
      <c r="C39" s="100"/>
      <c r="D39" s="100"/>
      <c r="E39" s="100"/>
      <c r="F39" s="52"/>
      <c r="G39" s="134"/>
      <c r="H39" s="135"/>
      <c r="I39" s="136"/>
      <c r="J39" s="2"/>
      <c r="K39" s="2"/>
      <c r="L39" s="2"/>
      <c r="M39" s="137"/>
      <c r="N39" s="138"/>
      <c r="O39" s="1"/>
    </row>
    <row r="40" spans="2:19" ht="14.25" customHeight="1" x14ac:dyDescent="0.2">
      <c r="B40" s="125"/>
      <c r="C40" s="285" t="s">
        <v>5</v>
      </c>
      <c r="D40" s="287" t="s">
        <v>6</v>
      </c>
      <c r="E40" s="289" t="s">
        <v>7</v>
      </c>
      <c r="F40" s="290"/>
      <c r="G40" s="290"/>
      <c r="H40" s="291"/>
      <c r="I40" s="295" t="s">
        <v>8</v>
      </c>
      <c r="J40" s="82" t="s">
        <v>207</v>
      </c>
      <c r="K40" s="298" t="s">
        <v>9</v>
      </c>
      <c r="L40" s="299"/>
      <c r="M40" s="300"/>
      <c r="N40" s="139"/>
    </row>
    <row r="41" spans="2:19" ht="14.25" customHeight="1" thickBot="1" x14ac:dyDescent="0.25">
      <c r="B41" s="125"/>
      <c r="C41" s="286"/>
      <c r="D41" s="288"/>
      <c r="E41" s="292"/>
      <c r="F41" s="293"/>
      <c r="G41" s="293"/>
      <c r="H41" s="294"/>
      <c r="I41" s="296"/>
      <c r="J41" s="84" t="s">
        <v>217</v>
      </c>
      <c r="K41" s="85" t="s">
        <v>11</v>
      </c>
      <c r="L41" s="86" t="s">
        <v>12</v>
      </c>
      <c r="M41" s="87" t="s">
        <v>13</v>
      </c>
      <c r="N41" s="139"/>
    </row>
    <row r="42" spans="2:19" ht="50.25" customHeight="1" x14ac:dyDescent="0.2">
      <c r="B42" s="125"/>
      <c r="C42" s="270" t="s">
        <v>48</v>
      </c>
      <c r="D42" s="273" t="s">
        <v>49</v>
      </c>
      <c r="E42" s="320" t="s">
        <v>16</v>
      </c>
      <c r="F42" s="281" t="s">
        <v>50</v>
      </c>
      <c r="G42" s="277"/>
      <c r="H42" s="277"/>
      <c r="I42" s="4"/>
      <c r="J42" s="24" t="s">
        <v>19</v>
      </c>
      <c r="K42" s="6" t="s">
        <v>225</v>
      </c>
      <c r="L42" s="7"/>
      <c r="M42" s="8"/>
      <c r="N42" s="140"/>
      <c r="O42" s="1"/>
      <c r="Q42" s="62" t="str">
        <f>IF(COUNTIF(K42:L42,"✔")=1,"○","×")</f>
        <v>○</v>
      </c>
    </row>
    <row r="43" spans="2:19" ht="50.25" customHeight="1" x14ac:dyDescent="0.2">
      <c r="B43" s="125"/>
      <c r="C43" s="271"/>
      <c r="D43" s="274"/>
      <c r="E43" s="301"/>
      <c r="F43" s="324" t="s">
        <v>51</v>
      </c>
      <c r="G43" s="265" t="s">
        <v>272</v>
      </c>
      <c r="H43" s="265"/>
      <c r="I43" s="10"/>
      <c r="J43" s="25"/>
      <c r="K43" s="155"/>
      <c r="L43" s="156"/>
      <c r="M43" s="66"/>
      <c r="N43" s="140"/>
      <c r="O43" s="1"/>
      <c r="R43" s="73"/>
    </row>
    <row r="44" spans="2:19" ht="50.25" customHeight="1" x14ac:dyDescent="0.2">
      <c r="B44" s="125"/>
      <c r="C44" s="271"/>
      <c r="D44" s="274"/>
      <c r="E44" s="301"/>
      <c r="F44" s="325"/>
      <c r="G44" s="265" t="s">
        <v>273</v>
      </c>
      <c r="H44" s="265"/>
      <c r="I44" s="10"/>
      <c r="J44" s="25"/>
      <c r="K44" s="155"/>
      <c r="L44" s="156"/>
      <c r="M44" s="66"/>
      <c r="N44" s="140"/>
      <c r="O44" s="1"/>
      <c r="R44" s="63" t="s">
        <v>212</v>
      </c>
      <c r="S44" s="64">
        <f>COUNTIF(K51:K63,"✔")</f>
        <v>3</v>
      </c>
    </row>
    <row r="45" spans="2:19" ht="50.25" customHeight="1" x14ac:dyDescent="0.2">
      <c r="B45" s="125"/>
      <c r="C45" s="271"/>
      <c r="D45" s="274"/>
      <c r="E45" s="301"/>
      <c r="F45" s="325"/>
      <c r="G45" s="265" t="s">
        <v>274</v>
      </c>
      <c r="H45" s="265"/>
      <c r="I45" s="10"/>
      <c r="J45" s="25"/>
      <c r="K45" s="155"/>
      <c r="L45" s="156"/>
      <c r="M45" s="66"/>
      <c r="N45" s="140"/>
      <c r="O45" s="1"/>
      <c r="R45" s="73"/>
    </row>
    <row r="46" spans="2:19" ht="50.25" customHeight="1" x14ac:dyDescent="0.2">
      <c r="B46" s="125"/>
      <c r="C46" s="271"/>
      <c r="D46" s="274"/>
      <c r="E46" s="301"/>
      <c r="F46" s="325"/>
      <c r="G46" s="265" t="s">
        <v>275</v>
      </c>
      <c r="H46" s="265"/>
      <c r="I46" s="10"/>
      <c r="J46" s="25"/>
      <c r="K46" s="155"/>
      <c r="L46" s="156"/>
      <c r="M46" s="66"/>
      <c r="N46" s="140"/>
      <c r="O46" s="1"/>
    </row>
    <row r="47" spans="2:19" ht="50.25" customHeight="1" x14ac:dyDescent="0.2">
      <c r="B47" s="125"/>
      <c r="C47" s="271"/>
      <c r="D47" s="274"/>
      <c r="E47" s="301"/>
      <c r="F47" s="325"/>
      <c r="G47" s="265" t="s">
        <v>276</v>
      </c>
      <c r="H47" s="265"/>
      <c r="I47" s="10"/>
      <c r="J47" s="25"/>
      <c r="K47" s="155"/>
      <c r="L47" s="156"/>
      <c r="M47" s="66"/>
      <c r="N47" s="140"/>
      <c r="O47" s="1"/>
    </row>
    <row r="48" spans="2:19" ht="50.25" customHeight="1" x14ac:dyDescent="0.2">
      <c r="B48" s="125"/>
      <c r="C48" s="271"/>
      <c r="D48" s="274"/>
      <c r="E48" s="301"/>
      <c r="F48" s="325"/>
      <c r="G48" s="265" t="s">
        <v>277</v>
      </c>
      <c r="H48" s="265"/>
      <c r="I48" s="10"/>
      <c r="J48" s="25"/>
      <c r="K48" s="155"/>
      <c r="L48" s="156"/>
      <c r="M48" s="66"/>
      <c r="N48" s="140"/>
      <c r="O48" s="1"/>
    </row>
    <row r="49" spans="2:17" ht="50.25" customHeight="1" x14ac:dyDescent="0.2">
      <c r="B49" s="125"/>
      <c r="C49" s="271"/>
      <c r="D49" s="274"/>
      <c r="E49" s="301"/>
      <c r="F49" s="325"/>
      <c r="G49" s="265" t="s">
        <v>278</v>
      </c>
      <c r="H49" s="265"/>
      <c r="I49" s="10"/>
      <c r="J49" s="25"/>
      <c r="K49" s="155"/>
      <c r="L49" s="156"/>
      <c r="M49" s="66"/>
      <c r="N49" s="140"/>
      <c r="O49" s="1"/>
    </row>
    <row r="50" spans="2:17" ht="50.25" customHeight="1" x14ac:dyDescent="0.2">
      <c r="B50" s="125"/>
      <c r="C50" s="271"/>
      <c r="D50" s="274"/>
      <c r="E50" s="301"/>
      <c r="F50" s="325"/>
      <c r="G50" s="265" t="s">
        <v>279</v>
      </c>
      <c r="H50" s="265"/>
      <c r="I50" s="10"/>
      <c r="J50" s="25"/>
      <c r="K50" s="155"/>
      <c r="L50" s="156"/>
      <c r="M50" s="66"/>
      <c r="N50" s="140"/>
      <c r="O50" s="1"/>
    </row>
    <row r="51" spans="2:17" ht="50.25" customHeight="1" x14ac:dyDescent="0.2">
      <c r="B51" s="125"/>
      <c r="C51" s="271"/>
      <c r="D51" s="274"/>
      <c r="E51" s="301"/>
      <c r="F51" s="324" t="s">
        <v>52</v>
      </c>
      <c r="G51" s="316" t="s">
        <v>280</v>
      </c>
      <c r="H51" s="316"/>
      <c r="I51" s="26"/>
      <c r="J51" s="27" t="s">
        <v>30</v>
      </c>
      <c r="K51" s="194" t="s">
        <v>225</v>
      </c>
      <c r="L51" s="36"/>
      <c r="M51" s="195"/>
      <c r="N51" s="140"/>
      <c r="O51" s="1"/>
      <c r="Q51" s="62" t="str">
        <f>IF(((K42="✔")*(COUNTIF(K51:M51,"✔")=0)),"×","○")</f>
        <v>○</v>
      </c>
    </row>
    <row r="52" spans="2:17" ht="50.25" customHeight="1" x14ac:dyDescent="0.2">
      <c r="B52" s="125"/>
      <c r="C52" s="271"/>
      <c r="D52" s="274"/>
      <c r="E52" s="301"/>
      <c r="F52" s="325"/>
      <c r="G52" s="265" t="s">
        <v>281</v>
      </c>
      <c r="H52" s="265"/>
      <c r="I52" s="10"/>
      <c r="J52" s="25" t="s">
        <v>30</v>
      </c>
      <c r="K52" s="12"/>
      <c r="L52" s="13" t="s">
        <v>225</v>
      </c>
      <c r="M52" s="17"/>
      <c r="N52" s="140"/>
      <c r="O52" s="1"/>
      <c r="Q52" s="62" t="str">
        <f>IF(((K42="✔")*(COUNTIF(K52:M52,"✔")=0)),"×","○")</f>
        <v>○</v>
      </c>
    </row>
    <row r="53" spans="2:17" ht="50.25" customHeight="1" x14ac:dyDescent="0.2">
      <c r="B53" s="125"/>
      <c r="C53" s="271"/>
      <c r="D53" s="274"/>
      <c r="E53" s="301"/>
      <c r="F53" s="325"/>
      <c r="G53" s="265" t="s">
        <v>282</v>
      </c>
      <c r="H53" s="265"/>
      <c r="I53" s="10"/>
      <c r="J53" s="25" t="s">
        <v>30</v>
      </c>
      <c r="K53" s="12"/>
      <c r="L53" s="13"/>
      <c r="M53" s="17" t="s">
        <v>225</v>
      </c>
      <c r="N53" s="140"/>
      <c r="O53" s="1"/>
      <c r="Q53" s="62" t="str">
        <f>IF(((K42="✔")*(COUNTIF(K53:M53,"✔")=0)),"×","○")</f>
        <v>○</v>
      </c>
    </row>
    <row r="54" spans="2:17" ht="50.25" customHeight="1" x14ac:dyDescent="0.2">
      <c r="B54" s="125"/>
      <c r="C54" s="271"/>
      <c r="D54" s="274"/>
      <c r="E54" s="301"/>
      <c r="F54" s="325"/>
      <c r="G54" s="265" t="s">
        <v>283</v>
      </c>
      <c r="H54" s="265"/>
      <c r="I54" s="10"/>
      <c r="J54" s="25" t="s">
        <v>30</v>
      </c>
      <c r="K54" s="12" t="s">
        <v>225</v>
      </c>
      <c r="L54" s="13"/>
      <c r="M54" s="17"/>
      <c r="N54" s="140"/>
      <c r="O54" s="1"/>
      <c r="Q54" s="62" t="str">
        <f>IF(((K42="✔")*(COUNTIF(K54:M54,"✔")=0)),"×","○")</f>
        <v>○</v>
      </c>
    </row>
    <row r="55" spans="2:17" ht="50.25" customHeight="1" x14ac:dyDescent="0.2">
      <c r="B55" s="125"/>
      <c r="C55" s="271"/>
      <c r="D55" s="274"/>
      <c r="E55" s="301"/>
      <c r="F55" s="325"/>
      <c r="G55" s="265" t="s">
        <v>284</v>
      </c>
      <c r="H55" s="265"/>
      <c r="I55" s="10"/>
      <c r="J55" s="25" t="s">
        <v>30</v>
      </c>
      <c r="K55" s="12"/>
      <c r="L55" s="13" t="s">
        <v>225</v>
      </c>
      <c r="M55" s="17"/>
      <c r="N55" s="140"/>
      <c r="O55" s="1"/>
      <c r="Q55" s="62" t="str">
        <f>IF(((K42="✔")*(COUNTIF(K55:M55,"✔")=0)),"×","○")</f>
        <v>○</v>
      </c>
    </row>
    <row r="56" spans="2:17" ht="50.25" customHeight="1" x14ac:dyDescent="0.2">
      <c r="B56" s="125"/>
      <c r="C56" s="271"/>
      <c r="D56" s="274"/>
      <c r="E56" s="301"/>
      <c r="F56" s="325"/>
      <c r="G56" s="265" t="s">
        <v>285</v>
      </c>
      <c r="H56" s="265"/>
      <c r="I56" s="10"/>
      <c r="J56" s="25" t="s">
        <v>30</v>
      </c>
      <c r="K56" s="12"/>
      <c r="L56" s="13"/>
      <c r="M56" s="17" t="s">
        <v>225</v>
      </c>
      <c r="N56" s="140"/>
      <c r="O56" s="1"/>
      <c r="Q56" s="62" t="str">
        <f>IF(((K42="✔")*(COUNTIF(K56:M56,"✔")=0)),"×","○")</f>
        <v>○</v>
      </c>
    </row>
    <row r="57" spans="2:17" ht="50.25" customHeight="1" x14ac:dyDescent="0.2">
      <c r="B57" s="125"/>
      <c r="C57" s="271"/>
      <c r="D57" s="274"/>
      <c r="E57" s="301"/>
      <c r="F57" s="325"/>
      <c r="G57" s="265" t="s">
        <v>286</v>
      </c>
      <c r="H57" s="265"/>
      <c r="I57" s="10"/>
      <c r="J57" s="25" t="s">
        <v>30</v>
      </c>
      <c r="K57" s="12"/>
      <c r="L57" s="13"/>
      <c r="M57" s="17" t="s">
        <v>225</v>
      </c>
      <c r="N57" s="140"/>
      <c r="O57" s="1"/>
      <c r="Q57" s="62" t="str">
        <f>IF(((K42="✔")*(COUNTIF(K57:M57,"✔")=0)),"×","○")</f>
        <v>○</v>
      </c>
    </row>
    <row r="58" spans="2:17" ht="50.25" customHeight="1" x14ac:dyDescent="0.2">
      <c r="B58" s="125"/>
      <c r="C58" s="271"/>
      <c r="D58" s="274"/>
      <c r="E58" s="301"/>
      <c r="F58" s="325"/>
      <c r="G58" s="342" t="s">
        <v>287</v>
      </c>
      <c r="H58" s="343"/>
      <c r="I58" s="10"/>
      <c r="J58" s="25" t="s">
        <v>30</v>
      </c>
      <c r="K58" s="12"/>
      <c r="L58" s="13"/>
      <c r="M58" s="17" t="s">
        <v>225</v>
      </c>
      <c r="N58" s="140"/>
      <c r="O58" s="1"/>
      <c r="Q58" s="62" t="str">
        <f>IF(((K42="✔")*(COUNTIF(K58:M58,"✔")=0)),"×","○")</f>
        <v>○</v>
      </c>
    </row>
    <row r="59" spans="2:17" ht="50.25" customHeight="1" x14ac:dyDescent="0.2">
      <c r="B59" s="125"/>
      <c r="C59" s="271"/>
      <c r="D59" s="274"/>
      <c r="E59" s="301"/>
      <c r="F59" s="325"/>
      <c r="G59" s="265" t="s">
        <v>288</v>
      </c>
      <c r="H59" s="265"/>
      <c r="I59" s="10"/>
      <c r="J59" s="25" t="s">
        <v>30</v>
      </c>
      <c r="K59" s="12"/>
      <c r="L59" s="13" t="s">
        <v>225</v>
      </c>
      <c r="M59" s="17"/>
      <c r="N59" s="140"/>
      <c r="O59" s="1"/>
      <c r="Q59" s="62" t="str">
        <f>IF(((K42="✔")*(COUNTIF(K59:M59,"✔")=0)),"×","○")</f>
        <v>○</v>
      </c>
    </row>
    <row r="60" spans="2:17" ht="50.25" customHeight="1" x14ac:dyDescent="0.2">
      <c r="B60" s="125"/>
      <c r="C60" s="271"/>
      <c r="D60" s="274"/>
      <c r="E60" s="301"/>
      <c r="F60" s="325"/>
      <c r="G60" s="265" t="s">
        <v>289</v>
      </c>
      <c r="H60" s="265"/>
      <c r="I60" s="10"/>
      <c r="J60" s="25" t="s">
        <v>30</v>
      </c>
      <c r="K60" s="12"/>
      <c r="L60" s="13"/>
      <c r="M60" s="17" t="s">
        <v>225</v>
      </c>
      <c r="N60" s="140"/>
      <c r="O60" s="1"/>
      <c r="Q60" s="62" t="str">
        <f>IF(((K42="✔")*(COUNTIF(K60:M60,"✔")=0)),"×","○")</f>
        <v>○</v>
      </c>
    </row>
    <row r="61" spans="2:17" ht="50.25" customHeight="1" x14ac:dyDescent="0.2">
      <c r="B61" s="125"/>
      <c r="C61" s="271"/>
      <c r="D61" s="274"/>
      <c r="E61" s="301"/>
      <c r="F61" s="325"/>
      <c r="G61" s="265" t="s">
        <v>290</v>
      </c>
      <c r="H61" s="265"/>
      <c r="I61" s="10"/>
      <c r="J61" s="25" t="s">
        <v>30</v>
      </c>
      <c r="K61" s="12"/>
      <c r="L61" s="13" t="s">
        <v>225</v>
      </c>
      <c r="M61" s="17"/>
      <c r="N61" s="140"/>
      <c r="O61" s="1"/>
      <c r="Q61" s="62" t="str">
        <f>IF(((K42="✔")*(COUNTIF(K61:M61,"✔")=0)),"×","○")</f>
        <v>○</v>
      </c>
    </row>
    <row r="62" spans="2:17" ht="50.25" customHeight="1" x14ac:dyDescent="0.2">
      <c r="B62" s="125"/>
      <c r="C62" s="271"/>
      <c r="D62" s="274"/>
      <c r="E62" s="301"/>
      <c r="F62" s="325"/>
      <c r="G62" s="265" t="s">
        <v>291</v>
      </c>
      <c r="H62" s="265"/>
      <c r="I62" s="10"/>
      <c r="J62" s="25" t="s">
        <v>30</v>
      </c>
      <c r="K62" s="12" t="s">
        <v>225</v>
      </c>
      <c r="L62" s="13"/>
      <c r="M62" s="17"/>
      <c r="N62" s="140"/>
      <c r="O62" s="1"/>
      <c r="Q62" s="62" t="str">
        <f>IF(((K42="✔")*(COUNTIF(K62:M62,"✔")=0)),"×","○")</f>
        <v>○</v>
      </c>
    </row>
    <row r="63" spans="2:17" ht="50.25" customHeight="1" x14ac:dyDescent="0.2">
      <c r="B63" s="125"/>
      <c r="C63" s="271"/>
      <c r="D63" s="274"/>
      <c r="E63" s="301"/>
      <c r="F63" s="325"/>
      <c r="G63" s="265" t="s">
        <v>292</v>
      </c>
      <c r="H63" s="265"/>
      <c r="I63" s="10"/>
      <c r="J63" s="25" t="s">
        <v>30</v>
      </c>
      <c r="K63" s="12"/>
      <c r="L63" s="13"/>
      <c r="M63" s="17" t="s">
        <v>225</v>
      </c>
      <c r="N63" s="140"/>
      <c r="O63" s="1"/>
      <c r="Q63" s="62" t="str">
        <f>IF(((K42="✔")*(COUNTIF(K63:M63,"✔")=0)),"×","○")</f>
        <v>○</v>
      </c>
    </row>
    <row r="64" spans="2:17" ht="50.25" customHeight="1" x14ac:dyDescent="0.2">
      <c r="B64" s="125"/>
      <c r="C64" s="271"/>
      <c r="D64" s="274"/>
      <c r="E64" s="94" t="s">
        <v>31</v>
      </c>
      <c r="F64" s="316" t="s">
        <v>53</v>
      </c>
      <c r="G64" s="316"/>
      <c r="H64" s="316"/>
      <c r="I64" s="26"/>
      <c r="J64" s="27" t="s">
        <v>30</v>
      </c>
      <c r="K64" s="12" t="s">
        <v>225</v>
      </c>
      <c r="L64" s="13"/>
      <c r="M64" s="17"/>
      <c r="N64" s="140"/>
      <c r="O64" s="1"/>
      <c r="Q64" s="62" t="str">
        <f>IF(((K42="✔")*(COUNTIF(K64:M64,"✔")=0)),"×","○")</f>
        <v>○</v>
      </c>
    </row>
    <row r="65" spans="2:18" ht="50.25" customHeight="1" x14ac:dyDescent="0.2">
      <c r="B65" s="125"/>
      <c r="C65" s="271"/>
      <c r="D65" s="274"/>
      <c r="E65" s="98" t="s">
        <v>35</v>
      </c>
      <c r="F65" s="265" t="s">
        <v>54</v>
      </c>
      <c r="G65" s="265"/>
      <c r="H65" s="265"/>
      <c r="I65" s="10"/>
      <c r="J65" s="25" t="s">
        <v>30</v>
      </c>
      <c r="K65" s="12" t="s">
        <v>225</v>
      </c>
      <c r="L65" s="13"/>
      <c r="M65" s="14"/>
      <c r="N65" s="140"/>
      <c r="O65" s="1"/>
      <c r="Q65" s="62" t="str">
        <f>IF(COUNTIF(K65:L65,"✔")=1,"○","×")</f>
        <v>○</v>
      </c>
    </row>
    <row r="66" spans="2:18" ht="50.25" customHeight="1" thickBot="1" x14ac:dyDescent="0.25">
      <c r="B66" s="125"/>
      <c r="C66" s="272"/>
      <c r="D66" s="275"/>
      <c r="E66" s="95" t="s">
        <v>38</v>
      </c>
      <c r="F66" s="268" t="s">
        <v>55</v>
      </c>
      <c r="G66" s="268"/>
      <c r="H66" s="268"/>
      <c r="I66" s="19"/>
      <c r="J66" s="28" t="s">
        <v>30</v>
      </c>
      <c r="K66" s="21" t="s">
        <v>225</v>
      </c>
      <c r="L66" s="22"/>
      <c r="M66" s="23"/>
      <c r="N66" s="140"/>
      <c r="O66" s="1"/>
      <c r="Q66" s="62" t="str">
        <f>IF(COUNTIF(K66:L66,"✔")=1,"○","×")</f>
        <v>○</v>
      </c>
    </row>
    <row r="67" spans="2:18" ht="4.5" customHeight="1" x14ac:dyDescent="0.2">
      <c r="B67" s="125"/>
      <c r="C67" s="204"/>
      <c r="D67" s="205"/>
      <c r="E67" s="206"/>
      <c r="F67" s="207"/>
      <c r="G67" s="207"/>
      <c r="H67" s="207"/>
      <c r="I67" s="208"/>
      <c r="J67" s="209"/>
      <c r="K67" s="209"/>
      <c r="L67" s="209"/>
      <c r="M67" s="209"/>
      <c r="N67" s="140"/>
      <c r="O67" s="1"/>
    </row>
    <row r="68" spans="2:18" ht="15.75" customHeight="1" x14ac:dyDescent="0.2">
      <c r="B68" s="125"/>
      <c r="C68" s="269" t="str">
        <f>C34</f>
        <v xml:space="preserve"> ● … 「連携の形態」のうち、各「医療・介護連携のポイント」が該当するもの
 ★ … 各ポイントのうち、都の指針に基づき遵守が必要なもの</v>
      </c>
      <c r="D68" s="269"/>
      <c r="E68" s="269"/>
      <c r="F68" s="269"/>
      <c r="G68" s="269"/>
      <c r="H68" s="269"/>
      <c r="I68" s="269"/>
      <c r="J68" s="269"/>
      <c r="K68" s="269"/>
      <c r="L68" s="269"/>
      <c r="M68" s="269"/>
      <c r="N68" s="140"/>
      <c r="O68" s="1"/>
    </row>
    <row r="69" spans="2:18" x14ac:dyDescent="0.2">
      <c r="B69" s="125"/>
      <c r="C69" s="269"/>
      <c r="D69" s="269"/>
      <c r="E69" s="269"/>
      <c r="F69" s="269"/>
      <c r="G69" s="269"/>
      <c r="H69" s="269"/>
      <c r="I69" s="269"/>
      <c r="J69" s="269"/>
      <c r="K69" s="269"/>
      <c r="L69" s="269"/>
      <c r="M69" s="269"/>
      <c r="N69" s="140"/>
      <c r="O69" s="1"/>
    </row>
    <row r="70" spans="2:18" ht="14.25" customHeight="1" thickBot="1" x14ac:dyDescent="0.25">
      <c r="B70" s="141"/>
      <c r="C70" s="142"/>
      <c r="D70" s="142"/>
      <c r="E70" s="142"/>
      <c r="F70" s="142"/>
      <c r="G70" s="142"/>
      <c r="H70" s="142"/>
      <c r="I70" s="143"/>
      <c r="J70" s="142"/>
      <c r="K70" s="142"/>
      <c r="L70" s="142"/>
      <c r="M70" s="144"/>
      <c r="N70" s="145"/>
      <c r="O70" s="1"/>
    </row>
    <row r="71" spans="2:18" ht="14.25" customHeight="1" x14ac:dyDescent="0.2">
      <c r="B71" s="146"/>
      <c r="C71" s="122"/>
      <c r="D71" s="122"/>
      <c r="E71" s="122"/>
      <c r="F71" s="122"/>
      <c r="G71" s="122"/>
      <c r="H71" s="122"/>
      <c r="I71" s="123"/>
      <c r="J71" s="122"/>
      <c r="K71" s="122"/>
      <c r="L71" s="122"/>
      <c r="M71" s="147"/>
      <c r="N71" s="124"/>
      <c r="O71" s="1"/>
    </row>
    <row r="72" spans="2:18" ht="24" customHeight="1" x14ac:dyDescent="0.2">
      <c r="B72" s="125"/>
      <c r="C72" s="326" t="s">
        <v>56</v>
      </c>
      <c r="D72" s="326"/>
      <c r="E72" s="326"/>
      <c r="F72" s="326"/>
      <c r="G72" s="326"/>
      <c r="H72" s="326"/>
      <c r="I72" s="326"/>
      <c r="J72" s="326"/>
      <c r="K72" s="326"/>
      <c r="L72" s="326"/>
      <c r="M72" s="326"/>
      <c r="N72" s="138"/>
      <c r="O72" s="1"/>
    </row>
    <row r="73" spans="2:18" ht="11.25" customHeight="1" thickBot="1" x14ac:dyDescent="0.25">
      <c r="B73" s="125"/>
      <c r="C73" s="100"/>
      <c r="D73" s="100"/>
      <c r="E73" s="100"/>
      <c r="F73" s="52"/>
      <c r="G73" s="134"/>
      <c r="H73" s="135"/>
      <c r="I73" s="136"/>
      <c r="J73" s="2"/>
      <c r="K73" s="2"/>
      <c r="L73" s="2"/>
      <c r="M73" s="137"/>
      <c r="N73" s="138"/>
      <c r="O73" s="1"/>
    </row>
    <row r="74" spans="2:18" ht="14.25" customHeight="1" x14ac:dyDescent="0.2">
      <c r="B74" s="125"/>
      <c r="C74" s="285" t="s">
        <v>5</v>
      </c>
      <c r="D74" s="287" t="s">
        <v>6</v>
      </c>
      <c r="E74" s="289" t="s">
        <v>7</v>
      </c>
      <c r="F74" s="290"/>
      <c r="G74" s="290"/>
      <c r="H74" s="291"/>
      <c r="I74" s="295" t="s">
        <v>8</v>
      </c>
      <c r="J74" s="88" t="s">
        <v>214</v>
      </c>
      <c r="K74" s="298" t="s">
        <v>9</v>
      </c>
      <c r="L74" s="299"/>
      <c r="M74" s="300"/>
      <c r="N74" s="139"/>
    </row>
    <row r="75" spans="2:18" ht="14.25" customHeight="1" thickBot="1" x14ac:dyDescent="0.25">
      <c r="B75" s="125"/>
      <c r="C75" s="286"/>
      <c r="D75" s="288"/>
      <c r="E75" s="292"/>
      <c r="F75" s="293"/>
      <c r="G75" s="293"/>
      <c r="H75" s="294"/>
      <c r="I75" s="296"/>
      <c r="J75" s="89" t="s">
        <v>217</v>
      </c>
      <c r="K75" s="79" t="s">
        <v>11</v>
      </c>
      <c r="L75" s="80" t="s">
        <v>12</v>
      </c>
      <c r="M75" s="81" t="s">
        <v>13</v>
      </c>
      <c r="N75" s="139"/>
    </row>
    <row r="76" spans="2:18" ht="63" customHeight="1" x14ac:dyDescent="0.2">
      <c r="B76" s="125"/>
      <c r="C76" s="312" t="s">
        <v>57</v>
      </c>
      <c r="D76" s="273" t="s">
        <v>58</v>
      </c>
      <c r="E76" s="320" t="s">
        <v>16</v>
      </c>
      <c r="F76" s="321" t="s">
        <v>235</v>
      </c>
      <c r="G76" s="322"/>
      <c r="H76" s="323"/>
      <c r="I76" s="70" t="s">
        <v>18</v>
      </c>
      <c r="J76" s="29" t="s">
        <v>19</v>
      </c>
      <c r="K76" s="30" t="s">
        <v>225</v>
      </c>
      <c r="L76" s="7"/>
      <c r="M76" s="8"/>
      <c r="N76" s="140"/>
      <c r="O76" s="1"/>
      <c r="Q76" s="62" t="str">
        <f>IF(K76="✔","○","×")</f>
        <v>○</v>
      </c>
    </row>
    <row r="77" spans="2:18" ht="63" customHeight="1" x14ac:dyDescent="0.2">
      <c r="B77" s="125"/>
      <c r="C77" s="313"/>
      <c r="D77" s="274"/>
      <c r="E77" s="301"/>
      <c r="F77" s="305" t="s">
        <v>51</v>
      </c>
      <c r="G77" s="265" t="s">
        <v>59</v>
      </c>
      <c r="H77" s="265"/>
      <c r="I77" s="10"/>
      <c r="J77" s="11"/>
      <c r="K77" s="31"/>
      <c r="L77" s="13"/>
      <c r="M77" s="32"/>
      <c r="N77" s="140"/>
      <c r="O77" s="1"/>
      <c r="R77" s="73"/>
    </row>
    <row r="78" spans="2:18" ht="63" customHeight="1" x14ac:dyDescent="0.2">
      <c r="B78" s="125"/>
      <c r="C78" s="313"/>
      <c r="D78" s="274"/>
      <c r="E78" s="301"/>
      <c r="F78" s="306"/>
      <c r="G78" s="265" t="s">
        <v>60</v>
      </c>
      <c r="H78" s="265"/>
      <c r="I78" s="10"/>
      <c r="J78" s="11"/>
      <c r="K78" s="31"/>
      <c r="L78" s="13"/>
      <c r="M78" s="32"/>
      <c r="N78" s="140"/>
      <c r="O78" s="1"/>
    </row>
    <row r="79" spans="2:18" ht="63" customHeight="1" x14ac:dyDescent="0.2">
      <c r="B79" s="125"/>
      <c r="C79" s="314"/>
      <c r="D79" s="274"/>
      <c r="E79" s="301"/>
      <c r="F79" s="306"/>
      <c r="G79" s="265" t="s">
        <v>61</v>
      </c>
      <c r="H79" s="265"/>
      <c r="I79" s="10"/>
      <c r="J79" s="11"/>
      <c r="K79" s="31"/>
      <c r="L79" s="13"/>
      <c r="M79" s="32"/>
      <c r="N79" s="140"/>
      <c r="O79" s="1"/>
    </row>
    <row r="80" spans="2:18" ht="63" customHeight="1" x14ac:dyDescent="0.2">
      <c r="B80" s="125"/>
      <c r="C80" s="314"/>
      <c r="D80" s="274"/>
      <c r="E80" s="301"/>
      <c r="F80" s="306"/>
      <c r="G80" s="265" t="s">
        <v>62</v>
      </c>
      <c r="H80" s="265"/>
      <c r="I80" s="10"/>
      <c r="J80" s="11"/>
      <c r="K80" s="31"/>
      <c r="L80" s="13"/>
      <c r="M80" s="32"/>
      <c r="N80" s="140"/>
      <c r="O80" s="1"/>
    </row>
    <row r="81" spans="2:19" ht="63" customHeight="1" x14ac:dyDescent="0.2">
      <c r="B81" s="125"/>
      <c r="C81" s="314"/>
      <c r="D81" s="274"/>
      <c r="E81" s="301"/>
      <c r="F81" s="306"/>
      <c r="G81" s="265" t="s">
        <v>63</v>
      </c>
      <c r="H81" s="265"/>
      <c r="I81" s="10"/>
      <c r="J81" s="11"/>
      <c r="K81" s="31"/>
      <c r="L81" s="13"/>
      <c r="M81" s="32"/>
      <c r="N81" s="140"/>
      <c r="O81" s="1"/>
    </row>
    <row r="82" spans="2:19" ht="63" customHeight="1" x14ac:dyDescent="0.2">
      <c r="B82" s="125"/>
      <c r="C82" s="314"/>
      <c r="D82" s="274"/>
      <c r="E82" s="301"/>
      <c r="F82" s="305" t="s">
        <v>52</v>
      </c>
      <c r="G82" s="316" t="s">
        <v>64</v>
      </c>
      <c r="H82" s="316"/>
      <c r="I82" s="26"/>
      <c r="J82" s="33" t="s">
        <v>19</v>
      </c>
      <c r="K82" s="35"/>
      <c r="L82" s="36" t="s">
        <v>225</v>
      </c>
      <c r="M82" s="37"/>
      <c r="N82" s="140"/>
      <c r="O82" s="1"/>
      <c r="Q82" s="62" t="str">
        <f>IF(((K76="✔")*(COUNTIF(K82:M82,"✔")=0)),"×","○")</f>
        <v>○</v>
      </c>
      <c r="R82" s="63" t="s">
        <v>210</v>
      </c>
      <c r="S82" s="64" t="str">
        <f>IF(COUNTIF(K82:K84,"✔")&gt;=1,"OK","NG")</f>
        <v>OK</v>
      </c>
    </row>
    <row r="83" spans="2:19" ht="63" customHeight="1" x14ac:dyDescent="0.2">
      <c r="B83" s="125"/>
      <c r="C83" s="314"/>
      <c r="D83" s="274"/>
      <c r="E83" s="301"/>
      <c r="F83" s="306"/>
      <c r="G83" s="265" t="s">
        <v>65</v>
      </c>
      <c r="H83" s="265"/>
      <c r="I83" s="10"/>
      <c r="J83" s="11" t="s">
        <v>19</v>
      </c>
      <c r="K83" s="31" t="s">
        <v>225</v>
      </c>
      <c r="L83" s="13"/>
      <c r="M83" s="32"/>
      <c r="N83" s="140"/>
      <c r="O83" s="1"/>
      <c r="Q83" s="62" t="str">
        <f>IF(((K76="✔")*(COUNTIF(K83:M83,"✔")=0)),"×","○")</f>
        <v>○</v>
      </c>
    </row>
    <row r="84" spans="2:19" ht="63" customHeight="1" x14ac:dyDescent="0.2">
      <c r="B84" s="125"/>
      <c r="C84" s="314"/>
      <c r="D84" s="274"/>
      <c r="E84" s="301"/>
      <c r="F84" s="306"/>
      <c r="G84" s="265" t="s">
        <v>66</v>
      </c>
      <c r="H84" s="265"/>
      <c r="I84" s="10"/>
      <c r="J84" s="11" t="s">
        <v>19</v>
      </c>
      <c r="K84" s="31" t="s">
        <v>225</v>
      </c>
      <c r="L84" s="13"/>
      <c r="M84" s="32"/>
      <c r="N84" s="140"/>
      <c r="O84" s="1"/>
      <c r="Q84" s="62" t="str">
        <f>IF(((K76="✔")*(COUNTIF(J84:L84,"✔")=0)),"×","○")</f>
        <v>○</v>
      </c>
    </row>
    <row r="85" spans="2:19" ht="63" customHeight="1" x14ac:dyDescent="0.2">
      <c r="B85" s="125"/>
      <c r="C85" s="314"/>
      <c r="D85" s="274"/>
      <c r="E85" s="317" t="s">
        <v>31</v>
      </c>
      <c r="F85" s="278" t="s">
        <v>68</v>
      </c>
      <c r="G85" s="284"/>
      <c r="H85" s="284"/>
      <c r="I85" s="68" t="s">
        <v>18</v>
      </c>
      <c r="J85" s="11" t="s">
        <v>19</v>
      </c>
      <c r="K85" s="31" t="s">
        <v>225</v>
      </c>
      <c r="L85" s="13"/>
      <c r="M85" s="14"/>
      <c r="N85" s="140"/>
      <c r="O85" s="1"/>
      <c r="Q85" s="62" t="str">
        <f>IF(K85="✔","○","×")</f>
        <v>○</v>
      </c>
    </row>
    <row r="86" spans="2:19" ht="63" customHeight="1" x14ac:dyDescent="0.2">
      <c r="B86" s="125"/>
      <c r="C86" s="314"/>
      <c r="D86" s="274"/>
      <c r="E86" s="318"/>
      <c r="F86" s="191" t="s">
        <v>51</v>
      </c>
      <c r="G86" s="265" t="s">
        <v>69</v>
      </c>
      <c r="H86" s="265"/>
      <c r="I86" s="10"/>
      <c r="J86" s="11"/>
      <c r="K86" s="31"/>
      <c r="L86" s="13"/>
      <c r="M86" s="32"/>
      <c r="N86" s="140"/>
      <c r="O86" s="1"/>
    </row>
    <row r="87" spans="2:19" ht="63" customHeight="1" x14ac:dyDescent="0.2">
      <c r="B87" s="125"/>
      <c r="C87" s="314"/>
      <c r="D87" s="274"/>
      <c r="E87" s="318"/>
      <c r="F87" s="305" t="s">
        <v>52</v>
      </c>
      <c r="G87" s="193" t="s">
        <v>70</v>
      </c>
      <c r="H87" s="193"/>
      <c r="I87" s="26"/>
      <c r="J87" s="192" t="s">
        <v>19</v>
      </c>
      <c r="K87" s="35"/>
      <c r="L87" s="36" t="s">
        <v>225</v>
      </c>
      <c r="M87" s="37"/>
      <c r="N87" s="148"/>
      <c r="O87" s="1"/>
      <c r="Q87" s="62" t="str">
        <f>IF(((K85="✔")*(COUNTIF(K87:M87,"✔")=0)),"×","○")</f>
        <v>○</v>
      </c>
    </row>
    <row r="88" spans="2:19" ht="63" customHeight="1" x14ac:dyDescent="0.2">
      <c r="B88" s="125"/>
      <c r="C88" s="314"/>
      <c r="D88" s="274"/>
      <c r="E88" s="318"/>
      <c r="F88" s="306"/>
      <c r="G88" s="284" t="s">
        <v>71</v>
      </c>
      <c r="H88" s="284"/>
      <c r="I88" s="10"/>
      <c r="J88" s="34" t="s">
        <v>19</v>
      </c>
      <c r="K88" s="31"/>
      <c r="L88" s="13" t="s">
        <v>225</v>
      </c>
      <c r="M88" s="32"/>
      <c r="N88" s="148"/>
      <c r="O88" s="1"/>
      <c r="Q88" s="62" t="str">
        <f>IF(((K85="✔")*(COUNTIF(K88:M88,"✔")=0)),"×","○")</f>
        <v>○</v>
      </c>
    </row>
    <row r="89" spans="2:19" ht="63" customHeight="1" x14ac:dyDescent="0.2">
      <c r="B89" s="125"/>
      <c r="C89" s="314"/>
      <c r="D89" s="274"/>
      <c r="E89" s="319"/>
      <c r="F89" s="306"/>
      <c r="G89" s="284" t="s">
        <v>72</v>
      </c>
      <c r="H89" s="279"/>
      <c r="I89" s="10"/>
      <c r="J89" s="34" t="s">
        <v>19</v>
      </c>
      <c r="K89" s="31" t="s">
        <v>225</v>
      </c>
      <c r="L89" s="13"/>
      <c r="M89" s="32"/>
      <c r="N89" s="148"/>
      <c r="O89" s="1"/>
      <c r="Q89" s="62" t="str">
        <f>IF(((K85="✔")*(COUNTIF(K89:M89,"✔")=0)),"×","○")</f>
        <v>○</v>
      </c>
    </row>
    <row r="90" spans="2:19" ht="63" customHeight="1" x14ac:dyDescent="0.2">
      <c r="B90" s="125"/>
      <c r="C90" s="314"/>
      <c r="D90" s="274"/>
      <c r="E90" s="301" t="s">
        <v>35</v>
      </c>
      <c r="F90" s="303" t="s">
        <v>74</v>
      </c>
      <c r="G90" s="304"/>
      <c r="H90" s="304"/>
      <c r="I90" s="10"/>
      <c r="J90" s="34" t="s">
        <v>19</v>
      </c>
      <c r="K90" s="31"/>
      <c r="L90" s="13" t="s">
        <v>225</v>
      </c>
      <c r="M90" s="14"/>
      <c r="N90" s="148"/>
      <c r="O90" s="1"/>
      <c r="Q90" s="62" t="str">
        <f>IF(COUNTIF(K90:L90,"✔")=1,"○","×")</f>
        <v>○</v>
      </c>
    </row>
    <row r="91" spans="2:19" ht="63" customHeight="1" x14ac:dyDescent="0.2">
      <c r="B91" s="125"/>
      <c r="C91" s="314"/>
      <c r="D91" s="274"/>
      <c r="E91" s="301"/>
      <c r="F91" s="191" t="s">
        <v>51</v>
      </c>
      <c r="G91" s="265" t="s">
        <v>69</v>
      </c>
      <c r="H91" s="265"/>
      <c r="I91" s="10"/>
      <c r="J91" s="34"/>
      <c r="K91" s="31"/>
      <c r="L91" s="13"/>
      <c r="M91" s="32"/>
      <c r="N91" s="148"/>
      <c r="O91" s="1"/>
    </row>
    <row r="92" spans="2:19" ht="63" customHeight="1" x14ac:dyDescent="0.2">
      <c r="B92" s="125"/>
      <c r="C92" s="314"/>
      <c r="D92" s="274"/>
      <c r="E92" s="301"/>
      <c r="F92" s="305" t="s">
        <v>52</v>
      </c>
      <c r="G92" s="308" t="s">
        <v>70</v>
      </c>
      <c r="H92" s="309"/>
      <c r="I92" s="26"/>
      <c r="J92" s="192" t="s">
        <v>19</v>
      </c>
      <c r="K92" s="35"/>
      <c r="L92" s="36"/>
      <c r="M92" s="37"/>
      <c r="N92" s="148"/>
      <c r="O92" s="1"/>
      <c r="Q92" s="62" t="str">
        <f>IF(((K90="✔")*(COUNTIF(K92:M92,"✔")=0)),"×","○")</f>
        <v>○</v>
      </c>
    </row>
    <row r="93" spans="2:19" ht="63" customHeight="1" x14ac:dyDescent="0.2">
      <c r="B93" s="125"/>
      <c r="C93" s="314"/>
      <c r="D93" s="274"/>
      <c r="E93" s="301"/>
      <c r="F93" s="306"/>
      <c r="G93" s="284" t="s">
        <v>71</v>
      </c>
      <c r="H93" s="284"/>
      <c r="I93" s="10"/>
      <c r="J93" s="34" t="s">
        <v>19</v>
      </c>
      <c r="K93" s="31"/>
      <c r="L93" s="13"/>
      <c r="M93" s="32"/>
      <c r="N93" s="148"/>
      <c r="O93" s="1"/>
      <c r="Q93" s="62" t="str">
        <f>IF(((K90="✔")*(COUNTIF(K93:M93,"✔")=0)),"×","○")</f>
        <v>○</v>
      </c>
    </row>
    <row r="94" spans="2:19" ht="63" customHeight="1" thickBot="1" x14ac:dyDescent="0.25">
      <c r="B94" s="125"/>
      <c r="C94" s="315"/>
      <c r="D94" s="275"/>
      <c r="E94" s="302"/>
      <c r="F94" s="307"/>
      <c r="G94" s="310" t="s">
        <v>72</v>
      </c>
      <c r="H94" s="311"/>
      <c r="I94" s="19"/>
      <c r="J94" s="38" t="s">
        <v>19</v>
      </c>
      <c r="K94" s="39"/>
      <c r="L94" s="22"/>
      <c r="M94" s="40"/>
      <c r="N94" s="148"/>
      <c r="O94" s="1"/>
      <c r="Q94" s="62" t="str">
        <f>IF(((K90="✔")*(COUNTIF(K94:M94,"✔")=0)),"×","○")</f>
        <v>○</v>
      </c>
    </row>
    <row r="95" spans="2:19" ht="4.5" customHeight="1" x14ac:dyDescent="0.2">
      <c r="B95" s="125"/>
      <c r="C95" s="204"/>
      <c r="D95" s="205"/>
      <c r="E95" s="206"/>
      <c r="F95" s="207"/>
      <c r="G95" s="207"/>
      <c r="H95" s="207"/>
      <c r="I95" s="208"/>
      <c r="J95" s="209"/>
      <c r="K95" s="209"/>
      <c r="L95" s="209"/>
      <c r="M95" s="209"/>
      <c r="N95" s="140"/>
      <c r="O95" s="1"/>
    </row>
    <row r="96" spans="2:19" ht="15.75" customHeight="1" x14ac:dyDescent="0.2">
      <c r="B96" s="125"/>
      <c r="C96" s="269" t="str">
        <f>C68</f>
        <v xml:space="preserve"> ● … 「連携の形態」のうち、各「医療・介護連携のポイント」が該当するもの
 ★ … 各ポイントのうち、都の指針に基づき遵守が必要なもの</v>
      </c>
      <c r="D96" s="269"/>
      <c r="E96" s="269"/>
      <c r="F96" s="269"/>
      <c r="G96" s="269"/>
      <c r="H96" s="269"/>
      <c r="I96" s="269"/>
      <c r="J96" s="269"/>
      <c r="K96" s="269"/>
      <c r="L96" s="269"/>
      <c r="M96" s="269"/>
      <c r="N96" s="140"/>
      <c r="O96" s="1"/>
    </row>
    <row r="97" spans="2:17" x14ac:dyDescent="0.2">
      <c r="B97" s="125"/>
      <c r="C97" s="269"/>
      <c r="D97" s="269"/>
      <c r="E97" s="269"/>
      <c r="F97" s="269"/>
      <c r="G97" s="269"/>
      <c r="H97" s="269"/>
      <c r="I97" s="269"/>
      <c r="J97" s="269"/>
      <c r="K97" s="269"/>
      <c r="L97" s="269"/>
      <c r="M97" s="269"/>
      <c r="N97" s="140"/>
      <c r="O97" s="1"/>
    </row>
    <row r="98" spans="2:17" ht="15" thickBot="1" x14ac:dyDescent="0.25">
      <c r="B98" s="141"/>
      <c r="C98" s="142"/>
      <c r="D98" s="142"/>
      <c r="E98" s="142"/>
      <c r="F98" s="142"/>
      <c r="G98" s="142"/>
      <c r="H98" s="142"/>
      <c r="I98" s="143"/>
      <c r="J98" s="142"/>
      <c r="K98" s="142"/>
      <c r="L98" s="142"/>
      <c r="M98" s="144"/>
      <c r="N98" s="145"/>
      <c r="O98" s="1"/>
    </row>
    <row r="99" spans="2:17" x14ac:dyDescent="0.2">
      <c r="B99" s="146"/>
      <c r="C99" s="122"/>
      <c r="D99" s="122"/>
      <c r="E99" s="122"/>
      <c r="F99" s="122"/>
      <c r="G99" s="122"/>
      <c r="H99" s="122"/>
      <c r="I99" s="123"/>
      <c r="J99" s="122"/>
      <c r="K99" s="122"/>
      <c r="L99" s="122"/>
      <c r="M99" s="147"/>
      <c r="N99" s="124"/>
      <c r="O99" s="1"/>
    </row>
    <row r="100" spans="2:17" ht="23.4" x14ac:dyDescent="0.2">
      <c r="B100" s="125"/>
      <c r="C100" s="326" t="s">
        <v>78</v>
      </c>
      <c r="D100" s="326"/>
      <c r="E100" s="326"/>
      <c r="F100" s="326"/>
      <c r="G100" s="326"/>
      <c r="H100" s="326"/>
      <c r="I100" s="326"/>
      <c r="J100" s="326"/>
      <c r="K100" s="326"/>
      <c r="L100" s="326"/>
      <c r="M100" s="326"/>
      <c r="N100" s="138"/>
      <c r="O100" s="1"/>
    </row>
    <row r="101" spans="2:17" ht="11.25" customHeight="1" thickBot="1" x14ac:dyDescent="0.25">
      <c r="B101" s="125"/>
      <c r="C101" s="100"/>
      <c r="D101" s="100"/>
      <c r="E101" s="100"/>
      <c r="F101" s="52"/>
      <c r="G101" s="134"/>
      <c r="H101" s="135"/>
      <c r="I101" s="136"/>
      <c r="J101" s="2"/>
      <c r="K101" s="2"/>
      <c r="L101" s="2"/>
      <c r="M101" s="137"/>
      <c r="N101" s="138"/>
      <c r="O101" s="1"/>
    </row>
    <row r="102" spans="2:17" ht="14.25" customHeight="1" x14ac:dyDescent="0.2">
      <c r="B102" s="125"/>
      <c r="C102" s="285" t="s">
        <v>5</v>
      </c>
      <c r="D102" s="287" t="s">
        <v>6</v>
      </c>
      <c r="E102" s="289" t="s">
        <v>7</v>
      </c>
      <c r="F102" s="290"/>
      <c r="G102" s="290"/>
      <c r="H102" s="291"/>
      <c r="I102" s="295" t="s">
        <v>8</v>
      </c>
      <c r="J102" s="88" t="s">
        <v>214</v>
      </c>
      <c r="K102" s="298" t="s">
        <v>9</v>
      </c>
      <c r="L102" s="299"/>
      <c r="M102" s="300"/>
      <c r="N102" s="139"/>
    </row>
    <row r="103" spans="2:17" ht="14.25" customHeight="1" thickBot="1" x14ac:dyDescent="0.25">
      <c r="B103" s="125"/>
      <c r="C103" s="286"/>
      <c r="D103" s="288"/>
      <c r="E103" s="292"/>
      <c r="F103" s="293"/>
      <c r="G103" s="293"/>
      <c r="H103" s="294"/>
      <c r="I103" s="296"/>
      <c r="J103" s="84" t="s">
        <v>217</v>
      </c>
      <c r="K103" s="79" t="s">
        <v>11</v>
      </c>
      <c r="L103" s="80" t="s">
        <v>12</v>
      </c>
      <c r="M103" s="81" t="s">
        <v>13</v>
      </c>
      <c r="N103" s="139"/>
    </row>
    <row r="104" spans="2:17" ht="57.75" customHeight="1" x14ac:dyDescent="0.2">
      <c r="B104" s="125"/>
      <c r="C104" s="270" t="s">
        <v>79</v>
      </c>
      <c r="D104" s="281" t="s">
        <v>80</v>
      </c>
      <c r="E104" s="276" t="s">
        <v>216</v>
      </c>
      <c r="F104" s="281" t="s">
        <v>82</v>
      </c>
      <c r="G104" s="277"/>
      <c r="H104" s="277"/>
      <c r="I104" s="67" t="s">
        <v>18</v>
      </c>
      <c r="J104" s="24" t="s">
        <v>30</v>
      </c>
      <c r="K104" s="6" t="s">
        <v>225</v>
      </c>
      <c r="L104" s="7"/>
      <c r="M104" s="8"/>
      <c r="N104" s="140"/>
      <c r="O104" s="1"/>
      <c r="Q104" s="62" t="str">
        <f>IF(K104="✔","○","×")</f>
        <v>○</v>
      </c>
    </row>
    <row r="105" spans="2:17" ht="61.5" customHeight="1" x14ac:dyDescent="0.2">
      <c r="B105" s="125"/>
      <c r="C105" s="271"/>
      <c r="D105" s="282"/>
      <c r="E105" s="266"/>
      <c r="F105" s="96"/>
      <c r="G105" s="265" t="s">
        <v>83</v>
      </c>
      <c r="H105" s="265"/>
      <c r="I105" s="10"/>
      <c r="J105" s="25" t="s">
        <v>30</v>
      </c>
      <c r="K105" s="12"/>
      <c r="L105" s="13" t="s">
        <v>225</v>
      </c>
      <c r="M105" s="17"/>
      <c r="N105" s="140"/>
      <c r="O105" s="1"/>
      <c r="Q105" s="62" t="str">
        <f>IF(((K104="✔")*(COUNTIF(K105:M105,"✔")=0)),"×","○")</f>
        <v>○</v>
      </c>
    </row>
    <row r="106" spans="2:17" ht="57.75" customHeight="1" x14ac:dyDescent="0.2">
      <c r="B106" s="125"/>
      <c r="C106" s="271"/>
      <c r="D106" s="282"/>
      <c r="E106" s="266" t="s">
        <v>16</v>
      </c>
      <c r="F106" s="41"/>
      <c r="G106" s="42" t="s">
        <v>85</v>
      </c>
      <c r="H106" s="43"/>
      <c r="I106" s="10"/>
      <c r="J106" s="44" t="s">
        <v>30</v>
      </c>
      <c r="K106" s="12" t="s">
        <v>225</v>
      </c>
      <c r="L106" s="13"/>
      <c r="M106" s="14"/>
      <c r="N106" s="148"/>
      <c r="O106" s="1"/>
      <c r="Q106" s="62" t="str">
        <f>IF(((K104="✔")*(COUNTIF(K106:M106,"✔")=0)),"×","○")</f>
        <v>○</v>
      </c>
    </row>
    <row r="107" spans="2:17" ht="61.5" customHeight="1" x14ac:dyDescent="0.2">
      <c r="B107" s="125"/>
      <c r="C107" s="271"/>
      <c r="D107" s="282"/>
      <c r="E107" s="266"/>
      <c r="F107" s="45"/>
      <c r="G107" s="41"/>
      <c r="H107" s="93" t="s">
        <v>86</v>
      </c>
      <c r="I107" s="10"/>
      <c r="J107" s="44" t="s">
        <v>30</v>
      </c>
      <c r="K107" s="12" t="s">
        <v>225</v>
      </c>
      <c r="L107" s="13"/>
      <c r="M107" s="17"/>
      <c r="N107" s="148"/>
      <c r="O107" s="1"/>
      <c r="Q107" s="62" t="str">
        <f>IF(((K104="✔")*(K106="✔")*(COUNTIF(K107:M107,"✔")=0)),"×","○")</f>
        <v>○</v>
      </c>
    </row>
    <row r="108" spans="2:17" ht="57.75" customHeight="1" x14ac:dyDescent="0.2">
      <c r="B108" s="125"/>
      <c r="C108" s="271"/>
      <c r="D108" s="282"/>
      <c r="E108" s="266"/>
      <c r="F108" s="15"/>
      <c r="G108" s="96"/>
      <c r="H108" s="93" t="s">
        <v>87</v>
      </c>
      <c r="I108" s="10"/>
      <c r="J108" s="44" t="s">
        <v>30</v>
      </c>
      <c r="K108" s="12"/>
      <c r="L108" s="13" t="s">
        <v>225</v>
      </c>
      <c r="M108" s="17"/>
      <c r="N108" s="148"/>
      <c r="O108" s="1"/>
      <c r="Q108" s="62" t="str">
        <f>IF(((K104="✔")*(K106="✔")*(COUNTIF(K108:M108,"✔")=0)),"×","○")</f>
        <v>○</v>
      </c>
    </row>
    <row r="109" spans="2:17" ht="57.75" customHeight="1" x14ac:dyDescent="0.2">
      <c r="B109" s="125"/>
      <c r="C109" s="271"/>
      <c r="D109" s="282"/>
      <c r="E109" s="266"/>
      <c r="F109" s="15"/>
      <c r="G109" s="97"/>
      <c r="H109" s="93" t="s">
        <v>88</v>
      </c>
      <c r="I109" s="10"/>
      <c r="J109" s="44" t="s">
        <v>30</v>
      </c>
      <c r="K109" s="12"/>
      <c r="L109" s="13" t="s">
        <v>225</v>
      </c>
      <c r="M109" s="17"/>
      <c r="N109" s="148"/>
      <c r="O109" s="1"/>
      <c r="Q109" s="62" t="str">
        <f>IF(((K104="✔")*(K106="✔")*(COUNTIF(K109:M109,"✔")=0)),"×","○")</f>
        <v>○</v>
      </c>
    </row>
    <row r="110" spans="2:17" ht="57.75" customHeight="1" x14ac:dyDescent="0.2">
      <c r="B110" s="125"/>
      <c r="C110" s="271"/>
      <c r="D110" s="282"/>
      <c r="E110" s="266" t="s">
        <v>31</v>
      </c>
      <c r="F110" s="41"/>
      <c r="G110" s="42" t="s">
        <v>89</v>
      </c>
      <c r="H110" s="43"/>
      <c r="I110" s="10"/>
      <c r="J110" s="44" t="s">
        <v>30</v>
      </c>
      <c r="K110" s="12"/>
      <c r="L110" s="13" t="s">
        <v>225</v>
      </c>
      <c r="M110" s="14"/>
      <c r="N110" s="148"/>
      <c r="O110" s="1"/>
      <c r="Q110" s="62" t="str">
        <f>IF(((K104="✔")*(COUNTIF(K110:M110,"✔")=0)),"×","○")</f>
        <v>○</v>
      </c>
    </row>
    <row r="111" spans="2:17" ht="75.75" customHeight="1" x14ac:dyDescent="0.2">
      <c r="B111" s="125"/>
      <c r="C111" s="271"/>
      <c r="D111" s="282"/>
      <c r="E111" s="266"/>
      <c r="F111" s="45"/>
      <c r="G111" s="41"/>
      <c r="H111" s="93" t="s">
        <v>90</v>
      </c>
      <c r="I111" s="10"/>
      <c r="J111" s="44" t="s">
        <v>30</v>
      </c>
      <c r="K111" s="12"/>
      <c r="L111" s="13"/>
      <c r="M111" s="17"/>
      <c r="N111" s="148"/>
      <c r="O111" s="1"/>
      <c r="Q111" s="62" t="str">
        <f>IF(((K104="✔")*(K110="✔")*(COUNTIF(K111:M111,"✔")=0)),"×","○")</f>
        <v>○</v>
      </c>
    </row>
    <row r="112" spans="2:17" ht="57.75" customHeight="1" x14ac:dyDescent="0.2">
      <c r="B112" s="125"/>
      <c r="C112" s="271"/>
      <c r="D112" s="282"/>
      <c r="E112" s="266"/>
      <c r="F112" s="15"/>
      <c r="G112" s="96"/>
      <c r="H112" s="93" t="s">
        <v>91</v>
      </c>
      <c r="I112" s="10"/>
      <c r="J112" s="44" t="s">
        <v>30</v>
      </c>
      <c r="K112" s="12"/>
      <c r="L112" s="13"/>
      <c r="M112" s="17"/>
      <c r="N112" s="148"/>
      <c r="O112" s="1"/>
      <c r="Q112" s="62" t="str">
        <f>IF(((K104="✔")*(K110="✔")*(COUNTIF(K112:M112,"✔")=0)),"×","○")</f>
        <v>○</v>
      </c>
    </row>
    <row r="113" spans="2:17" ht="57.75" customHeight="1" x14ac:dyDescent="0.2">
      <c r="B113" s="125"/>
      <c r="C113" s="271"/>
      <c r="D113" s="282"/>
      <c r="E113" s="266"/>
      <c r="F113" s="45"/>
      <c r="G113" s="41"/>
      <c r="H113" s="46" t="s">
        <v>92</v>
      </c>
      <c r="I113" s="10"/>
      <c r="J113" s="44" t="s">
        <v>30</v>
      </c>
      <c r="K113" s="12"/>
      <c r="L113" s="13"/>
      <c r="M113" s="17"/>
      <c r="N113" s="148"/>
      <c r="O113" s="1"/>
      <c r="Q113" s="62" t="str">
        <f>IF(((K104="✔")*(K110="✔")*(COUNTIF(K113:M113,"✔")=0)),"×","○")</f>
        <v>○</v>
      </c>
    </row>
    <row r="114" spans="2:17" ht="57.75" customHeight="1" x14ac:dyDescent="0.2">
      <c r="B114" s="125"/>
      <c r="C114" s="271"/>
      <c r="D114" s="282"/>
      <c r="E114" s="266"/>
      <c r="F114" s="47"/>
      <c r="G114" s="41"/>
      <c r="H114" s="93" t="s">
        <v>93</v>
      </c>
      <c r="I114" s="10"/>
      <c r="J114" s="44" t="s">
        <v>30</v>
      </c>
      <c r="K114" s="12"/>
      <c r="L114" s="13"/>
      <c r="M114" s="17"/>
      <c r="N114" s="148"/>
      <c r="O114" s="1"/>
      <c r="Q114" s="62" t="str">
        <f>IF(((K104="✔")*(K110="✔")*(COUNTIF(K114:M114,"✔")=0)),"×","○")</f>
        <v>○</v>
      </c>
    </row>
    <row r="115" spans="2:17" ht="57.75" customHeight="1" x14ac:dyDescent="0.2">
      <c r="B115" s="125"/>
      <c r="C115" s="271"/>
      <c r="D115" s="282"/>
      <c r="E115" s="266"/>
      <c r="F115" s="45"/>
      <c r="G115" s="41"/>
      <c r="H115" s="93" t="s">
        <v>94</v>
      </c>
      <c r="I115" s="10"/>
      <c r="J115" s="44" t="s">
        <v>30</v>
      </c>
      <c r="K115" s="12"/>
      <c r="L115" s="13"/>
      <c r="M115" s="17"/>
      <c r="N115" s="148"/>
      <c r="O115" s="1"/>
      <c r="Q115" s="62" t="str">
        <f>IF(((K104="✔")*(K110="✔")*(COUNTIF(K115:M115,"✔")=0)),"×","○")</f>
        <v>○</v>
      </c>
    </row>
    <row r="116" spans="2:17" ht="57.75" customHeight="1" x14ac:dyDescent="0.2">
      <c r="B116" s="125"/>
      <c r="C116" s="271"/>
      <c r="D116" s="282"/>
      <c r="E116" s="266"/>
      <c r="F116" s="15"/>
      <c r="G116" s="96"/>
      <c r="H116" s="93" t="s">
        <v>87</v>
      </c>
      <c r="I116" s="10"/>
      <c r="J116" s="44" t="s">
        <v>30</v>
      </c>
      <c r="K116" s="12"/>
      <c r="L116" s="13"/>
      <c r="M116" s="17"/>
      <c r="N116" s="148"/>
      <c r="O116" s="1"/>
      <c r="Q116" s="62" t="str">
        <f>IF(((K104="✔")*(K110="✔")*(COUNTIF(K116:M116,"✔")=0)),"×","○")</f>
        <v>○</v>
      </c>
    </row>
    <row r="117" spans="2:17" ht="57.75" customHeight="1" x14ac:dyDescent="0.2">
      <c r="B117" s="125"/>
      <c r="C117" s="271"/>
      <c r="D117" s="282"/>
      <c r="E117" s="266"/>
      <c r="F117" s="45"/>
      <c r="G117" s="48"/>
      <c r="H117" s="93" t="s">
        <v>95</v>
      </c>
      <c r="I117" s="10"/>
      <c r="J117" s="44" t="s">
        <v>30</v>
      </c>
      <c r="K117" s="12"/>
      <c r="L117" s="13"/>
      <c r="M117" s="17"/>
      <c r="N117" s="148"/>
      <c r="O117" s="1"/>
      <c r="Q117" s="62" t="str">
        <f>IF(((K104="✔")*(K110="✔")*(COUNTIF(K117:M117,"✔")=0)),"×","○")</f>
        <v>○</v>
      </c>
    </row>
    <row r="118" spans="2:17" ht="57.75" customHeight="1" x14ac:dyDescent="0.2">
      <c r="B118" s="125"/>
      <c r="C118" s="271"/>
      <c r="D118" s="282"/>
      <c r="E118" s="266" t="s">
        <v>35</v>
      </c>
      <c r="F118" s="41"/>
      <c r="G118" s="284" t="s">
        <v>96</v>
      </c>
      <c r="H118" s="279"/>
      <c r="I118" s="10"/>
      <c r="J118" s="44" t="s">
        <v>30</v>
      </c>
      <c r="K118" s="12"/>
      <c r="L118" s="13" t="s">
        <v>225</v>
      </c>
      <c r="M118" s="14"/>
      <c r="N118" s="148"/>
      <c r="O118" s="1"/>
      <c r="Q118" s="62" t="str">
        <f>IF(((K104="✔")*(COUNTIF(K118:M118,"✔")=0)),"×","○")</f>
        <v>○</v>
      </c>
    </row>
    <row r="119" spans="2:17" ht="57.75" customHeight="1" x14ac:dyDescent="0.2">
      <c r="B119" s="125"/>
      <c r="C119" s="271"/>
      <c r="D119" s="282"/>
      <c r="E119" s="266"/>
      <c r="F119" s="41"/>
      <c r="G119" s="284" t="s">
        <v>97</v>
      </c>
      <c r="H119" s="279"/>
      <c r="I119" s="10"/>
      <c r="J119" s="44" t="s">
        <v>30</v>
      </c>
      <c r="K119" s="12" t="s">
        <v>225</v>
      </c>
      <c r="L119" s="13"/>
      <c r="M119" s="14"/>
      <c r="N119" s="148"/>
      <c r="O119" s="1"/>
      <c r="Q119" s="62" t="str">
        <f>IF(((K104="✔")*(COUNTIF(K119:M119,"✔")=0)),"×","○")</f>
        <v>○</v>
      </c>
    </row>
    <row r="120" spans="2:17" ht="57.75" customHeight="1" x14ac:dyDescent="0.2">
      <c r="B120" s="125"/>
      <c r="C120" s="271"/>
      <c r="D120" s="282"/>
      <c r="E120" s="266"/>
      <c r="F120" s="41"/>
      <c r="G120" s="284" t="s">
        <v>98</v>
      </c>
      <c r="H120" s="279"/>
      <c r="I120" s="49"/>
      <c r="J120" s="44" t="s">
        <v>30</v>
      </c>
      <c r="K120" s="12" t="s">
        <v>225</v>
      </c>
      <c r="L120" s="13"/>
      <c r="M120" s="14"/>
      <c r="N120" s="148"/>
      <c r="O120" s="1"/>
      <c r="Q120" s="62" t="str">
        <f>IF(((K104="✔")*(COUNTIF(K120:M120,"✔")=0)),"×","○")</f>
        <v>○</v>
      </c>
    </row>
    <row r="121" spans="2:17" ht="57.75" customHeight="1" x14ac:dyDescent="0.2">
      <c r="B121" s="125"/>
      <c r="C121" s="271"/>
      <c r="D121" s="282"/>
      <c r="E121" s="266" t="s">
        <v>38</v>
      </c>
      <c r="F121" s="41"/>
      <c r="G121" s="284" t="s">
        <v>100</v>
      </c>
      <c r="H121" s="279"/>
      <c r="I121" s="49"/>
      <c r="J121" s="44" t="s">
        <v>30</v>
      </c>
      <c r="K121" s="12"/>
      <c r="L121" s="13" t="s">
        <v>225</v>
      </c>
      <c r="M121" s="14"/>
      <c r="N121" s="148"/>
      <c r="O121" s="1"/>
      <c r="Q121" s="62" t="str">
        <f>IF(((K104="✔")*(COUNTIF(K121:M121,"✔")=0)),"×","○")</f>
        <v>○</v>
      </c>
    </row>
    <row r="122" spans="2:17" ht="57.75" customHeight="1" x14ac:dyDescent="0.2">
      <c r="B122" s="125"/>
      <c r="C122" s="271"/>
      <c r="D122" s="282"/>
      <c r="E122" s="266"/>
      <c r="F122" s="48"/>
      <c r="G122" s="284" t="s">
        <v>101</v>
      </c>
      <c r="H122" s="279"/>
      <c r="I122" s="49"/>
      <c r="J122" s="44" t="s">
        <v>30</v>
      </c>
      <c r="K122" s="12" t="s">
        <v>225</v>
      </c>
      <c r="L122" s="13"/>
      <c r="M122" s="14"/>
      <c r="N122" s="148"/>
      <c r="O122" s="1"/>
      <c r="Q122" s="62" t="str">
        <f>IF(((K104="✔")*(COUNTIF(K122:M122,"✔")=0)),"×","○")</f>
        <v>○</v>
      </c>
    </row>
    <row r="123" spans="2:17" ht="57.75" customHeight="1" x14ac:dyDescent="0.2">
      <c r="B123" s="125"/>
      <c r="C123" s="271"/>
      <c r="D123" s="282"/>
      <c r="E123" s="94" t="s">
        <v>40</v>
      </c>
      <c r="F123" s="265" t="s">
        <v>103</v>
      </c>
      <c r="G123" s="265"/>
      <c r="H123" s="265"/>
      <c r="I123" s="10"/>
      <c r="J123" s="44"/>
      <c r="K123" s="75"/>
      <c r="L123" s="76"/>
      <c r="M123" s="14"/>
      <c r="N123" s="148"/>
      <c r="O123" s="1"/>
    </row>
    <row r="124" spans="2:17" ht="57.45" customHeight="1" thickBot="1" x14ac:dyDescent="0.25">
      <c r="B124" s="125"/>
      <c r="C124" s="272"/>
      <c r="D124" s="283"/>
      <c r="E124" s="95" t="s">
        <v>42</v>
      </c>
      <c r="F124" s="268" t="s">
        <v>105</v>
      </c>
      <c r="G124" s="268"/>
      <c r="H124" s="268"/>
      <c r="I124" s="69" t="s">
        <v>18</v>
      </c>
      <c r="J124" s="50" t="s">
        <v>30</v>
      </c>
      <c r="K124" s="21" t="s">
        <v>225</v>
      </c>
      <c r="L124" s="22"/>
      <c r="M124" s="23"/>
      <c r="N124" s="148"/>
      <c r="O124" s="1"/>
      <c r="Q124" s="62" t="str">
        <f>IF(K124="✔","○","×")</f>
        <v>○</v>
      </c>
    </row>
    <row r="125" spans="2:17" ht="4.5" customHeight="1" x14ac:dyDescent="0.2">
      <c r="B125" s="125"/>
      <c r="C125" s="204"/>
      <c r="D125" s="205"/>
      <c r="E125" s="206"/>
      <c r="F125" s="207"/>
      <c r="G125" s="207"/>
      <c r="H125" s="207"/>
      <c r="I125" s="208"/>
      <c r="J125" s="209"/>
      <c r="K125" s="209"/>
      <c r="L125" s="209"/>
      <c r="M125" s="209"/>
      <c r="N125" s="140"/>
      <c r="O125" s="1"/>
    </row>
    <row r="126" spans="2:17" ht="15.75" customHeight="1" x14ac:dyDescent="0.2">
      <c r="B126" s="125"/>
      <c r="C126" s="269" t="str">
        <f>C96</f>
        <v xml:space="preserve"> ● … 「連携の形態」のうち、各「医療・介護連携のポイント」が該当するもの
 ★ … 各ポイントのうち、都の指針に基づき遵守が必要なもの</v>
      </c>
      <c r="D126" s="269"/>
      <c r="E126" s="269"/>
      <c r="F126" s="269"/>
      <c r="G126" s="269"/>
      <c r="H126" s="269"/>
      <c r="I126" s="269"/>
      <c r="J126" s="269"/>
      <c r="K126" s="269"/>
      <c r="L126" s="269"/>
      <c r="M126" s="269"/>
      <c r="N126" s="140"/>
      <c r="O126" s="1"/>
    </row>
    <row r="127" spans="2:17" x14ac:dyDescent="0.2">
      <c r="B127" s="125"/>
      <c r="C127" s="269"/>
      <c r="D127" s="269"/>
      <c r="E127" s="269"/>
      <c r="F127" s="269"/>
      <c r="G127" s="269"/>
      <c r="H127" s="269"/>
      <c r="I127" s="269"/>
      <c r="J127" s="269"/>
      <c r="K127" s="269"/>
      <c r="L127" s="269"/>
      <c r="M127" s="269"/>
      <c r="N127" s="140"/>
      <c r="O127" s="1"/>
    </row>
    <row r="128" spans="2:17" ht="15" thickBot="1" x14ac:dyDescent="0.25">
      <c r="B128" s="141"/>
      <c r="C128" s="142"/>
      <c r="D128" s="142"/>
      <c r="E128" s="142"/>
      <c r="F128" s="142"/>
      <c r="G128" s="142"/>
      <c r="H128" s="142"/>
      <c r="I128" s="143"/>
      <c r="J128" s="142"/>
      <c r="K128" s="142"/>
      <c r="L128" s="142"/>
      <c r="M128" s="144"/>
      <c r="N128" s="145"/>
      <c r="O128" s="1"/>
    </row>
    <row r="129" spans="2:20" x14ac:dyDescent="0.2">
      <c r="B129" s="146"/>
      <c r="C129" s="122"/>
      <c r="D129" s="122"/>
      <c r="E129" s="122"/>
      <c r="F129" s="122"/>
      <c r="G129" s="122"/>
      <c r="H129" s="122"/>
      <c r="I129" s="123"/>
      <c r="J129" s="122"/>
      <c r="K129" s="122"/>
      <c r="L129" s="122"/>
      <c r="M129" s="147"/>
      <c r="N129" s="124"/>
      <c r="O129" s="1"/>
    </row>
    <row r="130" spans="2:20" ht="23.4" x14ac:dyDescent="0.2">
      <c r="B130" s="125"/>
      <c r="C130" s="326" t="s">
        <v>106</v>
      </c>
      <c r="D130" s="326"/>
      <c r="E130" s="326"/>
      <c r="F130" s="326"/>
      <c r="G130" s="326"/>
      <c r="H130" s="326"/>
      <c r="I130" s="326"/>
      <c r="J130" s="326"/>
      <c r="K130" s="326"/>
      <c r="L130" s="326"/>
      <c r="M130" s="326"/>
      <c r="N130" s="138"/>
      <c r="O130" s="1"/>
    </row>
    <row r="131" spans="2:20" ht="11.25" customHeight="1" thickBot="1" x14ac:dyDescent="0.25">
      <c r="B131" s="125"/>
      <c r="C131" s="100"/>
      <c r="D131" s="100"/>
      <c r="E131" s="100"/>
      <c r="F131" s="52"/>
      <c r="G131" s="134"/>
      <c r="H131" s="135"/>
      <c r="I131" s="136"/>
      <c r="J131" s="2"/>
      <c r="K131" s="2"/>
      <c r="L131" s="2"/>
      <c r="M131" s="137"/>
      <c r="N131" s="138"/>
      <c r="O131" s="1"/>
    </row>
    <row r="132" spans="2:20" ht="14.25" customHeight="1" x14ac:dyDescent="0.2">
      <c r="B132" s="125"/>
      <c r="C132" s="285" t="s">
        <v>5</v>
      </c>
      <c r="D132" s="287" t="s">
        <v>6</v>
      </c>
      <c r="E132" s="289" t="s">
        <v>7</v>
      </c>
      <c r="F132" s="290"/>
      <c r="G132" s="290"/>
      <c r="H132" s="291"/>
      <c r="I132" s="295" t="s">
        <v>8</v>
      </c>
      <c r="J132" s="88" t="s">
        <v>207</v>
      </c>
      <c r="K132" s="298" t="s">
        <v>9</v>
      </c>
      <c r="L132" s="299"/>
      <c r="M132" s="300"/>
      <c r="N132" s="139"/>
    </row>
    <row r="133" spans="2:20" ht="14.25" customHeight="1" thickBot="1" x14ac:dyDescent="0.25">
      <c r="B133" s="125"/>
      <c r="C133" s="286"/>
      <c r="D133" s="288"/>
      <c r="E133" s="292"/>
      <c r="F133" s="293"/>
      <c r="G133" s="293"/>
      <c r="H133" s="294"/>
      <c r="I133" s="296"/>
      <c r="J133" s="84" t="s">
        <v>217</v>
      </c>
      <c r="K133" s="79" t="s">
        <v>11</v>
      </c>
      <c r="L133" s="80" t="s">
        <v>12</v>
      </c>
      <c r="M133" s="81" t="s">
        <v>13</v>
      </c>
      <c r="N133" s="139"/>
    </row>
    <row r="134" spans="2:20" ht="51.75" customHeight="1" x14ac:dyDescent="0.2">
      <c r="B134" s="125"/>
      <c r="C134" s="270" t="s">
        <v>107</v>
      </c>
      <c r="D134" s="273" t="s">
        <v>108</v>
      </c>
      <c r="E134" s="276" t="s">
        <v>16</v>
      </c>
      <c r="F134" s="277" t="s">
        <v>109</v>
      </c>
      <c r="G134" s="277"/>
      <c r="H134" s="277"/>
      <c r="I134" s="4"/>
      <c r="J134" s="51"/>
      <c r="K134" s="6"/>
      <c r="L134" s="7"/>
      <c r="M134" s="8"/>
      <c r="N134" s="148"/>
      <c r="O134" s="1"/>
    </row>
    <row r="135" spans="2:20" ht="51.75" customHeight="1" x14ac:dyDescent="0.2">
      <c r="B135" s="125"/>
      <c r="C135" s="271"/>
      <c r="D135" s="274"/>
      <c r="E135" s="266"/>
      <c r="F135" s="265" t="s">
        <v>110</v>
      </c>
      <c r="G135" s="265"/>
      <c r="H135" s="265"/>
      <c r="I135" s="10"/>
      <c r="J135" s="44" t="s">
        <v>30</v>
      </c>
      <c r="K135" s="12" t="s">
        <v>225</v>
      </c>
      <c r="L135" s="13"/>
      <c r="M135" s="14"/>
      <c r="N135" s="148"/>
      <c r="O135" s="1"/>
      <c r="Q135" s="62" t="str">
        <f>IF(COUNTIF(K135:L135,"✔")=1,"○","×")</f>
        <v>○</v>
      </c>
    </row>
    <row r="136" spans="2:20" ht="51.75" customHeight="1" x14ac:dyDescent="0.2">
      <c r="B136" s="125"/>
      <c r="C136" s="271"/>
      <c r="D136" s="274"/>
      <c r="E136" s="266" t="s">
        <v>31</v>
      </c>
      <c r="F136" s="278" t="s">
        <v>111</v>
      </c>
      <c r="G136" s="279"/>
      <c r="H136" s="279"/>
      <c r="I136" s="10"/>
      <c r="J136" s="44" t="s">
        <v>30</v>
      </c>
      <c r="K136" s="12" t="s">
        <v>225</v>
      </c>
      <c r="L136" s="13"/>
      <c r="M136" s="14"/>
      <c r="N136" s="148"/>
      <c r="O136" s="1"/>
      <c r="Q136" s="62" t="str">
        <f>IF(COUNTIF(K136:L136,"✔")=1,"○","×")</f>
        <v>○</v>
      </c>
    </row>
    <row r="137" spans="2:20" ht="51.75" customHeight="1" x14ac:dyDescent="0.2">
      <c r="B137" s="125"/>
      <c r="C137" s="271"/>
      <c r="D137" s="274"/>
      <c r="E137" s="266"/>
      <c r="F137" s="96"/>
      <c r="G137" s="280" t="s">
        <v>112</v>
      </c>
      <c r="H137" s="280"/>
      <c r="I137" s="10"/>
      <c r="J137" s="44" t="s">
        <v>30</v>
      </c>
      <c r="K137" s="12"/>
      <c r="L137" s="13" t="s">
        <v>225</v>
      </c>
      <c r="M137" s="17"/>
      <c r="N137" s="148"/>
      <c r="O137" s="1"/>
      <c r="Q137" s="62" t="str">
        <f>IF(((K136="✔")*(COUNTIF(K137:M137,"✔")=0)),"×","○")</f>
        <v>○</v>
      </c>
    </row>
    <row r="138" spans="2:20" ht="51.75" customHeight="1" x14ac:dyDescent="0.2">
      <c r="B138" s="125"/>
      <c r="C138" s="271"/>
      <c r="D138" s="274"/>
      <c r="E138" s="266"/>
      <c r="F138" s="96"/>
      <c r="G138" s="280" t="s">
        <v>113</v>
      </c>
      <c r="H138" s="280"/>
      <c r="I138" s="10"/>
      <c r="J138" s="44" t="s">
        <v>30</v>
      </c>
      <c r="K138" s="12" t="s">
        <v>225</v>
      </c>
      <c r="L138" s="13"/>
      <c r="M138" s="17"/>
      <c r="N138" s="148"/>
      <c r="O138" s="1"/>
      <c r="Q138" s="62" t="str">
        <f>IF(((K136="✔")*(COUNTIF(K138:M138,"✔")=0)),"×","○")</f>
        <v>○</v>
      </c>
    </row>
    <row r="139" spans="2:20" ht="51.75" customHeight="1" x14ac:dyDescent="0.2">
      <c r="B139" s="125"/>
      <c r="C139" s="271"/>
      <c r="D139" s="274"/>
      <c r="E139" s="266"/>
      <c r="F139" s="97"/>
      <c r="G139" s="280" t="s">
        <v>114</v>
      </c>
      <c r="H139" s="280"/>
      <c r="I139" s="10"/>
      <c r="J139" s="44" t="s">
        <v>30</v>
      </c>
      <c r="K139" s="12" t="s">
        <v>225</v>
      </c>
      <c r="L139" s="13"/>
      <c r="M139" s="17"/>
      <c r="N139" s="148"/>
      <c r="O139" s="1"/>
      <c r="Q139" s="62" t="str">
        <f>IF(((K136="✔")*(COUNTIF(K139:M139,"✔")=0)),"×","○")</f>
        <v>○</v>
      </c>
    </row>
    <row r="140" spans="2:20" ht="51.75" customHeight="1" x14ac:dyDescent="0.2">
      <c r="B140" s="125"/>
      <c r="C140" s="271"/>
      <c r="D140" s="274"/>
      <c r="E140" s="266"/>
      <c r="F140" s="265" t="s">
        <v>115</v>
      </c>
      <c r="G140" s="265"/>
      <c r="H140" s="265"/>
      <c r="I140" s="10"/>
      <c r="J140" s="44"/>
      <c r="K140" s="75"/>
      <c r="L140" s="76"/>
      <c r="M140" s="14"/>
      <c r="N140" s="148"/>
      <c r="O140" s="1"/>
    </row>
    <row r="141" spans="2:20" ht="51.75" customHeight="1" x14ac:dyDescent="0.2">
      <c r="B141" s="125"/>
      <c r="C141" s="271"/>
      <c r="D141" s="274"/>
      <c r="E141" s="266"/>
      <c r="F141" s="265" t="s">
        <v>116</v>
      </c>
      <c r="G141" s="265"/>
      <c r="H141" s="265"/>
      <c r="I141" s="10"/>
      <c r="J141" s="44" t="s">
        <v>30</v>
      </c>
      <c r="K141" s="12" t="s">
        <v>225</v>
      </c>
      <c r="L141" s="13"/>
      <c r="M141" s="66"/>
      <c r="N141" s="148"/>
      <c r="O141" s="1"/>
      <c r="Q141" s="62" t="str">
        <f>IF(COUNTIF(K141:M141,"✔")=1,"○","×")</f>
        <v>○</v>
      </c>
    </row>
    <row r="142" spans="2:20" ht="51.75" customHeight="1" x14ac:dyDescent="0.2">
      <c r="B142" s="125"/>
      <c r="C142" s="271"/>
      <c r="D142" s="274"/>
      <c r="E142" s="266"/>
      <c r="F142" s="265" t="s">
        <v>117</v>
      </c>
      <c r="G142" s="265"/>
      <c r="H142" s="265"/>
      <c r="I142" s="10"/>
      <c r="J142" s="44" t="s">
        <v>30</v>
      </c>
      <c r="K142" s="12"/>
      <c r="L142" s="13" t="s">
        <v>225</v>
      </c>
      <c r="M142" s="14"/>
      <c r="N142" s="148"/>
      <c r="O142" s="1"/>
      <c r="Q142" s="62" t="str">
        <f>IF(COUNTIF(K142:L142,"✔")=1,"○","×")</f>
        <v>○</v>
      </c>
    </row>
    <row r="143" spans="2:20" ht="51.75" customHeight="1" x14ac:dyDescent="0.2">
      <c r="B143" s="125"/>
      <c r="C143" s="271"/>
      <c r="D143" s="274"/>
      <c r="E143" s="266"/>
      <c r="F143" s="265" t="s">
        <v>118</v>
      </c>
      <c r="G143" s="265"/>
      <c r="H143" s="265"/>
      <c r="I143" s="10"/>
      <c r="J143" s="44" t="s">
        <v>30</v>
      </c>
      <c r="K143" s="12"/>
      <c r="L143" s="13" t="s">
        <v>225</v>
      </c>
      <c r="M143" s="14"/>
      <c r="N143" s="148"/>
      <c r="O143" s="1"/>
      <c r="Q143" s="62" t="str">
        <f>IF(COUNTIF(K143:L143,"✔")=1,"○","×")</f>
        <v>○</v>
      </c>
    </row>
    <row r="144" spans="2:20" ht="51.75" customHeight="1" x14ac:dyDescent="0.2">
      <c r="B144" s="125"/>
      <c r="C144" s="271"/>
      <c r="D144" s="274"/>
      <c r="E144" s="266"/>
      <c r="F144" s="265" t="s">
        <v>119</v>
      </c>
      <c r="G144" s="265"/>
      <c r="H144" s="265"/>
      <c r="I144" s="68" t="s">
        <v>18</v>
      </c>
      <c r="J144" s="44" t="s">
        <v>30</v>
      </c>
      <c r="K144" s="12"/>
      <c r="L144" s="13"/>
      <c r="M144" s="17" t="s">
        <v>225</v>
      </c>
      <c r="N144" s="148"/>
      <c r="O144" s="1"/>
      <c r="Q144" s="62" t="str">
        <f>IF((COUNTIF(K144:M144,"✔")=1)*(L144=""),"○","×")</f>
        <v>○</v>
      </c>
      <c r="T144" s="65" t="str">
        <f>IF(M144="✔","看取り未実施","")</f>
        <v>看取り未実施</v>
      </c>
    </row>
    <row r="145" spans="2:17" ht="51.75" customHeight="1" x14ac:dyDescent="0.2">
      <c r="B145" s="125"/>
      <c r="C145" s="271"/>
      <c r="D145" s="274"/>
      <c r="E145" s="266"/>
      <c r="F145" s="265" t="s">
        <v>120</v>
      </c>
      <c r="G145" s="265"/>
      <c r="H145" s="265"/>
      <c r="I145" s="10"/>
      <c r="J145" s="44" t="s">
        <v>30</v>
      </c>
      <c r="K145" s="12"/>
      <c r="L145" s="13"/>
      <c r="M145" s="17" t="s">
        <v>225</v>
      </c>
      <c r="N145" s="148"/>
      <c r="O145" s="1"/>
      <c r="Q145" s="62" t="str">
        <f>IF(COUNTIF(K145:M145,"✔")=1,"○","×")</f>
        <v>○</v>
      </c>
    </row>
    <row r="146" spans="2:17" ht="51.75" customHeight="1" x14ac:dyDescent="0.2">
      <c r="B146" s="125"/>
      <c r="C146" s="271"/>
      <c r="D146" s="274"/>
      <c r="E146" s="266"/>
      <c r="F146" s="265" t="s">
        <v>121</v>
      </c>
      <c r="G146" s="265"/>
      <c r="H146" s="265"/>
      <c r="I146" s="10"/>
      <c r="J146" s="44" t="s">
        <v>30</v>
      </c>
      <c r="K146" s="12"/>
      <c r="L146" s="13"/>
      <c r="M146" s="17" t="s">
        <v>225</v>
      </c>
      <c r="N146" s="148"/>
      <c r="O146" s="1"/>
      <c r="Q146" s="62" t="str">
        <f>IF(COUNTIF(K146:M146,"✔")=1,"○","×")</f>
        <v>○</v>
      </c>
    </row>
    <row r="147" spans="2:17" ht="51.75" customHeight="1" x14ac:dyDescent="0.2">
      <c r="B147" s="125"/>
      <c r="C147" s="271"/>
      <c r="D147" s="274"/>
      <c r="E147" s="266" t="s">
        <v>35</v>
      </c>
      <c r="F147" s="265" t="s">
        <v>122</v>
      </c>
      <c r="G147" s="265"/>
      <c r="H147" s="265"/>
      <c r="I147" s="10"/>
      <c r="J147" s="44" t="s">
        <v>30</v>
      </c>
      <c r="K147" s="12" t="s">
        <v>225</v>
      </c>
      <c r="L147" s="13"/>
      <c r="M147" s="66"/>
      <c r="N147" s="148"/>
      <c r="O147" s="1"/>
      <c r="Q147" s="62" t="str">
        <f>IF(COUNTIF(K147:M147,"✔")=1,"○","×")</f>
        <v>○</v>
      </c>
    </row>
    <row r="148" spans="2:17" ht="51.75" customHeight="1" x14ac:dyDescent="0.2">
      <c r="B148" s="125"/>
      <c r="C148" s="271"/>
      <c r="D148" s="274"/>
      <c r="E148" s="266"/>
      <c r="F148" s="265" t="s">
        <v>123</v>
      </c>
      <c r="G148" s="265"/>
      <c r="H148" s="265"/>
      <c r="I148" s="10"/>
      <c r="J148" s="44"/>
      <c r="K148" s="75"/>
      <c r="L148" s="76"/>
      <c r="M148" s="66"/>
      <c r="N148" s="148"/>
      <c r="O148" s="1"/>
    </row>
    <row r="149" spans="2:17" ht="51.75" customHeight="1" x14ac:dyDescent="0.2">
      <c r="B149" s="125"/>
      <c r="C149" s="271"/>
      <c r="D149" s="274"/>
      <c r="E149" s="266" t="s">
        <v>38</v>
      </c>
      <c r="F149" s="265" t="s">
        <v>124</v>
      </c>
      <c r="G149" s="265"/>
      <c r="H149" s="265"/>
      <c r="I149" s="10"/>
      <c r="J149" s="44" t="s">
        <v>30</v>
      </c>
      <c r="K149" s="12"/>
      <c r="L149" s="13" t="s">
        <v>225</v>
      </c>
      <c r="M149" s="14"/>
      <c r="N149" s="148"/>
      <c r="O149" s="1"/>
      <c r="Q149" s="62" t="str">
        <f t="shared" ref="Q149:Q156" si="1">IF(COUNTIF(K149:L149,"✔")=1,"○","×")</f>
        <v>○</v>
      </c>
    </row>
    <row r="150" spans="2:17" ht="51.75" customHeight="1" x14ac:dyDescent="0.2">
      <c r="B150" s="125"/>
      <c r="C150" s="271"/>
      <c r="D150" s="274"/>
      <c r="E150" s="266"/>
      <c r="F150" s="265" t="s">
        <v>125</v>
      </c>
      <c r="G150" s="265"/>
      <c r="H150" s="265"/>
      <c r="I150" s="10"/>
      <c r="J150" s="44" t="s">
        <v>30</v>
      </c>
      <c r="K150" s="12" t="s">
        <v>225</v>
      </c>
      <c r="L150" s="13"/>
      <c r="M150" s="14"/>
      <c r="N150" s="148"/>
      <c r="O150" s="1"/>
      <c r="Q150" s="62" t="str">
        <f t="shared" si="1"/>
        <v>○</v>
      </c>
    </row>
    <row r="151" spans="2:17" ht="51.75" customHeight="1" x14ac:dyDescent="0.2">
      <c r="B151" s="125"/>
      <c r="C151" s="271"/>
      <c r="D151" s="274"/>
      <c r="E151" s="266"/>
      <c r="F151" s="265" t="s">
        <v>126</v>
      </c>
      <c r="G151" s="265"/>
      <c r="H151" s="265"/>
      <c r="I151" s="10"/>
      <c r="J151" s="44" t="s">
        <v>30</v>
      </c>
      <c r="K151" s="12" t="s">
        <v>225</v>
      </c>
      <c r="L151" s="13"/>
      <c r="M151" s="14"/>
      <c r="N151" s="148"/>
      <c r="O151" s="1"/>
      <c r="Q151" s="62" t="str">
        <f t="shared" si="1"/>
        <v>○</v>
      </c>
    </row>
    <row r="152" spans="2:17" ht="51.75" customHeight="1" x14ac:dyDescent="0.2">
      <c r="B152" s="125"/>
      <c r="C152" s="271"/>
      <c r="D152" s="274"/>
      <c r="E152" s="266"/>
      <c r="F152" s="265" t="s">
        <v>127</v>
      </c>
      <c r="G152" s="265"/>
      <c r="H152" s="265"/>
      <c r="I152" s="10"/>
      <c r="J152" s="44" t="s">
        <v>30</v>
      </c>
      <c r="K152" s="12" t="s">
        <v>225</v>
      </c>
      <c r="L152" s="13"/>
      <c r="M152" s="14"/>
      <c r="N152" s="148"/>
      <c r="O152" s="1"/>
      <c r="Q152" s="62" t="str">
        <f t="shared" si="1"/>
        <v>○</v>
      </c>
    </row>
    <row r="153" spans="2:17" ht="51.75" customHeight="1" x14ac:dyDescent="0.2">
      <c r="B153" s="125"/>
      <c r="C153" s="271"/>
      <c r="D153" s="274"/>
      <c r="E153" s="266"/>
      <c r="F153" s="265" t="s">
        <v>128</v>
      </c>
      <c r="G153" s="265"/>
      <c r="H153" s="265"/>
      <c r="I153" s="10"/>
      <c r="J153" s="44" t="s">
        <v>30</v>
      </c>
      <c r="K153" s="12" t="s">
        <v>225</v>
      </c>
      <c r="L153" s="13"/>
      <c r="M153" s="14"/>
      <c r="N153" s="148"/>
      <c r="O153" s="1"/>
      <c r="Q153" s="62" t="str">
        <f t="shared" si="1"/>
        <v>○</v>
      </c>
    </row>
    <row r="154" spans="2:17" ht="51.75" customHeight="1" x14ac:dyDescent="0.2">
      <c r="B154" s="125"/>
      <c r="C154" s="271"/>
      <c r="D154" s="274"/>
      <c r="E154" s="266"/>
      <c r="F154" s="265" t="s">
        <v>129</v>
      </c>
      <c r="G154" s="265"/>
      <c r="H154" s="265"/>
      <c r="I154" s="10"/>
      <c r="J154" s="44" t="s">
        <v>30</v>
      </c>
      <c r="K154" s="12"/>
      <c r="L154" s="13" t="s">
        <v>225</v>
      </c>
      <c r="M154" s="14"/>
      <c r="N154" s="148"/>
      <c r="O154" s="1"/>
      <c r="Q154" s="62" t="str">
        <f t="shared" si="1"/>
        <v>○</v>
      </c>
    </row>
    <row r="155" spans="2:17" ht="51.75" customHeight="1" x14ac:dyDescent="0.2">
      <c r="B155" s="125"/>
      <c r="C155" s="271"/>
      <c r="D155" s="274"/>
      <c r="E155" s="266" t="s">
        <v>40</v>
      </c>
      <c r="F155" s="265" t="s">
        <v>130</v>
      </c>
      <c r="G155" s="265"/>
      <c r="H155" s="265"/>
      <c r="I155" s="10"/>
      <c r="J155" s="44" t="s">
        <v>30</v>
      </c>
      <c r="K155" s="12" t="s">
        <v>225</v>
      </c>
      <c r="L155" s="13"/>
      <c r="M155" s="14"/>
      <c r="N155" s="148"/>
      <c r="O155" s="1"/>
      <c r="Q155" s="62" t="str">
        <f t="shared" si="1"/>
        <v>○</v>
      </c>
    </row>
    <row r="156" spans="2:17" ht="51.75" customHeight="1" thickBot="1" x14ac:dyDescent="0.25">
      <c r="B156" s="125"/>
      <c r="C156" s="272"/>
      <c r="D156" s="275"/>
      <c r="E156" s="267"/>
      <c r="F156" s="268" t="s">
        <v>131</v>
      </c>
      <c r="G156" s="268"/>
      <c r="H156" s="268"/>
      <c r="I156" s="19"/>
      <c r="J156" s="50" t="s">
        <v>30</v>
      </c>
      <c r="K156" s="21"/>
      <c r="L156" s="22" t="s">
        <v>225</v>
      </c>
      <c r="M156" s="23"/>
      <c r="N156" s="148"/>
      <c r="O156" s="1"/>
      <c r="Q156" s="62" t="str">
        <f t="shared" si="1"/>
        <v>○</v>
      </c>
    </row>
    <row r="157" spans="2:17" ht="4.5" customHeight="1" x14ac:dyDescent="0.2">
      <c r="B157" s="125"/>
      <c r="C157" s="204"/>
      <c r="D157" s="205"/>
      <c r="E157" s="206"/>
      <c r="F157" s="207"/>
      <c r="G157" s="207"/>
      <c r="H157" s="207"/>
      <c r="I157" s="208"/>
      <c r="J157" s="209"/>
      <c r="K157" s="209"/>
      <c r="L157" s="209"/>
      <c r="M157" s="209"/>
      <c r="N157" s="140"/>
      <c r="O157" s="1"/>
    </row>
    <row r="158" spans="2:17" ht="15.75" customHeight="1" x14ac:dyDescent="0.2">
      <c r="B158" s="125"/>
      <c r="C158" s="269" t="str">
        <f>C126</f>
        <v xml:space="preserve"> ● … 「連携の形態」のうち、各「医療・介護連携のポイント」が該当するもの
 ★ … 各ポイントのうち、都の指針に基づき遵守が必要なもの</v>
      </c>
      <c r="D158" s="269"/>
      <c r="E158" s="269"/>
      <c r="F158" s="269"/>
      <c r="G158" s="269"/>
      <c r="H158" s="269"/>
      <c r="I158" s="269"/>
      <c r="J158" s="269"/>
      <c r="K158" s="269"/>
      <c r="L158" s="269"/>
      <c r="M158" s="269"/>
      <c r="N158" s="140"/>
      <c r="O158" s="1"/>
    </row>
    <row r="159" spans="2:17" x14ac:dyDescent="0.2">
      <c r="B159" s="125"/>
      <c r="C159" s="269"/>
      <c r="D159" s="269"/>
      <c r="E159" s="269"/>
      <c r="F159" s="269"/>
      <c r="G159" s="269"/>
      <c r="H159" s="269"/>
      <c r="I159" s="269"/>
      <c r="J159" s="269"/>
      <c r="K159" s="269"/>
      <c r="L159" s="269"/>
      <c r="M159" s="269"/>
      <c r="N159" s="140"/>
      <c r="O159" s="1"/>
    </row>
    <row r="160" spans="2:17" ht="15" thickBot="1" x14ac:dyDescent="0.25">
      <c r="B160" s="141"/>
      <c r="C160" s="142"/>
      <c r="D160" s="142"/>
      <c r="E160" s="142"/>
      <c r="F160" s="142"/>
      <c r="G160" s="142"/>
      <c r="H160" s="142"/>
      <c r="I160" s="143"/>
      <c r="J160" s="142"/>
      <c r="K160" s="142"/>
      <c r="L160" s="142"/>
      <c r="M160" s="144"/>
      <c r="N160" s="145"/>
      <c r="O160" s="1"/>
    </row>
    <row r="164" spans="17:18" ht="37.5" customHeight="1" x14ac:dyDescent="0.2">
      <c r="Q164" s="90">
        <f>COUNTIF(Q15:Q156,"×")</f>
        <v>2</v>
      </c>
      <c r="R164" s="63" t="s">
        <v>219</v>
      </c>
    </row>
    <row r="165" spans="17:18" ht="37.5" customHeight="1" x14ac:dyDescent="0.2">
      <c r="Q165" s="91" t="str">
        <f>S82</f>
        <v>OK</v>
      </c>
      <c r="R165" s="72" t="s">
        <v>209</v>
      </c>
    </row>
    <row r="166" spans="17:18" x14ac:dyDescent="0.2">
      <c r="Q166" s="92"/>
      <c r="R166" s="74"/>
    </row>
  </sheetData>
  <sheetProtection selectLockedCells="1"/>
  <mergeCells count="168">
    <mergeCell ref="F151:H151"/>
    <mergeCell ref="F152:H152"/>
    <mergeCell ref="F153:H153"/>
    <mergeCell ref="F154:H154"/>
    <mergeCell ref="E155:E156"/>
    <mergeCell ref="F155:H155"/>
    <mergeCell ref="F156:H156"/>
    <mergeCell ref="C158:M159"/>
    <mergeCell ref="K1:M1"/>
    <mergeCell ref="F146:H146"/>
    <mergeCell ref="E147:E148"/>
    <mergeCell ref="F147:H147"/>
    <mergeCell ref="F148:H148"/>
    <mergeCell ref="E149:E154"/>
    <mergeCell ref="C126:M127"/>
    <mergeCell ref="C132:C133"/>
    <mergeCell ref="D132:D133"/>
    <mergeCell ref="E132:H133"/>
    <mergeCell ref="I132:I133"/>
    <mergeCell ref="K132:M132"/>
    <mergeCell ref="C134:C156"/>
    <mergeCell ref="D134:D156"/>
    <mergeCell ref="E134:E135"/>
    <mergeCell ref="F134:H134"/>
    <mergeCell ref="G122:H122"/>
    <mergeCell ref="F123:H123"/>
    <mergeCell ref="F124:H124"/>
    <mergeCell ref="F135:H135"/>
    <mergeCell ref="E136:E146"/>
    <mergeCell ref="F136:H136"/>
    <mergeCell ref="G137:H137"/>
    <mergeCell ref="G138:H138"/>
    <mergeCell ref="G139:H139"/>
    <mergeCell ref="F140:H140"/>
    <mergeCell ref="F141:H141"/>
    <mergeCell ref="F142:H142"/>
    <mergeCell ref="F143:H143"/>
    <mergeCell ref="F144:H144"/>
    <mergeCell ref="F145:H145"/>
    <mergeCell ref="G92:H92"/>
    <mergeCell ref="G93:H93"/>
    <mergeCell ref="G94:H94"/>
    <mergeCell ref="C96:M97"/>
    <mergeCell ref="F149:H149"/>
    <mergeCell ref="F150:H150"/>
    <mergeCell ref="C102:C103"/>
    <mergeCell ref="D102:D103"/>
    <mergeCell ref="E102:H103"/>
    <mergeCell ref="I102:I103"/>
    <mergeCell ref="K102:M102"/>
    <mergeCell ref="C104:C124"/>
    <mergeCell ref="D104:D124"/>
    <mergeCell ref="E104:E105"/>
    <mergeCell ref="F104:H104"/>
    <mergeCell ref="G105:H105"/>
    <mergeCell ref="E106:E109"/>
    <mergeCell ref="E110:E117"/>
    <mergeCell ref="E118:E120"/>
    <mergeCell ref="G118:H118"/>
    <mergeCell ref="G119:H119"/>
    <mergeCell ref="G120:H120"/>
    <mergeCell ref="E121:E122"/>
    <mergeCell ref="G121:H121"/>
    <mergeCell ref="C76:C94"/>
    <mergeCell ref="D76:D94"/>
    <mergeCell ref="E76:E84"/>
    <mergeCell ref="F76:H76"/>
    <mergeCell ref="F77:F81"/>
    <mergeCell ref="G77:H77"/>
    <mergeCell ref="G78:H78"/>
    <mergeCell ref="G79:H79"/>
    <mergeCell ref="G80:H80"/>
    <mergeCell ref="G81:H81"/>
    <mergeCell ref="F82:F84"/>
    <mergeCell ref="G82:H82"/>
    <mergeCell ref="G83:H83"/>
    <mergeCell ref="G84:H84"/>
    <mergeCell ref="E85:E89"/>
    <mergeCell ref="F85:H85"/>
    <mergeCell ref="G86:H86"/>
    <mergeCell ref="F87:F89"/>
    <mergeCell ref="G88:H88"/>
    <mergeCell ref="G89:H89"/>
    <mergeCell ref="E90:E94"/>
    <mergeCell ref="F90:H90"/>
    <mergeCell ref="G91:H91"/>
    <mergeCell ref="F92:F94"/>
    <mergeCell ref="C74:C75"/>
    <mergeCell ref="D74:D75"/>
    <mergeCell ref="E74:H75"/>
    <mergeCell ref="I74:I75"/>
    <mergeCell ref="K74:M74"/>
    <mergeCell ref="G49:H49"/>
    <mergeCell ref="G44:H44"/>
    <mergeCell ref="G45:H45"/>
    <mergeCell ref="G46:H46"/>
    <mergeCell ref="G47:H47"/>
    <mergeCell ref="G48:H48"/>
    <mergeCell ref="C72:M72"/>
    <mergeCell ref="F66:H66"/>
    <mergeCell ref="C68:M69"/>
    <mergeCell ref="C42:C66"/>
    <mergeCell ref="D42:D66"/>
    <mergeCell ref="E42:E63"/>
    <mergeCell ref="F42:H42"/>
    <mergeCell ref="G60:H60"/>
    <mergeCell ref="G61:H61"/>
    <mergeCell ref="G62:H62"/>
    <mergeCell ref="G63:H63"/>
    <mergeCell ref="F64:H64"/>
    <mergeCell ref="F65:H65"/>
    <mergeCell ref="F51:F63"/>
    <mergeCell ref="G51:H51"/>
    <mergeCell ref="G52:H52"/>
    <mergeCell ref="G53:H53"/>
    <mergeCell ref="G54:H54"/>
    <mergeCell ref="G55:H55"/>
    <mergeCell ref="G56:H56"/>
    <mergeCell ref="G57:H57"/>
    <mergeCell ref="G50:H50"/>
    <mergeCell ref="G58:H58"/>
    <mergeCell ref="G59:H59"/>
    <mergeCell ref="F43:F50"/>
    <mergeCell ref="C40:C41"/>
    <mergeCell ref="D40:D41"/>
    <mergeCell ref="E40:H41"/>
    <mergeCell ref="I40:I41"/>
    <mergeCell ref="K40:M40"/>
    <mergeCell ref="G43:H43"/>
    <mergeCell ref="C38:M38"/>
    <mergeCell ref="F21:H21"/>
    <mergeCell ref="F22:H22"/>
    <mergeCell ref="G23:H23"/>
    <mergeCell ref="G24:H24"/>
    <mergeCell ref="E25:E27"/>
    <mergeCell ref="F25:H25"/>
    <mergeCell ref="F26:H26"/>
    <mergeCell ref="F27:H27"/>
    <mergeCell ref="E28:E29"/>
    <mergeCell ref="F28:H28"/>
    <mergeCell ref="F29:H29"/>
    <mergeCell ref="F30:H30"/>
    <mergeCell ref="F31:H31"/>
    <mergeCell ref="F32:H32"/>
    <mergeCell ref="C100:M100"/>
    <mergeCell ref="C130:M130"/>
    <mergeCell ref="C3:M3"/>
    <mergeCell ref="C5:D5"/>
    <mergeCell ref="E5:H5"/>
    <mergeCell ref="C7:D7"/>
    <mergeCell ref="E7:H7"/>
    <mergeCell ref="I7:J7"/>
    <mergeCell ref="K7:M7"/>
    <mergeCell ref="C13:C14"/>
    <mergeCell ref="D13:D14"/>
    <mergeCell ref="E13:H14"/>
    <mergeCell ref="I13:I14"/>
    <mergeCell ref="K13:M13"/>
    <mergeCell ref="C15:C32"/>
    <mergeCell ref="D15:D32"/>
    <mergeCell ref="E15:E24"/>
    <mergeCell ref="F15:H15"/>
    <mergeCell ref="F16:H16"/>
    <mergeCell ref="F17:H17"/>
    <mergeCell ref="F18:H18"/>
    <mergeCell ref="F19:H19"/>
    <mergeCell ref="F20:H20"/>
    <mergeCell ref="C34:M35"/>
  </mergeCells>
  <phoneticPr fontId="17"/>
  <conditionalFormatting sqref="E5:H5">
    <cfRule type="expression" dxfId="373" priority="143" stopIfTrue="1">
      <formula>$E$5=""</formula>
    </cfRule>
  </conditionalFormatting>
  <conditionalFormatting sqref="E7:H7">
    <cfRule type="expression" dxfId="372" priority="142" stopIfTrue="1">
      <formula>$E$7=""</formula>
    </cfRule>
  </conditionalFormatting>
  <conditionalFormatting sqref="K15:L15">
    <cfRule type="expression" dxfId="371" priority="145" stopIfTrue="1">
      <formula>$Q$15="×"</formula>
    </cfRule>
    <cfRule type="expression" dxfId="370" priority="136" stopIfTrue="1">
      <formula>COUNTIF($K$15:$L$15,"✔")=0</formula>
    </cfRule>
  </conditionalFormatting>
  <conditionalFormatting sqref="K16:L16">
    <cfRule type="expression" dxfId="369" priority="144" stopIfTrue="1">
      <formula>$Q$16="×"</formula>
    </cfRule>
    <cfRule type="expression" dxfId="368" priority="135" stopIfTrue="1">
      <formula>COUNTIF($K$16:$L$16,"✔")=0</formula>
    </cfRule>
  </conditionalFormatting>
  <conditionalFormatting sqref="K17:L17">
    <cfRule type="expression" dxfId="367" priority="140" stopIfTrue="1">
      <formula>$Q$17="×"</formula>
    </cfRule>
    <cfRule type="expression" dxfId="366" priority="134" stopIfTrue="1">
      <formula>COUNTIF($K$17:$L$17,"✔")=0</formula>
    </cfRule>
  </conditionalFormatting>
  <conditionalFormatting sqref="K18:L18">
    <cfRule type="expression" dxfId="365" priority="139" stopIfTrue="1">
      <formula>$Q$18="×"</formula>
    </cfRule>
    <cfRule type="expression" dxfId="364" priority="133" stopIfTrue="1">
      <formula>COUNTIF($K$18:$L$18,"✔")=0</formula>
    </cfRule>
  </conditionalFormatting>
  <conditionalFormatting sqref="K19:L19">
    <cfRule type="expression" dxfId="363" priority="138" stopIfTrue="1">
      <formula>$Q$19="×"</formula>
    </cfRule>
    <cfRule type="expression" dxfId="362" priority="132" stopIfTrue="1">
      <formula>COUNTIF($K$19:$L$19,"✔")=0</formula>
    </cfRule>
  </conditionalFormatting>
  <conditionalFormatting sqref="K20:L20">
    <cfRule type="expression" dxfId="361" priority="137" stopIfTrue="1">
      <formula>$Q$20="×"</formula>
    </cfRule>
    <cfRule type="expression" dxfId="360" priority="131" stopIfTrue="1">
      <formula>COUNTIF($K$20:$L$20,"✔")=0</formula>
    </cfRule>
  </conditionalFormatting>
  <conditionalFormatting sqref="K21:L21">
    <cfRule type="expression" dxfId="359" priority="129" stopIfTrue="1">
      <formula>COUNTIF($K$21:$L$21,"✔")=0</formula>
    </cfRule>
    <cfRule type="expression" dxfId="358" priority="130" stopIfTrue="1">
      <formula>$Q$21="×"</formula>
    </cfRule>
  </conditionalFormatting>
  <conditionalFormatting sqref="K22:L22">
    <cfRule type="expression" dxfId="357" priority="128" stopIfTrue="1">
      <formula>$Q$22="×"</formula>
    </cfRule>
    <cfRule type="expression" dxfId="356" priority="127" stopIfTrue="1">
      <formula>COUNTIF($K$22:$L$22,"✔")=0</formula>
    </cfRule>
  </conditionalFormatting>
  <conditionalFormatting sqref="K23:L23">
    <cfRule type="expression" dxfId="355" priority="94" stopIfTrue="1">
      <formula>$Q$23="×"</formula>
    </cfRule>
  </conditionalFormatting>
  <conditionalFormatting sqref="K24:L24">
    <cfRule type="expression" dxfId="354" priority="93" stopIfTrue="1">
      <formula>$Q$24="×"</formula>
    </cfRule>
  </conditionalFormatting>
  <conditionalFormatting sqref="K25:L25">
    <cfRule type="expression" dxfId="353" priority="126" stopIfTrue="1">
      <formula>$Q$25="×"</formula>
    </cfRule>
    <cfRule type="expression" dxfId="352" priority="91" stopIfTrue="1">
      <formula>COUNTIF($K$25:$L$25,"✔")=0</formula>
    </cfRule>
  </conditionalFormatting>
  <conditionalFormatting sqref="K27:L27">
    <cfRule type="expression" dxfId="351" priority="90" stopIfTrue="1">
      <formula>$Q$27="×"</formula>
    </cfRule>
  </conditionalFormatting>
  <conditionalFormatting sqref="K28:L28">
    <cfRule type="expression" dxfId="350" priority="56" stopIfTrue="1">
      <formula>COUNTIF($K$28:$L$28,"✔")=0</formula>
    </cfRule>
  </conditionalFormatting>
  <conditionalFormatting sqref="K29:L29">
    <cfRule type="expression" dxfId="349" priority="57" stopIfTrue="1">
      <formula>COUNTIF($K$29:$L$29,"✔")=0</formula>
    </cfRule>
  </conditionalFormatting>
  <conditionalFormatting sqref="K30:L30">
    <cfRule type="expression" dxfId="348" priority="55" stopIfTrue="1">
      <formula>COUNTIF($K$30:$L$30,"✔")=0</formula>
    </cfRule>
  </conditionalFormatting>
  <conditionalFormatting sqref="K31:L31">
    <cfRule type="expression" dxfId="347" priority="13" stopIfTrue="1">
      <formula>COUNTIF($K$31:$L$31,"✔")=0</formula>
    </cfRule>
  </conditionalFormatting>
  <conditionalFormatting sqref="K32:L32">
    <cfRule type="expression" dxfId="346" priority="58" stopIfTrue="1">
      <formula>COUNTIF($K$32:$L$32,"✔")=0</formula>
    </cfRule>
    <cfRule type="expression" dxfId="345" priority="122" stopIfTrue="1">
      <formula>$Q$32="×"</formula>
    </cfRule>
  </conditionalFormatting>
  <conditionalFormatting sqref="K42:L42">
    <cfRule type="expression" dxfId="344" priority="89" stopIfTrue="1">
      <formula>$Q$42="×"</formula>
    </cfRule>
  </conditionalFormatting>
  <conditionalFormatting sqref="K65:L65">
    <cfRule type="expression" dxfId="343" priority="87" stopIfTrue="1">
      <formula>$Q$65="×"</formula>
    </cfRule>
  </conditionalFormatting>
  <conditionalFormatting sqref="K66:L66">
    <cfRule type="expression" dxfId="342" priority="86" stopIfTrue="1">
      <formula>$Q$66="×"</formula>
    </cfRule>
  </conditionalFormatting>
  <conditionalFormatting sqref="K76:L76">
    <cfRule type="expression" dxfId="341" priority="88" stopIfTrue="1">
      <formula>COUNTIF($K$76:$L$76,"✔")=0</formula>
    </cfRule>
    <cfRule type="expression" dxfId="340" priority="121" stopIfTrue="1">
      <formula>$Q$76="×"</formula>
    </cfRule>
  </conditionalFormatting>
  <conditionalFormatting sqref="K85:L85">
    <cfRule type="expression" dxfId="339" priority="120" stopIfTrue="1">
      <formula>$Q$85="×"</formula>
    </cfRule>
    <cfRule type="expression" dxfId="338" priority="76" stopIfTrue="1">
      <formula>COUNTIF($K$85:$L$85,"✔")=0</formula>
    </cfRule>
  </conditionalFormatting>
  <conditionalFormatting sqref="K90:L90">
    <cfRule type="expression" dxfId="337" priority="70" stopIfTrue="1">
      <formula>$Q$90="×"</formula>
    </cfRule>
  </conditionalFormatting>
  <conditionalFormatting sqref="K104:L104">
    <cfRule type="expression" dxfId="336" priority="63" stopIfTrue="1">
      <formula>COUNTIF($K$104:$L$104,"✔")=0</formula>
    </cfRule>
  </conditionalFormatting>
  <conditionalFormatting sqref="K106:L106">
    <cfRule type="expression" dxfId="335" priority="64" stopIfTrue="1">
      <formula>$Q$106="×"</formula>
    </cfRule>
  </conditionalFormatting>
  <conditionalFormatting sqref="K110:L110">
    <cfRule type="expression" dxfId="334" priority="54" stopIfTrue="1">
      <formula>$Q$110="×"</formula>
    </cfRule>
  </conditionalFormatting>
  <conditionalFormatting sqref="K118:L118">
    <cfRule type="expression" dxfId="333" priority="44" stopIfTrue="1">
      <formula>$Q$118="×"</formula>
    </cfRule>
  </conditionalFormatting>
  <conditionalFormatting sqref="K119:L119">
    <cfRule type="expression" dxfId="332" priority="43" stopIfTrue="1">
      <formula>$Q$119="×"</formula>
    </cfRule>
  </conditionalFormatting>
  <conditionalFormatting sqref="K120:L120">
    <cfRule type="expression" dxfId="331" priority="42" stopIfTrue="1">
      <formula>$Q$120="×"</formula>
    </cfRule>
  </conditionalFormatting>
  <conditionalFormatting sqref="K121:L121">
    <cfRule type="expression" dxfId="330" priority="41" stopIfTrue="1">
      <formula>$Q$121="×"</formula>
    </cfRule>
  </conditionalFormatting>
  <conditionalFormatting sqref="K122:L122">
    <cfRule type="expression" dxfId="329" priority="40" stopIfTrue="1">
      <formula>$Q$122="×"</formula>
    </cfRule>
  </conditionalFormatting>
  <conditionalFormatting sqref="K124:L124">
    <cfRule type="expression" dxfId="328" priority="38" stopIfTrue="1">
      <formula>COUNTIF($K$124:$L$124,"✔")=0</formula>
    </cfRule>
    <cfRule type="expression" dxfId="327" priority="118" stopIfTrue="1">
      <formula>$Q$124="×"</formula>
    </cfRule>
  </conditionalFormatting>
  <conditionalFormatting sqref="K134:L134">
    <cfRule type="expression" dxfId="326" priority="37" stopIfTrue="1">
      <formula>$Q$134="×"</formula>
    </cfRule>
  </conditionalFormatting>
  <conditionalFormatting sqref="K135:L135">
    <cfRule type="expression" dxfId="325" priority="36" stopIfTrue="1">
      <formula>$Q$135="×"</formula>
    </cfRule>
  </conditionalFormatting>
  <conditionalFormatting sqref="K136:L136">
    <cfRule type="expression" dxfId="324" priority="35" stopIfTrue="1">
      <formula>$Q$136="×"</formula>
    </cfRule>
  </conditionalFormatting>
  <conditionalFormatting sqref="K141:L141">
    <cfRule type="expression" dxfId="323" priority="29" stopIfTrue="1">
      <formula>$Q$141="×"</formula>
    </cfRule>
  </conditionalFormatting>
  <conditionalFormatting sqref="K142:L142">
    <cfRule type="expression" dxfId="322" priority="28" stopIfTrue="1">
      <formula>$Q$142="×"</formula>
    </cfRule>
  </conditionalFormatting>
  <conditionalFormatting sqref="K143:L143">
    <cfRule type="expression" dxfId="321" priority="27" stopIfTrue="1">
      <formula>$Q$143="×"</formula>
    </cfRule>
  </conditionalFormatting>
  <conditionalFormatting sqref="K147:L147">
    <cfRule type="expression" dxfId="320" priority="23" stopIfTrue="1">
      <formula>$Q$147="×"</formula>
    </cfRule>
  </conditionalFormatting>
  <conditionalFormatting sqref="K149:L149">
    <cfRule type="expression" dxfId="319" priority="21" stopIfTrue="1">
      <formula>$Q$149="×"</formula>
    </cfRule>
  </conditionalFormatting>
  <conditionalFormatting sqref="K150:L150">
    <cfRule type="expression" dxfId="318" priority="20" stopIfTrue="1">
      <formula>$Q$150="×"</formula>
    </cfRule>
  </conditionalFormatting>
  <conditionalFormatting sqref="K151:L151">
    <cfRule type="expression" dxfId="317" priority="19" stopIfTrue="1">
      <formula>$Q$151="×"</formula>
    </cfRule>
  </conditionalFormatting>
  <conditionalFormatting sqref="K152:L152">
    <cfRule type="expression" dxfId="316" priority="18" stopIfTrue="1">
      <formula>$Q$152="×"</formula>
    </cfRule>
  </conditionalFormatting>
  <conditionalFormatting sqref="K153:L153">
    <cfRule type="expression" dxfId="315" priority="17" stopIfTrue="1">
      <formula>$Q$153="×"</formula>
    </cfRule>
  </conditionalFormatting>
  <conditionalFormatting sqref="K154:L154">
    <cfRule type="expression" dxfId="314" priority="16" stopIfTrue="1">
      <formula>$Q$154="×"</formula>
    </cfRule>
  </conditionalFormatting>
  <conditionalFormatting sqref="K155:L155">
    <cfRule type="expression" dxfId="313" priority="15" stopIfTrue="1">
      <formula>$Q$155="×"</formula>
    </cfRule>
  </conditionalFormatting>
  <conditionalFormatting sqref="K156:L156">
    <cfRule type="expression" dxfId="312" priority="14" stopIfTrue="1">
      <formula>$Q$156="×"</formula>
    </cfRule>
  </conditionalFormatting>
  <conditionalFormatting sqref="K7:M7">
    <cfRule type="expression" dxfId="311" priority="141" stopIfTrue="1">
      <formula>$K$7=""</formula>
    </cfRule>
  </conditionalFormatting>
  <conditionalFormatting sqref="K43:M43">
    <cfRule type="expression" dxfId="310" priority="115" stopIfTrue="1">
      <formula>($K$42="✔")*($Q$43="×")</formula>
    </cfRule>
  </conditionalFormatting>
  <conditionalFormatting sqref="K43:M64">
    <cfRule type="expression" dxfId="309" priority="116" stopIfTrue="1">
      <formula>$L$42="✔"</formula>
    </cfRule>
  </conditionalFormatting>
  <conditionalFormatting sqref="K44:M44">
    <cfRule type="expression" dxfId="308" priority="114" stopIfTrue="1">
      <formula>($K$42="✔")*($Q$44="×")</formula>
    </cfRule>
  </conditionalFormatting>
  <conditionalFormatting sqref="K45:M45">
    <cfRule type="expression" dxfId="307" priority="113" stopIfTrue="1">
      <formula>($K$42="✔")*($Q$45="×")</formula>
    </cfRule>
  </conditionalFormatting>
  <conditionalFormatting sqref="K46:M46">
    <cfRule type="expression" dxfId="306" priority="112" stopIfTrue="1">
      <formula>($K$42="✔")*($Q$46="×")</formula>
    </cfRule>
  </conditionalFormatting>
  <conditionalFormatting sqref="K47:M47">
    <cfRule type="expression" dxfId="305" priority="111" stopIfTrue="1">
      <formula>($K$42="✔")*($Q$47="×")</formula>
    </cfRule>
  </conditionalFormatting>
  <conditionalFormatting sqref="K48:M48">
    <cfRule type="expression" dxfId="304" priority="110" stopIfTrue="1">
      <formula>($K$42="✔")*($Q$48="×")</formula>
    </cfRule>
  </conditionalFormatting>
  <conditionalFormatting sqref="K49:M49">
    <cfRule type="expression" dxfId="303" priority="109" stopIfTrue="1">
      <formula>($K$42="✔")*($Q$49="×")</formula>
    </cfRule>
  </conditionalFormatting>
  <conditionalFormatting sqref="K50:M50">
    <cfRule type="expression" dxfId="302" priority="108" stopIfTrue="1">
      <formula>($K$42="✔")*($Q$50="×")</formula>
    </cfRule>
  </conditionalFormatting>
  <conditionalFormatting sqref="K51:M51">
    <cfRule type="expression" dxfId="301" priority="107" stopIfTrue="1">
      <formula>($K$42="✔")*($Q$51="×")</formula>
    </cfRule>
  </conditionalFormatting>
  <conditionalFormatting sqref="K52:M52">
    <cfRule type="expression" dxfId="300" priority="106" stopIfTrue="1">
      <formula>($K$42="✔")*($Q$52="×")</formula>
    </cfRule>
  </conditionalFormatting>
  <conditionalFormatting sqref="K53:M53">
    <cfRule type="expression" dxfId="299" priority="105" stopIfTrue="1">
      <formula>($K$42="✔")*($Q$53="×")</formula>
    </cfRule>
  </conditionalFormatting>
  <conditionalFormatting sqref="K54:M54">
    <cfRule type="expression" dxfId="298" priority="104" stopIfTrue="1">
      <formula>($K$42="✔")*($Q$54="×")</formula>
    </cfRule>
  </conditionalFormatting>
  <conditionalFormatting sqref="K55:M55">
    <cfRule type="expression" dxfId="297" priority="103" stopIfTrue="1">
      <formula>($K$42="✔")*($Q$55="×")</formula>
    </cfRule>
  </conditionalFormatting>
  <conditionalFormatting sqref="K56:M56">
    <cfRule type="expression" dxfId="296" priority="102" stopIfTrue="1">
      <formula>($K$42="✔")*($Q$56="×")</formula>
    </cfRule>
  </conditionalFormatting>
  <conditionalFormatting sqref="K57:M57">
    <cfRule type="expression" dxfId="295" priority="77" stopIfTrue="1">
      <formula>($K$42="✔")*($Q$57="×")</formula>
    </cfRule>
  </conditionalFormatting>
  <conditionalFormatting sqref="K58:M58">
    <cfRule type="expression" dxfId="294" priority="101" stopIfTrue="1">
      <formula>($K$42="✔")*($Q$58="×")</formula>
    </cfRule>
  </conditionalFormatting>
  <conditionalFormatting sqref="K59:M59">
    <cfRule type="expression" dxfId="293" priority="100" stopIfTrue="1">
      <formula>($K$42="✔")*($Q$59="×")</formula>
    </cfRule>
  </conditionalFormatting>
  <conditionalFormatting sqref="K60:M60">
    <cfRule type="expression" dxfId="292" priority="99" stopIfTrue="1">
      <formula>($K$42="✔")*($Q$60="×")</formula>
    </cfRule>
  </conditionalFormatting>
  <conditionalFormatting sqref="K61:M61">
    <cfRule type="expression" dxfId="291" priority="98" stopIfTrue="1">
      <formula>($K$42="✔")*($Q$61="×")</formula>
    </cfRule>
  </conditionalFormatting>
  <conditionalFormatting sqref="K62:M62">
    <cfRule type="expression" dxfId="290" priority="97" stopIfTrue="1">
      <formula>($K$42="✔")*($Q$62="×")</formula>
    </cfRule>
  </conditionalFormatting>
  <conditionalFormatting sqref="K63:M63">
    <cfRule type="expression" dxfId="289" priority="96" stopIfTrue="1">
      <formula>($K$42="✔")*($Q$63="×")</formula>
    </cfRule>
  </conditionalFormatting>
  <conditionalFormatting sqref="K64:M64">
    <cfRule type="expression" dxfId="288" priority="95" stopIfTrue="1">
      <formula>($K$42="✔")*($Q$64="×")</formula>
    </cfRule>
  </conditionalFormatting>
  <conditionalFormatting sqref="K77:M77">
    <cfRule type="expression" dxfId="287" priority="84" stopIfTrue="1">
      <formula>$Q$77="×"</formula>
    </cfRule>
  </conditionalFormatting>
  <conditionalFormatting sqref="K77:M84">
    <cfRule type="expression" dxfId="286" priority="85" stopIfTrue="1">
      <formula>$L$76="✔"</formula>
    </cfRule>
  </conditionalFormatting>
  <conditionalFormatting sqref="K78:M78">
    <cfRule type="expression" dxfId="285" priority="83" stopIfTrue="1">
      <formula>$Q$78="×"</formula>
    </cfRule>
  </conditionalFormatting>
  <conditionalFormatting sqref="K79:M79">
    <cfRule type="expression" dxfId="284" priority="82" stopIfTrue="1">
      <formula>$Q$79="×"</formula>
    </cfRule>
  </conditionalFormatting>
  <conditionalFormatting sqref="K80:M80">
    <cfRule type="expression" dxfId="283" priority="81" stopIfTrue="1">
      <formula>$Q$80="×"</formula>
    </cfRule>
  </conditionalFormatting>
  <conditionalFormatting sqref="K81:M81">
    <cfRule type="expression" dxfId="282" priority="80" stopIfTrue="1">
      <formula>$Q$81="×"</formula>
    </cfRule>
  </conditionalFormatting>
  <conditionalFormatting sqref="K82:M82">
    <cfRule type="expression" dxfId="281" priority="79" stopIfTrue="1">
      <formula>$Q$82="×"</formula>
    </cfRule>
  </conditionalFormatting>
  <conditionalFormatting sqref="K83:M83">
    <cfRule type="expression" dxfId="280" priority="78" stopIfTrue="1">
      <formula>$Q$83="×"</formula>
    </cfRule>
  </conditionalFormatting>
  <conditionalFormatting sqref="K84:M84">
    <cfRule type="expression" dxfId="279" priority="12" stopIfTrue="1">
      <formula>$Q$84="×"</formula>
    </cfRule>
  </conditionalFormatting>
  <conditionalFormatting sqref="K86:M86">
    <cfRule type="expression" dxfId="278" priority="74" stopIfTrue="1">
      <formula>$Q$86="×"</formula>
    </cfRule>
  </conditionalFormatting>
  <conditionalFormatting sqref="K86:M89">
    <cfRule type="expression" dxfId="277" priority="75" stopIfTrue="1">
      <formula>$L$85="✔"</formula>
    </cfRule>
  </conditionalFormatting>
  <conditionalFormatting sqref="K87:M87">
    <cfRule type="expression" dxfId="276" priority="73" stopIfTrue="1">
      <formula>$Q$87="×"</formula>
    </cfRule>
  </conditionalFormatting>
  <conditionalFormatting sqref="K88:M88">
    <cfRule type="expression" dxfId="275" priority="72" stopIfTrue="1">
      <formula>$Q$88="×"</formula>
    </cfRule>
  </conditionalFormatting>
  <conditionalFormatting sqref="K89:M89">
    <cfRule type="expression" dxfId="274" priority="71" stopIfTrue="1">
      <formula>$Q$89="×"</formula>
    </cfRule>
  </conditionalFormatting>
  <conditionalFormatting sqref="K91:M91">
    <cfRule type="expression" dxfId="273" priority="69" stopIfTrue="1">
      <formula>$Q$91="×"</formula>
    </cfRule>
  </conditionalFormatting>
  <conditionalFormatting sqref="K91:M94">
    <cfRule type="expression" dxfId="272" priority="11" stopIfTrue="1">
      <formula>$L$90="✔"</formula>
    </cfRule>
  </conditionalFormatting>
  <conditionalFormatting sqref="K92:M92">
    <cfRule type="expression" dxfId="271" priority="68" stopIfTrue="1">
      <formula>$Q$92="×"</formula>
    </cfRule>
  </conditionalFormatting>
  <conditionalFormatting sqref="K93:M93">
    <cfRule type="expression" dxfId="270" priority="67" stopIfTrue="1">
      <formula>$Q$93="×"</formula>
    </cfRule>
  </conditionalFormatting>
  <conditionalFormatting sqref="K94:M94">
    <cfRule type="expression" dxfId="269" priority="66" stopIfTrue="1">
      <formula>$Q$94="×"</formula>
    </cfRule>
  </conditionalFormatting>
  <conditionalFormatting sqref="K105:M105">
    <cfRule type="expression" dxfId="268" priority="65" stopIfTrue="1">
      <formula>$Q$105="×"</formula>
    </cfRule>
  </conditionalFormatting>
  <conditionalFormatting sqref="K105:M122">
    <cfRule type="expression" dxfId="267" priority="62" stopIfTrue="1">
      <formula>$L$104="✔"</formula>
    </cfRule>
  </conditionalFormatting>
  <conditionalFormatting sqref="K107:M107">
    <cfRule type="expression" dxfId="266" priority="61" stopIfTrue="1">
      <formula>$Q$107="×"</formula>
    </cfRule>
  </conditionalFormatting>
  <conditionalFormatting sqref="K107:M109">
    <cfRule type="expression" dxfId="265" priority="53" stopIfTrue="1">
      <formula>$L$106="✔"</formula>
    </cfRule>
  </conditionalFormatting>
  <conditionalFormatting sqref="K108:M108">
    <cfRule type="expression" dxfId="264" priority="60" stopIfTrue="1">
      <formula>$Q$108="×"</formula>
    </cfRule>
  </conditionalFormatting>
  <conditionalFormatting sqref="K109:M109">
    <cfRule type="expression" dxfId="263" priority="59" stopIfTrue="1">
      <formula>$Q$109="×"</formula>
    </cfRule>
  </conditionalFormatting>
  <conditionalFormatting sqref="K111:M111">
    <cfRule type="expression" dxfId="262" priority="51" stopIfTrue="1">
      <formula>$Q$111="×"</formula>
    </cfRule>
  </conditionalFormatting>
  <conditionalFormatting sqref="K111:M117">
    <cfRule type="expression" dxfId="261" priority="52" stopIfTrue="1">
      <formula>$L$110="✔"</formula>
    </cfRule>
  </conditionalFormatting>
  <conditionalFormatting sqref="K112:M112">
    <cfRule type="expression" dxfId="260" priority="50" stopIfTrue="1">
      <formula>$Q$112="×"</formula>
    </cfRule>
  </conditionalFormatting>
  <conditionalFormatting sqref="K113:M113">
    <cfRule type="expression" dxfId="259" priority="49" stopIfTrue="1">
      <formula>$Q$113="×"</formula>
    </cfRule>
  </conditionalFormatting>
  <conditionalFormatting sqref="K114:M114">
    <cfRule type="expression" dxfId="258" priority="48" stopIfTrue="1">
      <formula>$Q$114="×"</formula>
    </cfRule>
  </conditionalFormatting>
  <conditionalFormatting sqref="K115:M115">
    <cfRule type="expression" dxfId="257" priority="47" stopIfTrue="1">
      <formula>$Q$115="×"</formula>
    </cfRule>
  </conditionalFormatting>
  <conditionalFormatting sqref="K116:M116">
    <cfRule type="expression" dxfId="256" priority="46" stopIfTrue="1">
      <formula>$Q$116="×"</formula>
    </cfRule>
  </conditionalFormatting>
  <conditionalFormatting sqref="K117:M117">
    <cfRule type="expression" dxfId="255" priority="45" stopIfTrue="1">
      <formula>$Q$117="×"</formula>
    </cfRule>
  </conditionalFormatting>
  <conditionalFormatting sqref="K137:M137">
    <cfRule type="expression" dxfId="254" priority="33" stopIfTrue="1">
      <formula>$Q$137="×"</formula>
    </cfRule>
  </conditionalFormatting>
  <conditionalFormatting sqref="K137:M139">
    <cfRule type="expression" dxfId="253" priority="34" stopIfTrue="1">
      <formula>$L$136="✔"</formula>
    </cfRule>
  </conditionalFormatting>
  <conditionalFormatting sqref="K138:M138">
    <cfRule type="expression" dxfId="252" priority="32" stopIfTrue="1">
      <formula>$Q$138="×"</formula>
    </cfRule>
  </conditionalFormatting>
  <conditionalFormatting sqref="K139:M139">
    <cfRule type="expression" dxfId="251" priority="31" stopIfTrue="1">
      <formula>$Q$139="×"</formula>
    </cfRule>
  </conditionalFormatting>
  <conditionalFormatting sqref="K144:M144">
    <cfRule type="expression" dxfId="250" priority="117" stopIfTrue="1">
      <formula>$Q$144="×"</formula>
    </cfRule>
    <cfRule type="expression" dxfId="249" priority="26" stopIfTrue="1">
      <formula>COUNTIF($K$144:$M$144,"✔")=0</formula>
    </cfRule>
  </conditionalFormatting>
  <conditionalFormatting sqref="K145:M145">
    <cfRule type="expression" dxfId="248" priority="25" stopIfTrue="1">
      <formula>$Q$145="×"</formula>
    </cfRule>
  </conditionalFormatting>
  <conditionalFormatting sqref="K146:M146">
    <cfRule type="expression" dxfId="247" priority="24" stopIfTrue="1">
      <formula>$Q$146="×"</formula>
    </cfRule>
  </conditionalFormatting>
  <conditionalFormatting sqref="L28">
    <cfRule type="expression" dxfId="246" priority="125" stopIfTrue="1">
      <formula>$Q$28="×"</formula>
    </cfRule>
  </conditionalFormatting>
  <conditionalFormatting sqref="L29">
    <cfRule type="expression" dxfId="245" priority="124" stopIfTrue="1">
      <formula>$Q$29="×"</formula>
    </cfRule>
  </conditionalFormatting>
  <conditionalFormatting sqref="L30">
    <cfRule type="expression" dxfId="244" priority="123" stopIfTrue="1">
      <formula>$Q$30="×"</formula>
    </cfRule>
  </conditionalFormatting>
  <conditionalFormatting sqref="L104">
    <cfRule type="expression" dxfId="243" priority="119" stopIfTrue="1">
      <formula>$Q$104="×"</formula>
    </cfRule>
  </conditionalFormatting>
  <dataValidations count="1">
    <dataValidation type="list" allowBlank="1" showInputMessage="1" showErrorMessage="1" sqref="K15:M33 K104:M125 K76:M95 K42:M67 K134:M157" xr:uid="{00000000-0002-0000-0300-000000000000}">
      <formula1>$O$15:$O$16</formula1>
    </dataValidation>
  </dataValidations>
  <pageMargins left="0.70866141732283472" right="0.70866141732283472" top="0.74803149606299213" bottom="0.74803149606299213" header="0.31496062992125984" footer="0.31496062992125984"/>
  <pageSetup paperSize="9" scale="44" fitToHeight="0" orientation="portrait" r:id="rId1"/>
  <rowBreaks count="4" manualBreakCount="4">
    <brk id="36" min="1" max="23" man="1"/>
    <brk id="70" min="1" max="23" man="1"/>
    <brk id="98" min="1" max="23" man="1"/>
    <brk id="128" min="1" max="2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FF99FF"/>
    <pageSetUpPr fitToPage="1"/>
  </sheetPr>
  <dimension ref="B1:T162"/>
  <sheetViews>
    <sheetView view="pageBreakPreview" topLeftCell="A43" zoomScale="70" zoomScaleNormal="100" zoomScaleSheetLayoutView="70" workbookViewId="0">
      <selection activeCell="K2" sqref="K2"/>
    </sheetView>
  </sheetViews>
  <sheetFormatPr defaultColWidth="9" defaultRowHeight="13.2" x14ac:dyDescent="0.2"/>
  <cols>
    <col min="1" max="1" width="9" style="3"/>
    <col min="2" max="2" width="2" style="3" customWidth="1"/>
    <col min="3" max="3" width="9" style="3"/>
    <col min="4" max="4" width="14.77734375" style="3" customWidth="1"/>
    <col min="5" max="5" width="3.44140625" style="3" customWidth="1"/>
    <col min="6" max="6" width="3.33203125" style="3" customWidth="1"/>
    <col min="7" max="7" width="3.21875" style="3" customWidth="1"/>
    <col min="8" max="8" width="41.88671875" style="3" customWidth="1"/>
    <col min="9" max="9" width="9" style="3" customWidth="1"/>
    <col min="10" max="10" width="14" style="3" customWidth="1"/>
    <col min="11" max="13" width="9.6640625" style="53" customWidth="1"/>
    <col min="14" max="14" width="1.6640625" style="53" customWidth="1"/>
    <col min="15" max="15" width="9" style="3"/>
    <col min="16" max="16" width="4" style="3" hidden="1" customWidth="1"/>
    <col min="17" max="19" width="9" style="3" hidden="1" customWidth="1"/>
    <col min="20" max="23" width="9" style="3"/>
    <col min="24" max="24" width="6.88671875" style="3" customWidth="1"/>
    <col min="25" max="16384" width="9" style="3"/>
  </cols>
  <sheetData>
    <row r="1" spans="2:17" ht="21" customHeight="1" x14ac:dyDescent="0.2">
      <c r="B1" s="157" t="s">
        <v>241</v>
      </c>
      <c r="C1" s="122"/>
      <c r="D1" s="122"/>
      <c r="E1" s="122"/>
      <c r="F1" s="122"/>
      <c r="G1" s="122"/>
      <c r="H1" s="122"/>
      <c r="I1" s="122"/>
      <c r="J1" s="122"/>
      <c r="K1" s="297" t="s">
        <v>921</v>
      </c>
      <c r="L1" s="297"/>
      <c r="M1" s="297"/>
      <c r="N1" s="124"/>
    </row>
    <row r="2" spans="2:17" ht="5.25" customHeight="1" x14ac:dyDescent="0.2">
      <c r="B2" s="158"/>
      <c r="C2" s="1"/>
      <c r="D2" s="1"/>
      <c r="E2" s="1"/>
      <c r="F2" s="1"/>
      <c r="G2" s="1"/>
      <c r="H2" s="1"/>
      <c r="I2" s="1"/>
      <c r="J2" s="1"/>
      <c r="K2" s="137"/>
      <c r="L2" s="137"/>
      <c r="M2" s="137"/>
      <c r="N2" s="138"/>
    </row>
    <row r="3" spans="2:17" ht="24" customHeight="1" x14ac:dyDescent="0.2">
      <c r="B3" s="125"/>
      <c r="C3" s="356" t="s">
        <v>132</v>
      </c>
      <c r="D3" s="356"/>
      <c r="E3" s="356"/>
      <c r="F3" s="356"/>
      <c r="G3" s="356"/>
      <c r="H3" s="356"/>
      <c r="I3" s="356"/>
      <c r="J3" s="356"/>
      <c r="K3" s="356"/>
      <c r="L3" s="356"/>
      <c r="M3" s="127"/>
      <c r="N3" s="128"/>
    </row>
    <row r="4" spans="2:17" ht="10.050000000000001" customHeight="1" thickBot="1" x14ac:dyDescent="0.25">
      <c r="B4" s="125"/>
      <c r="C4" s="129"/>
      <c r="D4" s="129"/>
      <c r="E4" s="129"/>
      <c r="F4" s="129"/>
      <c r="G4" s="129"/>
      <c r="H4" s="129"/>
      <c r="I4" s="129"/>
      <c r="J4" s="129"/>
      <c r="K4" s="129"/>
      <c r="L4" s="130"/>
      <c r="M4" s="130"/>
      <c r="N4" s="131"/>
      <c r="O4" s="61"/>
    </row>
    <row r="5" spans="2:17" ht="27" customHeight="1" thickTop="1" thickBot="1" x14ac:dyDescent="0.25">
      <c r="B5" s="125"/>
      <c r="C5" s="329" t="s">
        <v>1</v>
      </c>
      <c r="D5" s="330"/>
      <c r="E5" s="331" t="s">
        <v>236</v>
      </c>
      <c r="F5" s="332"/>
      <c r="G5" s="332"/>
      <c r="H5" s="333"/>
      <c r="I5" s="132"/>
      <c r="J5" s="1"/>
      <c r="K5" s="1"/>
      <c r="L5" s="130"/>
      <c r="M5" s="130"/>
      <c r="N5" s="131"/>
      <c r="O5" s="61"/>
    </row>
    <row r="6" spans="2:17" ht="10.050000000000001" customHeight="1" thickTop="1" thickBot="1" x14ac:dyDescent="0.25">
      <c r="B6" s="125"/>
      <c r="C6" s="54"/>
      <c r="D6" s="54"/>
      <c r="E6" s="133"/>
      <c r="F6" s="133"/>
      <c r="G6" s="133"/>
      <c r="H6" s="133"/>
      <c r="I6" s="132"/>
      <c r="J6" s="132"/>
      <c r="K6" s="132"/>
      <c r="L6" s="130"/>
      <c r="M6" s="130"/>
      <c r="N6" s="131"/>
      <c r="O6" s="61"/>
    </row>
    <row r="7" spans="2:17" ht="27" customHeight="1" thickTop="1" thickBot="1" x14ac:dyDescent="0.25">
      <c r="B7" s="125"/>
      <c r="C7" s="329" t="s">
        <v>2</v>
      </c>
      <c r="D7" s="330"/>
      <c r="E7" s="331" t="s">
        <v>238</v>
      </c>
      <c r="F7" s="332"/>
      <c r="G7" s="332"/>
      <c r="H7" s="333"/>
      <c r="I7" s="371" t="s">
        <v>3</v>
      </c>
      <c r="J7" s="372"/>
      <c r="K7" s="337">
        <v>12345</v>
      </c>
      <c r="L7" s="338"/>
      <c r="M7" s="130"/>
      <c r="N7" s="131"/>
      <c r="O7" s="61"/>
    </row>
    <row r="8" spans="2:17" ht="11.25" customHeight="1" thickTop="1" x14ac:dyDescent="0.2">
      <c r="B8" s="125"/>
      <c r="C8" s="100"/>
      <c r="D8" s="100"/>
      <c r="E8" s="100"/>
      <c r="F8" s="52"/>
      <c r="G8" s="134"/>
      <c r="H8" s="135"/>
      <c r="I8" s="136"/>
      <c r="J8" s="100"/>
      <c r="K8" s="137"/>
      <c r="L8" s="137"/>
      <c r="M8" s="137"/>
      <c r="N8" s="138"/>
    </row>
    <row r="9" spans="2:17" ht="6" customHeight="1" x14ac:dyDescent="0.2">
      <c r="B9" s="125"/>
      <c r="C9" s="54"/>
      <c r="D9" s="54"/>
      <c r="E9" s="55"/>
      <c r="F9" s="55"/>
      <c r="G9" s="55"/>
      <c r="H9" s="55"/>
      <c r="I9" s="56"/>
      <c r="J9" s="56"/>
      <c r="K9" s="57"/>
      <c r="L9" s="57"/>
      <c r="M9" s="130"/>
      <c r="N9" s="131"/>
      <c r="O9" s="61"/>
    </row>
    <row r="10" spans="2:17" ht="16.2" x14ac:dyDescent="0.2">
      <c r="B10" s="125"/>
      <c r="C10" s="370" t="s">
        <v>4</v>
      </c>
      <c r="D10" s="370"/>
      <c r="E10" s="370"/>
      <c r="F10" s="370"/>
      <c r="G10" s="370"/>
      <c r="H10" s="370"/>
      <c r="I10" s="370"/>
      <c r="J10" s="370"/>
      <c r="K10" s="370"/>
      <c r="L10" s="370"/>
      <c r="M10" s="370"/>
      <c r="N10" s="131"/>
      <c r="O10" s="61"/>
    </row>
    <row r="11" spans="2:17" ht="4.5" customHeight="1" x14ac:dyDescent="0.2">
      <c r="B11" s="125"/>
      <c r="C11" s="54"/>
      <c r="D11" s="54"/>
      <c r="E11" s="55"/>
      <c r="F11" s="55"/>
      <c r="G11" s="55"/>
      <c r="H11" s="55"/>
      <c r="I11" s="56"/>
      <c r="J11" s="56"/>
      <c r="K11" s="57"/>
      <c r="L11" s="57"/>
      <c r="M11" s="130"/>
      <c r="N11" s="131"/>
      <c r="O11" s="61"/>
    </row>
    <row r="12" spans="2:17" ht="4.5" customHeight="1" thickBot="1" x14ac:dyDescent="0.25">
      <c r="B12" s="125"/>
      <c r="C12" s="54"/>
      <c r="D12" s="54"/>
      <c r="E12" s="55"/>
      <c r="F12" s="55"/>
      <c r="G12" s="55"/>
      <c r="H12" s="55"/>
      <c r="I12" s="56"/>
      <c r="J12" s="56"/>
      <c r="K12" s="57"/>
      <c r="L12" s="57"/>
      <c r="M12" s="130"/>
      <c r="N12" s="131"/>
      <c r="O12" s="61"/>
    </row>
    <row r="13" spans="2:17" ht="14.25" customHeight="1" x14ac:dyDescent="0.2">
      <c r="B13" s="125"/>
      <c r="C13" s="285" t="s">
        <v>5</v>
      </c>
      <c r="D13" s="287" t="s">
        <v>6</v>
      </c>
      <c r="E13" s="289" t="s">
        <v>7</v>
      </c>
      <c r="F13" s="290"/>
      <c r="G13" s="290"/>
      <c r="H13" s="291"/>
      <c r="I13" s="295" t="s">
        <v>8</v>
      </c>
      <c r="J13" s="159" t="s">
        <v>133</v>
      </c>
      <c r="K13" s="299" t="s">
        <v>9</v>
      </c>
      <c r="L13" s="299"/>
      <c r="M13" s="300"/>
      <c r="N13" s="139"/>
    </row>
    <row r="14" spans="2:17" ht="14.25" customHeight="1" thickBot="1" x14ac:dyDescent="0.25">
      <c r="B14" s="125"/>
      <c r="C14" s="286"/>
      <c r="D14" s="288"/>
      <c r="E14" s="292"/>
      <c r="F14" s="293"/>
      <c r="G14" s="293"/>
      <c r="H14" s="294"/>
      <c r="I14" s="296"/>
      <c r="J14" s="160" t="s">
        <v>134</v>
      </c>
      <c r="K14" s="161" t="s">
        <v>11</v>
      </c>
      <c r="L14" s="80" t="s">
        <v>12</v>
      </c>
      <c r="M14" s="81" t="s">
        <v>13</v>
      </c>
      <c r="N14" s="139"/>
    </row>
    <row r="15" spans="2:17" ht="60.75" customHeight="1" x14ac:dyDescent="0.2">
      <c r="B15" s="125"/>
      <c r="C15" s="368" t="s">
        <v>14</v>
      </c>
      <c r="D15" s="369" t="s">
        <v>136</v>
      </c>
      <c r="E15" s="344" t="s">
        <v>16</v>
      </c>
      <c r="F15" s="277" t="s">
        <v>137</v>
      </c>
      <c r="G15" s="277"/>
      <c r="H15" s="277"/>
      <c r="I15" s="4" t="s">
        <v>18</v>
      </c>
      <c r="J15" s="119" t="s">
        <v>19</v>
      </c>
      <c r="K15" s="102" t="s">
        <v>225</v>
      </c>
      <c r="L15" s="103"/>
      <c r="M15" s="8"/>
      <c r="N15" s="140"/>
      <c r="P15" s="162" t="s">
        <v>138</v>
      </c>
      <c r="Q15" s="3" t="str">
        <f>IF(K15="✔","○","×")</f>
        <v>○</v>
      </c>
    </row>
    <row r="16" spans="2:17" ht="60.75" customHeight="1" x14ac:dyDescent="0.2">
      <c r="B16" s="125"/>
      <c r="C16" s="347"/>
      <c r="D16" s="345"/>
      <c r="E16" s="328"/>
      <c r="F16" s="265" t="s">
        <v>139</v>
      </c>
      <c r="G16" s="265"/>
      <c r="H16" s="265"/>
      <c r="I16" s="10" t="s">
        <v>18</v>
      </c>
      <c r="J16" s="94" t="s">
        <v>19</v>
      </c>
      <c r="K16" s="104" t="s">
        <v>225</v>
      </c>
      <c r="L16" s="105"/>
      <c r="M16" s="14"/>
      <c r="N16" s="140"/>
      <c r="Q16" s="3" t="str">
        <f>IF(K16="✔","○","×")</f>
        <v>○</v>
      </c>
    </row>
    <row r="17" spans="2:20" ht="60.75" customHeight="1" x14ac:dyDescent="0.2">
      <c r="B17" s="125"/>
      <c r="C17" s="347"/>
      <c r="D17" s="345"/>
      <c r="E17" s="328"/>
      <c r="F17" s="265" t="s">
        <v>140</v>
      </c>
      <c r="G17" s="265"/>
      <c r="H17" s="265"/>
      <c r="I17" s="10" t="s">
        <v>18</v>
      </c>
      <c r="J17" s="94" t="s">
        <v>19</v>
      </c>
      <c r="K17" s="104" t="s">
        <v>225</v>
      </c>
      <c r="L17" s="105"/>
      <c r="M17" s="14"/>
      <c r="N17" s="140"/>
      <c r="Q17" s="3" t="str">
        <f>IF(K17="✔","○","×")</f>
        <v>○</v>
      </c>
    </row>
    <row r="18" spans="2:20" ht="60.75" customHeight="1" x14ac:dyDescent="0.2">
      <c r="B18" s="125"/>
      <c r="C18" s="347"/>
      <c r="D18" s="345"/>
      <c r="E18" s="328"/>
      <c r="F18" s="265" t="s">
        <v>141</v>
      </c>
      <c r="G18" s="265"/>
      <c r="H18" s="265"/>
      <c r="I18" s="10" t="s">
        <v>18</v>
      </c>
      <c r="J18" s="94" t="s">
        <v>19</v>
      </c>
      <c r="K18" s="104"/>
      <c r="L18" s="105" t="s">
        <v>225</v>
      </c>
      <c r="M18" s="14"/>
      <c r="N18" s="140"/>
      <c r="Q18" s="3" t="str">
        <f>IF(K18="✔","○","×")</f>
        <v>×</v>
      </c>
    </row>
    <row r="19" spans="2:20" ht="60.75" customHeight="1" x14ac:dyDescent="0.2">
      <c r="B19" s="125"/>
      <c r="C19" s="347"/>
      <c r="D19" s="345"/>
      <c r="E19" s="328"/>
      <c r="F19" s="327" t="s">
        <v>142</v>
      </c>
      <c r="G19" s="265"/>
      <c r="H19" s="265"/>
      <c r="I19" s="10" t="s">
        <v>18</v>
      </c>
      <c r="J19" s="94" t="s">
        <v>19</v>
      </c>
      <c r="K19" s="104" t="s">
        <v>225</v>
      </c>
      <c r="L19" s="105"/>
      <c r="M19" s="14"/>
      <c r="N19" s="140"/>
      <c r="Q19" s="3" t="str">
        <f>IF(K19="✔","○","×")</f>
        <v>○</v>
      </c>
    </row>
    <row r="20" spans="2:20" ht="60.75" customHeight="1" x14ac:dyDescent="0.2">
      <c r="B20" s="125"/>
      <c r="C20" s="347"/>
      <c r="D20" s="345"/>
      <c r="E20" s="328"/>
      <c r="F20" s="15"/>
      <c r="G20" s="265" t="s">
        <v>243</v>
      </c>
      <c r="H20" s="265"/>
      <c r="I20" s="10"/>
      <c r="J20" s="94" t="s">
        <v>30</v>
      </c>
      <c r="K20" s="104" t="s">
        <v>225</v>
      </c>
      <c r="L20" s="105"/>
      <c r="M20" s="14"/>
      <c r="N20" s="140"/>
      <c r="Q20" s="3" t="str">
        <f>IF((K19="✔")*(COUNTIF(K20:L20,"✔")=0),"×","○")</f>
        <v>○</v>
      </c>
    </row>
    <row r="21" spans="2:20" ht="60.75" customHeight="1" x14ac:dyDescent="0.2">
      <c r="B21" s="125"/>
      <c r="C21" s="347"/>
      <c r="D21" s="345"/>
      <c r="E21" s="328"/>
      <c r="F21" s="16"/>
      <c r="G21" s="265" t="s">
        <v>244</v>
      </c>
      <c r="H21" s="265"/>
      <c r="I21" s="10"/>
      <c r="J21" s="94" t="s">
        <v>30</v>
      </c>
      <c r="K21" s="104"/>
      <c r="L21" s="105"/>
      <c r="M21" s="14"/>
      <c r="N21" s="140"/>
      <c r="Q21" s="3" t="str">
        <f>IF((K19="✔")*(COUNTIF(K21:L21,"✔")=0),"×","○")</f>
        <v>×</v>
      </c>
    </row>
    <row r="22" spans="2:20" ht="60.75" customHeight="1" x14ac:dyDescent="0.2">
      <c r="B22" s="125"/>
      <c r="C22" s="347"/>
      <c r="D22" s="345"/>
      <c r="E22" s="328" t="s">
        <v>31</v>
      </c>
      <c r="F22" s="265" t="s">
        <v>32</v>
      </c>
      <c r="G22" s="265"/>
      <c r="H22" s="265"/>
      <c r="I22" s="10" t="s">
        <v>18</v>
      </c>
      <c r="J22" s="94" t="s">
        <v>19</v>
      </c>
      <c r="K22" s="104" t="s">
        <v>225</v>
      </c>
      <c r="L22" s="105"/>
      <c r="M22" s="14"/>
      <c r="N22" s="140"/>
      <c r="Q22" s="3" t="str">
        <f>IF(K22="✔","○","×")</f>
        <v>○</v>
      </c>
    </row>
    <row r="23" spans="2:20" ht="60.75" customHeight="1" x14ac:dyDescent="0.2">
      <c r="B23" s="125"/>
      <c r="C23" s="347"/>
      <c r="D23" s="345"/>
      <c r="E23" s="328"/>
      <c r="F23" s="265" t="s">
        <v>143</v>
      </c>
      <c r="G23" s="265"/>
      <c r="H23" s="265"/>
      <c r="I23" s="10"/>
      <c r="J23" s="94" t="s">
        <v>19</v>
      </c>
      <c r="K23" s="104"/>
      <c r="L23" s="105" t="s">
        <v>225</v>
      </c>
      <c r="M23" s="14"/>
      <c r="N23" s="140"/>
      <c r="Q23" s="3" t="str">
        <f>IF(COUNTIF(K23:L23,"✔")=1,"○","×")</f>
        <v>○</v>
      </c>
    </row>
    <row r="24" spans="2:20" ht="91.5" customHeight="1" x14ac:dyDescent="0.2">
      <c r="B24" s="125"/>
      <c r="C24" s="347"/>
      <c r="D24" s="345"/>
      <c r="E24" s="328" t="s">
        <v>35</v>
      </c>
      <c r="F24" s="265" t="s">
        <v>144</v>
      </c>
      <c r="G24" s="265"/>
      <c r="H24" s="265"/>
      <c r="I24" s="10" t="s">
        <v>18</v>
      </c>
      <c r="J24" s="94" t="s">
        <v>145</v>
      </c>
      <c r="K24" s="104" t="s">
        <v>225</v>
      </c>
      <c r="L24" s="105"/>
      <c r="M24" s="14"/>
      <c r="N24" s="140"/>
      <c r="Q24" s="3" t="str">
        <f>IF(K24="✔","○","×")</f>
        <v>○</v>
      </c>
      <c r="T24" s="163" t="str">
        <f>IF(L24="✔","指定基準を満たしていない","")</f>
        <v/>
      </c>
    </row>
    <row r="25" spans="2:20" ht="64.5" customHeight="1" x14ac:dyDescent="0.2">
      <c r="B25" s="125"/>
      <c r="C25" s="347"/>
      <c r="D25" s="345"/>
      <c r="E25" s="328"/>
      <c r="F25" s="265" t="s">
        <v>36</v>
      </c>
      <c r="G25" s="265"/>
      <c r="H25" s="265"/>
      <c r="I25" s="10" t="s">
        <v>18</v>
      </c>
      <c r="J25" s="94" t="s">
        <v>30</v>
      </c>
      <c r="K25" s="104" t="s">
        <v>225</v>
      </c>
      <c r="L25" s="105"/>
      <c r="M25" s="14"/>
      <c r="N25" s="140"/>
      <c r="Q25" s="3" t="str">
        <f>IF(K25="✔","○","×")</f>
        <v>○</v>
      </c>
    </row>
    <row r="26" spans="2:20" ht="64.5" customHeight="1" x14ac:dyDescent="0.2">
      <c r="B26" s="125"/>
      <c r="C26" s="347"/>
      <c r="D26" s="345"/>
      <c r="E26" s="99" t="s">
        <v>38</v>
      </c>
      <c r="F26" s="265" t="s">
        <v>39</v>
      </c>
      <c r="G26" s="265"/>
      <c r="H26" s="265"/>
      <c r="I26" s="10" t="s">
        <v>18</v>
      </c>
      <c r="J26" s="94" t="s">
        <v>19</v>
      </c>
      <c r="K26" s="104" t="s">
        <v>225</v>
      </c>
      <c r="L26" s="105"/>
      <c r="M26" s="14"/>
      <c r="N26" s="140"/>
      <c r="Q26" s="3" t="str">
        <f>IF(K26="✔","○","×")</f>
        <v>○</v>
      </c>
    </row>
    <row r="27" spans="2:20" ht="60.75" customHeight="1" x14ac:dyDescent="0.2">
      <c r="B27" s="125"/>
      <c r="C27" s="347"/>
      <c r="D27" s="345"/>
      <c r="E27" s="99" t="s">
        <v>40</v>
      </c>
      <c r="F27" s="265" t="s">
        <v>146</v>
      </c>
      <c r="G27" s="265"/>
      <c r="H27" s="265"/>
      <c r="I27" s="10"/>
      <c r="J27" s="94" t="s">
        <v>30</v>
      </c>
      <c r="K27" s="104" t="s">
        <v>225</v>
      </c>
      <c r="L27" s="105"/>
      <c r="M27" s="14"/>
      <c r="N27" s="140"/>
      <c r="Q27" s="3" t="str">
        <f>IF(COUNTIF(K27:L27,"✔")=1,"○","×")</f>
        <v>○</v>
      </c>
    </row>
    <row r="28" spans="2:20" ht="76.5" customHeight="1" thickBot="1" x14ac:dyDescent="0.25">
      <c r="B28" s="125"/>
      <c r="C28" s="348"/>
      <c r="D28" s="346"/>
      <c r="E28" s="18" t="s">
        <v>42</v>
      </c>
      <c r="F28" s="268" t="s">
        <v>43</v>
      </c>
      <c r="G28" s="268"/>
      <c r="H28" s="268"/>
      <c r="I28" s="19" t="s">
        <v>18</v>
      </c>
      <c r="J28" s="95" t="s">
        <v>145</v>
      </c>
      <c r="K28" s="106"/>
      <c r="L28" s="107" t="s">
        <v>225</v>
      </c>
      <c r="M28" s="23"/>
      <c r="N28" s="140"/>
      <c r="Q28" s="3" t="str">
        <f>IF(K28="✔","○","×")</f>
        <v>×</v>
      </c>
      <c r="T28" s="163" t="str">
        <f>IF(L28="✔","指定基準を満たしていない","")</f>
        <v>指定基準を満たしていない</v>
      </c>
    </row>
    <row r="29" spans="2:20" ht="4.5" customHeight="1" x14ac:dyDescent="0.2">
      <c r="B29" s="125"/>
      <c r="C29" s="54"/>
      <c r="D29" s="54"/>
      <c r="E29" s="55"/>
      <c r="F29" s="55"/>
      <c r="G29" s="55"/>
      <c r="H29" s="55"/>
      <c r="I29" s="56"/>
      <c r="J29" s="56"/>
      <c r="K29" s="57"/>
      <c r="L29" s="57"/>
      <c r="M29" s="130"/>
      <c r="N29" s="131"/>
      <c r="O29" s="61"/>
    </row>
    <row r="30" spans="2:20" x14ac:dyDescent="0.2">
      <c r="B30" s="125"/>
      <c r="C30" s="164" t="s">
        <v>147</v>
      </c>
      <c r="D30" s="269" t="s">
        <v>148</v>
      </c>
      <c r="E30" s="269"/>
      <c r="F30" s="269"/>
      <c r="G30" s="269"/>
      <c r="H30" s="269"/>
      <c r="I30" s="269"/>
      <c r="J30" s="269"/>
      <c r="K30" s="269"/>
      <c r="L30" s="108"/>
      <c r="M30" s="108"/>
      <c r="N30" s="165"/>
    </row>
    <row r="31" spans="2:20" x14ac:dyDescent="0.2">
      <c r="B31" s="125"/>
      <c r="C31" s="164" t="s">
        <v>149</v>
      </c>
      <c r="D31" s="269" t="s">
        <v>150</v>
      </c>
      <c r="E31" s="269"/>
      <c r="F31" s="269"/>
      <c r="G31" s="269"/>
      <c r="H31" s="269"/>
      <c r="I31" s="269"/>
      <c r="J31" s="269"/>
      <c r="K31" s="269"/>
      <c r="L31" s="108"/>
      <c r="M31" s="108"/>
      <c r="N31" s="165"/>
    </row>
    <row r="32" spans="2:20" x14ac:dyDescent="0.2">
      <c r="B32" s="125"/>
      <c r="C32" s="166" t="s">
        <v>151</v>
      </c>
      <c r="D32" s="108"/>
      <c r="E32" s="108"/>
      <c r="F32" s="108"/>
      <c r="G32" s="108"/>
      <c r="H32" s="108"/>
      <c r="I32" s="108"/>
      <c r="J32" s="108"/>
      <c r="K32" s="108"/>
      <c r="L32" s="108"/>
      <c r="M32" s="108"/>
      <c r="N32" s="165"/>
    </row>
    <row r="33" spans="2:17" x14ac:dyDescent="0.2">
      <c r="B33" s="125"/>
      <c r="C33" s="164" t="s">
        <v>152</v>
      </c>
      <c r="D33" s="269" t="s">
        <v>153</v>
      </c>
      <c r="E33" s="269"/>
      <c r="F33" s="269"/>
      <c r="G33" s="269"/>
      <c r="H33" s="269"/>
      <c r="I33" s="269"/>
      <c r="J33" s="269"/>
      <c r="K33" s="269"/>
      <c r="L33" s="108"/>
      <c r="M33" s="108"/>
      <c r="N33" s="165"/>
    </row>
    <row r="34" spans="2:17" ht="15" thickBot="1" x14ac:dyDescent="0.25">
      <c r="B34" s="141"/>
      <c r="C34" s="167"/>
      <c r="D34" s="168"/>
      <c r="E34" s="168"/>
      <c r="F34" s="358"/>
      <c r="G34" s="358"/>
      <c r="H34" s="358"/>
      <c r="I34" s="169"/>
      <c r="J34" s="170"/>
      <c r="K34" s="171"/>
      <c r="L34" s="171"/>
      <c r="M34" s="171"/>
      <c r="N34" s="172"/>
    </row>
    <row r="35" spans="2:17" x14ac:dyDescent="0.2">
      <c r="B35" s="146"/>
      <c r="C35" s="122"/>
      <c r="D35" s="122"/>
      <c r="E35" s="122"/>
      <c r="F35" s="122"/>
      <c r="G35" s="122"/>
      <c r="H35" s="122"/>
      <c r="I35" s="122"/>
      <c r="J35" s="122"/>
      <c r="K35" s="147"/>
      <c r="L35" s="147"/>
      <c r="M35" s="147"/>
      <c r="N35" s="124"/>
    </row>
    <row r="36" spans="2:17" ht="21" x14ac:dyDescent="0.2">
      <c r="B36" s="125"/>
      <c r="C36" s="356" t="s">
        <v>154</v>
      </c>
      <c r="D36" s="356"/>
      <c r="E36" s="356"/>
      <c r="F36" s="356"/>
      <c r="G36" s="356"/>
      <c r="H36" s="356"/>
      <c r="I36" s="356"/>
      <c r="J36" s="356"/>
      <c r="K36" s="356"/>
      <c r="L36" s="137"/>
      <c r="M36" s="137"/>
      <c r="N36" s="138"/>
    </row>
    <row r="37" spans="2:17" ht="11.25" customHeight="1" thickBot="1" x14ac:dyDescent="0.25">
      <c r="B37" s="125"/>
      <c r="C37" s="100"/>
      <c r="D37" s="100"/>
      <c r="E37" s="100"/>
      <c r="F37" s="52"/>
      <c r="G37" s="134"/>
      <c r="H37" s="135"/>
      <c r="I37" s="136"/>
      <c r="J37" s="100"/>
      <c r="K37" s="137"/>
      <c r="L37" s="137"/>
      <c r="M37" s="137"/>
      <c r="N37" s="138"/>
    </row>
    <row r="38" spans="2:17" ht="14.25" customHeight="1" x14ac:dyDescent="0.2">
      <c r="B38" s="125"/>
      <c r="C38" s="285" t="s">
        <v>5</v>
      </c>
      <c r="D38" s="287" t="s">
        <v>6</v>
      </c>
      <c r="E38" s="289" t="s">
        <v>7</v>
      </c>
      <c r="F38" s="290"/>
      <c r="G38" s="290"/>
      <c r="H38" s="291"/>
      <c r="I38" s="295" t="s">
        <v>8</v>
      </c>
      <c r="J38" s="159" t="s">
        <v>133</v>
      </c>
      <c r="K38" s="299" t="s">
        <v>9</v>
      </c>
      <c r="L38" s="299"/>
      <c r="M38" s="300"/>
      <c r="N38" s="139"/>
    </row>
    <row r="39" spans="2:17" ht="14.25" customHeight="1" thickBot="1" x14ac:dyDescent="0.25">
      <c r="B39" s="125"/>
      <c r="C39" s="286"/>
      <c r="D39" s="288"/>
      <c r="E39" s="292"/>
      <c r="F39" s="293"/>
      <c r="G39" s="293"/>
      <c r="H39" s="294"/>
      <c r="I39" s="296"/>
      <c r="J39" s="160" t="s">
        <v>134</v>
      </c>
      <c r="K39" s="161" t="s">
        <v>11</v>
      </c>
      <c r="L39" s="80" t="s">
        <v>12</v>
      </c>
      <c r="M39" s="81" t="s">
        <v>13</v>
      </c>
      <c r="N39" s="139"/>
    </row>
    <row r="40" spans="2:17" ht="59.25" customHeight="1" x14ac:dyDescent="0.2">
      <c r="B40" s="125"/>
      <c r="C40" s="270" t="s">
        <v>48</v>
      </c>
      <c r="D40" s="273" t="s">
        <v>155</v>
      </c>
      <c r="E40" s="276" t="s">
        <v>16</v>
      </c>
      <c r="F40" s="281" t="s">
        <v>50</v>
      </c>
      <c r="G40" s="277"/>
      <c r="H40" s="277"/>
      <c r="I40" s="4"/>
      <c r="J40" s="119" t="s">
        <v>30</v>
      </c>
      <c r="K40" s="102" t="s">
        <v>225</v>
      </c>
      <c r="L40" s="103"/>
      <c r="M40" s="8"/>
      <c r="N40" s="140"/>
      <c r="Q40" s="3" t="str">
        <f>IF(COUNTIF(K40:L40,"✔")=1,"○","×")</f>
        <v>○</v>
      </c>
    </row>
    <row r="41" spans="2:17" ht="59.25" customHeight="1" x14ac:dyDescent="0.2">
      <c r="B41" s="125"/>
      <c r="C41" s="271"/>
      <c r="D41" s="274"/>
      <c r="E41" s="266"/>
      <c r="F41" s="367" t="s">
        <v>51</v>
      </c>
      <c r="G41" s="265" t="s">
        <v>259</v>
      </c>
      <c r="H41" s="265"/>
      <c r="I41" s="10"/>
      <c r="J41" s="94" t="s">
        <v>30</v>
      </c>
      <c r="K41" s="104"/>
      <c r="L41" s="105" t="s">
        <v>225</v>
      </c>
      <c r="M41" s="110"/>
      <c r="N41" s="140"/>
      <c r="Q41" s="3" t="str">
        <f>IF((K40="✔")*(COUNTIF(K41:M41,"✔")=0),"×","○")</f>
        <v>○</v>
      </c>
    </row>
    <row r="42" spans="2:17" ht="59.25" customHeight="1" x14ac:dyDescent="0.2">
      <c r="B42" s="125"/>
      <c r="C42" s="271"/>
      <c r="D42" s="274"/>
      <c r="E42" s="266"/>
      <c r="F42" s="367"/>
      <c r="G42" s="265" t="s">
        <v>260</v>
      </c>
      <c r="H42" s="265"/>
      <c r="I42" s="10"/>
      <c r="J42" s="94" t="s">
        <v>30</v>
      </c>
      <c r="K42" s="104"/>
      <c r="L42" s="105"/>
      <c r="M42" s="110" t="s">
        <v>225</v>
      </c>
      <c r="N42" s="140"/>
      <c r="Q42" s="3" t="str">
        <f>IF((K40="✔")*(COUNTIF(K42:M42,"✔")=0),"×","○")</f>
        <v>○</v>
      </c>
    </row>
    <row r="43" spans="2:17" ht="59.25" customHeight="1" x14ac:dyDescent="0.2">
      <c r="B43" s="125"/>
      <c r="C43" s="271"/>
      <c r="D43" s="274"/>
      <c r="E43" s="266"/>
      <c r="F43" s="367"/>
      <c r="G43" s="265" t="s">
        <v>261</v>
      </c>
      <c r="H43" s="265"/>
      <c r="I43" s="10"/>
      <c r="J43" s="94" t="s">
        <v>30</v>
      </c>
      <c r="K43" s="104" t="s">
        <v>225</v>
      </c>
      <c r="L43" s="105"/>
      <c r="M43" s="110"/>
      <c r="N43" s="140"/>
      <c r="Q43" s="3" t="str">
        <f>IF((K40="✔")*(COUNTIF(K43:M43,"✔")=0),"×","○")</f>
        <v>○</v>
      </c>
    </row>
    <row r="44" spans="2:17" ht="59.25" customHeight="1" x14ac:dyDescent="0.2">
      <c r="B44" s="125"/>
      <c r="C44" s="271"/>
      <c r="D44" s="274"/>
      <c r="E44" s="266"/>
      <c r="F44" s="367"/>
      <c r="G44" s="265" t="s">
        <v>262</v>
      </c>
      <c r="H44" s="265"/>
      <c r="I44" s="10"/>
      <c r="J44" s="94" t="s">
        <v>30</v>
      </c>
      <c r="K44" s="104"/>
      <c r="L44" s="105" t="s">
        <v>225</v>
      </c>
      <c r="M44" s="110"/>
      <c r="N44" s="140"/>
      <c r="Q44" s="3" t="str">
        <f>IF((K40="✔")*(COUNTIF(K44:M44,"✔")=0),"×","○")</f>
        <v>○</v>
      </c>
    </row>
    <row r="45" spans="2:17" ht="59.25" customHeight="1" x14ac:dyDescent="0.2">
      <c r="B45" s="125"/>
      <c r="C45" s="271"/>
      <c r="D45" s="274"/>
      <c r="E45" s="266"/>
      <c r="F45" s="367"/>
      <c r="G45" s="265" t="s">
        <v>263</v>
      </c>
      <c r="H45" s="265"/>
      <c r="I45" s="10"/>
      <c r="J45" s="94" t="s">
        <v>30</v>
      </c>
      <c r="K45" s="104"/>
      <c r="L45" s="105"/>
      <c r="M45" s="110" t="s">
        <v>225</v>
      </c>
      <c r="N45" s="140"/>
      <c r="Q45" s="3" t="str">
        <f>IF((K40="✔")*(COUNTIF(K45:M45,"✔")=0),"×","○")</f>
        <v>○</v>
      </c>
    </row>
    <row r="46" spans="2:17" ht="59.25" customHeight="1" x14ac:dyDescent="0.2">
      <c r="B46" s="125"/>
      <c r="C46" s="271"/>
      <c r="D46" s="274"/>
      <c r="E46" s="266"/>
      <c r="F46" s="367"/>
      <c r="G46" s="265" t="s">
        <v>264</v>
      </c>
      <c r="H46" s="265"/>
      <c r="I46" s="10"/>
      <c r="J46" s="94" t="s">
        <v>30</v>
      </c>
      <c r="K46" s="104" t="s">
        <v>225</v>
      </c>
      <c r="L46" s="105"/>
      <c r="M46" s="110"/>
      <c r="N46" s="140"/>
      <c r="Q46" s="3" t="str">
        <f>IF((K40="✔")*(COUNTIF(K46:M46,"✔")=0),"×","○")</f>
        <v>○</v>
      </c>
    </row>
    <row r="47" spans="2:17" ht="59.25" customHeight="1" x14ac:dyDescent="0.2">
      <c r="B47" s="125"/>
      <c r="C47" s="271"/>
      <c r="D47" s="274"/>
      <c r="E47" s="266"/>
      <c r="F47" s="324"/>
      <c r="G47" s="265" t="s">
        <v>265</v>
      </c>
      <c r="H47" s="265"/>
      <c r="I47" s="10"/>
      <c r="J47" s="94"/>
      <c r="K47" s="104"/>
      <c r="L47" s="105"/>
      <c r="M47" s="110"/>
      <c r="N47" s="140"/>
    </row>
    <row r="48" spans="2:17" ht="59.25" customHeight="1" x14ac:dyDescent="0.2">
      <c r="B48" s="125"/>
      <c r="C48" s="271"/>
      <c r="D48" s="274"/>
      <c r="E48" s="266"/>
      <c r="F48" s="324" t="s">
        <v>52</v>
      </c>
      <c r="G48" s="316" t="s">
        <v>266</v>
      </c>
      <c r="H48" s="316"/>
      <c r="I48" s="26"/>
      <c r="J48" s="173"/>
      <c r="K48" s="174"/>
      <c r="L48" s="115"/>
      <c r="M48" s="175"/>
      <c r="N48" s="140"/>
    </row>
    <row r="49" spans="2:20" ht="59.25" customHeight="1" x14ac:dyDescent="0.2">
      <c r="B49" s="125"/>
      <c r="C49" s="271"/>
      <c r="D49" s="274"/>
      <c r="E49" s="266"/>
      <c r="F49" s="325"/>
      <c r="G49" s="265" t="s">
        <v>267</v>
      </c>
      <c r="H49" s="265"/>
      <c r="I49" s="10"/>
      <c r="J49" s="94"/>
      <c r="K49" s="104"/>
      <c r="L49" s="105"/>
      <c r="M49" s="110"/>
      <c r="N49" s="140"/>
    </row>
    <row r="50" spans="2:20" ht="59.25" customHeight="1" x14ac:dyDescent="0.2">
      <c r="B50" s="125"/>
      <c r="C50" s="271"/>
      <c r="D50" s="274"/>
      <c r="E50" s="266"/>
      <c r="F50" s="325"/>
      <c r="G50" s="265" t="s">
        <v>268</v>
      </c>
      <c r="H50" s="265"/>
      <c r="I50" s="10"/>
      <c r="J50" s="94"/>
      <c r="K50" s="104"/>
      <c r="L50" s="105"/>
      <c r="M50" s="110"/>
      <c r="N50" s="140"/>
    </row>
    <row r="51" spans="2:20" ht="59.25" customHeight="1" x14ac:dyDescent="0.2">
      <c r="B51" s="125"/>
      <c r="C51" s="271"/>
      <c r="D51" s="274"/>
      <c r="E51" s="266"/>
      <c r="F51" s="325"/>
      <c r="G51" s="265" t="s">
        <v>269</v>
      </c>
      <c r="H51" s="265"/>
      <c r="I51" s="10"/>
      <c r="J51" s="94"/>
      <c r="K51" s="104"/>
      <c r="L51" s="105"/>
      <c r="M51" s="110"/>
      <c r="N51" s="140"/>
    </row>
    <row r="52" spans="2:20" ht="59.25" customHeight="1" x14ac:dyDescent="0.2">
      <c r="B52" s="125"/>
      <c r="C52" s="271"/>
      <c r="D52" s="274"/>
      <c r="E52" s="266"/>
      <c r="F52" s="325"/>
      <c r="G52" s="265" t="s">
        <v>270</v>
      </c>
      <c r="H52" s="265"/>
      <c r="I52" s="10"/>
      <c r="J52" s="94"/>
      <c r="K52" s="104"/>
      <c r="L52" s="105"/>
      <c r="M52" s="110"/>
      <c r="N52" s="140"/>
    </row>
    <row r="53" spans="2:20" ht="59.25" customHeight="1" x14ac:dyDescent="0.2">
      <c r="B53" s="125"/>
      <c r="C53" s="271"/>
      <c r="D53" s="274"/>
      <c r="E53" s="317"/>
      <c r="F53" s="366"/>
      <c r="G53" s="265" t="s">
        <v>271</v>
      </c>
      <c r="H53" s="265"/>
      <c r="I53" s="10"/>
      <c r="J53" s="94"/>
      <c r="K53" s="104"/>
      <c r="L53" s="105"/>
      <c r="M53" s="110"/>
      <c r="N53" s="140"/>
    </row>
    <row r="54" spans="2:20" ht="59.25" customHeight="1" x14ac:dyDescent="0.2">
      <c r="B54" s="125"/>
      <c r="C54" s="271"/>
      <c r="D54" s="274"/>
      <c r="E54" s="98"/>
      <c r="F54" s="109"/>
      <c r="G54" s="265" t="s">
        <v>258</v>
      </c>
      <c r="H54" s="265"/>
      <c r="I54" s="10"/>
      <c r="J54" s="94"/>
      <c r="K54" s="104"/>
      <c r="L54" s="105"/>
      <c r="M54" s="110"/>
      <c r="N54" s="140"/>
    </row>
    <row r="55" spans="2:20" ht="59.25" customHeight="1" x14ac:dyDescent="0.2">
      <c r="B55" s="125"/>
      <c r="C55" s="271"/>
      <c r="D55" s="274"/>
      <c r="E55" s="94" t="s">
        <v>31</v>
      </c>
      <c r="F55" s="265" t="s">
        <v>53</v>
      </c>
      <c r="G55" s="265"/>
      <c r="H55" s="265"/>
      <c r="I55" s="10"/>
      <c r="J55" s="94" t="s">
        <v>30</v>
      </c>
      <c r="K55" s="104" t="s">
        <v>225</v>
      </c>
      <c r="L55" s="105"/>
      <c r="M55" s="110"/>
      <c r="N55" s="140"/>
      <c r="Q55" s="3" t="str">
        <f>IF((K40="✔")*(COUNTIF(K55:M55,"✔")=0),"×","○")</f>
        <v>○</v>
      </c>
    </row>
    <row r="56" spans="2:20" ht="59.25" customHeight="1" x14ac:dyDescent="0.2">
      <c r="B56" s="125"/>
      <c r="C56" s="271"/>
      <c r="D56" s="274"/>
      <c r="E56" s="94" t="s">
        <v>35</v>
      </c>
      <c r="F56" s="265" t="s">
        <v>54</v>
      </c>
      <c r="G56" s="265"/>
      <c r="H56" s="265"/>
      <c r="I56" s="10"/>
      <c r="J56" s="94" t="s">
        <v>30</v>
      </c>
      <c r="K56" s="104"/>
      <c r="L56" s="105" t="s">
        <v>225</v>
      </c>
      <c r="M56" s="14"/>
      <c r="N56" s="140"/>
      <c r="Q56" s="3" t="str">
        <f>IF(COUNTIF(K56:L56,"✔")=1,"○","×")</f>
        <v>○</v>
      </c>
    </row>
    <row r="57" spans="2:20" ht="59.25" customHeight="1" thickBot="1" x14ac:dyDescent="0.25">
      <c r="B57" s="125"/>
      <c r="C57" s="272"/>
      <c r="D57" s="275"/>
      <c r="E57" s="95" t="s">
        <v>38</v>
      </c>
      <c r="F57" s="268" t="s">
        <v>157</v>
      </c>
      <c r="G57" s="268"/>
      <c r="H57" s="268"/>
      <c r="I57" s="19"/>
      <c r="J57" s="95" t="s">
        <v>156</v>
      </c>
      <c r="K57" s="106" t="s">
        <v>225</v>
      </c>
      <c r="L57" s="107"/>
      <c r="M57" s="23"/>
      <c r="N57" s="140"/>
      <c r="Q57" s="3" t="str">
        <f>IF(COUNTIF(K57:L57,"✔")=1,"○","×")</f>
        <v>○</v>
      </c>
      <c r="T57" s="163" t="str">
        <f>IF(L57="✔","指定基準を満たしていない","")</f>
        <v/>
      </c>
    </row>
    <row r="58" spans="2:20" ht="4.5" customHeight="1" x14ac:dyDescent="0.2">
      <c r="B58" s="125"/>
      <c r="C58" s="199"/>
      <c r="D58" s="199"/>
      <c r="E58" s="200"/>
      <c r="F58" s="200"/>
      <c r="G58" s="200"/>
      <c r="H58" s="200"/>
      <c r="I58" s="201"/>
      <c r="J58" s="201"/>
      <c r="K58" s="202"/>
      <c r="L58" s="202"/>
      <c r="M58" s="203"/>
      <c r="N58" s="131"/>
      <c r="O58" s="61"/>
    </row>
    <row r="59" spans="2:20" x14ac:dyDescent="0.2">
      <c r="B59" s="125"/>
      <c r="C59" s="164" t="str">
        <f t="shared" ref="C59:K59" si="0">C30</f>
        <v xml:space="preserve">●  … </v>
      </c>
      <c r="D59" s="269" t="str">
        <f t="shared" si="0"/>
        <v>「サービス提供の形態」のうち、各「医療・介護連携のポイント」が該当するもの</v>
      </c>
      <c r="E59" s="269">
        <f t="shared" si="0"/>
        <v>0</v>
      </c>
      <c r="F59" s="269">
        <f t="shared" si="0"/>
        <v>0</v>
      </c>
      <c r="G59" s="269">
        <f t="shared" si="0"/>
        <v>0</v>
      </c>
      <c r="H59" s="269">
        <f t="shared" si="0"/>
        <v>0</v>
      </c>
      <c r="I59" s="269">
        <f t="shared" si="0"/>
        <v>0</v>
      </c>
      <c r="J59" s="269">
        <f t="shared" si="0"/>
        <v>0</v>
      </c>
      <c r="K59" s="269">
        <f t="shared" si="0"/>
        <v>0</v>
      </c>
      <c r="L59" s="108"/>
      <c r="M59" s="108"/>
      <c r="N59" s="165"/>
    </row>
    <row r="60" spans="2:20" x14ac:dyDescent="0.2">
      <c r="B60" s="125"/>
      <c r="C60" s="164" t="str">
        <f t="shared" ref="C60:K60" si="1">C31</f>
        <v xml:space="preserve">★  … </v>
      </c>
      <c r="D60" s="269" t="str">
        <f t="shared" si="1"/>
        <v>各ポイントのうち、都の指針に基づき遵守が必要なもの</v>
      </c>
      <c r="E60" s="269">
        <f t="shared" si="1"/>
        <v>0</v>
      </c>
      <c r="F60" s="269">
        <f t="shared" si="1"/>
        <v>0</v>
      </c>
      <c r="G60" s="269">
        <f t="shared" si="1"/>
        <v>0</v>
      </c>
      <c r="H60" s="269">
        <f t="shared" si="1"/>
        <v>0</v>
      </c>
      <c r="I60" s="269">
        <f t="shared" si="1"/>
        <v>0</v>
      </c>
      <c r="J60" s="269">
        <f t="shared" si="1"/>
        <v>0</v>
      </c>
      <c r="K60" s="269">
        <f t="shared" si="1"/>
        <v>0</v>
      </c>
      <c r="L60" s="108"/>
      <c r="M60" s="108"/>
      <c r="N60" s="165"/>
    </row>
    <row r="61" spans="2:20" x14ac:dyDescent="0.2">
      <c r="B61" s="125"/>
      <c r="C61" s="360" t="str">
        <f>C32</f>
        <v>　包括型（一般型） … 包括報酬による一般的な特定施設入居者生活介護の提供形態</v>
      </c>
      <c r="D61" s="360"/>
      <c r="E61" s="360"/>
      <c r="F61" s="360"/>
      <c r="G61" s="360"/>
      <c r="H61" s="360"/>
      <c r="I61" s="360"/>
      <c r="J61" s="360"/>
      <c r="K61" s="360"/>
      <c r="L61" s="166"/>
      <c r="M61" s="166"/>
      <c r="N61" s="165"/>
    </row>
    <row r="62" spans="2:20" x14ac:dyDescent="0.2">
      <c r="B62" s="125"/>
      <c r="C62" s="164" t="str">
        <f>C33</f>
        <v xml:space="preserve">基準… </v>
      </c>
      <c r="D62" s="269" t="str">
        <f t="shared" ref="D62:K62" si="2">D33</f>
        <v>特定施設入居者生活介護の指定基準に含まれているもの</v>
      </c>
      <c r="E62" s="269">
        <f t="shared" si="2"/>
        <v>0</v>
      </c>
      <c r="F62" s="269">
        <f t="shared" si="2"/>
        <v>0</v>
      </c>
      <c r="G62" s="269">
        <f t="shared" si="2"/>
        <v>0</v>
      </c>
      <c r="H62" s="269">
        <f t="shared" si="2"/>
        <v>0</v>
      </c>
      <c r="I62" s="269">
        <f t="shared" si="2"/>
        <v>0</v>
      </c>
      <c r="J62" s="269">
        <f t="shared" si="2"/>
        <v>0</v>
      </c>
      <c r="K62" s="269">
        <f t="shared" si="2"/>
        <v>0</v>
      </c>
      <c r="L62" s="108"/>
      <c r="M62" s="108"/>
      <c r="N62" s="165"/>
    </row>
    <row r="63" spans="2:20" ht="13.8" thickBot="1" x14ac:dyDescent="0.25">
      <c r="B63" s="141"/>
      <c r="C63" s="142"/>
      <c r="D63" s="142"/>
      <c r="E63" s="142"/>
      <c r="F63" s="142"/>
      <c r="G63" s="142"/>
      <c r="H63" s="142"/>
      <c r="I63" s="142"/>
      <c r="J63" s="142"/>
      <c r="K63" s="144"/>
      <c r="L63" s="144"/>
      <c r="M63" s="144"/>
      <c r="N63" s="145"/>
    </row>
    <row r="64" spans="2:20" x14ac:dyDescent="0.2">
      <c r="B64" s="146"/>
      <c r="C64" s="122"/>
      <c r="D64" s="122"/>
      <c r="E64" s="122"/>
      <c r="F64" s="122"/>
      <c r="G64" s="122"/>
      <c r="H64" s="122"/>
      <c r="I64" s="122"/>
      <c r="J64" s="122"/>
      <c r="K64" s="147"/>
      <c r="L64" s="147"/>
      <c r="M64" s="147"/>
      <c r="N64" s="124"/>
    </row>
    <row r="65" spans="2:20" ht="21" x14ac:dyDescent="0.2">
      <c r="B65" s="125"/>
      <c r="C65" s="356" t="s">
        <v>158</v>
      </c>
      <c r="D65" s="356"/>
      <c r="E65" s="356"/>
      <c r="F65" s="356"/>
      <c r="G65" s="356"/>
      <c r="H65" s="356"/>
      <c r="I65" s="356"/>
      <c r="J65" s="356"/>
      <c r="K65" s="356"/>
      <c r="L65" s="356"/>
      <c r="M65" s="356"/>
      <c r="N65" s="138"/>
    </row>
    <row r="66" spans="2:20" ht="11.25" customHeight="1" thickBot="1" x14ac:dyDescent="0.25">
      <c r="B66" s="125"/>
      <c r="C66" s="100"/>
      <c r="D66" s="100"/>
      <c r="E66" s="100"/>
      <c r="F66" s="52"/>
      <c r="G66" s="134"/>
      <c r="H66" s="135"/>
      <c r="I66" s="136"/>
      <c r="J66" s="100"/>
      <c r="K66" s="137"/>
      <c r="L66" s="137"/>
      <c r="M66" s="137"/>
      <c r="N66" s="138"/>
    </row>
    <row r="67" spans="2:20" ht="14.25" customHeight="1" x14ac:dyDescent="0.2">
      <c r="B67" s="125"/>
      <c r="C67" s="285" t="s">
        <v>5</v>
      </c>
      <c r="D67" s="287" t="s">
        <v>6</v>
      </c>
      <c r="E67" s="289" t="s">
        <v>7</v>
      </c>
      <c r="F67" s="290"/>
      <c r="G67" s="290"/>
      <c r="H67" s="291"/>
      <c r="I67" s="295" t="s">
        <v>8</v>
      </c>
      <c r="J67" s="159" t="s">
        <v>133</v>
      </c>
      <c r="K67" s="299" t="s">
        <v>9</v>
      </c>
      <c r="L67" s="299"/>
      <c r="M67" s="300"/>
      <c r="N67" s="139"/>
    </row>
    <row r="68" spans="2:20" ht="13.95" customHeight="1" thickBot="1" x14ac:dyDescent="0.25">
      <c r="B68" s="125"/>
      <c r="C68" s="286"/>
      <c r="D68" s="288"/>
      <c r="E68" s="292"/>
      <c r="F68" s="293"/>
      <c r="G68" s="293"/>
      <c r="H68" s="294"/>
      <c r="I68" s="296"/>
      <c r="J68" s="160" t="s">
        <v>134</v>
      </c>
      <c r="K68" s="161" t="s">
        <v>159</v>
      </c>
      <c r="L68" s="80" t="s">
        <v>160</v>
      </c>
      <c r="M68" s="81" t="s">
        <v>13</v>
      </c>
      <c r="N68" s="139"/>
    </row>
    <row r="69" spans="2:20" ht="53.25" customHeight="1" x14ac:dyDescent="0.2">
      <c r="B69" s="125"/>
      <c r="C69" s="312" t="s">
        <v>57</v>
      </c>
      <c r="D69" s="273" t="s">
        <v>161</v>
      </c>
      <c r="E69" s="276" t="s">
        <v>162</v>
      </c>
      <c r="F69" s="281" t="s">
        <v>163</v>
      </c>
      <c r="G69" s="277"/>
      <c r="H69" s="277"/>
      <c r="I69" s="4" t="s">
        <v>164</v>
      </c>
      <c r="J69" s="119" t="s">
        <v>30</v>
      </c>
      <c r="K69" s="102" t="s">
        <v>225</v>
      </c>
      <c r="L69" s="103"/>
      <c r="M69" s="8"/>
      <c r="N69" s="140"/>
      <c r="Q69" s="3" t="str">
        <f>IF(K69="✔","○","×")</f>
        <v>○</v>
      </c>
    </row>
    <row r="70" spans="2:20" ht="53.25" customHeight="1" x14ac:dyDescent="0.2">
      <c r="B70" s="125"/>
      <c r="C70" s="313"/>
      <c r="D70" s="274"/>
      <c r="E70" s="266"/>
      <c r="F70" s="365" t="s">
        <v>51</v>
      </c>
      <c r="G70" s="265" t="s">
        <v>165</v>
      </c>
      <c r="H70" s="265"/>
      <c r="I70" s="10"/>
      <c r="J70" s="94" t="s">
        <v>30</v>
      </c>
      <c r="K70" s="104" t="s">
        <v>225</v>
      </c>
      <c r="L70" s="105"/>
      <c r="M70" s="110"/>
      <c r="N70" s="140"/>
      <c r="Q70" s="3" t="str">
        <f>IF((K69="✔")*(COUNTIF(K70:M70,"✔")=0),"×","○")</f>
        <v>○</v>
      </c>
    </row>
    <row r="71" spans="2:20" ht="53.25" customHeight="1" x14ac:dyDescent="0.2">
      <c r="B71" s="125"/>
      <c r="C71" s="313"/>
      <c r="D71" s="274"/>
      <c r="E71" s="266"/>
      <c r="F71" s="365"/>
      <c r="G71" s="265" t="s">
        <v>166</v>
      </c>
      <c r="H71" s="265"/>
      <c r="I71" s="10"/>
      <c r="J71" s="94" t="s">
        <v>145</v>
      </c>
      <c r="K71" s="104" t="s">
        <v>225</v>
      </c>
      <c r="L71" s="105"/>
      <c r="M71" s="110"/>
      <c r="N71" s="140"/>
      <c r="Q71" s="3" t="str">
        <f>IF((K69="✔")*(COUNTIF(K71:M71,"✔")=0),"×","○")</f>
        <v>○</v>
      </c>
      <c r="R71" s="63" t="s">
        <v>218</v>
      </c>
      <c r="S71" s="64" t="str">
        <f>IF(COUNTIF(K70:K74,"✔")=0,"NG","OK")</f>
        <v>OK</v>
      </c>
      <c r="T71" s="163" t="str">
        <f>IF(L71="✔","指定基準を満たしていない","")</f>
        <v/>
      </c>
    </row>
    <row r="72" spans="2:20" ht="53.25" customHeight="1" x14ac:dyDescent="0.2">
      <c r="B72" s="125"/>
      <c r="C72" s="314"/>
      <c r="D72" s="274"/>
      <c r="E72" s="266"/>
      <c r="F72" s="365"/>
      <c r="G72" s="265" t="s">
        <v>61</v>
      </c>
      <c r="H72" s="265"/>
      <c r="I72" s="10"/>
      <c r="J72" s="94" t="s">
        <v>30</v>
      </c>
      <c r="K72" s="104"/>
      <c r="L72" s="105" t="s">
        <v>225</v>
      </c>
      <c r="M72" s="110"/>
      <c r="N72" s="140"/>
      <c r="Q72" s="3" t="str">
        <f>IF((K69="✔")*(COUNTIF(K72:M72,"✔")=0),"×","○")</f>
        <v>○</v>
      </c>
    </row>
    <row r="73" spans="2:20" ht="53.25" customHeight="1" x14ac:dyDescent="0.2">
      <c r="B73" s="125"/>
      <c r="C73" s="314"/>
      <c r="D73" s="274"/>
      <c r="E73" s="266"/>
      <c r="F73" s="365"/>
      <c r="G73" s="265" t="s">
        <v>62</v>
      </c>
      <c r="H73" s="265"/>
      <c r="I73" s="10"/>
      <c r="J73" s="94" t="s">
        <v>30</v>
      </c>
      <c r="K73" s="104"/>
      <c r="L73" s="105" t="s">
        <v>225</v>
      </c>
      <c r="M73" s="110"/>
      <c r="N73" s="140"/>
      <c r="Q73" s="3" t="str">
        <f>IF((K69="✔")*(COUNTIF(K73:M73,"✔")=0),"×","○")</f>
        <v>○</v>
      </c>
    </row>
    <row r="74" spans="2:20" ht="53.25" customHeight="1" x14ac:dyDescent="0.2">
      <c r="B74" s="125"/>
      <c r="C74" s="314"/>
      <c r="D74" s="274"/>
      <c r="E74" s="266"/>
      <c r="F74" s="305"/>
      <c r="G74" s="265" t="s">
        <v>63</v>
      </c>
      <c r="H74" s="265"/>
      <c r="I74" s="10"/>
      <c r="J74" s="150" t="s">
        <v>167</v>
      </c>
      <c r="K74" s="104"/>
      <c r="L74" s="105" t="s">
        <v>225</v>
      </c>
      <c r="M74" s="110"/>
      <c r="N74" s="140"/>
      <c r="Q74" s="3" t="str">
        <f>IF((K69="✔")*(COUNTIF(K74:M74,"✔")=0),"×","○")</f>
        <v>○</v>
      </c>
    </row>
    <row r="75" spans="2:20" ht="53.25" customHeight="1" x14ac:dyDescent="0.2">
      <c r="B75" s="125"/>
      <c r="C75" s="314"/>
      <c r="D75" s="274"/>
      <c r="E75" s="266"/>
      <c r="F75" s="305" t="s">
        <v>52</v>
      </c>
      <c r="G75" s="316" t="s">
        <v>168</v>
      </c>
      <c r="H75" s="316"/>
      <c r="I75" s="26"/>
      <c r="J75" s="173" t="s">
        <v>30</v>
      </c>
      <c r="K75" s="174"/>
      <c r="L75" s="115" t="s">
        <v>225</v>
      </c>
      <c r="M75" s="175"/>
      <c r="N75" s="140"/>
      <c r="Q75" s="3" t="str">
        <f>IF((K69="✔")*(COUNTIF(K75:M75,"✔")=0),"×","○")</f>
        <v>○</v>
      </c>
      <c r="R75" s="63" t="s">
        <v>209</v>
      </c>
      <c r="S75" s="64" t="str">
        <f>IF(COUNTIF(K75:K77,"✔")=0,"NG","OK")</f>
        <v>OK</v>
      </c>
    </row>
    <row r="76" spans="2:20" ht="53.25" customHeight="1" x14ac:dyDescent="0.2">
      <c r="B76" s="125"/>
      <c r="C76" s="314"/>
      <c r="D76" s="274"/>
      <c r="E76" s="266"/>
      <c r="F76" s="306"/>
      <c r="G76" s="265" t="s">
        <v>169</v>
      </c>
      <c r="H76" s="265"/>
      <c r="I76" s="10"/>
      <c r="J76" s="94" t="s">
        <v>145</v>
      </c>
      <c r="K76" s="104" t="s">
        <v>225</v>
      </c>
      <c r="L76" s="105"/>
      <c r="M76" s="14"/>
      <c r="N76" s="140"/>
      <c r="Q76" s="3" t="str">
        <f>IF((K69="✔")*(COUNTIF(K76:L76,"✔")=0),"×","○")</f>
        <v>○</v>
      </c>
      <c r="T76" s="163" t="str">
        <f>IF(L76="✔","指定基準を満たしていない","")</f>
        <v/>
      </c>
    </row>
    <row r="77" spans="2:20" ht="53.25" customHeight="1" x14ac:dyDescent="0.2">
      <c r="B77" s="125"/>
      <c r="C77" s="314"/>
      <c r="D77" s="274"/>
      <c r="E77" s="266"/>
      <c r="F77" s="306"/>
      <c r="G77" s="265" t="s">
        <v>170</v>
      </c>
      <c r="H77" s="265"/>
      <c r="I77" s="10"/>
      <c r="J77" s="94" t="s">
        <v>30</v>
      </c>
      <c r="K77" s="104" t="s">
        <v>225</v>
      </c>
      <c r="L77" s="105"/>
      <c r="M77" s="110"/>
      <c r="N77" s="140"/>
      <c r="Q77" s="3" t="str">
        <f>IF((K69="✔")*(COUNTIF(K77:M77,"✔")=0),"×","○")</f>
        <v>○</v>
      </c>
    </row>
    <row r="78" spans="2:20" ht="53.25" customHeight="1" x14ac:dyDescent="0.2">
      <c r="B78" s="125"/>
      <c r="C78" s="314"/>
      <c r="D78" s="274"/>
      <c r="E78" s="266" t="s">
        <v>171</v>
      </c>
      <c r="F78" s="278" t="s">
        <v>68</v>
      </c>
      <c r="G78" s="284"/>
      <c r="H78" s="284"/>
      <c r="I78" s="10" t="s">
        <v>164</v>
      </c>
      <c r="J78" s="94" t="s">
        <v>30</v>
      </c>
      <c r="K78" s="104" t="s">
        <v>225</v>
      </c>
      <c r="L78" s="105"/>
      <c r="M78" s="14"/>
      <c r="N78" s="140"/>
      <c r="Q78" s="3" t="str">
        <f>IF(K78="✔","○","×")</f>
        <v>○</v>
      </c>
    </row>
    <row r="79" spans="2:20" ht="53.25" customHeight="1" x14ac:dyDescent="0.2">
      <c r="B79" s="125"/>
      <c r="C79" s="314"/>
      <c r="D79" s="274"/>
      <c r="E79" s="266"/>
      <c r="F79" s="191" t="s">
        <v>51</v>
      </c>
      <c r="G79" s="265" t="s">
        <v>172</v>
      </c>
      <c r="H79" s="265"/>
      <c r="I79" s="10"/>
      <c r="J79" s="94" t="s">
        <v>30</v>
      </c>
      <c r="K79" s="104"/>
      <c r="L79" s="105" t="s">
        <v>225</v>
      </c>
      <c r="M79" s="110"/>
      <c r="N79" s="140"/>
      <c r="Q79" s="3" t="str">
        <f>IF((K78="✔")*(COUNTIF(K79:M79,"✔")=0),"×","○")</f>
        <v>○</v>
      </c>
    </row>
    <row r="80" spans="2:20" ht="53.25" customHeight="1" x14ac:dyDescent="0.2">
      <c r="B80" s="125"/>
      <c r="C80" s="314"/>
      <c r="D80" s="274"/>
      <c r="E80" s="266"/>
      <c r="F80" s="305" t="s">
        <v>52</v>
      </c>
      <c r="G80" s="308" t="s">
        <v>173</v>
      </c>
      <c r="H80" s="309"/>
      <c r="I80" s="26"/>
      <c r="J80" s="173" t="s">
        <v>30</v>
      </c>
      <c r="K80" s="174"/>
      <c r="L80" s="115" t="s">
        <v>225</v>
      </c>
      <c r="M80" s="175"/>
      <c r="N80" s="148"/>
      <c r="Q80" s="3" t="str">
        <f>IF((K78="✔")*(COUNTIF(K80:M80,"✔")=0),"×","○")</f>
        <v>○</v>
      </c>
    </row>
    <row r="81" spans="2:17" ht="53.25" customHeight="1" x14ac:dyDescent="0.2">
      <c r="B81" s="125"/>
      <c r="C81" s="314"/>
      <c r="D81" s="274"/>
      <c r="E81" s="266"/>
      <c r="F81" s="306"/>
      <c r="G81" s="284" t="s">
        <v>174</v>
      </c>
      <c r="H81" s="279"/>
      <c r="I81" s="10"/>
      <c r="J81" s="94" t="s">
        <v>30</v>
      </c>
      <c r="K81" s="104" t="s">
        <v>225</v>
      </c>
      <c r="L81" s="105"/>
      <c r="M81" s="110"/>
      <c r="N81" s="148"/>
      <c r="Q81" s="3" t="str">
        <f>IF((K78="✔")*(COUNTIF(K81:M81,"✔")=0),"×","○")</f>
        <v>○</v>
      </c>
    </row>
    <row r="82" spans="2:17" ht="53.25" customHeight="1" x14ac:dyDescent="0.2">
      <c r="B82" s="125"/>
      <c r="C82" s="314"/>
      <c r="D82" s="274"/>
      <c r="E82" s="266"/>
      <c r="F82" s="306"/>
      <c r="G82" s="284" t="s">
        <v>175</v>
      </c>
      <c r="H82" s="279"/>
      <c r="I82" s="10"/>
      <c r="J82" s="94" t="s">
        <v>30</v>
      </c>
      <c r="K82" s="104"/>
      <c r="L82" s="105" t="s">
        <v>225</v>
      </c>
      <c r="M82" s="110"/>
      <c r="N82" s="148"/>
      <c r="Q82" s="3" t="str">
        <f>IF((K78="✔")*(COUNTIF(K82:M82,"✔")=0),"×","○")</f>
        <v>○</v>
      </c>
    </row>
    <row r="83" spans="2:17" ht="53.25" customHeight="1" x14ac:dyDescent="0.2">
      <c r="B83" s="125"/>
      <c r="C83" s="314"/>
      <c r="D83" s="274"/>
      <c r="E83" s="266" t="s">
        <v>176</v>
      </c>
      <c r="F83" s="278" t="s">
        <v>74</v>
      </c>
      <c r="G83" s="284"/>
      <c r="H83" s="284"/>
      <c r="I83" s="10"/>
      <c r="J83" s="94" t="s">
        <v>30</v>
      </c>
      <c r="K83" s="104"/>
      <c r="L83" s="105" t="s">
        <v>225</v>
      </c>
      <c r="M83" s="14"/>
      <c r="N83" s="148"/>
      <c r="Q83" s="3" t="str">
        <f>IF(COUNTIF(K83:L83,"✔")=1,"○","×")</f>
        <v>○</v>
      </c>
    </row>
    <row r="84" spans="2:17" ht="53.25" customHeight="1" x14ac:dyDescent="0.2">
      <c r="B84" s="125"/>
      <c r="C84" s="314"/>
      <c r="D84" s="274"/>
      <c r="E84" s="266"/>
      <c r="F84" s="191" t="s">
        <v>51</v>
      </c>
      <c r="G84" s="265" t="s">
        <v>172</v>
      </c>
      <c r="H84" s="265"/>
      <c r="I84" s="10"/>
      <c r="J84" s="150" t="s">
        <v>30</v>
      </c>
      <c r="K84" s="104"/>
      <c r="L84" s="105"/>
      <c r="M84" s="110"/>
      <c r="N84" s="148"/>
      <c r="Q84" s="3" t="str">
        <f>IF((K83="✔")*(COUNTIF(K84:M84,"✔")=0),"×","○")</f>
        <v>○</v>
      </c>
    </row>
    <row r="85" spans="2:17" ht="53.25" customHeight="1" x14ac:dyDescent="0.2">
      <c r="B85" s="125"/>
      <c r="C85" s="314"/>
      <c r="D85" s="274"/>
      <c r="E85" s="266"/>
      <c r="F85" s="305" t="s">
        <v>52</v>
      </c>
      <c r="G85" s="308" t="s">
        <v>173</v>
      </c>
      <c r="H85" s="309"/>
      <c r="I85" s="26"/>
      <c r="J85" s="173" t="s">
        <v>30</v>
      </c>
      <c r="K85" s="174"/>
      <c r="L85" s="115"/>
      <c r="M85" s="175"/>
      <c r="N85" s="148"/>
      <c r="Q85" s="3" t="str">
        <f>IF((K83="✔")*(COUNTIF(K85:M85,"✔")=0),"×","○")</f>
        <v>○</v>
      </c>
    </row>
    <row r="86" spans="2:17" ht="53.25" customHeight="1" x14ac:dyDescent="0.2">
      <c r="B86" s="125"/>
      <c r="C86" s="314"/>
      <c r="D86" s="274"/>
      <c r="E86" s="266"/>
      <c r="F86" s="306"/>
      <c r="G86" s="284" t="s">
        <v>174</v>
      </c>
      <c r="H86" s="279"/>
      <c r="I86" s="10"/>
      <c r="J86" s="150" t="s">
        <v>30</v>
      </c>
      <c r="K86" s="104"/>
      <c r="L86" s="105"/>
      <c r="M86" s="110"/>
      <c r="N86" s="148"/>
      <c r="Q86" s="3" t="str">
        <f>IF((K83="✔")*(COUNTIF(K86:M86,"✔")=0),"×","○")</f>
        <v>○</v>
      </c>
    </row>
    <row r="87" spans="2:17" ht="53.25" customHeight="1" thickBot="1" x14ac:dyDescent="0.25">
      <c r="B87" s="125"/>
      <c r="C87" s="315"/>
      <c r="D87" s="275"/>
      <c r="E87" s="267"/>
      <c r="F87" s="307"/>
      <c r="G87" s="310" t="s">
        <v>175</v>
      </c>
      <c r="H87" s="311"/>
      <c r="I87" s="19"/>
      <c r="J87" s="176" t="s">
        <v>30</v>
      </c>
      <c r="K87" s="106"/>
      <c r="L87" s="107"/>
      <c r="M87" s="177"/>
      <c r="N87" s="148"/>
      <c r="Q87" s="3" t="str">
        <f>IF((K83="✔")*(COUNTIF(K87:M87,"✔")=0),"×","○")</f>
        <v>○</v>
      </c>
    </row>
    <row r="88" spans="2:17" ht="4.5" customHeight="1" x14ac:dyDescent="0.2">
      <c r="B88" s="125"/>
      <c r="C88" s="199"/>
      <c r="D88" s="199"/>
      <c r="E88" s="200"/>
      <c r="F88" s="200"/>
      <c r="G88" s="200"/>
      <c r="H88" s="200"/>
      <c r="I88" s="201"/>
      <c r="J88" s="201"/>
      <c r="K88" s="202"/>
      <c r="L88" s="202"/>
      <c r="M88" s="203"/>
      <c r="N88" s="131"/>
      <c r="O88" s="61"/>
    </row>
    <row r="89" spans="2:17" x14ac:dyDescent="0.2">
      <c r="B89" s="125"/>
      <c r="C89" s="164" t="str">
        <f>C59</f>
        <v xml:space="preserve">●  … </v>
      </c>
      <c r="D89" s="269" t="str">
        <f t="shared" ref="D89:K89" si="3">D59</f>
        <v>「サービス提供の形態」のうち、各「医療・介護連携のポイント」が該当するもの</v>
      </c>
      <c r="E89" s="269">
        <f t="shared" si="3"/>
        <v>0</v>
      </c>
      <c r="F89" s="269">
        <f t="shared" si="3"/>
        <v>0</v>
      </c>
      <c r="G89" s="269">
        <f t="shared" si="3"/>
        <v>0</v>
      </c>
      <c r="H89" s="269">
        <f t="shared" si="3"/>
        <v>0</v>
      </c>
      <c r="I89" s="269">
        <f t="shared" si="3"/>
        <v>0</v>
      </c>
      <c r="J89" s="269">
        <f t="shared" si="3"/>
        <v>0</v>
      </c>
      <c r="K89" s="269">
        <f t="shared" si="3"/>
        <v>0</v>
      </c>
      <c r="L89" s="108"/>
      <c r="M89" s="108"/>
      <c r="N89" s="165"/>
    </row>
    <row r="90" spans="2:17" x14ac:dyDescent="0.2">
      <c r="B90" s="125"/>
      <c r="C90" s="164" t="str">
        <f>C60</f>
        <v xml:space="preserve">★  … </v>
      </c>
      <c r="D90" s="269" t="str">
        <f t="shared" ref="D90:K90" si="4">D60</f>
        <v>各ポイントのうち、都の指針に基づき遵守が必要なもの</v>
      </c>
      <c r="E90" s="269">
        <f t="shared" si="4"/>
        <v>0</v>
      </c>
      <c r="F90" s="269">
        <f t="shared" si="4"/>
        <v>0</v>
      </c>
      <c r="G90" s="269">
        <f t="shared" si="4"/>
        <v>0</v>
      </c>
      <c r="H90" s="269">
        <f t="shared" si="4"/>
        <v>0</v>
      </c>
      <c r="I90" s="269">
        <f t="shared" si="4"/>
        <v>0</v>
      </c>
      <c r="J90" s="269">
        <f t="shared" si="4"/>
        <v>0</v>
      </c>
      <c r="K90" s="269">
        <f t="shared" si="4"/>
        <v>0</v>
      </c>
      <c r="L90" s="108"/>
      <c r="M90" s="108"/>
      <c r="N90" s="165"/>
    </row>
    <row r="91" spans="2:17" x14ac:dyDescent="0.2">
      <c r="B91" s="125"/>
      <c r="C91" s="360" t="str">
        <f>C61</f>
        <v>　包括型（一般型） … 包括報酬による一般的な特定施設入居者生活介護の提供形態</v>
      </c>
      <c r="D91" s="361"/>
      <c r="E91" s="361"/>
      <c r="F91" s="361"/>
      <c r="G91" s="361"/>
      <c r="H91" s="361"/>
      <c r="I91" s="361"/>
      <c r="J91" s="361"/>
      <c r="K91" s="361"/>
      <c r="L91" s="178"/>
      <c r="M91" s="178"/>
      <c r="N91" s="165"/>
    </row>
    <row r="92" spans="2:17" x14ac:dyDescent="0.2">
      <c r="B92" s="125"/>
      <c r="C92" s="164" t="str">
        <f>C62</f>
        <v xml:space="preserve">基準… </v>
      </c>
      <c r="D92" s="269" t="str">
        <f t="shared" ref="D92:K92" si="5">D62</f>
        <v>特定施設入居者生活介護の指定基準に含まれているもの</v>
      </c>
      <c r="E92" s="269">
        <f t="shared" si="5"/>
        <v>0</v>
      </c>
      <c r="F92" s="269">
        <f t="shared" si="5"/>
        <v>0</v>
      </c>
      <c r="G92" s="269">
        <f t="shared" si="5"/>
        <v>0</v>
      </c>
      <c r="H92" s="269">
        <f t="shared" si="5"/>
        <v>0</v>
      </c>
      <c r="I92" s="269">
        <f t="shared" si="5"/>
        <v>0</v>
      </c>
      <c r="J92" s="269">
        <f t="shared" si="5"/>
        <v>0</v>
      </c>
      <c r="K92" s="269">
        <f t="shared" si="5"/>
        <v>0</v>
      </c>
      <c r="L92" s="108"/>
      <c r="M92" s="108"/>
      <c r="N92" s="165"/>
    </row>
    <row r="93" spans="2:17" ht="13.8" thickBot="1" x14ac:dyDescent="0.25">
      <c r="B93" s="141"/>
      <c r="C93" s="142"/>
      <c r="D93" s="142"/>
      <c r="E93" s="142"/>
      <c r="F93" s="142"/>
      <c r="G93" s="142"/>
      <c r="H93" s="142"/>
      <c r="I93" s="142"/>
      <c r="J93" s="142"/>
      <c r="K93" s="144"/>
      <c r="L93" s="144"/>
      <c r="M93" s="144"/>
      <c r="N93" s="145"/>
    </row>
    <row r="94" spans="2:17" x14ac:dyDescent="0.2">
      <c r="B94" s="146"/>
      <c r="C94" s="122"/>
      <c r="D94" s="122"/>
      <c r="E94" s="122"/>
      <c r="F94" s="122"/>
      <c r="G94" s="122"/>
      <c r="H94" s="122"/>
      <c r="I94" s="122"/>
      <c r="J94" s="122"/>
      <c r="K94" s="147"/>
      <c r="L94" s="147"/>
      <c r="M94" s="147"/>
      <c r="N94" s="124"/>
    </row>
    <row r="95" spans="2:17" ht="21" x14ac:dyDescent="0.2">
      <c r="B95" s="125"/>
      <c r="C95" s="356" t="s">
        <v>177</v>
      </c>
      <c r="D95" s="356"/>
      <c r="E95" s="356"/>
      <c r="F95" s="356"/>
      <c r="G95" s="356"/>
      <c r="H95" s="356"/>
      <c r="I95" s="356"/>
      <c r="J95" s="356"/>
      <c r="K95" s="356"/>
      <c r="L95" s="137"/>
      <c r="M95" s="137"/>
      <c r="N95" s="138"/>
    </row>
    <row r="96" spans="2:17" ht="11.25" customHeight="1" thickBot="1" x14ac:dyDescent="0.25">
      <c r="B96" s="125"/>
      <c r="C96" s="100"/>
      <c r="D96" s="100"/>
      <c r="E96" s="100"/>
      <c r="F96" s="52"/>
      <c r="G96" s="134"/>
      <c r="H96" s="135"/>
      <c r="I96" s="136"/>
      <c r="J96" s="100"/>
      <c r="K96" s="137"/>
      <c r="L96" s="137"/>
      <c r="M96" s="137"/>
      <c r="N96" s="138"/>
    </row>
    <row r="97" spans="2:17" ht="14.25" customHeight="1" x14ac:dyDescent="0.2">
      <c r="B97" s="125"/>
      <c r="C97" s="285" t="s">
        <v>5</v>
      </c>
      <c r="D97" s="287" t="s">
        <v>6</v>
      </c>
      <c r="E97" s="289" t="s">
        <v>7</v>
      </c>
      <c r="F97" s="290"/>
      <c r="G97" s="290"/>
      <c r="H97" s="291"/>
      <c r="I97" s="295" t="s">
        <v>8</v>
      </c>
      <c r="J97" s="159" t="s">
        <v>133</v>
      </c>
      <c r="K97" s="299" t="s">
        <v>9</v>
      </c>
      <c r="L97" s="299"/>
      <c r="M97" s="300"/>
      <c r="N97" s="139"/>
    </row>
    <row r="98" spans="2:17" ht="14.25" customHeight="1" thickBot="1" x14ac:dyDescent="0.25">
      <c r="B98" s="125"/>
      <c r="C98" s="286"/>
      <c r="D98" s="288"/>
      <c r="E98" s="292"/>
      <c r="F98" s="293"/>
      <c r="G98" s="293"/>
      <c r="H98" s="294"/>
      <c r="I98" s="296"/>
      <c r="J98" s="160" t="s">
        <v>134</v>
      </c>
      <c r="K98" s="161" t="s">
        <v>46</v>
      </c>
      <c r="L98" s="80" t="s">
        <v>47</v>
      </c>
      <c r="M98" s="81" t="s">
        <v>13</v>
      </c>
      <c r="N98" s="139"/>
    </row>
    <row r="99" spans="2:17" ht="45.75" customHeight="1" x14ac:dyDescent="0.2">
      <c r="B99" s="125"/>
      <c r="C99" s="270" t="s">
        <v>79</v>
      </c>
      <c r="D99" s="281" t="s">
        <v>80</v>
      </c>
      <c r="E99" s="276" t="s">
        <v>81</v>
      </c>
      <c r="F99" s="281" t="s">
        <v>82</v>
      </c>
      <c r="G99" s="277"/>
      <c r="H99" s="277"/>
      <c r="I99" s="4" t="s">
        <v>23</v>
      </c>
      <c r="J99" s="149" t="s">
        <v>30</v>
      </c>
      <c r="K99" s="102" t="s">
        <v>225</v>
      </c>
      <c r="L99" s="103"/>
      <c r="M99" s="8"/>
      <c r="N99" s="140"/>
      <c r="Q99" s="3" t="str">
        <f>IF(K99="✔","○","×")</f>
        <v>○</v>
      </c>
    </row>
    <row r="100" spans="2:17" ht="58.5" customHeight="1" x14ac:dyDescent="0.2">
      <c r="B100" s="125"/>
      <c r="C100" s="271"/>
      <c r="D100" s="282"/>
      <c r="E100" s="266"/>
      <c r="F100" s="96"/>
      <c r="G100" s="265" t="s">
        <v>178</v>
      </c>
      <c r="H100" s="265"/>
      <c r="I100" s="10"/>
      <c r="J100" s="150" t="s">
        <v>30</v>
      </c>
      <c r="K100" s="104"/>
      <c r="L100" s="105" t="s">
        <v>225</v>
      </c>
      <c r="M100" s="110"/>
      <c r="N100" s="140"/>
      <c r="Q100" s="3" t="str">
        <f>IF((K99="✔")*(COUNTIF(K100:M100,"✔")=0),"×","○")</f>
        <v>○</v>
      </c>
    </row>
    <row r="101" spans="2:17" ht="45.75" customHeight="1" x14ac:dyDescent="0.2">
      <c r="B101" s="125"/>
      <c r="C101" s="271"/>
      <c r="D101" s="282"/>
      <c r="E101" s="266" t="s">
        <v>84</v>
      </c>
      <c r="F101" s="41"/>
      <c r="G101" s="42" t="s">
        <v>85</v>
      </c>
      <c r="H101" s="43"/>
      <c r="I101" s="10"/>
      <c r="J101" s="150" t="s">
        <v>30</v>
      </c>
      <c r="K101" s="104" t="s">
        <v>225</v>
      </c>
      <c r="L101" s="105"/>
      <c r="M101" s="14"/>
      <c r="N101" s="148"/>
      <c r="Q101" s="3" t="str">
        <f>IF((K99="✔")*(COUNTIF(K101:L101,"✔")=0),"×","○")</f>
        <v>○</v>
      </c>
    </row>
    <row r="102" spans="2:17" ht="67.5" customHeight="1" x14ac:dyDescent="0.2">
      <c r="B102" s="125"/>
      <c r="C102" s="271"/>
      <c r="D102" s="282"/>
      <c r="E102" s="266"/>
      <c r="F102" s="45"/>
      <c r="G102" s="41"/>
      <c r="H102" s="93" t="s">
        <v>179</v>
      </c>
      <c r="I102" s="10"/>
      <c r="J102" s="94" t="s">
        <v>30</v>
      </c>
      <c r="K102" s="104"/>
      <c r="L102" s="105" t="s">
        <v>225</v>
      </c>
      <c r="M102" s="110"/>
      <c r="N102" s="148"/>
      <c r="Q102" s="3" t="str">
        <f>IF((K99="✔")*(K101="✔")*(COUNTIF(K102:M102,"✔")=0),"×","○")</f>
        <v>○</v>
      </c>
    </row>
    <row r="103" spans="2:17" ht="45.75" customHeight="1" x14ac:dyDescent="0.2">
      <c r="B103" s="125"/>
      <c r="C103" s="271"/>
      <c r="D103" s="282"/>
      <c r="E103" s="266"/>
      <c r="F103" s="45"/>
      <c r="G103" s="41"/>
      <c r="H103" s="93" t="s">
        <v>87</v>
      </c>
      <c r="I103" s="10"/>
      <c r="J103" s="94" t="s">
        <v>30</v>
      </c>
      <c r="K103" s="104" t="s">
        <v>225</v>
      </c>
      <c r="L103" s="105"/>
      <c r="M103" s="110"/>
      <c r="N103" s="148"/>
      <c r="Q103" s="3" t="str">
        <f>IF((K99="✔")*(K101="✔")*(COUNTIF(K103:M103,"✔")=0),"×","○")</f>
        <v>○</v>
      </c>
    </row>
    <row r="104" spans="2:17" ht="45.75" customHeight="1" x14ac:dyDescent="0.2">
      <c r="B104" s="125"/>
      <c r="C104" s="271"/>
      <c r="D104" s="282"/>
      <c r="E104" s="266"/>
      <c r="F104" s="45"/>
      <c r="G104" s="48"/>
      <c r="H104" s="93" t="s">
        <v>180</v>
      </c>
      <c r="I104" s="10"/>
      <c r="J104" s="150" t="s">
        <v>30</v>
      </c>
      <c r="K104" s="104" t="s">
        <v>225</v>
      </c>
      <c r="L104" s="105"/>
      <c r="M104" s="110"/>
      <c r="N104" s="148"/>
      <c r="Q104" s="3" t="str">
        <f>IF((K99="✔")*(K101="✔")*(COUNTIF(K104:M104,"✔")=0),"×","○")</f>
        <v>○</v>
      </c>
    </row>
    <row r="105" spans="2:17" ht="45.75" customHeight="1" x14ac:dyDescent="0.2">
      <c r="B105" s="125"/>
      <c r="C105" s="271"/>
      <c r="D105" s="282"/>
      <c r="E105" s="266" t="s">
        <v>67</v>
      </c>
      <c r="F105" s="41"/>
      <c r="G105" s="42" t="s">
        <v>89</v>
      </c>
      <c r="H105" s="43"/>
      <c r="I105" s="10"/>
      <c r="J105" s="150" t="s">
        <v>30</v>
      </c>
      <c r="K105" s="104"/>
      <c r="L105" s="105" t="s">
        <v>225</v>
      </c>
      <c r="M105" s="14"/>
      <c r="N105" s="148"/>
      <c r="Q105" s="3" t="str">
        <f>IF((K99="✔")*(COUNTIF(K105:L105,"✔")=0),"×","○")</f>
        <v>○</v>
      </c>
    </row>
    <row r="106" spans="2:17" ht="67.5" customHeight="1" x14ac:dyDescent="0.2">
      <c r="B106" s="125"/>
      <c r="C106" s="271"/>
      <c r="D106" s="282"/>
      <c r="E106" s="266"/>
      <c r="F106" s="45"/>
      <c r="G106" s="41"/>
      <c r="H106" s="93" t="s">
        <v>90</v>
      </c>
      <c r="I106" s="10"/>
      <c r="J106" s="94" t="s">
        <v>24</v>
      </c>
      <c r="K106" s="104"/>
      <c r="L106" s="105"/>
      <c r="M106" s="110"/>
      <c r="N106" s="148"/>
      <c r="Q106" s="3" t="str">
        <f>IF((K99="✔")*(K105="✔")*(COUNTIF(K106:M106,"✔")=0),"×","○")</f>
        <v>○</v>
      </c>
    </row>
    <row r="107" spans="2:17" ht="45.75" customHeight="1" x14ac:dyDescent="0.2">
      <c r="B107" s="125"/>
      <c r="C107" s="271"/>
      <c r="D107" s="282"/>
      <c r="E107" s="266"/>
      <c r="F107" s="15"/>
      <c r="G107" s="96"/>
      <c r="H107" s="93" t="s">
        <v>91</v>
      </c>
      <c r="I107" s="10"/>
      <c r="J107" s="94" t="s">
        <v>30</v>
      </c>
      <c r="K107" s="104"/>
      <c r="L107" s="105"/>
      <c r="M107" s="110"/>
      <c r="N107" s="148"/>
      <c r="Q107" s="3" t="str">
        <f>IF((K99="✔")*(K105="✔")*(COUNTIF(K107:M107,"✔")=0),"×","○")</f>
        <v>○</v>
      </c>
    </row>
    <row r="108" spans="2:17" ht="45.75" customHeight="1" x14ac:dyDescent="0.2">
      <c r="B108" s="125"/>
      <c r="C108" s="271"/>
      <c r="D108" s="282"/>
      <c r="E108" s="266"/>
      <c r="F108" s="45"/>
      <c r="G108" s="41"/>
      <c r="H108" s="46" t="s">
        <v>92</v>
      </c>
      <c r="I108" s="10"/>
      <c r="J108" s="150" t="s">
        <v>30</v>
      </c>
      <c r="K108" s="104"/>
      <c r="L108" s="105"/>
      <c r="M108" s="110"/>
      <c r="N108" s="148"/>
      <c r="Q108" s="3" t="str">
        <f>IF((K99="✔")*(K105="✔")*(COUNTIF(K108:M108,"✔")=0),"×","○")</f>
        <v>○</v>
      </c>
    </row>
    <row r="109" spans="2:17" ht="45.75" customHeight="1" x14ac:dyDescent="0.2">
      <c r="B109" s="125"/>
      <c r="C109" s="271"/>
      <c r="D109" s="282"/>
      <c r="E109" s="266"/>
      <c r="F109" s="45"/>
      <c r="G109" s="41"/>
      <c r="H109" s="93" t="s">
        <v>181</v>
      </c>
      <c r="I109" s="10"/>
      <c r="J109" s="94" t="s">
        <v>30</v>
      </c>
      <c r="K109" s="104"/>
      <c r="L109" s="105"/>
      <c r="M109" s="110"/>
      <c r="N109" s="148"/>
      <c r="Q109" s="3" t="str">
        <f>IF((K99="✔")*(K105="✔")*(COUNTIF(K109:M109,"✔")=0),"×","○")</f>
        <v>○</v>
      </c>
    </row>
    <row r="110" spans="2:17" ht="45.75" customHeight="1" x14ac:dyDescent="0.2">
      <c r="B110" s="125"/>
      <c r="C110" s="271"/>
      <c r="D110" s="282"/>
      <c r="E110" s="266"/>
      <c r="F110" s="45"/>
      <c r="G110" s="41"/>
      <c r="H110" s="93" t="s">
        <v>182</v>
      </c>
      <c r="I110" s="10"/>
      <c r="J110" s="150" t="s">
        <v>30</v>
      </c>
      <c r="K110" s="104"/>
      <c r="L110" s="105"/>
      <c r="M110" s="110"/>
      <c r="N110" s="148"/>
      <c r="Q110" s="3" t="str">
        <f>IF((K99="✔")*(K105="✔")*(COUNTIF(K110:M110,"✔")=0),"×","○")</f>
        <v>○</v>
      </c>
    </row>
    <row r="111" spans="2:17" ht="45.75" customHeight="1" x14ac:dyDescent="0.2">
      <c r="B111" s="125"/>
      <c r="C111" s="271"/>
      <c r="D111" s="282"/>
      <c r="E111" s="266"/>
      <c r="F111" s="15"/>
      <c r="G111" s="96"/>
      <c r="H111" s="93" t="s">
        <v>87</v>
      </c>
      <c r="I111" s="10"/>
      <c r="J111" s="150" t="s">
        <v>30</v>
      </c>
      <c r="K111" s="104"/>
      <c r="L111" s="105"/>
      <c r="M111" s="110"/>
      <c r="N111" s="148"/>
      <c r="Q111" s="3" t="str">
        <f>IF((K99="✔")*(K105="✔")*(COUNTIF(K111:M111,"✔")=0),"×","○")</f>
        <v>○</v>
      </c>
    </row>
    <row r="112" spans="2:17" ht="45.75" customHeight="1" x14ac:dyDescent="0.2">
      <c r="B112" s="125"/>
      <c r="C112" s="271"/>
      <c r="D112" s="282"/>
      <c r="E112" s="266"/>
      <c r="F112" s="45"/>
      <c r="G112" s="48"/>
      <c r="H112" s="93" t="s">
        <v>183</v>
      </c>
      <c r="I112" s="10"/>
      <c r="J112" s="150" t="s">
        <v>30</v>
      </c>
      <c r="K112" s="104"/>
      <c r="L112" s="105"/>
      <c r="M112" s="110"/>
      <c r="N112" s="148"/>
      <c r="Q112" s="3" t="str">
        <f>IF((K99="✔")*(K105="✔")*(COUNTIF(K112:M112,"✔")=0),"×","○")</f>
        <v>○</v>
      </c>
    </row>
    <row r="113" spans="2:17" ht="45.75" customHeight="1" x14ac:dyDescent="0.2">
      <c r="B113" s="125"/>
      <c r="C113" s="271"/>
      <c r="D113" s="282"/>
      <c r="E113" s="266" t="s">
        <v>73</v>
      </c>
      <c r="F113" s="41"/>
      <c r="G113" s="284" t="s">
        <v>96</v>
      </c>
      <c r="H113" s="284"/>
      <c r="I113" s="49"/>
      <c r="J113" s="150" t="s">
        <v>30</v>
      </c>
      <c r="K113" s="104"/>
      <c r="L113" s="105" t="s">
        <v>225</v>
      </c>
      <c r="M113" s="14"/>
      <c r="N113" s="148"/>
      <c r="Q113" s="3" t="str">
        <f>IF((K99="✔")*(COUNTIF(K113:L113,"✔")=0),"×","○")</f>
        <v>○</v>
      </c>
    </row>
    <row r="114" spans="2:17" ht="45.75" customHeight="1" x14ac:dyDescent="0.2">
      <c r="B114" s="125"/>
      <c r="C114" s="271"/>
      <c r="D114" s="282"/>
      <c r="E114" s="266"/>
      <c r="F114" s="41"/>
      <c r="G114" s="284" t="s">
        <v>97</v>
      </c>
      <c r="H114" s="279"/>
      <c r="I114" s="49"/>
      <c r="J114" s="150" t="s">
        <v>30</v>
      </c>
      <c r="K114" s="104" t="s">
        <v>225</v>
      </c>
      <c r="L114" s="105"/>
      <c r="M114" s="14"/>
      <c r="N114" s="148"/>
      <c r="Q114" s="3" t="str">
        <f>IF((K99="✔")*(COUNTIF(K114:L114,"✔")=0),"×","○")</f>
        <v>○</v>
      </c>
    </row>
    <row r="115" spans="2:17" ht="45.75" customHeight="1" x14ac:dyDescent="0.2">
      <c r="B115" s="125"/>
      <c r="C115" s="271"/>
      <c r="D115" s="282"/>
      <c r="E115" s="266"/>
      <c r="F115" s="41"/>
      <c r="G115" s="284" t="s">
        <v>98</v>
      </c>
      <c r="H115" s="279"/>
      <c r="I115" s="49"/>
      <c r="J115" s="150" t="s">
        <v>30</v>
      </c>
      <c r="K115" s="104" t="s">
        <v>225</v>
      </c>
      <c r="L115" s="105"/>
      <c r="M115" s="14"/>
      <c r="N115" s="148"/>
      <c r="Q115" s="3" t="str">
        <f>IF((K99="✔")*(COUNTIF(K115:L115,"✔")=0),"×","○")</f>
        <v>○</v>
      </c>
    </row>
    <row r="116" spans="2:17" ht="45.75" customHeight="1" x14ac:dyDescent="0.2">
      <c r="B116" s="125"/>
      <c r="C116" s="271"/>
      <c r="D116" s="282"/>
      <c r="E116" s="266" t="s">
        <v>99</v>
      </c>
      <c r="F116" s="41"/>
      <c r="G116" s="284" t="s">
        <v>100</v>
      </c>
      <c r="H116" s="279"/>
      <c r="I116" s="10"/>
      <c r="J116" s="150" t="s">
        <v>30</v>
      </c>
      <c r="K116" s="104"/>
      <c r="L116" s="105" t="s">
        <v>225</v>
      </c>
      <c r="M116" s="14"/>
      <c r="N116" s="148"/>
      <c r="Q116" s="3" t="str">
        <f>IF((K99="✔")*(COUNTIF(K116:L116,"✔")=0),"×","○")</f>
        <v>○</v>
      </c>
    </row>
    <row r="117" spans="2:17" ht="45.75" customHeight="1" x14ac:dyDescent="0.2">
      <c r="B117" s="125"/>
      <c r="C117" s="271"/>
      <c r="D117" s="282"/>
      <c r="E117" s="266"/>
      <c r="F117" s="48"/>
      <c r="G117" s="284" t="s">
        <v>101</v>
      </c>
      <c r="H117" s="279"/>
      <c r="I117" s="10"/>
      <c r="J117" s="150" t="s">
        <v>30</v>
      </c>
      <c r="K117" s="104" t="s">
        <v>225</v>
      </c>
      <c r="L117" s="105"/>
      <c r="M117" s="14"/>
      <c r="N117" s="148"/>
      <c r="Q117" s="3" t="str">
        <f>IF((K99="✔")*(COUNTIF(K117:L117,"✔")=0),"×","○")</f>
        <v>○</v>
      </c>
    </row>
    <row r="118" spans="2:17" ht="45.75" customHeight="1" x14ac:dyDescent="0.2">
      <c r="B118" s="125"/>
      <c r="C118" s="271"/>
      <c r="D118" s="282"/>
      <c r="E118" s="94" t="s">
        <v>102</v>
      </c>
      <c r="F118" s="265" t="s">
        <v>184</v>
      </c>
      <c r="G118" s="265"/>
      <c r="H118" s="265"/>
      <c r="I118" s="10"/>
      <c r="J118" s="150" t="s">
        <v>30</v>
      </c>
      <c r="K118" s="104" t="s">
        <v>225</v>
      </c>
      <c r="L118" s="105"/>
      <c r="M118" s="14"/>
      <c r="N118" s="148"/>
      <c r="Q118" s="3" t="str">
        <f>IF(COUNTIF(K118:L118,"✔")=1,"○","×")</f>
        <v>○</v>
      </c>
    </row>
    <row r="119" spans="2:17" ht="45.75" customHeight="1" thickBot="1" x14ac:dyDescent="0.25">
      <c r="B119" s="125"/>
      <c r="C119" s="272"/>
      <c r="D119" s="283"/>
      <c r="E119" s="95" t="s">
        <v>104</v>
      </c>
      <c r="F119" s="268" t="s">
        <v>185</v>
      </c>
      <c r="G119" s="268"/>
      <c r="H119" s="268"/>
      <c r="I119" s="19" t="s">
        <v>23</v>
      </c>
      <c r="J119" s="176" t="s">
        <v>30</v>
      </c>
      <c r="K119" s="106" t="s">
        <v>225</v>
      </c>
      <c r="L119" s="107"/>
      <c r="M119" s="23"/>
      <c r="N119" s="148"/>
      <c r="Q119" s="3" t="str">
        <f>IF(K119="✔","○","×")</f>
        <v>○</v>
      </c>
    </row>
    <row r="120" spans="2:17" ht="4.5" customHeight="1" x14ac:dyDescent="0.2">
      <c r="B120" s="125"/>
      <c r="C120" s="199"/>
      <c r="D120" s="199"/>
      <c r="E120" s="200"/>
      <c r="F120" s="200"/>
      <c r="G120" s="200"/>
      <c r="H120" s="200"/>
      <c r="I120" s="201"/>
      <c r="J120" s="201"/>
      <c r="K120" s="202"/>
      <c r="L120" s="202"/>
      <c r="M120" s="203"/>
      <c r="N120" s="131"/>
      <c r="O120" s="61"/>
    </row>
    <row r="121" spans="2:17" x14ac:dyDescent="0.2">
      <c r="B121" s="125"/>
      <c r="C121" s="164" t="str">
        <f>C89</f>
        <v xml:space="preserve">●  … </v>
      </c>
      <c r="D121" s="269" t="str">
        <f t="shared" ref="D121:K121" si="6">D89</f>
        <v>「サービス提供の形態」のうち、各「医療・介護連携のポイント」が該当するもの</v>
      </c>
      <c r="E121" s="269">
        <f t="shared" si="6"/>
        <v>0</v>
      </c>
      <c r="F121" s="269">
        <f t="shared" si="6"/>
        <v>0</v>
      </c>
      <c r="G121" s="269">
        <f t="shared" si="6"/>
        <v>0</v>
      </c>
      <c r="H121" s="269">
        <f t="shared" si="6"/>
        <v>0</v>
      </c>
      <c r="I121" s="269">
        <f t="shared" si="6"/>
        <v>0</v>
      </c>
      <c r="J121" s="269">
        <f t="shared" si="6"/>
        <v>0</v>
      </c>
      <c r="K121" s="269">
        <f t="shared" si="6"/>
        <v>0</v>
      </c>
      <c r="L121" s="108"/>
      <c r="M121" s="108"/>
      <c r="N121" s="165"/>
    </row>
    <row r="122" spans="2:17" x14ac:dyDescent="0.2">
      <c r="B122" s="125"/>
      <c r="C122" s="164" t="str">
        <f t="shared" ref="C122:K122" si="7">C90</f>
        <v xml:space="preserve">★  … </v>
      </c>
      <c r="D122" s="269" t="str">
        <f t="shared" si="7"/>
        <v>各ポイントのうち、都の指針に基づき遵守が必要なもの</v>
      </c>
      <c r="E122" s="269">
        <f t="shared" si="7"/>
        <v>0</v>
      </c>
      <c r="F122" s="269">
        <f t="shared" si="7"/>
        <v>0</v>
      </c>
      <c r="G122" s="269">
        <f t="shared" si="7"/>
        <v>0</v>
      </c>
      <c r="H122" s="269">
        <f t="shared" si="7"/>
        <v>0</v>
      </c>
      <c r="I122" s="269">
        <f t="shared" si="7"/>
        <v>0</v>
      </c>
      <c r="J122" s="269">
        <f t="shared" si="7"/>
        <v>0</v>
      </c>
      <c r="K122" s="269">
        <f t="shared" si="7"/>
        <v>0</v>
      </c>
      <c r="L122" s="108"/>
      <c r="M122" s="108"/>
      <c r="N122" s="165"/>
    </row>
    <row r="123" spans="2:17" x14ac:dyDescent="0.2">
      <c r="B123" s="125"/>
      <c r="C123" s="360" t="str">
        <f>C91</f>
        <v>　包括型（一般型） … 包括報酬による一般的な特定施設入居者生活介護の提供形態</v>
      </c>
      <c r="D123" s="361"/>
      <c r="E123" s="361"/>
      <c r="F123" s="361"/>
      <c r="G123" s="361"/>
      <c r="H123" s="361"/>
      <c r="I123" s="361"/>
      <c r="J123" s="361"/>
      <c r="K123" s="361"/>
      <c r="L123" s="178"/>
      <c r="M123" s="178"/>
      <c r="N123" s="165"/>
    </row>
    <row r="124" spans="2:17" x14ac:dyDescent="0.2">
      <c r="B124" s="125"/>
      <c r="C124" s="164" t="str">
        <f>C92</f>
        <v xml:space="preserve">基準… </v>
      </c>
      <c r="D124" s="269" t="str">
        <f t="shared" ref="D124:K124" si="8">D92</f>
        <v>特定施設入居者生活介護の指定基準に含まれているもの</v>
      </c>
      <c r="E124" s="269">
        <f t="shared" si="8"/>
        <v>0</v>
      </c>
      <c r="F124" s="269">
        <f t="shared" si="8"/>
        <v>0</v>
      </c>
      <c r="G124" s="269">
        <f t="shared" si="8"/>
        <v>0</v>
      </c>
      <c r="H124" s="269">
        <f t="shared" si="8"/>
        <v>0</v>
      </c>
      <c r="I124" s="269">
        <f t="shared" si="8"/>
        <v>0</v>
      </c>
      <c r="J124" s="269">
        <f t="shared" si="8"/>
        <v>0</v>
      </c>
      <c r="K124" s="269">
        <f t="shared" si="8"/>
        <v>0</v>
      </c>
      <c r="L124" s="108"/>
      <c r="M124" s="108"/>
      <c r="N124" s="165"/>
    </row>
    <row r="125" spans="2:17" ht="15" thickBot="1" x14ac:dyDescent="0.25">
      <c r="B125" s="141"/>
      <c r="C125" s="179"/>
      <c r="D125" s="168"/>
      <c r="E125" s="168"/>
      <c r="F125" s="180"/>
      <c r="G125" s="181"/>
      <c r="H125" s="181"/>
      <c r="I125" s="169"/>
      <c r="J125" s="170"/>
      <c r="K125" s="170"/>
      <c r="L125" s="170"/>
      <c r="M125" s="170"/>
      <c r="N125" s="182"/>
    </row>
    <row r="126" spans="2:17" x14ac:dyDescent="0.2">
      <c r="B126" s="146"/>
      <c r="C126" s="122"/>
      <c r="D126" s="122"/>
      <c r="E126" s="122"/>
      <c r="F126" s="122"/>
      <c r="G126" s="122"/>
      <c r="H126" s="122"/>
      <c r="I126" s="122"/>
      <c r="J126" s="122"/>
      <c r="K126" s="147"/>
      <c r="L126" s="147"/>
      <c r="M126" s="147"/>
      <c r="N126" s="124"/>
    </row>
    <row r="127" spans="2:17" ht="19.2" x14ac:dyDescent="0.2">
      <c r="B127" s="125"/>
      <c r="C127" s="357" t="s">
        <v>186</v>
      </c>
      <c r="D127" s="357"/>
      <c r="E127" s="357"/>
      <c r="F127" s="357"/>
      <c r="G127" s="357"/>
      <c r="H127" s="357"/>
      <c r="I127" s="357"/>
      <c r="J127" s="357"/>
      <c r="K127" s="357"/>
      <c r="L127" s="357"/>
      <c r="M127" s="357"/>
      <c r="N127" s="138"/>
    </row>
    <row r="128" spans="2:17" ht="11.25" customHeight="1" thickBot="1" x14ac:dyDescent="0.25">
      <c r="B128" s="125"/>
      <c r="C128" s="100"/>
      <c r="D128" s="100"/>
      <c r="E128" s="100"/>
      <c r="F128" s="52"/>
      <c r="G128" s="134"/>
      <c r="H128" s="135"/>
      <c r="I128" s="136"/>
      <c r="J128" s="100"/>
      <c r="K128" s="137"/>
      <c r="L128" s="137"/>
      <c r="M128" s="137"/>
      <c r="N128" s="138"/>
    </row>
    <row r="129" spans="2:20" ht="14.25" customHeight="1" x14ac:dyDescent="0.2">
      <c r="B129" s="125"/>
      <c r="C129" s="285" t="s">
        <v>5</v>
      </c>
      <c r="D129" s="287" t="s">
        <v>6</v>
      </c>
      <c r="E129" s="289" t="s">
        <v>7</v>
      </c>
      <c r="F129" s="290"/>
      <c r="G129" s="290"/>
      <c r="H129" s="291"/>
      <c r="I129" s="295" t="s">
        <v>8</v>
      </c>
      <c r="J129" s="159" t="s">
        <v>133</v>
      </c>
      <c r="K129" s="299" t="s">
        <v>9</v>
      </c>
      <c r="L129" s="299"/>
      <c r="M129" s="300"/>
      <c r="N129" s="139"/>
    </row>
    <row r="130" spans="2:20" ht="14.25" customHeight="1" thickBot="1" x14ac:dyDescent="0.25">
      <c r="B130" s="125"/>
      <c r="C130" s="286"/>
      <c r="D130" s="288"/>
      <c r="E130" s="292"/>
      <c r="F130" s="293"/>
      <c r="G130" s="293"/>
      <c r="H130" s="294"/>
      <c r="I130" s="296"/>
      <c r="J130" s="160" t="s">
        <v>134</v>
      </c>
      <c r="K130" s="161" t="s">
        <v>187</v>
      </c>
      <c r="L130" s="80" t="s">
        <v>188</v>
      </c>
      <c r="M130" s="81" t="s">
        <v>13</v>
      </c>
      <c r="N130" s="139"/>
    </row>
    <row r="131" spans="2:20" ht="48" customHeight="1" x14ac:dyDescent="0.2">
      <c r="B131" s="125"/>
      <c r="C131" s="362" t="s">
        <v>189</v>
      </c>
      <c r="D131" s="273" t="s">
        <v>190</v>
      </c>
      <c r="E131" s="276" t="s">
        <v>191</v>
      </c>
      <c r="F131" s="277" t="s">
        <v>192</v>
      </c>
      <c r="G131" s="277"/>
      <c r="H131" s="277"/>
      <c r="I131" s="4"/>
      <c r="J131" s="149" t="s">
        <v>30</v>
      </c>
      <c r="K131" s="102" t="s">
        <v>225</v>
      </c>
      <c r="L131" s="103"/>
      <c r="M131" s="8"/>
      <c r="N131" s="148"/>
      <c r="Q131" s="3" t="str">
        <f>IF(COUNTIF(K131:L131,"✔")=1,"○","×")</f>
        <v>○</v>
      </c>
    </row>
    <row r="132" spans="2:20" ht="48" customHeight="1" x14ac:dyDescent="0.2">
      <c r="B132" s="125"/>
      <c r="C132" s="363"/>
      <c r="D132" s="274"/>
      <c r="E132" s="266"/>
      <c r="F132" s="265" t="s">
        <v>193</v>
      </c>
      <c r="G132" s="265"/>
      <c r="H132" s="265"/>
      <c r="I132" s="10"/>
      <c r="J132" s="150" t="s">
        <v>194</v>
      </c>
      <c r="K132" s="104"/>
      <c r="L132" s="105" t="s">
        <v>225</v>
      </c>
      <c r="M132" s="14"/>
      <c r="N132" s="148"/>
      <c r="Q132" s="3" t="str">
        <f>IF(COUNTIF(K132:L132,"✔")=1,"○","×")</f>
        <v>○</v>
      </c>
    </row>
    <row r="133" spans="2:20" ht="48" customHeight="1" x14ac:dyDescent="0.2">
      <c r="B133" s="125"/>
      <c r="C133" s="363"/>
      <c r="D133" s="274"/>
      <c r="E133" s="266" t="s">
        <v>195</v>
      </c>
      <c r="F133" s="278" t="s">
        <v>111</v>
      </c>
      <c r="G133" s="279"/>
      <c r="H133" s="279"/>
      <c r="I133" s="10"/>
      <c r="J133" s="150" t="s">
        <v>145</v>
      </c>
      <c r="K133" s="104" t="s">
        <v>225</v>
      </c>
      <c r="L133" s="105"/>
      <c r="M133" s="14"/>
      <c r="N133" s="148"/>
      <c r="Q133" s="3" t="str">
        <f>IF(COUNTIF(K133:L133,"✔")=1,"○","×")</f>
        <v>○</v>
      </c>
      <c r="T133" s="163" t="str">
        <f>IF(L133="✔","指定基準を満たしていない","")</f>
        <v/>
      </c>
    </row>
    <row r="134" spans="2:20" ht="48" customHeight="1" x14ac:dyDescent="0.2">
      <c r="B134" s="125"/>
      <c r="C134" s="363"/>
      <c r="D134" s="274"/>
      <c r="E134" s="266"/>
      <c r="F134" s="101"/>
      <c r="G134" s="280" t="s">
        <v>112</v>
      </c>
      <c r="H134" s="280"/>
      <c r="I134" s="10"/>
      <c r="J134" s="150" t="s">
        <v>30</v>
      </c>
      <c r="K134" s="104" t="s">
        <v>225</v>
      </c>
      <c r="L134" s="105"/>
      <c r="M134" s="110"/>
      <c r="N134" s="148"/>
      <c r="Q134" s="3" t="str">
        <f>IF((K133="✔")*(COUNTIF(K134:M134,"✔")=0),"×","○")</f>
        <v>○</v>
      </c>
    </row>
    <row r="135" spans="2:20" ht="48" customHeight="1" x14ac:dyDescent="0.2">
      <c r="B135" s="125"/>
      <c r="C135" s="363"/>
      <c r="D135" s="274"/>
      <c r="E135" s="266"/>
      <c r="F135" s="101"/>
      <c r="G135" s="280" t="s">
        <v>113</v>
      </c>
      <c r="H135" s="280"/>
      <c r="I135" s="10"/>
      <c r="J135" s="150" t="s">
        <v>30</v>
      </c>
      <c r="K135" s="104"/>
      <c r="L135" s="105" t="s">
        <v>225</v>
      </c>
      <c r="M135" s="110"/>
      <c r="N135" s="148"/>
      <c r="Q135" s="3" t="str">
        <f>IF((K133="✔")*(COUNTIF(K135:M135,"✔")=0),"×","○")</f>
        <v>○</v>
      </c>
    </row>
    <row r="136" spans="2:20" ht="48" customHeight="1" x14ac:dyDescent="0.2">
      <c r="B136" s="125"/>
      <c r="C136" s="363"/>
      <c r="D136" s="274"/>
      <c r="E136" s="266"/>
      <c r="F136" s="183"/>
      <c r="G136" s="280" t="s">
        <v>196</v>
      </c>
      <c r="H136" s="280"/>
      <c r="I136" s="10"/>
      <c r="J136" s="150" t="s">
        <v>30</v>
      </c>
      <c r="K136" s="104"/>
      <c r="L136" s="105" t="s">
        <v>225</v>
      </c>
      <c r="M136" s="110"/>
      <c r="N136" s="148"/>
      <c r="Q136" s="3" t="str">
        <f>IF((K133="✔")*(COUNTIF(K136:M136,"✔")=0),"×","○")</f>
        <v>○</v>
      </c>
    </row>
    <row r="137" spans="2:20" ht="48" customHeight="1" x14ac:dyDescent="0.2">
      <c r="B137" s="125"/>
      <c r="C137" s="363"/>
      <c r="D137" s="274"/>
      <c r="E137" s="266"/>
      <c r="F137" s="265" t="s">
        <v>115</v>
      </c>
      <c r="G137" s="265"/>
      <c r="H137" s="265"/>
      <c r="I137" s="10"/>
      <c r="J137" s="150" t="s">
        <v>30</v>
      </c>
      <c r="K137" s="104" t="s">
        <v>225</v>
      </c>
      <c r="L137" s="105"/>
      <c r="M137" s="14"/>
      <c r="N137" s="148"/>
      <c r="Q137" s="3" t="str">
        <f t="shared" ref="Q137:Q151" si="9">IF(COUNTIF(K137:L137,"✔")=1,"○","×")</f>
        <v>○</v>
      </c>
    </row>
    <row r="138" spans="2:20" ht="48" customHeight="1" x14ac:dyDescent="0.2">
      <c r="B138" s="125"/>
      <c r="C138" s="363"/>
      <c r="D138" s="274"/>
      <c r="E138" s="266"/>
      <c r="F138" s="265" t="s">
        <v>197</v>
      </c>
      <c r="G138" s="265"/>
      <c r="H138" s="265"/>
      <c r="I138" s="10"/>
      <c r="J138" s="150" t="s">
        <v>194</v>
      </c>
      <c r="K138" s="104" t="s">
        <v>225</v>
      </c>
      <c r="L138" s="105"/>
      <c r="M138" s="14"/>
      <c r="N138" s="148"/>
      <c r="Q138" s="3" t="str">
        <f t="shared" si="9"/>
        <v>○</v>
      </c>
    </row>
    <row r="139" spans="2:20" ht="48" customHeight="1" x14ac:dyDescent="0.2">
      <c r="B139" s="125"/>
      <c r="C139" s="363"/>
      <c r="D139" s="274"/>
      <c r="E139" s="266"/>
      <c r="F139" s="265" t="s">
        <v>118</v>
      </c>
      <c r="G139" s="265"/>
      <c r="H139" s="265"/>
      <c r="I139" s="10"/>
      <c r="J139" s="150" t="s">
        <v>30</v>
      </c>
      <c r="K139" s="104"/>
      <c r="L139" s="105" t="s">
        <v>225</v>
      </c>
      <c r="M139" s="14"/>
      <c r="N139" s="148"/>
      <c r="Q139" s="3" t="str">
        <f t="shared" si="9"/>
        <v>○</v>
      </c>
    </row>
    <row r="140" spans="2:20" ht="48" customHeight="1" x14ac:dyDescent="0.2">
      <c r="B140" s="125"/>
      <c r="C140" s="363"/>
      <c r="D140" s="274"/>
      <c r="E140" s="266"/>
      <c r="F140" s="265" t="s">
        <v>198</v>
      </c>
      <c r="G140" s="265"/>
      <c r="H140" s="265"/>
      <c r="I140" s="10" t="s">
        <v>199</v>
      </c>
      <c r="J140" s="150" t="s">
        <v>194</v>
      </c>
      <c r="K140" s="104"/>
      <c r="L140" s="105"/>
      <c r="M140" s="110" t="s">
        <v>225</v>
      </c>
      <c r="N140" s="148"/>
      <c r="Q140" s="184" t="str">
        <f>IF((COUNTIF(K140:M140,"✔")=1)*(L140=""),"○","×")</f>
        <v>○</v>
      </c>
      <c r="T140" s="185" t="str">
        <f>IF(M140="✔","看取り未実施","")</f>
        <v>看取り未実施</v>
      </c>
    </row>
    <row r="141" spans="2:20" ht="48" customHeight="1" x14ac:dyDescent="0.2">
      <c r="B141" s="125"/>
      <c r="C141" s="363"/>
      <c r="D141" s="274"/>
      <c r="E141" s="266"/>
      <c r="F141" s="265" t="s">
        <v>120</v>
      </c>
      <c r="G141" s="265"/>
      <c r="H141" s="265"/>
      <c r="I141" s="10"/>
      <c r="J141" s="150" t="s">
        <v>194</v>
      </c>
      <c r="K141" s="104"/>
      <c r="L141" s="105"/>
      <c r="M141" s="110" t="s">
        <v>225</v>
      </c>
      <c r="N141" s="148"/>
      <c r="Q141" s="3" t="str">
        <f>IF(COUNTIF(K141:M141,"✔")=1,"○","×")</f>
        <v>○</v>
      </c>
    </row>
    <row r="142" spans="2:20" ht="48" customHeight="1" x14ac:dyDescent="0.2">
      <c r="B142" s="125"/>
      <c r="C142" s="363"/>
      <c r="D142" s="274"/>
      <c r="E142" s="266"/>
      <c r="F142" s="265" t="s">
        <v>121</v>
      </c>
      <c r="G142" s="265"/>
      <c r="H142" s="265"/>
      <c r="I142" s="10"/>
      <c r="J142" s="150" t="s">
        <v>194</v>
      </c>
      <c r="K142" s="104"/>
      <c r="L142" s="105"/>
      <c r="M142" s="110" t="s">
        <v>225</v>
      </c>
      <c r="N142" s="148"/>
      <c r="Q142" s="3" t="str">
        <f>IF(COUNTIF(K142:M142,"✔")=1,"○","×")</f>
        <v>○</v>
      </c>
    </row>
    <row r="143" spans="2:20" ht="48" customHeight="1" x14ac:dyDescent="0.2">
      <c r="B143" s="125"/>
      <c r="C143" s="363"/>
      <c r="D143" s="274"/>
      <c r="E143" s="266" t="s">
        <v>200</v>
      </c>
      <c r="F143" s="265" t="s">
        <v>201</v>
      </c>
      <c r="G143" s="265"/>
      <c r="H143" s="265"/>
      <c r="I143" s="10"/>
      <c r="J143" s="150" t="s">
        <v>145</v>
      </c>
      <c r="K143" s="104" t="s">
        <v>225</v>
      </c>
      <c r="L143" s="105"/>
      <c r="M143" s="14"/>
      <c r="N143" s="148"/>
      <c r="Q143" s="3" t="str">
        <f t="shared" si="9"/>
        <v>○</v>
      </c>
      <c r="T143" s="163" t="str">
        <f>IF(L143="✔","指定基準を満たしていない","")</f>
        <v/>
      </c>
    </row>
    <row r="144" spans="2:20" ht="48" customHeight="1" x14ac:dyDescent="0.2">
      <c r="B144" s="125"/>
      <c r="C144" s="363"/>
      <c r="D144" s="274"/>
      <c r="E144" s="266"/>
      <c r="F144" s="265" t="s">
        <v>202</v>
      </c>
      <c r="G144" s="265"/>
      <c r="H144" s="265"/>
      <c r="I144" s="10"/>
      <c r="J144" s="150" t="s">
        <v>30</v>
      </c>
      <c r="K144" s="104" t="s">
        <v>225</v>
      </c>
      <c r="L144" s="105"/>
      <c r="M144" s="14"/>
      <c r="N144" s="148"/>
      <c r="Q144" s="3" t="str">
        <f t="shared" si="9"/>
        <v>○</v>
      </c>
    </row>
    <row r="145" spans="2:18" ht="48" customHeight="1" x14ac:dyDescent="0.2">
      <c r="B145" s="125"/>
      <c r="C145" s="363"/>
      <c r="D145" s="274"/>
      <c r="E145" s="266" t="s">
        <v>203</v>
      </c>
      <c r="F145" s="265" t="s">
        <v>204</v>
      </c>
      <c r="G145" s="265"/>
      <c r="H145" s="265"/>
      <c r="I145" s="10"/>
      <c r="J145" s="150" t="s">
        <v>30</v>
      </c>
      <c r="K145" s="104" t="s">
        <v>225</v>
      </c>
      <c r="L145" s="105"/>
      <c r="M145" s="14"/>
      <c r="N145" s="148"/>
      <c r="Q145" s="3" t="str">
        <f t="shared" si="9"/>
        <v>○</v>
      </c>
    </row>
    <row r="146" spans="2:18" ht="48" customHeight="1" x14ac:dyDescent="0.2">
      <c r="B146" s="125"/>
      <c r="C146" s="363"/>
      <c r="D146" s="274"/>
      <c r="E146" s="266"/>
      <c r="F146" s="265" t="s">
        <v>126</v>
      </c>
      <c r="G146" s="265"/>
      <c r="H146" s="265"/>
      <c r="I146" s="10"/>
      <c r="J146" s="150" t="s">
        <v>30</v>
      </c>
      <c r="K146" s="104" t="s">
        <v>225</v>
      </c>
      <c r="L146" s="105"/>
      <c r="M146" s="14"/>
      <c r="N146" s="148"/>
      <c r="Q146" s="3" t="str">
        <f t="shared" si="9"/>
        <v>○</v>
      </c>
    </row>
    <row r="147" spans="2:18" ht="48" customHeight="1" x14ac:dyDescent="0.2">
      <c r="B147" s="125"/>
      <c r="C147" s="363"/>
      <c r="D147" s="274"/>
      <c r="E147" s="266"/>
      <c r="F147" s="265" t="s">
        <v>127</v>
      </c>
      <c r="G147" s="265"/>
      <c r="H147" s="265"/>
      <c r="I147" s="10"/>
      <c r="J147" s="150" t="s">
        <v>30</v>
      </c>
      <c r="K147" s="104"/>
      <c r="L147" s="105" t="s">
        <v>225</v>
      </c>
      <c r="M147" s="14"/>
      <c r="N147" s="148"/>
      <c r="Q147" s="3" t="str">
        <f t="shared" si="9"/>
        <v>○</v>
      </c>
    </row>
    <row r="148" spans="2:18" ht="48" customHeight="1" x14ac:dyDescent="0.2">
      <c r="B148" s="125"/>
      <c r="C148" s="363"/>
      <c r="D148" s="274"/>
      <c r="E148" s="266"/>
      <c r="F148" s="265" t="s">
        <v>128</v>
      </c>
      <c r="G148" s="265"/>
      <c r="H148" s="265"/>
      <c r="I148" s="10"/>
      <c r="J148" s="150" t="s">
        <v>30</v>
      </c>
      <c r="K148" s="104" t="s">
        <v>225</v>
      </c>
      <c r="L148" s="105"/>
      <c r="M148" s="14"/>
      <c r="N148" s="148"/>
      <c r="Q148" s="3" t="str">
        <f t="shared" si="9"/>
        <v>○</v>
      </c>
    </row>
    <row r="149" spans="2:18" ht="48" customHeight="1" x14ac:dyDescent="0.2">
      <c r="B149" s="125"/>
      <c r="C149" s="363"/>
      <c r="D149" s="274"/>
      <c r="E149" s="266"/>
      <c r="F149" s="265" t="s">
        <v>129</v>
      </c>
      <c r="G149" s="265"/>
      <c r="H149" s="265"/>
      <c r="I149" s="10"/>
      <c r="J149" s="150" t="s">
        <v>30</v>
      </c>
      <c r="K149" s="104" t="s">
        <v>225</v>
      </c>
      <c r="L149" s="105"/>
      <c r="M149" s="14"/>
      <c r="N149" s="148"/>
      <c r="Q149" s="3" t="str">
        <f t="shared" si="9"/>
        <v>○</v>
      </c>
    </row>
    <row r="150" spans="2:18" ht="48" customHeight="1" x14ac:dyDescent="0.2">
      <c r="B150" s="125"/>
      <c r="C150" s="363"/>
      <c r="D150" s="274"/>
      <c r="E150" s="266" t="s">
        <v>205</v>
      </c>
      <c r="F150" s="265" t="s">
        <v>206</v>
      </c>
      <c r="G150" s="265"/>
      <c r="H150" s="265"/>
      <c r="I150" s="10"/>
      <c r="J150" s="150" t="s">
        <v>30</v>
      </c>
      <c r="K150" s="104"/>
      <c r="L150" s="105" t="s">
        <v>225</v>
      </c>
      <c r="M150" s="14"/>
      <c r="N150" s="148"/>
      <c r="Q150" s="3" t="str">
        <f t="shared" si="9"/>
        <v>○</v>
      </c>
    </row>
    <row r="151" spans="2:18" ht="48" customHeight="1" thickBot="1" x14ac:dyDescent="0.25">
      <c r="B151" s="125"/>
      <c r="C151" s="364"/>
      <c r="D151" s="275"/>
      <c r="E151" s="267"/>
      <c r="F151" s="268" t="s">
        <v>131</v>
      </c>
      <c r="G151" s="268"/>
      <c r="H151" s="268"/>
      <c r="I151" s="19"/>
      <c r="J151" s="176" t="s">
        <v>194</v>
      </c>
      <c r="K151" s="106" t="s">
        <v>225</v>
      </c>
      <c r="L151" s="107"/>
      <c r="M151" s="23"/>
      <c r="N151" s="148"/>
      <c r="Q151" s="3" t="str">
        <f t="shared" si="9"/>
        <v>○</v>
      </c>
    </row>
    <row r="152" spans="2:18" ht="4.5" customHeight="1" x14ac:dyDescent="0.2">
      <c r="B152" s="125"/>
      <c r="C152" s="199"/>
      <c r="D152" s="199"/>
      <c r="E152" s="200"/>
      <c r="F152" s="200"/>
      <c r="G152" s="200"/>
      <c r="H152" s="200"/>
      <c r="I152" s="201"/>
      <c r="J152" s="201"/>
      <c r="K152" s="202"/>
      <c r="L152" s="202"/>
      <c r="M152" s="203"/>
      <c r="N152" s="148"/>
    </row>
    <row r="153" spans="2:18" x14ac:dyDescent="0.2">
      <c r="B153" s="125"/>
      <c r="C153" s="164" t="str">
        <f>C121</f>
        <v xml:space="preserve">●  … </v>
      </c>
      <c r="D153" s="269" t="str">
        <f t="shared" ref="D153:K153" si="10">D121</f>
        <v>「サービス提供の形態」のうち、各「医療・介護連携のポイント」が該当するもの</v>
      </c>
      <c r="E153" s="269">
        <f t="shared" si="10"/>
        <v>0</v>
      </c>
      <c r="F153" s="269">
        <f t="shared" si="10"/>
        <v>0</v>
      </c>
      <c r="G153" s="269">
        <f t="shared" si="10"/>
        <v>0</v>
      </c>
      <c r="H153" s="269">
        <f t="shared" si="10"/>
        <v>0</v>
      </c>
      <c r="I153" s="269">
        <f t="shared" si="10"/>
        <v>0</v>
      </c>
      <c r="J153" s="269">
        <f t="shared" si="10"/>
        <v>0</v>
      </c>
      <c r="K153" s="269">
        <f t="shared" si="10"/>
        <v>0</v>
      </c>
      <c r="L153" s="108"/>
      <c r="M153" s="108"/>
      <c r="N153" s="165"/>
    </row>
    <row r="154" spans="2:18" x14ac:dyDescent="0.2">
      <c r="B154" s="125"/>
      <c r="C154" s="164" t="str">
        <f t="shared" ref="C154:K156" si="11">C122</f>
        <v xml:space="preserve">★  … </v>
      </c>
      <c r="D154" s="269" t="str">
        <f t="shared" si="11"/>
        <v>各ポイントのうち、都の指針に基づき遵守が必要なもの</v>
      </c>
      <c r="E154" s="269">
        <f t="shared" si="11"/>
        <v>0</v>
      </c>
      <c r="F154" s="269">
        <f t="shared" si="11"/>
        <v>0</v>
      </c>
      <c r="G154" s="269">
        <f t="shared" si="11"/>
        <v>0</v>
      </c>
      <c r="H154" s="269">
        <f t="shared" si="11"/>
        <v>0</v>
      </c>
      <c r="I154" s="269">
        <f t="shared" si="11"/>
        <v>0</v>
      </c>
      <c r="J154" s="269">
        <f t="shared" si="11"/>
        <v>0</v>
      </c>
      <c r="K154" s="269">
        <f t="shared" si="11"/>
        <v>0</v>
      </c>
      <c r="L154" s="108"/>
      <c r="M154" s="108"/>
      <c r="N154" s="165"/>
    </row>
    <row r="155" spans="2:18" x14ac:dyDescent="0.2">
      <c r="B155" s="125"/>
      <c r="C155" s="360" t="str">
        <f t="shared" si="11"/>
        <v>　包括型（一般型） … 包括報酬による一般的な特定施設入居者生活介護の提供形態</v>
      </c>
      <c r="D155" s="361"/>
      <c r="E155" s="361"/>
      <c r="F155" s="361"/>
      <c r="G155" s="361"/>
      <c r="H155" s="361"/>
      <c r="I155" s="361"/>
      <c r="J155" s="361"/>
      <c r="K155" s="361"/>
      <c r="L155" s="178"/>
      <c r="M155" s="178"/>
      <c r="N155" s="165"/>
    </row>
    <row r="156" spans="2:18" x14ac:dyDescent="0.2">
      <c r="B156" s="125"/>
      <c r="C156" s="164" t="str">
        <f t="shared" si="11"/>
        <v xml:space="preserve">基準… </v>
      </c>
      <c r="D156" s="269" t="str">
        <f t="shared" si="11"/>
        <v>特定施設入居者生活介護の指定基準に含まれているもの</v>
      </c>
      <c r="E156" s="269">
        <f t="shared" si="11"/>
        <v>0</v>
      </c>
      <c r="F156" s="269">
        <f t="shared" si="11"/>
        <v>0</v>
      </c>
      <c r="G156" s="269">
        <f t="shared" si="11"/>
        <v>0</v>
      </c>
      <c r="H156" s="269">
        <f t="shared" si="11"/>
        <v>0</v>
      </c>
      <c r="I156" s="269">
        <f t="shared" si="11"/>
        <v>0</v>
      </c>
      <c r="J156" s="269">
        <f t="shared" si="11"/>
        <v>0</v>
      </c>
      <c r="K156" s="269">
        <f t="shared" si="11"/>
        <v>0</v>
      </c>
      <c r="L156" s="108"/>
      <c r="M156" s="108"/>
      <c r="N156" s="165"/>
    </row>
    <row r="157" spans="2:18" ht="15" customHeight="1" thickBot="1" x14ac:dyDescent="0.25">
      <c r="B157" s="141"/>
      <c r="C157" s="179"/>
      <c r="D157" s="168"/>
      <c r="E157" s="168"/>
      <c r="F157" s="358"/>
      <c r="G157" s="358"/>
      <c r="H157" s="358"/>
      <c r="I157" s="169"/>
      <c r="J157" s="170"/>
      <c r="K157" s="170"/>
      <c r="L157" s="170"/>
      <c r="M157" s="170"/>
      <c r="N157" s="182"/>
    </row>
    <row r="158" spans="2:18" ht="41.25" customHeight="1" x14ac:dyDescent="0.2">
      <c r="C158" s="186"/>
      <c r="D158" s="187"/>
      <c r="E158" s="187"/>
      <c r="F158" s="359"/>
      <c r="G158" s="359"/>
      <c r="H158" s="359"/>
      <c r="I158" s="188"/>
      <c r="J158" s="189"/>
      <c r="K158" s="189"/>
      <c r="L158" s="189"/>
      <c r="M158" s="189"/>
      <c r="N158" s="189"/>
    </row>
    <row r="159" spans="2:18" ht="30" customHeight="1" x14ac:dyDescent="0.2">
      <c r="Q159" s="190">
        <f>COUNTIF(Q15:Q151,"×")</f>
        <v>3</v>
      </c>
      <c r="R159" s="63" t="s">
        <v>220</v>
      </c>
    </row>
    <row r="160" spans="2:18" ht="27" customHeight="1" x14ac:dyDescent="0.2">
      <c r="Q160" s="64" t="str">
        <f>S71</f>
        <v>OK</v>
      </c>
      <c r="R160" s="63" t="s">
        <v>218</v>
      </c>
    </row>
    <row r="161" spans="17:18" ht="26.4" x14ac:dyDescent="0.2">
      <c r="Q161" s="64" t="str">
        <f>S75</f>
        <v>OK</v>
      </c>
      <c r="R161" s="63" t="s">
        <v>209</v>
      </c>
    </row>
    <row r="162" spans="17:18" ht="26.4" x14ac:dyDescent="0.2">
      <c r="Q162" s="190">
        <f>COUNTIF(T15:T151,"指定基準を満たしていない")</f>
        <v>1</v>
      </c>
      <c r="R162" s="63" t="s">
        <v>221</v>
      </c>
    </row>
  </sheetData>
  <sheetProtection selectLockedCells="1"/>
  <mergeCells count="174">
    <mergeCell ref="K1:M1"/>
    <mergeCell ref="C10:M10"/>
    <mergeCell ref="C13:C14"/>
    <mergeCell ref="D13:D14"/>
    <mergeCell ref="E13:H14"/>
    <mergeCell ref="I13:I14"/>
    <mergeCell ref="K13:M13"/>
    <mergeCell ref="C5:D5"/>
    <mergeCell ref="E5:H5"/>
    <mergeCell ref="C7:D7"/>
    <mergeCell ref="E7:H7"/>
    <mergeCell ref="I7:J7"/>
    <mergeCell ref="K7:L7"/>
    <mergeCell ref="C3:L3"/>
    <mergeCell ref="C15:C28"/>
    <mergeCell ref="D15:D28"/>
    <mergeCell ref="E15:E21"/>
    <mergeCell ref="F15:H15"/>
    <mergeCell ref="F16:H16"/>
    <mergeCell ref="F17:H17"/>
    <mergeCell ref="F18:H18"/>
    <mergeCell ref="F26:H26"/>
    <mergeCell ref="F27:H27"/>
    <mergeCell ref="F28:H28"/>
    <mergeCell ref="E22:E23"/>
    <mergeCell ref="F22:H22"/>
    <mergeCell ref="F23:H23"/>
    <mergeCell ref="F19:H19"/>
    <mergeCell ref="G20:H20"/>
    <mergeCell ref="G21:H21"/>
    <mergeCell ref="E24:E25"/>
    <mergeCell ref="F24:H24"/>
    <mergeCell ref="F25:H25"/>
    <mergeCell ref="D30:K30"/>
    <mergeCell ref="D31:K31"/>
    <mergeCell ref="D33:K33"/>
    <mergeCell ref="F34:H34"/>
    <mergeCell ref="C36:K36"/>
    <mergeCell ref="C38:C39"/>
    <mergeCell ref="D38:D39"/>
    <mergeCell ref="E38:H39"/>
    <mergeCell ref="I38:I39"/>
    <mergeCell ref="K38:M38"/>
    <mergeCell ref="I67:I68"/>
    <mergeCell ref="K67:M67"/>
    <mergeCell ref="D62:K62"/>
    <mergeCell ref="F56:H56"/>
    <mergeCell ref="F57:H57"/>
    <mergeCell ref="D59:K59"/>
    <mergeCell ref="G46:H46"/>
    <mergeCell ref="G54:H54"/>
    <mergeCell ref="D60:K60"/>
    <mergeCell ref="D40:D57"/>
    <mergeCell ref="E40:E53"/>
    <mergeCell ref="F40:H40"/>
    <mergeCell ref="G41:H41"/>
    <mergeCell ref="C61:K61"/>
    <mergeCell ref="C40:C57"/>
    <mergeCell ref="G50:H50"/>
    <mergeCell ref="G51:H51"/>
    <mergeCell ref="G47:H47"/>
    <mergeCell ref="F48:F53"/>
    <mergeCell ref="G48:H48"/>
    <mergeCell ref="G53:H53"/>
    <mergeCell ref="F41:F47"/>
    <mergeCell ref="G45:H45"/>
    <mergeCell ref="G42:H42"/>
    <mergeCell ref="G43:H43"/>
    <mergeCell ref="G44:H44"/>
    <mergeCell ref="G49:H49"/>
    <mergeCell ref="G52:H52"/>
    <mergeCell ref="F55:H55"/>
    <mergeCell ref="C67:C68"/>
    <mergeCell ref="D67:D68"/>
    <mergeCell ref="E67:H68"/>
    <mergeCell ref="E83:E87"/>
    <mergeCell ref="F83:H83"/>
    <mergeCell ref="G84:H84"/>
    <mergeCell ref="F85:F87"/>
    <mergeCell ref="G85:H85"/>
    <mergeCell ref="G86:H86"/>
    <mergeCell ref="G87:H87"/>
    <mergeCell ref="C69:C87"/>
    <mergeCell ref="D69:D87"/>
    <mergeCell ref="E69:E77"/>
    <mergeCell ref="F69:H69"/>
    <mergeCell ref="F70:F74"/>
    <mergeCell ref="G70:H70"/>
    <mergeCell ref="G71:H71"/>
    <mergeCell ref="G72:H72"/>
    <mergeCell ref="G73:H73"/>
    <mergeCell ref="G74:H74"/>
    <mergeCell ref="F75:F77"/>
    <mergeCell ref="G75:H75"/>
    <mergeCell ref="G76:H76"/>
    <mergeCell ref="G77:H77"/>
    <mergeCell ref="E78:E82"/>
    <mergeCell ref="F78:H78"/>
    <mergeCell ref="G79:H79"/>
    <mergeCell ref="F80:F82"/>
    <mergeCell ref="G80:H80"/>
    <mergeCell ref="G81:H81"/>
    <mergeCell ref="G82:H82"/>
    <mergeCell ref="F118:H118"/>
    <mergeCell ref="D89:K89"/>
    <mergeCell ref="D90:K90"/>
    <mergeCell ref="C91:K91"/>
    <mergeCell ref="D92:K92"/>
    <mergeCell ref="C95:K95"/>
    <mergeCell ref="C97:C98"/>
    <mergeCell ref="D97:D98"/>
    <mergeCell ref="E97:H98"/>
    <mergeCell ref="I97:I98"/>
    <mergeCell ref="K97:M97"/>
    <mergeCell ref="F119:H119"/>
    <mergeCell ref="D121:K121"/>
    <mergeCell ref="D122:K122"/>
    <mergeCell ref="C123:K123"/>
    <mergeCell ref="D124:K124"/>
    <mergeCell ref="C129:C130"/>
    <mergeCell ref="D129:D130"/>
    <mergeCell ref="E129:H130"/>
    <mergeCell ref="I129:I130"/>
    <mergeCell ref="K129:M129"/>
    <mergeCell ref="C99:C119"/>
    <mergeCell ref="D99:D119"/>
    <mergeCell ref="E99:E100"/>
    <mergeCell ref="F99:H99"/>
    <mergeCell ref="G100:H100"/>
    <mergeCell ref="E101:E104"/>
    <mergeCell ref="E105:E112"/>
    <mergeCell ref="E113:E115"/>
    <mergeCell ref="G113:H113"/>
    <mergeCell ref="G114:H114"/>
    <mergeCell ref="G115:H115"/>
    <mergeCell ref="E116:E117"/>
    <mergeCell ref="G116:H116"/>
    <mergeCell ref="G117:H117"/>
    <mergeCell ref="F132:H132"/>
    <mergeCell ref="E133:E142"/>
    <mergeCell ref="F133:H133"/>
    <mergeCell ref="G134:H134"/>
    <mergeCell ref="G135:H135"/>
    <mergeCell ref="G136:H136"/>
    <mergeCell ref="F137:H137"/>
    <mergeCell ref="F138:H138"/>
    <mergeCell ref="F139:H139"/>
    <mergeCell ref="F140:H140"/>
    <mergeCell ref="F141:H141"/>
    <mergeCell ref="F142:H142"/>
    <mergeCell ref="C65:M65"/>
    <mergeCell ref="C127:M127"/>
    <mergeCell ref="D156:K156"/>
    <mergeCell ref="F157:H157"/>
    <mergeCell ref="F158:H158"/>
    <mergeCell ref="E150:E151"/>
    <mergeCell ref="F150:H150"/>
    <mergeCell ref="F151:H151"/>
    <mergeCell ref="D153:K153"/>
    <mergeCell ref="D154:K154"/>
    <mergeCell ref="C155:K155"/>
    <mergeCell ref="C131:C151"/>
    <mergeCell ref="E143:E144"/>
    <mergeCell ref="F143:H143"/>
    <mergeCell ref="F144:H144"/>
    <mergeCell ref="E145:E149"/>
    <mergeCell ref="F145:H145"/>
    <mergeCell ref="F146:H146"/>
    <mergeCell ref="F147:H147"/>
    <mergeCell ref="F148:H148"/>
    <mergeCell ref="F149:H149"/>
    <mergeCell ref="D131:D151"/>
    <mergeCell ref="E131:E132"/>
    <mergeCell ref="F131:H131"/>
  </mergeCells>
  <phoneticPr fontId="2"/>
  <conditionalFormatting sqref="E5:H5">
    <cfRule type="expression" dxfId="242" priority="120" stopIfTrue="1">
      <formula>$E$5=""</formula>
    </cfRule>
  </conditionalFormatting>
  <conditionalFormatting sqref="E7:H7">
    <cfRule type="expression" dxfId="241" priority="119" stopIfTrue="1">
      <formula>$E$7=""</formula>
    </cfRule>
  </conditionalFormatting>
  <conditionalFormatting sqref="K7:L7">
    <cfRule type="expression" dxfId="240" priority="118" stopIfTrue="1">
      <formula>$K$7=""</formula>
    </cfRule>
  </conditionalFormatting>
  <conditionalFormatting sqref="K15:L15">
    <cfRule type="expression" dxfId="239" priority="116" stopIfTrue="1">
      <formula>($K$15="")*($L$15="")</formula>
    </cfRule>
    <cfRule type="expression" dxfId="238" priority="117" stopIfTrue="1">
      <formula>$Q$15="×"</formula>
    </cfRule>
  </conditionalFormatting>
  <conditionalFormatting sqref="K16:L16">
    <cfRule type="expression" dxfId="237" priority="115" stopIfTrue="1">
      <formula>$Q$16="×"</formula>
    </cfRule>
    <cfRule type="expression" dxfId="236" priority="114" stopIfTrue="1">
      <formula>($K$16="")*($L$16="")</formula>
    </cfRule>
  </conditionalFormatting>
  <conditionalFormatting sqref="K17:L17">
    <cfRule type="expression" dxfId="235" priority="112" stopIfTrue="1">
      <formula>($K$17="")*($L$17="")</formula>
    </cfRule>
    <cfRule type="expression" dxfId="234" priority="113" stopIfTrue="1">
      <formula>$Q$17="×"</formula>
    </cfRule>
  </conditionalFormatting>
  <conditionalFormatting sqref="K18:L18">
    <cfRule type="expression" dxfId="233" priority="111" stopIfTrue="1">
      <formula>$Q$18="×"</formula>
    </cfRule>
    <cfRule type="expression" dxfId="232" priority="110" stopIfTrue="1">
      <formula>($K$18="")*($L$18="")</formula>
    </cfRule>
  </conditionalFormatting>
  <conditionalFormatting sqref="K19:L19">
    <cfRule type="expression" dxfId="231" priority="109" stopIfTrue="1">
      <formula>$Q$19="×"</formula>
    </cfRule>
    <cfRule type="expression" dxfId="230" priority="108" stopIfTrue="1">
      <formula>($K$19="")*($L$19="")</formula>
    </cfRule>
  </conditionalFormatting>
  <conditionalFormatting sqref="K20:L20">
    <cfRule type="expression" dxfId="229" priority="106" stopIfTrue="1">
      <formula>$Q$20="×"</formula>
    </cfRule>
  </conditionalFormatting>
  <conditionalFormatting sqref="K20:L21">
    <cfRule type="expression" dxfId="228" priority="107" stopIfTrue="1">
      <formula>$L$19="✔"</formula>
    </cfRule>
  </conditionalFormatting>
  <conditionalFormatting sqref="K21:L21">
    <cfRule type="expression" dxfId="227" priority="105" stopIfTrue="1">
      <formula>$Q$21="×"</formula>
    </cfRule>
  </conditionalFormatting>
  <conditionalFormatting sqref="K22:L22">
    <cfRule type="expression" dxfId="226" priority="104" stopIfTrue="1">
      <formula>$Q$22="×"</formula>
    </cfRule>
    <cfRule type="expression" dxfId="225" priority="103" stopIfTrue="1">
      <formula>($K$22="")*($L$22="")</formula>
    </cfRule>
  </conditionalFormatting>
  <conditionalFormatting sqref="K23:L23">
    <cfRule type="expression" dxfId="224" priority="102" stopIfTrue="1">
      <formula>$Q$23="×"</formula>
    </cfRule>
  </conditionalFormatting>
  <conditionalFormatting sqref="K24:L24">
    <cfRule type="expression" dxfId="223" priority="101" stopIfTrue="1">
      <formula>$T$24="指定基準を満たしていない"</formula>
    </cfRule>
    <cfRule type="expression" dxfId="222" priority="100" stopIfTrue="1">
      <formula>($K$24="")*($L$24="")</formula>
    </cfRule>
  </conditionalFormatting>
  <conditionalFormatting sqref="K25:L25">
    <cfRule type="expression" dxfId="221" priority="99" stopIfTrue="1">
      <formula>$Q$25="×"</formula>
    </cfRule>
    <cfRule type="expression" dxfId="220" priority="98" stopIfTrue="1">
      <formula>($K$25="")*($L$25="")</formula>
    </cfRule>
  </conditionalFormatting>
  <conditionalFormatting sqref="K26:L26">
    <cfRule type="expression" dxfId="219" priority="96" stopIfTrue="1">
      <formula>($K$26="")*($L$26="")</formula>
    </cfRule>
  </conditionalFormatting>
  <conditionalFormatting sqref="K27:L27">
    <cfRule type="expression" dxfId="218" priority="95" stopIfTrue="1">
      <formula>$Q$27="×"</formula>
    </cfRule>
  </conditionalFormatting>
  <conditionalFormatting sqref="K28:L28">
    <cfRule type="expression" dxfId="217" priority="93" stopIfTrue="1">
      <formula>($K$28="")*($L$28="")</formula>
    </cfRule>
    <cfRule type="expression" dxfId="216" priority="94" stopIfTrue="1">
      <formula>$Q$28="×"</formula>
    </cfRule>
  </conditionalFormatting>
  <conditionalFormatting sqref="K40:L40">
    <cfRule type="expression" dxfId="215" priority="92" stopIfTrue="1">
      <formula>$Q$40="×"</formula>
    </cfRule>
  </conditionalFormatting>
  <conditionalFormatting sqref="K56:L56">
    <cfRule type="expression" dxfId="214" priority="83" stopIfTrue="1">
      <formula>$Q$56="×"</formula>
    </cfRule>
  </conditionalFormatting>
  <conditionalFormatting sqref="K57:L57">
    <cfRule type="expression" dxfId="213" priority="82" stopIfTrue="1">
      <formula>$Q$57="×"</formula>
    </cfRule>
  </conditionalFormatting>
  <conditionalFormatting sqref="K69:L69">
    <cfRule type="expression" dxfId="212" priority="79" stopIfTrue="1">
      <formula>($K$69="")*($L$69="")</formula>
    </cfRule>
    <cfRule type="expression" dxfId="211" priority="80" stopIfTrue="1">
      <formula>$Q$69="×"</formula>
    </cfRule>
  </conditionalFormatting>
  <conditionalFormatting sqref="K76:L76">
    <cfRule type="expression" dxfId="210" priority="70" stopIfTrue="1">
      <formula>$Q$76="×"</formula>
    </cfRule>
  </conditionalFormatting>
  <conditionalFormatting sqref="K78:L78">
    <cfRule type="expression" dxfId="209" priority="67" stopIfTrue="1">
      <formula>$Q$78="×"</formula>
    </cfRule>
    <cfRule type="expression" dxfId="208" priority="66" stopIfTrue="1">
      <formula>($K$78="")*($L$78="")</formula>
    </cfRule>
  </conditionalFormatting>
  <conditionalFormatting sqref="K83:L83">
    <cfRule type="expression" dxfId="207" priority="60" stopIfTrue="1">
      <formula>$Q$83="×"</formula>
    </cfRule>
  </conditionalFormatting>
  <conditionalFormatting sqref="K99:L99">
    <cfRule type="expression" dxfId="206" priority="53" stopIfTrue="1">
      <formula>($K$99="")*($L$99="")</formula>
    </cfRule>
    <cfRule type="expression" dxfId="205" priority="54" stopIfTrue="1">
      <formula>$Q$99="×"</formula>
    </cfRule>
  </conditionalFormatting>
  <conditionalFormatting sqref="K101:L101">
    <cfRule type="expression" dxfId="204" priority="49" stopIfTrue="1">
      <formula>$Q$101="×"</formula>
    </cfRule>
  </conditionalFormatting>
  <conditionalFormatting sqref="K105:L105">
    <cfRule type="expression" dxfId="203" priority="44" stopIfTrue="1">
      <formula>$Q$105="×"</formula>
    </cfRule>
  </conditionalFormatting>
  <conditionalFormatting sqref="K113:L113">
    <cfRule type="expression" dxfId="202" priority="35" stopIfTrue="1">
      <formula>$Q$113="×"</formula>
    </cfRule>
  </conditionalFormatting>
  <conditionalFormatting sqref="K114:L114">
    <cfRule type="expression" dxfId="201" priority="34" stopIfTrue="1">
      <formula>$Q$114="×"</formula>
    </cfRule>
  </conditionalFormatting>
  <conditionalFormatting sqref="K115:L115">
    <cfRule type="expression" dxfId="200" priority="33" stopIfTrue="1">
      <formula>$Q$115="×"</formula>
    </cfRule>
  </conditionalFormatting>
  <conditionalFormatting sqref="K116:L116">
    <cfRule type="expression" dxfId="199" priority="32" stopIfTrue="1">
      <formula>$Q$116="×"</formula>
    </cfRule>
  </conditionalFormatting>
  <conditionalFormatting sqref="K117:L117">
    <cfRule type="expression" dxfId="198" priority="31" stopIfTrue="1">
      <formula>$Q$117="×"</formula>
    </cfRule>
  </conditionalFormatting>
  <conditionalFormatting sqref="K118:L118">
    <cfRule type="expression" dxfId="197" priority="30" stopIfTrue="1">
      <formula>$Q$118="×"</formula>
    </cfRule>
  </conditionalFormatting>
  <conditionalFormatting sqref="K119:L119">
    <cfRule type="expression" dxfId="196" priority="28" stopIfTrue="1">
      <formula>($K$118="")*($L$118="")</formula>
    </cfRule>
    <cfRule type="expression" dxfId="195" priority="29" stopIfTrue="1">
      <formula>$Q$119="×"</formula>
    </cfRule>
  </conditionalFormatting>
  <conditionalFormatting sqref="K131:L131">
    <cfRule type="expression" dxfId="194" priority="27" stopIfTrue="1">
      <formula>$Q$131="×"</formula>
    </cfRule>
  </conditionalFormatting>
  <conditionalFormatting sqref="K132:L132">
    <cfRule type="expression" dxfId="193" priority="26" stopIfTrue="1">
      <formula>$Q$132="×"</formula>
    </cfRule>
  </conditionalFormatting>
  <conditionalFormatting sqref="K133:L133">
    <cfRule type="expression" dxfId="192" priority="25" stopIfTrue="1">
      <formula>$Q$133="×"</formula>
    </cfRule>
  </conditionalFormatting>
  <conditionalFormatting sqref="K137:L137">
    <cfRule type="expression" dxfId="191" priority="19" stopIfTrue="1">
      <formula>$Q$137="×"</formula>
    </cfRule>
  </conditionalFormatting>
  <conditionalFormatting sqref="K138:L138">
    <cfRule type="expression" dxfId="190" priority="18" stopIfTrue="1">
      <formula>$Q$138="×"</formula>
    </cfRule>
  </conditionalFormatting>
  <conditionalFormatting sqref="K139:L139">
    <cfRule type="expression" dxfId="189" priority="17" stopIfTrue="1">
      <formula>$Q$139="×"</formula>
    </cfRule>
  </conditionalFormatting>
  <conditionalFormatting sqref="K143:L143">
    <cfRule type="expression" dxfId="188" priority="11" stopIfTrue="1">
      <formula>$Q$143="×"</formula>
    </cfRule>
  </conditionalFormatting>
  <conditionalFormatting sqref="K144:L144">
    <cfRule type="expression" dxfId="187" priority="9" stopIfTrue="1">
      <formula>$Q$144="×"</formula>
    </cfRule>
  </conditionalFormatting>
  <conditionalFormatting sqref="K145:L145">
    <cfRule type="expression" dxfId="186" priority="8" stopIfTrue="1">
      <formula>$Q$145="×"</formula>
    </cfRule>
  </conditionalFormatting>
  <conditionalFormatting sqref="K146:L146">
    <cfRule type="expression" dxfId="185" priority="7" stopIfTrue="1">
      <formula>$Q$146="×"</formula>
    </cfRule>
  </conditionalFormatting>
  <conditionalFormatting sqref="K147:L147">
    <cfRule type="expression" dxfId="184" priority="6" stopIfTrue="1">
      <formula>$Q$147="×"</formula>
    </cfRule>
  </conditionalFormatting>
  <conditionalFormatting sqref="K148:L148">
    <cfRule type="expression" dxfId="183" priority="5" stopIfTrue="1">
      <formula>$Q$148="×"</formula>
    </cfRule>
  </conditionalFormatting>
  <conditionalFormatting sqref="K149:L149">
    <cfRule type="expression" dxfId="182" priority="4" stopIfTrue="1">
      <formula>$Q$149="×"</formula>
    </cfRule>
  </conditionalFormatting>
  <conditionalFormatting sqref="K150:L150">
    <cfRule type="expression" dxfId="181" priority="3" stopIfTrue="1">
      <formula>$Q$150="×"</formula>
    </cfRule>
  </conditionalFormatting>
  <conditionalFormatting sqref="K151:L151">
    <cfRule type="expression" dxfId="180" priority="2" stopIfTrue="1">
      <formula>$Q$151="×"</formula>
    </cfRule>
  </conditionalFormatting>
  <conditionalFormatting sqref="K41:M41">
    <cfRule type="expression" dxfId="179" priority="90" stopIfTrue="1">
      <formula>$Q$41="×"</formula>
    </cfRule>
  </conditionalFormatting>
  <conditionalFormatting sqref="K41:M53 K55:M55">
    <cfRule type="expression" dxfId="178" priority="91" stopIfTrue="1">
      <formula>$L$40="✔"</formula>
    </cfRule>
  </conditionalFormatting>
  <conditionalFormatting sqref="K42:M42">
    <cfRule type="expression" dxfId="177" priority="89" stopIfTrue="1">
      <formula>$Q$42="×"</formula>
    </cfRule>
  </conditionalFormatting>
  <conditionalFormatting sqref="K43:M43">
    <cfRule type="expression" dxfId="176" priority="88" stopIfTrue="1">
      <formula>$Q$43="×"</formula>
    </cfRule>
  </conditionalFormatting>
  <conditionalFormatting sqref="K44:M44">
    <cfRule type="expression" dxfId="175" priority="87" stopIfTrue="1">
      <formula>$Q$44="×"</formula>
    </cfRule>
  </conditionalFormatting>
  <conditionalFormatting sqref="K45:M45">
    <cfRule type="expression" dxfId="174" priority="86" stopIfTrue="1">
      <formula>$Q$45="×"</formula>
    </cfRule>
  </conditionalFormatting>
  <conditionalFormatting sqref="K46:M46">
    <cfRule type="expression" dxfId="173" priority="85" stopIfTrue="1">
      <formula>$Q$46="×"</formula>
    </cfRule>
  </conditionalFormatting>
  <conditionalFormatting sqref="K54:M54">
    <cfRule type="expression" dxfId="172" priority="1" stopIfTrue="1">
      <formula>$L$40="✔"</formula>
    </cfRule>
  </conditionalFormatting>
  <conditionalFormatting sqref="K55:M55">
    <cfRule type="expression" dxfId="171" priority="84" stopIfTrue="1">
      <formula>$Q$55="×"</formula>
    </cfRule>
  </conditionalFormatting>
  <conditionalFormatting sqref="K70:M70">
    <cfRule type="expression" dxfId="170" priority="78" stopIfTrue="1">
      <formula>$Q$70="×"</formula>
    </cfRule>
  </conditionalFormatting>
  <conditionalFormatting sqref="K70:M77">
    <cfRule type="expression" dxfId="169" priority="72" stopIfTrue="1">
      <formula>$L$69="✔"</formula>
    </cfRule>
  </conditionalFormatting>
  <conditionalFormatting sqref="K71:M71">
    <cfRule type="expression" dxfId="168" priority="77" stopIfTrue="1">
      <formula>$Q$71="×"</formula>
    </cfRule>
  </conditionalFormatting>
  <conditionalFormatting sqref="K72:M72">
    <cfRule type="expression" dxfId="167" priority="75" stopIfTrue="1">
      <formula>$Q$72="×"</formula>
    </cfRule>
  </conditionalFormatting>
  <conditionalFormatting sqref="K73:M73">
    <cfRule type="expression" dxfId="166" priority="74" stopIfTrue="1">
      <formula>$Q$73="×"</formula>
    </cfRule>
  </conditionalFormatting>
  <conditionalFormatting sqref="K74:M74">
    <cfRule type="expression" dxfId="165" priority="73" stopIfTrue="1">
      <formula>$Q$74="×"</formula>
    </cfRule>
  </conditionalFormatting>
  <conditionalFormatting sqref="K75:M75">
    <cfRule type="expression" dxfId="164" priority="71" stopIfTrue="1">
      <formula>$Q$75="×"</formula>
    </cfRule>
  </conditionalFormatting>
  <conditionalFormatting sqref="K77:M77">
    <cfRule type="expression" dxfId="163" priority="69" stopIfTrue="1">
      <formula>$Q$77="×"</formula>
    </cfRule>
  </conditionalFormatting>
  <conditionalFormatting sqref="K79:M79">
    <cfRule type="expression" dxfId="162" priority="64" stopIfTrue="1">
      <formula>$Q$79="×"</formula>
    </cfRule>
  </conditionalFormatting>
  <conditionalFormatting sqref="K79:M82">
    <cfRule type="expression" dxfId="161" priority="65" stopIfTrue="1">
      <formula>$L$78="✔"</formula>
    </cfRule>
  </conditionalFormatting>
  <conditionalFormatting sqref="K80:M80">
    <cfRule type="expression" dxfId="160" priority="63" stopIfTrue="1">
      <formula>$Q$80="×"</formula>
    </cfRule>
  </conditionalFormatting>
  <conditionalFormatting sqref="K81:M81">
    <cfRule type="expression" dxfId="159" priority="62" stopIfTrue="1">
      <formula>$Q$81="×"</formula>
    </cfRule>
  </conditionalFormatting>
  <conditionalFormatting sqref="K82:M82">
    <cfRule type="expression" dxfId="158" priority="61" stopIfTrue="1">
      <formula>$Q$82="×"</formula>
    </cfRule>
  </conditionalFormatting>
  <conditionalFormatting sqref="K84:M84">
    <cfRule type="expression" dxfId="157" priority="59" stopIfTrue="1">
      <formula>$Q$84="×"</formula>
    </cfRule>
  </conditionalFormatting>
  <conditionalFormatting sqref="K84:M87">
    <cfRule type="expression" dxfId="156" priority="58" stopIfTrue="1">
      <formula>$L$83="✔"</formula>
    </cfRule>
  </conditionalFormatting>
  <conditionalFormatting sqref="K85:M85">
    <cfRule type="expression" dxfId="155" priority="57" stopIfTrue="1">
      <formula>$Q$85="×"</formula>
    </cfRule>
  </conditionalFormatting>
  <conditionalFormatting sqref="K86:M86">
    <cfRule type="expression" dxfId="154" priority="56" stopIfTrue="1">
      <formula>$Q$86="×"</formula>
    </cfRule>
  </conditionalFormatting>
  <conditionalFormatting sqref="K87:M87">
    <cfRule type="expression" dxfId="153" priority="55" stopIfTrue="1">
      <formula>$Q$87="×"</formula>
    </cfRule>
  </conditionalFormatting>
  <conditionalFormatting sqref="K100:M100">
    <cfRule type="expression" dxfId="152" priority="50" stopIfTrue="1">
      <formula>$Q$100="×"</formula>
    </cfRule>
  </conditionalFormatting>
  <conditionalFormatting sqref="K100:M117">
    <cfRule type="expression" dxfId="151" priority="52" stopIfTrue="1">
      <formula>$L$99="✔"</formula>
    </cfRule>
  </conditionalFormatting>
  <conditionalFormatting sqref="K102:M102">
    <cfRule type="expression" dxfId="150" priority="47" stopIfTrue="1">
      <formula>$Q$102="×"</formula>
    </cfRule>
  </conditionalFormatting>
  <conditionalFormatting sqref="K102:M104">
    <cfRule type="expression" dxfId="149" priority="48" stopIfTrue="1">
      <formula>$L$101="✔"</formula>
    </cfRule>
  </conditionalFormatting>
  <conditionalFormatting sqref="K103:M103">
    <cfRule type="expression" dxfId="148" priority="46" stopIfTrue="1">
      <formula>$Q$103="×"</formula>
    </cfRule>
  </conditionalFormatting>
  <conditionalFormatting sqref="K104:M104">
    <cfRule type="expression" dxfId="147" priority="45" stopIfTrue="1">
      <formula>$Q$104="×"</formula>
    </cfRule>
  </conditionalFormatting>
  <conditionalFormatting sqref="K106:M106">
    <cfRule type="expression" dxfId="146" priority="43" stopIfTrue="1">
      <formula>$Q$106="×"</formula>
    </cfRule>
  </conditionalFormatting>
  <conditionalFormatting sqref="K106:M112">
    <cfRule type="expression" dxfId="145" priority="41" stopIfTrue="1">
      <formula>$L$105="✔"</formula>
    </cfRule>
  </conditionalFormatting>
  <conditionalFormatting sqref="K107:M107">
    <cfRule type="expression" dxfId="144" priority="42" stopIfTrue="1">
      <formula>$Q$107="×"</formula>
    </cfRule>
  </conditionalFormatting>
  <conditionalFormatting sqref="K108:M108">
    <cfRule type="expression" dxfId="143" priority="40" stopIfTrue="1">
      <formula>$Q$108="×"</formula>
    </cfRule>
  </conditionalFormatting>
  <conditionalFormatting sqref="K109:M109">
    <cfRule type="expression" dxfId="142" priority="39" stopIfTrue="1">
      <formula>$Q$109="×"</formula>
    </cfRule>
  </conditionalFormatting>
  <conditionalFormatting sqref="K110:M110">
    <cfRule type="expression" dxfId="141" priority="38" stopIfTrue="1">
      <formula>$Q$110="×"</formula>
    </cfRule>
  </conditionalFormatting>
  <conditionalFormatting sqref="K111:M111">
    <cfRule type="expression" dxfId="140" priority="37" stopIfTrue="1">
      <formula>$Q$111="×"</formula>
    </cfRule>
  </conditionalFormatting>
  <conditionalFormatting sqref="K112:M112">
    <cfRule type="expression" dxfId="139" priority="36" stopIfTrue="1">
      <formula>$Q$112="×"</formula>
    </cfRule>
  </conditionalFormatting>
  <conditionalFormatting sqref="K134:M134">
    <cfRule type="expression" dxfId="138" priority="23" stopIfTrue="1">
      <formula>$Q$134="×"</formula>
    </cfRule>
  </conditionalFormatting>
  <conditionalFormatting sqref="K134:M136">
    <cfRule type="expression" dxfId="137" priority="20" stopIfTrue="1">
      <formula>$L$133="✔"</formula>
    </cfRule>
  </conditionalFormatting>
  <conditionalFormatting sqref="K135:M135">
    <cfRule type="expression" dxfId="136" priority="22" stopIfTrue="1">
      <formula>$Q$135="×"</formula>
    </cfRule>
  </conditionalFormatting>
  <conditionalFormatting sqref="K136:M136">
    <cfRule type="expression" dxfId="135" priority="21" stopIfTrue="1">
      <formula>$Q$136="×"</formula>
    </cfRule>
  </conditionalFormatting>
  <conditionalFormatting sqref="K140:M140">
    <cfRule type="expression" dxfId="134" priority="16" stopIfTrue="1">
      <formula>$Q$140="×"</formula>
    </cfRule>
    <cfRule type="expression" dxfId="133" priority="14" stopIfTrue="1">
      <formula>COUNTIF($K$140:$M$140,"✔")=0</formula>
    </cfRule>
  </conditionalFormatting>
  <conditionalFormatting sqref="K141:M141">
    <cfRule type="expression" dxfId="132" priority="13" stopIfTrue="1">
      <formula>$Q$141="×"</formula>
    </cfRule>
  </conditionalFormatting>
  <conditionalFormatting sqref="K142:M142">
    <cfRule type="expression" dxfId="131" priority="12" stopIfTrue="1">
      <formula>$Q$142="×"</formula>
    </cfRule>
  </conditionalFormatting>
  <conditionalFormatting sqref="L26">
    <cfRule type="expression" dxfId="130" priority="97" stopIfTrue="1">
      <formula>$Q$26="×"</formula>
    </cfRule>
  </conditionalFormatting>
  <conditionalFormatting sqref="L57">
    <cfRule type="expression" dxfId="129" priority="81" stopIfTrue="1">
      <formula>$L$57="✔"</formula>
    </cfRule>
  </conditionalFormatting>
  <conditionalFormatting sqref="L71">
    <cfRule type="expression" dxfId="128" priority="76" stopIfTrue="1">
      <formula>$L$71="✔"</formula>
    </cfRule>
  </conditionalFormatting>
  <conditionalFormatting sqref="L76">
    <cfRule type="expression" dxfId="127" priority="68" stopIfTrue="1">
      <formula>$L$76="✔"</formula>
    </cfRule>
  </conditionalFormatting>
  <conditionalFormatting sqref="L133">
    <cfRule type="expression" dxfId="126" priority="24" stopIfTrue="1">
      <formula>$L$133="✔"</formula>
    </cfRule>
  </conditionalFormatting>
  <conditionalFormatting sqref="L143">
    <cfRule type="expression" dxfId="125" priority="10" stopIfTrue="1">
      <formula>$L$143="✔"</formula>
    </cfRule>
  </conditionalFormatting>
  <dataValidations count="1">
    <dataValidation type="list" allowBlank="1" showInputMessage="1" showErrorMessage="1" sqref="K99:M119 K15:M28 K40:M57 K69:M87 K131:M151" xr:uid="{00000000-0002-0000-0400-000000000000}">
      <formula1>$P$15:$P$16</formula1>
    </dataValidation>
  </dataValidations>
  <pageMargins left="0.70866141732283472" right="0.70866141732283472" top="0.74803149606299213" bottom="0.74803149606299213" header="0.31496062992125984" footer="0.31496062992125984"/>
  <pageSetup paperSize="9" scale="48" fitToHeight="0" orientation="portrait" r:id="rId1"/>
  <rowBreaks count="4" manualBreakCount="4">
    <brk id="34" min="1" max="23" man="1"/>
    <brk id="63" min="1" max="23" man="1"/>
    <brk id="93" min="1" max="23" man="1"/>
    <brk id="125" min="1" max="2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FF99FF"/>
    <pageSetUpPr fitToPage="1"/>
  </sheetPr>
  <dimension ref="B1:T162"/>
  <sheetViews>
    <sheetView view="pageBreakPreview" topLeftCell="A27" zoomScale="70" zoomScaleNormal="100" zoomScaleSheetLayoutView="70" workbookViewId="0">
      <selection activeCell="I38" sqref="I38:I39"/>
    </sheetView>
  </sheetViews>
  <sheetFormatPr defaultColWidth="9" defaultRowHeight="13.2" x14ac:dyDescent="0.2"/>
  <cols>
    <col min="1" max="1" width="9" style="3"/>
    <col min="2" max="2" width="2" style="3" customWidth="1"/>
    <col min="3" max="3" width="9" style="3"/>
    <col min="4" max="4" width="14.77734375" style="3" customWidth="1"/>
    <col min="5" max="5" width="3.44140625" style="3" customWidth="1"/>
    <col min="6" max="6" width="3.33203125" style="3" customWidth="1"/>
    <col min="7" max="7" width="3.21875" style="3" customWidth="1"/>
    <col min="8" max="8" width="41.88671875" style="3" customWidth="1"/>
    <col min="9" max="9" width="9" style="3" customWidth="1"/>
    <col min="10" max="10" width="14" style="3" customWidth="1"/>
    <col min="11" max="13" width="9.6640625" style="53" customWidth="1"/>
    <col min="14" max="14" width="1.6640625" style="53" customWidth="1"/>
    <col min="15" max="15" width="9" style="3"/>
    <col min="16" max="16" width="4" style="3" hidden="1" customWidth="1"/>
    <col min="17" max="19" width="9" style="3" hidden="1" customWidth="1"/>
    <col min="20" max="16384" width="9" style="3"/>
  </cols>
  <sheetData>
    <row r="1" spans="2:17" ht="21" customHeight="1" x14ac:dyDescent="0.2">
      <c r="B1" s="157" t="s">
        <v>240</v>
      </c>
      <c r="C1" s="122"/>
      <c r="D1" s="122"/>
      <c r="E1" s="122"/>
      <c r="F1" s="122"/>
      <c r="G1" s="122"/>
      <c r="H1" s="122"/>
      <c r="I1" s="122"/>
      <c r="J1" s="122"/>
      <c r="K1" s="297" t="s">
        <v>921</v>
      </c>
      <c r="L1" s="297"/>
      <c r="M1" s="297"/>
      <c r="N1" s="124"/>
    </row>
    <row r="2" spans="2:17" ht="5.25" customHeight="1" x14ac:dyDescent="0.2">
      <c r="B2" s="158"/>
      <c r="C2" s="1"/>
      <c r="D2" s="1"/>
      <c r="E2" s="1"/>
      <c r="F2" s="1"/>
      <c r="G2" s="1"/>
      <c r="H2" s="1"/>
      <c r="I2" s="1"/>
      <c r="J2" s="1"/>
      <c r="K2" s="137"/>
      <c r="L2" s="137"/>
      <c r="M2" s="137"/>
      <c r="N2" s="138"/>
    </row>
    <row r="3" spans="2:17" ht="24" customHeight="1" x14ac:dyDescent="0.2">
      <c r="B3" s="125"/>
      <c r="C3" s="356" t="s">
        <v>132</v>
      </c>
      <c r="D3" s="356"/>
      <c r="E3" s="356"/>
      <c r="F3" s="356"/>
      <c r="G3" s="356"/>
      <c r="H3" s="356"/>
      <c r="I3" s="356"/>
      <c r="J3" s="356"/>
      <c r="K3" s="356"/>
      <c r="L3" s="356"/>
      <c r="M3" s="356"/>
      <c r="N3" s="128"/>
    </row>
    <row r="4" spans="2:17" ht="10.050000000000001" customHeight="1" thickBot="1" x14ac:dyDescent="0.25">
      <c r="B4" s="125"/>
      <c r="C4" s="129"/>
      <c r="D4" s="129"/>
      <c r="E4" s="129"/>
      <c r="F4" s="129"/>
      <c r="G4" s="129"/>
      <c r="H4" s="129"/>
      <c r="I4" s="129"/>
      <c r="J4" s="129"/>
      <c r="K4" s="129"/>
      <c r="L4" s="130"/>
      <c r="M4" s="130"/>
      <c r="N4" s="131"/>
      <c r="O4" s="61"/>
    </row>
    <row r="5" spans="2:17" ht="27" customHeight="1" thickTop="1" thickBot="1" x14ac:dyDescent="0.25">
      <c r="B5" s="125"/>
      <c r="C5" s="329" t="s">
        <v>1</v>
      </c>
      <c r="D5" s="330"/>
      <c r="E5" s="331" t="s">
        <v>237</v>
      </c>
      <c r="F5" s="332"/>
      <c r="G5" s="332"/>
      <c r="H5" s="333"/>
      <c r="I5" s="132"/>
      <c r="J5" s="1"/>
      <c r="K5" s="1"/>
      <c r="L5" s="130"/>
      <c r="M5" s="130"/>
      <c r="N5" s="131"/>
      <c r="O5" s="61"/>
    </row>
    <row r="6" spans="2:17" ht="10.050000000000001" customHeight="1" thickTop="1" thickBot="1" x14ac:dyDescent="0.25">
      <c r="B6" s="125"/>
      <c r="C6" s="54"/>
      <c r="D6" s="54"/>
      <c r="E6" s="133"/>
      <c r="F6" s="133"/>
      <c r="G6" s="133"/>
      <c r="H6" s="133"/>
      <c r="I6" s="132"/>
      <c r="J6" s="132"/>
      <c r="K6" s="132"/>
      <c r="L6" s="130"/>
      <c r="M6" s="130"/>
      <c r="N6" s="131"/>
      <c r="O6" s="61"/>
    </row>
    <row r="7" spans="2:17" ht="27" customHeight="1" thickTop="1" thickBot="1" x14ac:dyDescent="0.25">
      <c r="B7" s="125"/>
      <c r="C7" s="329" t="s">
        <v>2</v>
      </c>
      <c r="D7" s="330"/>
      <c r="E7" s="331" t="s">
        <v>239</v>
      </c>
      <c r="F7" s="332"/>
      <c r="G7" s="332"/>
      <c r="H7" s="333"/>
      <c r="I7" s="371" t="s">
        <v>3</v>
      </c>
      <c r="J7" s="372"/>
      <c r="K7" s="337">
        <v>12345</v>
      </c>
      <c r="L7" s="338"/>
      <c r="M7" s="130"/>
      <c r="N7" s="131"/>
      <c r="O7" s="61"/>
    </row>
    <row r="8" spans="2:17" ht="11.25" customHeight="1" thickTop="1" x14ac:dyDescent="0.2">
      <c r="B8" s="125"/>
      <c r="C8" s="100"/>
      <c r="D8" s="100"/>
      <c r="E8" s="100"/>
      <c r="F8" s="52"/>
      <c r="G8" s="134"/>
      <c r="H8" s="135"/>
      <c r="I8" s="136"/>
      <c r="J8" s="100"/>
      <c r="K8" s="137"/>
      <c r="L8" s="137"/>
      <c r="M8" s="137"/>
      <c r="N8" s="138"/>
    </row>
    <row r="9" spans="2:17" ht="6" customHeight="1" x14ac:dyDescent="0.2">
      <c r="B9" s="125"/>
      <c r="C9" s="54"/>
      <c r="D9" s="54"/>
      <c r="E9" s="55"/>
      <c r="F9" s="55"/>
      <c r="G9" s="55"/>
      <c r="H9" s="55"/>
      <c r="I9" s="56"/>
      <c r="J9" s="56"/>
      <c r="K9" s="57"/>
      <c r="L9" s="57"/>
      <c r="M9" s="130"/>
      <c r="N9" s="131"/>
      <c r="O9" s="61"/>
    </row>
    <row r="10" spans="2:17" ht="16.05" customHeight="1" x14ac:dyDescent="0.2">
      <c r="B10" s="125"/>
      <c r="C10" s="370" t="s">
        <v>4</v>
      </c>
      <c r="D10" s="370"/>
      <c r="E10" s="370"/>
      <c r="F10" s="370"/>
      <c r="G10" s="370"/>
      <c r="H10" s="370"/>
      <c r="I10" s="370"/>
      <c r="J10" s="370"/>
      <c r="K10" s="370"/>
      <c r="L10" s="370"/>
      <c r="M10" s="370"/>
      <c r="N10" s="131"/>
      <c r="O10" s="61"/>
    </row>
    <row r="11" spans="2:17" ht="4.5" customHeight="1" x14ac:dyDescent="0.2">
      <c r="B11" s="125"/>
      <c r="C11" s="54"/>
      <c r="D11" s="54"/>
      <c r="E11" s="55"/>
      <c r="F11" s="55"/>
      <c r="G11" s="55"/>
      <c r="H11" s="55"/>
      <c r="I11" s="56"/>
      <c r="J11" s="56"/>
      <c r="K11" s="57"/>
      <c r="L11" s="57"/>
      <c r="M11" s="130"/>
      <c r="N11" s="131"/>
      <c r="O11" s="61"/>
    </row>
    <row r="12" spans="2:17" ht="4.5" customHeight="1" thickBot="1" x14ac:dyDescent="0.25">
      <c r="B12" s="125"/>
      <c r="C12" s="54"/>
      <c r="D12" s="54"/>
      <c r="E12" s="55"/>
      <c r="F12" s="55"/>
      <c r="G12" s="55"/>
      <c r="H12" s="55"/>
      <c r="I12" s="56"/>
      <c r="J12" s="56"/>
      <c r="K12" s="57"/>
      <c r="L12" s="57"/>
      <c r="M12" s="130"/>
      <c r="N12" s="131"/>
      <c r="O12" s="61"/>
    </row>
    <row r="13" spans="2:17" ht="14.25" customHeight="1" x14ac:dyDescent="0.2">
      <c r="B13" s="125"/>
      <c r="C13" s="285" t="s">
        <v>5</v>
      </c>
      <c r="D13" s="287" t="s">
        <v>6</v>
      </c>
      <c r="E13" s="289" t="s">
        <v>7</v>
      </c>
      <c r="F13" s="290"/>
      <c r="G13" s="290"/>
      <c r="H13" s="291"/>
      <c r="I13" s="295" t="s">
        <v>8</v>
      </c>
      <c r="J13" s="159" t="s">
        <v>133</v>
      </c>
      <c r="K13" s="299" t="s">
        <v>9</v>
      </c>
      <c r="L13" s="299"/>
      <c r="M13" s="300"/>
      <c r="N13" s="139"/>
    </row>
    <row r="14" spans="2:17" ht="14.25" customHeight="1" thickBot="1" x14ac:dyDescent="0.25">
      <c r="B14" s="125"/>
      <c r="C14" s="286"/>
      <c r="D14" s="288"/>
      <c r="E14" s="292"/>
      <c r="F14" s="293"/>
      <c r="G14" s="293"/>
      <c r="H14" s="294"/>
      <c r="I14" s="296"/>
      <c r="J14" s="160" t="s">
        <v>135</v>
      </c>
      <c r="K14" s="161" t="s">
        <v>11</v>
      </c>
      <c r="L14" s="80" t="s">
        <v>12</v>
      </c>
      <c r="M14" s="81" t="s">
        <v>13</v>
      </c>
      <c r="N14" s="139"/>
    </row>
    <row r="15" spans="2:17" ht="60.75" customHeight="1" x14ac:dyDescent="0.2">
      <c r="B15" s="125"/>
      <c r="C15" s="368" t="s">
        <v>14</v>
      </c>
      <c r="D15" s="369" t="s">
        <v>136</v>
      </c>
      <c r="E15" s="344" t="s">
        <v>16</v>
      </c>
      <c r="F15" s="277" t="s">
        <v>137</v>
      </c>
      <c r="G15" s="277"/>
      <c r="H15" s="277"/>
      <c r="I15" s="4" t="s">
        <v>18</v>
      </c>
      <c r="J15" s="119" t="s">
        <v>30</v>
      </c>
      <c r="K15" s="102" t="s">
        <v>225</v>
      </c>
      <c r="L15" s="103"/>
      <c r="M15" s="8"/>
      <c r="N15" s="140"/>
      <c r="P15" s="162" t="s">
        <v>20</v>
      </c>
      <c r="Q15" s="3" t="str">
        <f>IF(K15="✔","○","×")</f>
        <v>○</v>
      </c>
    </row>
    <row r="16" spans="2:17" ht="60.75" customHeight="1" x14ac:dyDescent="0.2">
      <c r="B16" s="125"/>
      <c r="C16" s="347"/>
      <c r="D16" s="345"/>
      <c r="E16" s="328"/>
      <c r="F16" s="265" t="s">
        <v>139</v>
      </c>
      <c r="G16" s="265"/>
      <c r="H16" s="265"/>
      <c r="I16" s="10" t="s">
        <v>18</v>
      </c>
      <c r="J16" s="94" t="s">
        <v>30</v>
      </c>
      <c r="K16" s="104" t="s">
        <v>225</v>
      </c>
      <c r="L16" s="105"/>
      <c r="M16" s="14"/>
      <c r="N16" s="140"/>
      <c r="Q16" s="3" t="str">
        <f>IF(K16="✔","○","×")</f>
        <v>○</v>
      </c>
    </row>
    <row r="17" spans="2:20" ht="60.75" customHeight="1" x14ac:dyDescent="0.2">
      <c r="B17" s="125"/>
      <c r="C17" s="347"/>
      <c r="D17" s="345"/>
      <c r="E17" s="328"/>
      <c r="F17" s="265" t="s">
        <v>140</v>
      </c>
      <c r="G17" s="265"/>
      <c r="H17" s="265"/>
      <c r="I17" s="10" t="s">
        <v>18</v>
      </c>
      <c r="J17" s="94" t="s">
        <v>30</v>
      </c>
      <c r="K17" s="104" t="s">
        <v>225</v>
      </c>
      <c r="L17" s="105"/>
      <c r="M17" s="14"/>
      <c r="N17" s="140"/>
      <c r="Q17" s="3" t="str">
        <f>IF(K17="✔","○","×")</f>
        <v>○</v>
      </c>
    </row>
    <row r="18" spans="2:20" ht="60.75" customHeight="1" x14ac:dyDescent="0.2">
      <c r="B18" s="125"/>
      <c r="C18" s="347"/>
      <c r="D18" s="345"/>
      <c r="E18" s="328"/>
      <c r="F18" s="265" t="s">
        <v>141</v>
      </c>
      <c r="G18" s="265"/>
      <c r="H18" s="265"/>
      <c r="I18" s="10" t="s">
        <v>18</v>
      </c>
      <c r="J18" s="94" t="s">
        <v>30</v>
      </c>
      <c r="K18" s="104"/>
      <c r="L18" s="105" t="s">
        <v>225</v>
      </c>
      <c r="M18" s="14"/>
      <c r="N18" s="140"/>
      <c r="Q18" s="3" t="str">
        <f>IF(K18="✔","○","×")</f>
        <v>×</v>
      </c>
    </row>
    <row r="19" spans="2:20" ht="60.75" customHeight="1" x14ac:dyDescent="0.2">
      <c r="B19" s="125"/>
      <c r="C19" s="347"/>
      <c r="D19" s="345"/>
      <c r="E19" s="328"/>
      <c r="F19" s="327" t="s">
        <v>142</v>
      </c>
      <c r="G19" s="265"/>
      <c r="H19" s="265"/>
      <c r="I19" s="10" t="s">
        <v>18</v>
      </c>
      <c r="J19" s="94" t="s">
        <v>30</v>
      </c>
      <c r="K19" s="104" t="s">
        <v>225</v>
      </c>
      <c r="L19" s="105"/>
      <c r="M19" s="14"/>
      <c r="N19" s="140"/>
      <c r="Q19" s="3" t="str">
        <f>IF(K19="✔","○","×")</f>
        <v>○</v>
      </c>
    </row>
    <row r="20" spans="2:20" ht="60.75" customHeight="1" x14ac:dyDescent="0.2">
      <c r="B20" s="125"/>
      <c r="C20" s="347"/>
      <c r="D20" s="345"/>
      <c r="E20" s="328"/>
      <c r="F20" s="15"/>
      <c r="G20" s="265" t="s">
        <v>243</v>
      </c>
      <c r="H20" s="265"/>
      <c r="I20" s="10"/>
      <c r="J20" s="94" t="s">
        <v>30</v>
      </c>
      <c r="K20" s="104" t="s">
        <v>225</v>
      </c>
      <c r="L20" s="105"/>
      <c r="M20" s="14"/>
      <c r="N20" s="140"/>
      <c r="Q20" s="3" t="str">
        <f>IF((K19="✔")*(COUNTIF(K20:L20,"✔")=0),"×","○")</f>
        <v>○</v>
      </c>
    </row>
    <row r="21" spans="2:20" ht="60.75" customHeight="1" x14ac:dyDescent="0.2">
      <c r="B21" s="125"/>
      <c r="C21" s="347"/>
      <c r="D21" s="345"/>
      <c r="E21" s="328"/>
      <c r="F21" s="16"/>
      <c r="G21" s="265" t="s">
        <v>244</v>
      </c>
      <c r="H21" s="265"/>
      <c r="I21" s="10"/>
      <c r="J21" s="94" t="s">
        <v>30</v>
      </c>
      <c r="K21" s="104"/>
      <c r="L21" s="105"/>
      <c r="M21" s="14"/>
      <c r="N21" s="140"/>
      <c r="Q21" s="3" t="str">
        <f>IF((K19="✔")*(COUNTIF(K21:L21,"✔")=0),"×","○")</f>
        <v>×</v>
      </c>
    </row>
    <row r="22" spans="2:20" ht="60.75" customHeight="1" x14ac:dyDescent="0.2">
      <c r="B22" s="125"/>
      <c r="C22" s="347"/>
      <c r="D22" s="345"/>
      <c r="E22" s="328" t="s">
        <v>31</v>
      </c>
      <c r="F22" s="265" t="s">
        <v>32</v>
      </c>
      <c r="G22" s="265"/>
      <c r="H22" s="265"/>
      <c r="I22" s="10" t="s">
        <v>18</v>
      </c>
      <c r="J22" s="94" t="s">
        <v>30</v>
      </c>
      <c r="K22" s="104" t="s">
        <v>225</v>
      </c>
      <c r="L22" s="105"/>
      <c r="M22" s="14"/>
      <c r="N22" s="140"/>
      <c r="Q22" s="3" t="str">
        <f>IF(K22="✔","○","×")</f>
        <v>○</v>
      </c>
    </row>
    <row r="23" spans="2:20" ht="60.75" customHeight="1" x14ac:dyDescent="0.2">
      <c r="B23" s="125"/>
      <c r="C23" s="347"/>
      <c r="D23" s="345"/>
      <c r="E23" s="328"/>
      <c r="F23" s="265" t="s">
        <v>143</v>
      </c>
      <c r="G23" s="265"/>
      <c r="H23" s="265"/>
      <c r="I23" s="10"/>
      <c r="J23" s="94" t="s">
        <v>30</v>
      </c>
      <c r="K23" s="104" t="s">
        <v>225</v>
      </c>
      <c r="L23" s="105"/>
      <c r="M23" s="14"/>
      <c r="N23" s="140"/>
      <c r="Q23" s="3" t="str">
        <f>IF(COUNTIF(K23:L23,"✔")=1,"○","×")</f>
        <v>○</v>
      </c>
    </row>
    <row r="24" spans="2:20" ht="91.5" customHeight="1" x14ac:dyDescent="0.2">
      <c r="B24" s="125"/>
      <c r="C24" s="347"/>
      <c r="D24" s="345"/>
      <c r="E24" s="328" t="s">
        <v>35</v>
      </c>
      <c r="F24" s="265" t="s">
        <v>144</v>
      </c>
      <c r="G24" s="265"/>
      <c r="H24" s="265"/>
      <c r="I24" s="10" t="s">
        <v>18</v>
      </c>
      <c r="J24" s="94" t="s">
        <v>145</v>
      </c>
      <c r="K24" s="104" t="s">
        <v>225</v>
      </c>
      <c r="L24" s="105"/>
      <c r="M24" s="14"/>
      <c r="N24" s="140"/>
      <c r="Q24" s="3" t="str">
        <f>IF(K24="✔","○","×")</f>
        <v>○</v>
      </c>
      <c r="T24" s="163" t="str">
        <f>IF(L24="✔","指定基準を満たしていない","")</f>
        <v/>
      </c>
    </row>
    <row r="25" spans="2:20" ht="64.5" customHeight="1" x14ac:dyDescent="0.2">
      <c r="B25" s="125"/>
      <c r="C25" s="347"/>
      <c r="D25" s="345"/>
      <c r="E25" s="328"/>
      <c r="F25" s="265" t="s">
        <v>36</v>
      </c>
      <c r="G25" s="265"/>
      <c r="H25" s="265"/>
      <c r="I25" s="10" t="s">
        <v>18</v>
      </c>
      <c r="J25" s="94" t="s">
        <v>30</v>
      </c>
      <c r="K25" s="104" t="s">
        <v>225</v>
      </c>
      <c r="L25" s="105"/>
      <c r="M25" s="14"/>
      <c r="N25" s="140"/>
      <c r="Q25" s="3" t="str">
        <f>IF(K25="✔","○","×")</f>
        <v>○</v>
      </c>
    </row>
    <row r="26" spans="2:20" ht="64.5" customHeight="1" x14ac:dyDescent="0.2">
      <c r="B26" s="125"/>
      <c r="C26" s="347"/>
      <c r="D26" s="345"/>
      <c r="E26" s="99" t="s">
        <v>38</v>
      </c>
      <c r="F26" s="265" t="s">
        <v>39</v>
      </c>
      <c r="G26" s="265"/>
      <c r="H26" s="265"/>
      <c r="I26" s="10" t="s">
        <v>18</v>
      </c>
      <c r="J26" s="94" t="s">
        <v>30</v>
      </c>
      <c r="K26" s="104" t="s">
        <v>225</v>
      </c>
      <c r="L26" s="105"/>
      <c r="M26" s="14"/>
      <c r="N26" s="140"/>
      <c r="Q26" s="3" t="str">
        <f>IF(K26="✔","○","×")</f>
        <v>○</v>
      </c>
    </row>
    <row r="27" spans="2:20" ht="60.75" customHeight="1" x14ac:dyDescent="0.2">
      <c r="B27" s="125"/>
      <c r="C27" s="347"/>
      <c r="D27" s="345"/>
      <c r="E27" s="99" t="s">
        <v>40</v>
      </c>
      <c r="F27" s="265" t="s">
        <v>146</v>
      </c>
      <c r="G27" s="265"/>
      <c r="H27" s="265"/>
      <c r="I27" s="10"/>
      <c r="J27" s="94" t="s">
        <v>30</v>
      </c>
      <c r="K27" s="104" t="s">
        <v>225</v>
      </c>
      <c r="L27" s="105"/>
      <c r="M27" s="14"/>
      <c r="N27" s="140"/>
      <c r="Q27" s="3" t="str">
        <f>IF(COUNTIF(K27:L27,"✔")=1,"○","×")</f>
        <v>○</v>
      </c>
    </row>
    <row r="28" spans="2:20" ht="76.5" customHeight="1" thickBot="1" x14ac:dyDescent="0.25">
      <c r="B28" s="125"/>
      <c r="C28" s="348"/>
      <c r="D28" s="346"/>
      <c r="E28" s="18" t="s">
        <v>42</v>
      </c>
      <c r="F28" s="268" t="s">
        <v>43</v>
      </c>
      <c r="G28" s="268"/>
      <c r="H28" s="268"/>
      <c r="I28" s="19" t="s">
        <v>18</v>
      </c>
      <c r="J28" s="95" t="s">
        <v>145</v>
      </c>
      <c r="K28" s="106"/>
      <c r="L28" s="107" t="s">
        <v>225</v>
      </c>
      <c r="M28" s="23"/>
      <c r="N28" s="140"/>
      <c r="Q28" s="3" t="str">
        <f>IF(K28="✔","○","×")</f>
        <v>×</v>
      </c>
      <c r="T28" s="163" t="str">
        <f>IF(L28="✔","指定基準を満たしていない","")</f>
        <v>指定基準を満たしていない</v>
      </c>
    </row>
    <row r="29" spans="2:20" ht="4.5" customHeight="1" x14ac:dyDescent="0.2">
      <c r="B29" s="125"/>
      <c r="C29" s="54"/>
      <c r="D29" s="54"/>
      <c r="E29" s="55"/>
      <c r="F29" s="55"/>
      <c r="G29" s="55"/>
      <c r="H29" s="55"/>
      <c r="I29" s="56"/>
      <c r="J29" s="56"/>
      <c r="K29" s="57"/>
      <c r="L29" s="57"/>
      <c r="M29" s="130"/>
      <c r="N29" s="131"/>
      <c r="O29" s="61"/>
    </row>
    <row r="30" spans="2:20" x14ac:dyDescent="0.2">
      <c r="B30" s="125"/>
      <c r="C30" s="164" t="s">
        <v>147</v>
      </c>
      <c r="D30" s="269" t="s">
        <v>148</v>
      </c>
      <c r="E30" s="269"/>
      <c r="F30" s="269"/>
      <c r="G30" s="269"/>
      <c r="H30" s="269"/>
      <c r="I30" s="269"/>
      <c r="J30" s="269"/>
      <c r="K30" s="269"/>
      <c r="L30" s="108"/>
      <c r="M30" s="108"/>
      <c r="N30" s="165"/>
    </row>
    <row r="31" spans="2:20" x14ac:dyDescent="0.2">
      <c r="B31" s="125"/>
      <c r="C31" s="164" t="s">
        <v>149</v>
      </c>
      <c r="D31" s="269" t="s">
        <v>150</v>
      </c>
      <c r="E31" s="269"/>
      <c r="F31" s="269"/>
      <c r="G31" s="269"/>
      <c r="H31" s="269"/>
      <c r="I31" s="269"/>
      <c r="J31" s="269"/>
      <c r="K31" s="269"/>
      <c r="L31" s="108"/>
      <c r="M31" s="108"/>
      <c r="N31" s="165"/>
    </row>
    <row r="32" spans="2:20" x14ac:dyDescent="0.2">
      <c r="B32" s="125"/>
      <c r="C32" s="166" t="s">
        <v>151</v>
      </c>
      <c r="D32" s="108"/>
      <c r="E32" s="108"/>
      <c r="F32" s="108"/>
      <c r="G32" s="108"/>
      <c r="H32" s="108"/>
      <c r="I32" s="108"/>
      <c r="J32" s="108"/>
      <c r="K32" s="108"/>
      <c r="L32" s="108"/>
      <c r="M32" s="108"/>
      <c r="N32" s="165"/>
    </row>
    <row r="33" spans="2:17" x14ac:dyDescent="0.2">
      <c r="B33" s="125"/>
      <c r="C33" s="164" t="s">
        <v>152</v>
      </c>
      <c r="D33" s="269" t="s">
        <v>153</v>
      </c>
      <c r="E33" s="269"/>
      <c r="F33" s="269"/>
      <c r="G33" s="269"/>
      <c r="H33" s="269"/>
      <c r="I33" s="269"/>
      <c r="J33" s="269"/>
      <c r="K33" s="269"/>
      <c r="L33" s="108"/>
      <c r="M33" s="108"/>
      <c r="N33" s="165"/>
    </row>
    <row r="34" spans="2:17" ht="15" thickBot="1" x14ac:dyDescent="0.25">
      <c r="B34" s="141"/>
      <c r="C34" s="167"/>
      <c r="D34" s="168"/>
      <c r="E34" s="168"/>
      <c r="F34" s="358"/>
      <c r="G34" s="358"/>
      <c r="H34" s="358"/>
      <c r="I34" s="169"/>
      <c r="J34" s="170"/>
      <c r="K34" s="171"/>
      <c r="L34" s="171"/>
      <c r="M34" s="171"/>
      <c r="N34" s="172"/>
    </row>
    <row r="35" spans="2:17" x14ac:dyDescent="0.2">
      <c r="B35" s="146"/>
      <c r="C35" s="122"/>
      <c r="D35" s="122"/>
      <c r="E35" s="122"/>
      <c r="F35" s="122"/>
      <c r="G35" s="122"/>
      <c r="H35" s="122"/>
      <c r="I35" s="122"/>
      <c r="J35" s="122"/>
      <c r="K35" s="147"/>
      <c r="L35" s="147"/>
      <c r="M35" s="147"/>
      <c r="N35" s="124"/>
    </row>
    <row r="36" spans="2:17" ht="21" x14ac:dyDescent="0.2">
      <c r="B36" s="125"/>
      <c r="C36" s="356" t="s">
        <v>154</v>
      </c>
      <c r="D36" s="356"/>
      <c r="E36" s="356"/>
      <c r="F36" s="356"/>
      <c r="G36" s="356"/>
      <c r="H36" s="356"/>
      <c r="I36" s="356"/>
      <c r="J36" s="356"/>
      <c r="K36" s="356"/>
      <c r="L36" s="356"/>
      <c r="M36" s="356"/>
      <c r="N36" s="138"/>
    </row>
    <row r="37" spans="2:17" ht="11.25" customHeight="1" thickBot="1" x14ac:dyDescent="0.25">
      <c r="B37" s="125"/>
      <c r="C37" s="100"/>
      <c r="D37" s="100"/>
      <c r="E37" s="100"/>
      <c r="F37" s="52"/>
      <c r="G37" s="134"/>
      <c r="H37" s="135"/>
      <c r="I37" s="136"/>
      <c r="J37" s="100"/>
      <c r="K37" s="137"/>
      <c r="L37" s="137"/>
      <c r="M37" s="137"/>
      <c r="N37" s="138"/>
    </row>
    <row r="38" spans="2:17" ht="14.25" customHeight="1" x14ac:dyDescent="0.2">
      <c r="B38" s="125"/>
      <c r="C38" s="285" t="s">
        <v>5</v>
      </c>
      <c r="D38" s="287" t="s">
        <v>6</v>
      </c>
      <c r="E38" s="289" t="s">
        <v>7</v>
      </c>
      <c r="F38" s="290"/>
      <c r="G38" s="290"/>
      <c r="H38" s="291"/>
      <c r="I38" s="295" t="s">
        <v>8</v>
      </c>
      <c r="J38" s="159" t="s">
        <v>133</v>
      </c>
      <c r="K38" s="299" t="s">
        <v>9</v>
      </c>
      <c r="L38" s="299"/>
      <c r="M38" s="300"/>
      <c r="N38" s="139"/>
    </row>
    <row r="39" spans="2:17" ht="14.25" customHeight="1" thickBot="1" x14ac:dyDescent="0.25">
      <c r="B39" s="125"/>
      <c r="C39" s="286"/>
      <c r="D39" s="288"/>
      <c r="E39" s="292"/>
      <c r="F39" s="293"/>
      <c r="G39" s="293"/>
      <c r="H39" s="294"/>
      <c r="I39" s="296"/>
      <c r="J39" s="160" t="s">
        <v>135</v>
      </c>
      <c r="K39" s="161" t="s">
        <v>11</v>
      </c>
      <c r="L39" s="80" t="s">
        <v>12</v>
      </c>
      <c r="M39" s="81" t="s">
        <v>13</v>
      </c>
      <c r="N39" s="139"/>
    </row>
    <row r="40" spans="2:17" ht="59.25" customHeight="1" x14ac:dyDescent="0.2">
      <c r="B40" s="125"/>
      <c r="C40" s="270" t="s">
        <v>48</v>
      </c>
      <c r="D40" s="273" t="s">
        <v>155</v>
      </c>
      <c r="E40" s="276" t="s">
        <v>16</v>
      </c>
      <c r="F40" s="281" t="s">
        <v>50</v>
      </c>
      <c r="G40" s="277"/>
      <c r="H40" s="277"/>
      <c r="I40" s="4"/>
      <c r="J40" s="119" t="s">
        <v>30</v>
      </c>
      <c r="K40" s="102" t="s">
        <v>225</v>
      </c>
      <c r="L40" s="103"/>
      <c r="M40" s="8"/>
      <c r="N40" s="140"/>
      <c r="Q40" s="3" t="str">
        <f>IF(COUNTIF(K40:L40,"✔")=1,"○","×")</f>
        <v>○</v>
      </c>
    </row>
    <row r="41" spans="2:17" ht="59.25" customHeight="1" x14ac:dyDescent="0.2">
      <c r="B41" s="125"/>
      <c r="C41" s="271"/>
      <c r="D41" s="274"/>
      <c r="E41" s="266"/>
      <c r="F41" s="367" t="s">
        <v>51</v>
      </c>
      <c r="G41" s="265" t="s">
        <v>245</v>
      </c>
      <c r="H41" s="265"/>
      <c r="I41" s="10"/>
      <c r="J41" s="94" t="s">
        <v>30</v>
      </c>
      <c r="K41" s="104" t="s">
        <v>225</v>
      </c>
      <c r="L41" s="105"/>
      <c r="M41" s="110"/>
      <c r="N41" s="140"/>
      <c r="Q41" s="3" t="str">
        <f>IF((K40="✔")*(COUNTIF(K41:M41,"✔")=0),"×","○")</f>
        <v>○</v>
      </c>
    </row>
    <row r="42" spans="2:17" ht="59.25" customHeight="1" x14ac:dyDescent="0.2">
      <c r="B42" s="125"/>
      <c r="C42" s="271"/>
      <c r="D42" s="274"/>
      <c r="E42" s="266"/>
      <c r="F42" s="367"/>
      <c r="G42" s="265" t="s">
        <v>246</v>
      </c>
      <c r="H42" s="265"/>
      <c r="I42" s="10"/>
      <c r="J42" s="94" t="s">
        <v>30</v>
      </c>
      <c r="K42" s="104"/>
      <c r="L42" s="105"/>
      <c r="M42" s="110" t="s">
        <v>225</v>
      </c>
      <c r="N42" s="140"/>
      <c r="Q42" s="3" t="str">
        <f>IF((K40="✔")*(COUNTIF(K42:M42,"✔")=0),"×","○")</f>
        <v>○</v>
      </c>
    </row>
    <row r="43" spans="2:17" ht="59.25" customHeight="1" x14ac:dyDescent="0.2">
      <c r="B43" s="125"/>
      <c r="C43" s="271"/>
      <c r="D43" s="274"/>
      <c r="E43" s="266"/>
      <c r="F43" s="367"/>
      <c r="G43" s="265" t="s">
        <v>247</v>
      </c>
      <c r="H43" s="265"/>
      <c r="I43" s="10"/>
      <c r="J43" s="94" t="s">
        <v>30</v>
      </c>
      <c r="K43" s="104" t="s">
        <v>225</v>
      </c>
      <c r="L43" s="105"/>
      <c r="M43" s="110"/>
      <c r="N43" s="140"/>
      <c r="Q43" s="3" t="str">
        <f>IF((K40="✔")*(COUNTIF(K43:M43,"✔")=0),"×","○")</f>
        <v>○</v>
      </c>
    </row>
    <row r="44" spans="2:17" ht="59.25" customHeight="1" x14ac:dyDescent="0.2">
      <c r="B44" s="125"/>
      <c r="C44" s="271"/>
      <c r="D44" s="274"/>
      <c r="E44" s="266"/>
      <c r="F44" s="367"/>
      <c r="G44" s="265" t="s">
        <v>248</v>
      </c>
      <c r="H44" s="265"/>
      <c r="I44" s="10"/>
      <c r="J44" s="94" t="s">
        <v>30</v>
      </c>
      <c r="K44" s="104"/>
      <c r="L44" s="105" t="s">
        <v>225</v>
      </c>
      <c r="M44" s="110"/>
      <c r="N44" s="140"/>
      <c r="Q44" s="3" t="str">
        <f>IF((K40="✔")*(COUNTIF(K44:M44,"✔")=0),"×","○")</f>
        <v>○</v>
      </c>
    </row>
    <row r="45" spans="2:17" ht="59.25" customHeight="1" x14ac:dyDescent="0.2">
      <c r="B45" s="125"/>
      <c r="C45" s="271"/>
      <c r="D45" s="274"/>
      <c r="E45" s="266"/>
      <c r="F45" s="367"/>
      <c r="G45" s="265" t="s">
        <v>249</v>
      </c>
      <c r="H45" s="265"/>
      <c r="I45" s="10"/>
      <c r="J45" s="94" t="s">
        <v>30</v>
      </c>
      <c r="K45" s="104"/>
      <c r="L45" s="105"/>
      <c r="M45" s="110" t="s">
        <v>225</v>
      </c>
      <c r="N45" s="140"/>
      <c r="Q45" s="3" t="str">
        <f>IF((K40="✔")*(COUNTIF(K45:M45,"✔")=0),"×","○")</f>
        <v>○</v>
      </c>
    </row>
    <row r="46" spans="2:17" ht="59.25" customHeight="1" x14ac:dyDescent="0.2">
      <c r="B46" s="125"/>
      <c r="C46" s="271"/>
      <c r="D46" s="274"/>
      <c r="E46" s="266"/>
      <c r="F46" s="367"/>
      <c r="G46" s="265" t="s">
        <v>250</v>
      </c>
      <c r="H46" s="265"/>
      <c r="I46" s="10"/>
      <c r="J46" s="94" t="s">
        <v>222</v>
      </c>
      <c r="K46" s="104"/>
      <c r="L46" s="105"/>
      <c r="M46" s="110" t="s">
        <v>225</v>
      </c>
      <c r="N46" s="140"/>
      <c r="Q46" s="3" t="str">
        <f>IF((K40="✔")*(COUNTIF(K46:M46,"✔")=0),"×","○")</f>
        <v>○</v>
      </c>
    </row>
    <row r="47" spans="2:17" ht="59.25" customHeight="1" x14ac:dyDescent="0.2">
      <c r="B47" s="125"/>
      <c r="C47" s="271"/>
      <c r="D47" s="274"/>
      <c r="E47" s="266"/>
      <c r="F47" s="324"/>
      <c r="G47" s="265" t="s">
        <v>251</v>
      </c>
      <c r="H47" s="265"/>
      <c r="I47" s="10"/>
      <c r="J47" s="94" t="s">
        <v>223</v>
      </c>
      <c r="K47" s="104" t="s">
        <v>225</v>
      </c>
      <c r="L47" s="105"/>
      <c r="M47" s="110"/>
      <c r="N47" s="140"/>
      <c r="Q47" s="3" t="str">
        <f>IF((K40="✔")*(COUNTIF(K47:M47,"✔")=0),"×","○")</f>
        <v>○</v>
      </c>
    </row>
    <row r="48" spans="2:17" ht="59.25" customHeight="1" x14ac:dyDescent="0.2">
      <c r="B48" s="125"/>
      <c r="C48" s="271"/>
      <c r="D48" s="274"/>
      <c r="E48" s="266"/>
      <c r="F48" s="324" t="s">
        <v>52</v>
      </c>
      <c r="G48" s="316" t="s">
        <v>252</v>
      </c>
      <c r="H48" s="316"/>
      <c r="I48" s="26"/>
      <c r="J48" s="173" t="s">
        <v>223</v>
      </c>
      <c r="K48" s="174" t="s">
        <v>225</v>
      </c>
      <c r="L48" s="115"/>
      <c r="M48" s="175"/>
      <c r="N48" s="140"/>
      <c r="Q48" s="3" t="str">
        <f>IF((K40="✔")*(COUNTIF(K48:M48,"✔")=0),"×","○")</f>
        <v>○</v>
      </c>
    </row>
    <row r="49" spans="2:20" ht="59.25" customHeight="1" x14ac:dyDescent="0.2">
      <c r="B49" s="125"/>
      <c r="C49" s="271"/>
      <c r="D49" s="274"/>
      <c r="E49" s="266"/>
      <c r="F49" s="325"/>
      <c r="G49" s="265" t="s">
        <v>253</v>
      </c>
      <c r="H49" s="265"/>
      <c r="I49" s="10"/>
      <c r="J49" s="94" t="s">
        <v>222</v>
      </c>
      <c r="K49" s="104"/>
      <c r="L49" s="105" t="s">
        <v>225</v>
      </c>
      <c r="M49" s="110"/>
      <c r="N49" s="140"/>
      <c r="Q49" s="3" t="str">
        <f>IF((K40="✔")*(COUNTIF(K49:M49,"✔")=0),"×","○")</f>
        <v>○</v>
      </c>
    </row>
    <row r="50" spans="2:20" ht="59.25" customHeight="1" x14ac:dyDescent="0.2">
      <c r="B50" s="125"/>
      <c r="C50" s="271"/>
      <c r="D50" s="274"/>
      <c r="E50" s="266"/>
      <c r="F50" s="325"/>
      <c r="G50" s="265" t="s">
        <v>254</v>
      </c>
      <c r="H50" s="265"/>
      <c r="I50" s="10"/>
      <c r="J50" s="94" t="s">
        <v>224</v>
      </c>
      <c r="K50" s="104"/>
      <c r="L50" s="105"/>
      <c r="M50" s="110" t="s">
        <v>225</v>
      </c>
      <c r="N50" s="140"/>
      <c r="Q50" s="3" t="str">
        <f>IF((K40="✔")*(COUNTIF(K50:M50,"✔")=0),"×","○")</f>
        <v>○</v>
      </c>
    </row>
    <row r="51" spans="2:20" ht="59.25" customHeight="1" x14ac:dyDescent="0.2">
      <c r="B51" s="125"/>
      <c r="C51" s="271"/>
      <c r="D51" s="274"/>
      <c r="E51" s="266"/>
      <c r="F51" s="325"/>
      <c r="G51" s="265" t="s">
        <v>255</v>
      </c>
      <c r="H51" s="265"/>
      <c r="I51" s="10"/>
      <c r="J51" s="94" t="s">
        <v>223</v>
      </c>
      <c r="K51" s="104"/>
      <c r="L51" s="105" t="s">
        <v>225</v>
      </c>
      <c r="M51" s="110"/>
      <c r="N51" s="140"/>
      <c r="Q51" s="3" t="str">
        <f>IF((K40="✔")*(COUNTIF(K51:M51,"✔")=0),"×","○")</f>
        <v>○</v>
      </c>
    </row>
    <row r="52" spans="2:20" ht="59.25" customHeight="1" x14ac:dyDescent="0.2">
      <c r="B52" s="125"/>
      <c r="C52" s="271"/>
      <c r="D52" s="274"/>
      <c r="E52" s="266"/>
      <c r="F52" s="325"/>
      <c r="G52" s="265" t="s">
        <v>256</v>
      </c>
      <c r="H52" s="265"/>
      <c r="I52" s="10"/>
      <c r="J52" s="94" t="s">
        <v>223</v>
      </c>
      <c r="K52" s="104"/>
      <c r="L52" s="105"/>
      <c r="M52" s="110" t="s">
        <v>225</v>
      </c>
      <c r="N52" s="140"/>
      <c r="Q52" s="3" t="str">
        <f>IF((K40="✔")*(COUNTIF(K52:M52,"✔")=0),"×","○")</f>
        <v>○</v>
      </c>
    </row>
    <row r="53" spans="2:20" ht="59.25" customHeight="1" x14ac:dyDescent="0.2">
      <c r="B53" s="125"/>
      <c r="C53" s="271"/>
      <c r="D53" s="274"/>
      <c r="E53" s="317"/>
      <c r="F53" s="366"/>
      <c r="G53" s="265" t="s">
        <v>257</v>
      </c>
      <c r="H53" s="265"/>
      <c r="I53" s="10"/>
      <c r="J53" s="94" t="s">
        <v>222</v>
      </c>
      <c r="K53" s="104"/>
      <c r="L53" s="105"/>
      <c r="M53" s="110" t="s">
        <v>225</v>
      </c>
      <c r="N53" s="140"/>
      <c r="Q53" s="3" t="str">
        <f>IF((K40="✔")*(COUNTIF(K53:M53,"✔")=0),"×","○")</f>
        <v>○</v>
      </c>
    </row>
    <row r="54" spans="2:20" ht="59.25" customHeight="1" x14ac:dyDescent="0.2">
      <c r="B54" s="125"/>
      <c r="C54" s="271"/>
      <c r="D54" s="274"/>
      <c r="E54" s="98"/>
      <c r="F54" s="109"/>
      <c r="G54" s="265" t="s">
        <v>258</v>
      </c>
      <c r="H54" s="265"/>
      <c r="I54" s="10"/>
      <c r="J54" s="94" t="s">
        <v>224</v>
      </c>
      <c r="K54" s="104"/>
      <c r="L54" s="105"/>
      <c r="M54" s="110" t="s">
        <v>225</v>
      </c>
      <c r="N54" s="140"/>
      <c r="Q54" s="3" t="str">
        <f>IF((K40="✔")*(COUNTIF(K54:M54,"✔")=0),"×","○")</f>
        <v>○</v>
      </c>
    </row>
    <row r="55" spans="2:20" ht="59.25" customHeight="1" x14ac:dyDescent="0.2">
      <c r="B55" s="125"/>
      <c r="C55" s="271"/>
      <c r="D55" s="274"/>
      <c r="E55" s="94" t="s">
        <v>31</v>
      </c>
      <c r="F55" s="265" t="s">
        <v>53</v>
      </c>
      <c r="G55" s="265"/>
      <c r="H55" s="265"/>
      <c r="I55" s="10"/>
      <c r="J55" s="94" t="s">
        <v>30</v>
      </c>
      <c r="K55" s="104" t="s">
        <v>225</v>
      </c>
      <c r="L55" s="105"/>
      <c r="M55" s="110"/>
      <c r="N55" s="140"/>
      <c r="Q55" s="3" t="str">
        <f>IF((K40="✔")*(COUNTIF(K55:M55,"✔")=0),"×","○")</f>
        <v>○</v>
      </c>
    </row>
    <row r="56" spans="2:20" ht="59.25" customHeight="1" x14ac:dyDescent="0.2">
      <c r="B56" s="125"/>
      <c r="C56" s="271"/>
      <c r="D56" s="274"/>
      <c r="E56" s="94" t="s">
        <v>35</v>
      </c>
      <c r="F56" s="265" t="s">
        <v>54</v>
      </c>
      <c r="G56" s="265"/>
      <c r="H56" s="265"/>
      <c r="I56" s="10"/>
      <c r="J56" s="94" t="s">
        <v>30</v>
      </c>
      <c r="K56" s="104" t="s">
        <v>225</v>
      </c>
      <c r="L56" s="105"/>
      <c r="M56" s="14"/>
      <c r="N56" s="140"/>
      <c r="Q56" s="3" t="str">
        <f>IF(COUNTIF(K56:L56,"✔")=1,"○","×")</f>
        <v>○</v>
      </c>
    </row>
    <row r="57" spans="2:20" ht="59.25" customHeight="1" thickBot="1" x14ac:dyDescent="0.25">
      <c r="B57" s="125"/>
      <c r="C57" s="272"/>
      <c r="D57" s="275"/>
      <c r="E57" s="95" t="s">
        <v>38</v>
      </c>
      <c r="F57" s="268" t="s">
        <v>157</v>
      </c>
      <c r="G57" s="268"/>
      <c r="H57" s="268"/>
      <c r="I57" s="19"/>
      <c r="J57" s="95" t="s">
        <v>156</v>
      </c>
      <c r="K57" s="106" t="s">
        <v>225</v>
      </c>
      <c r="L57" s="107"/>
      <c r="M57" s="23"/>
      <c r="N57" s="140"/>
      <c r="Q57" s="3" t="str">
        <f>IF(COUNTIF(K57:L57,"✔")=1,"○","×")</f>
        <v>○</v>
      </c>
      <c r="T57" s="163" t="str">
        <f>IF(L57="✔","指定基準を満たしていない","")</f>
        <v/>
      </c>
    </row>
    <row r="58" spans="2:20" ht="4.5" customHeight="1" x14ac:dyDescent="0.2">
      <c r="B58" s="125"/>
      <c r="C58" s="199"/>
      <c r="D58" s="199"/>
      <c r="E58" s="200"/>
      <c r="F58" s="200"/>
      <c r="G58" s="200"/>
      <c r="H58" s="200"/>
      <c r="I58" s="201"/>
      <c r="J58" s="201"/>
      <c r="K58" s="57"/>
      <c r="L58" s="57"/>
      <c r="M58" s="130"/>
      <c r="N58" s="131"/>
      <c r="O58" s="61"/>
    </row>
    <row r="59" spans="2:20" x14ac:dyDescent="0.2">
      <c r="B59" s="125"/>
      <c r="C59" s="164" t="str">
        <f t="shared" ref="C59:K59" si="0">C30</f>
        <v xml:space="preserve">●  … </v>
      </c>
      <c r="D59" s="269" t="str">
        <f t="shared" si="0"/>
        <v>「サービス提供の形態」のうち、各「医療・介護連携のポイント」が該当するもの</v>
      </c>
      <c r="E59" s="269">
        <f t="shared" si="0"/>
        <v>0</v>
      </c>
      <c r="F59" s="269">
        <f t="shared" si="0"/>
        <v>0</v>
      </c>
      <c r="G59" s="269">
        <f t="shared" si="0"/>
        <v>0</v>
      </c>
      <c r="H59" s="269">
        <f t="shared" si="0"/>
        <v>0</v>
      </c>
      <c r="I59" s="269">
        <f t="shared" si="0"/>
        <v>0</v>
      </c>
      <c r="J59" s="269">
        <f t="shared" si="0"/>
        <v>0</v>
      </c>
      <c r="K59" s="269">
        <f t="shared" si="0"/>
        <v>0</v>
      </c>
      <c r="L59" s="108"/>
      <c r="M59" s="108"/>
      <c r="N59" s="165"/>
    </row>
    <row r="60" spans="2:20" x14ac:dyDescent="0.2">
      <c r="B60" s="125"/>
      <c r="C60" s="164" t="str">
        <f t="shared" ref="C60:K60" si="1">C31</f>
        <v xml:space="preserve">★  … </v>
      </c>
      <c r="D60" s="269" t="str">
        <f t="shared" si="1"/>
        <v>各ポイントのうち、都の指針に基づき遵守が必要なもの</v>
      </c>
      <c r="E60" s="269">
        <f t="shared" si="1"/>
        <v>0</v>
      </c>
      <c r="F60" s="269">
        <f t="shared" si="1"/>
        <v>0</v>
      </c>
      <c r="G60" s="269">
        <f t="shared" si="1"/>
        <v>0</v>
      </c>
      <c r="H60" s="269">
        <f t="shared" si="1"/>
        <v>0</v>
      </c>
      <c r="I60" s="269">
        <f t="shared" si="1"/>
        <v>0</v>
      </c>
      <c r="J60" s="269">
        <f t="shared" si="1"/>
        <v>0</v>
      </c>
      <c r="K60" s="269">
        <f t="shared" si="1"/>
        <v>0</v>
      </c>
      <c r="L60" s="108"/>
      <c r="M60" s="108"/>
      <c r="N60" s="165"/>
    </row>
    <row r="61" spans="2:20" x14ac:dyDescent="0.2">
      <c r="B61" s="125"/>
      <c r="C61" s="360" t="str">
        <f>C32</f>
        <v>　包括型（一般型） … 包括報酬による一般的な特定施設入居者生活介護の提供形態</v>
      </c>
      <c r="D61" s="360"/>
      <c r="E61" s="360"/>
      <c r="F61" s="360"/>
      <c r="G61" s="360"/>
      <c r="H61" s="360"/>
      <c r="I61" s="360"/>
      <c r="J61" s="360"/>
      <c r="K61" s="360"/>
      <c r="L61" s="166"/>
      <c r="M61" s="166"/>
      <c r="N61" s="165"/>
    </row>
    <row r="62" spans="2:20" x14ac:dyDescent="0.2">
      <c r="B62" s="125"/>
      <c r="C62" s="164" t="str">
        <f>C33</f>
        <v xml:space="preserve">基準… </v>
      </c>
      <c r="D62" s="269" t="str">
        <f t="shared" ref="D62:K62" si="2">D33</f>
        <v>特定施設入居者生活介護の指定基準に含まれているもの</v>
      </c>
      <c r="E62" s="269">
        <f t="shared" si="2"/>
        <v>0</v>
      </c>
      <c r="F62" s="269">
        <f t="shared" si="2"/>
        <v>0</v>
      </c>
      <c r="G62" s="269">
        <f t="shared" si="2"/>
        <v>0</v>
      </c>
      <c r="H62" s="269">
        <f t="shared" si="2"/>
        <v>0</v>
      </c>
      <c r="I62" s="269">
        <f t="shared" si="2"/>
        <v>0</v>
      </c>
      <c r="J62" s="269">
        <f t="shared" si="2"/>
        <v>0</v>
      </c>
      <c r="K62" s="269">
        <f t="shared" si="2"/>
        <v>0</v>
      </c>
      <c r="L62" s="108"/>
      <c r="M62" s="108"/>
      <c r="N62" s="165"/>
    </row>
    <row r="63" spans="2:20" ht="13.8" thickBot="1" x14ac:dyDescent="0.25">
      <c r="B63" s="141"/>
      <c r="C63" s="142"/>
      <c r="D63" s="142"/>
      <c r="E63" s="142"/>
      <c r="F63" s="142"/>
      <c r="G63" s="142"/>
      <c r="H63" s="142"/>
      <c r="I63" s="142"/>
      <c r="J63" s="142"/>
      <c r="K63" s="144"/>
      <c r="L63" s="144"/>
      <c r="M63" s="144"/>
      <c r="N63" s="145"/>
    </row>
    <row r="64" spans="2:20" x14ac:dyDescent="0.2">
      <c r="B64" s="146"/>
      <c r="C64" s="122"/>
      <c r="D64" s="122"/>
      <c r="E64" s="122"/>
      <c r="F64" s="122"/>
      <c r="G64" s="122"/>
      <c r="H64" s="122"/>
      <c r="I64" s="122"/>
      <c r="J64" s="122"/>
      <c r="K64" s="147"/>
      <c r="L64" s="147"/>
      <c r="M64" s="147"/>
      <c r="N64" s="124"/>
    </row>
    <row r="65" spans="2:20" ht="21" x14ac:dyDescent="0.2">
      <c r="B65" s="125"/>
      <c r="C65" s="356" t="s">
        <v>158</v>
      </c>
      <c r="D65" s="356"/>
      <c r="E65" s="356"/>
      <c r="F65" s="356"/>
      <c r="G65" s="356"/>
      <c r="H65" s="356"/>
      <c r="I65" s="356"/>
      <c r="J65" s="356"/>
      <c r="K65" s="356"/>
      <c r="L65" s="356"/>
      <c r="M65" s="356"/>
      <c r="N65" s="138"/>
    </row>
    <row r="66" spans="2:20" ht="11.25" customHeight="1" thickBot="1" x14ac:dyDescent="0.25">
      <c r="B66" s="125"/>
      <c r="C66" s="100"/>
      <c r="D66" s="100"/>
      <c r="E66" s="100"/>
      <c r="F66" s="52"/>
      <c r="G66" s="134"/>
      <c r="H66" s="135"/>
      <c r="I66" s="136"/>
      <c r="J66" s="100"/>
      <c r="K66" s="137"/>
      <c r="L66" s="137"/>
      <c r="M66" s="137"/>
      <c r="N66" s="138"/>
    </row>
    <row r="67" spans="2:20" ht="14.25" customHeight="1" x14ac:dyDescent="0.2">
      <c r="B67" s="125"/>
      <c r="C67" s="285" t="s">
        <v>5</v>
      </c>
      <c r="D67" s="287" t="s">
        <v>6</v>
      </c>
      <c r="E67" s="289" t="s">
        <v>7</v>
      </c>
      <c r="F67" s="290"/>
      <c r="G67" s="290"/>
      <c r="H67" s="291"/>
      <c r="I67" s="295" t="s">
        <v>8</v>
      </c>
      <c r="J67" s="159" t="s">
        <v>133</v>
      </c>
      <c r="K67" s="299" t="s">
        <v>9</v>
      </c>
      <c r="L67" s="299"/>
      <c r="M67" s="300"/>
      <c r="N67" s="139"/>
    </row>
    <row r="68" spans="2:20" ht="14.25" customHeight="1" thickBot="1" x14ac:dyDescent="0.25">
      <c r="B68" s="125"/>
      <c r="C68" s="286"/>
      <c r="D68" s="288"/>
      <c r="E68" s="292"/>
      <c r="F68" s="293"/>
      <c r="G68" s="293"/>
      <c r="H68" s="294"/>
      <c r="I68" s="296"/>
      <c r="J68" s="160" t="s">
        <v>135</v>
      </c>
      <c r="K68" s="161" t="s">
        <v>11</v>
      </c>
      <c r="L68" s="80" t="s">
        <v>12</v>
      </c>
      <c r="M68" s="81" t="s">
        <v>13</v>
      </c>
      <c r="N68" s="139"/>
    </row>
    <row r="69" spans="2:20" ht="53.25" customHeight="1" x14ac:dyDescent="0.2">
      <c r="B69" s="125"/>
      <c r="C69" s="312" t="s">
        <v>57</v>
      </c>
      <c r="D69" s="273" t="s">
        <v>58</v>
      </c>
      <c r="E69" s="276" t="s">
        <v>16</v>
      </c>
      <c r="F69" s="281" t="s">
        <v>163</v>
      </c>
      <c r="G69" s="277"/>
      <c r="H69" s="277"/>
      <c r="I69" s="4" t="s">
        <v>18</v>
      </c>
      <c r="J69" s="119" t="s">
        <v>30</v>
      </c>
      <c r="K69" s="102" t="s">
        <v>225</v>
      </c>
      <c r="L69" s="103"/>
      <c r="M69" s="8"/>
      <c r="N69" s="140"/>
      <c r="Q69" s="3" t="str">
        <f>IF(K69="✔","○","×")</f>
        <v>○</v>
      </c>
    </row>
    <row r="70" spans="2:20" ht="53.25" customHeight="1" x14ac:dyDescent="0.2">
      <c r="B70" s="125"/>
      <c r="C70" s="313"/>
      <c r="D70" s="274"/>
      <c r="E70" s="266"/>
      <c r="F70" s="365" t="s">
        <v>51</v>
      </c>
      <c r="G70" s="265" t="s">
        <v>59</v>
      </c>
      <c r="H70" s="265"/>
      <c r="I70" s="10"/>
      <c r="J70" s="94" t="s">
        <v>30</v>
      </c>
      <c r="K70" s="104" t="s">
        <v>225</v>
      </c>
      <c r="L70" s="105"/>
      <c r="M70" s="110"/>
      <c r="N70" s="140"/>
      <c r="Q70" s="3" t="str">
        <f>IF((K69="✔")*(COUNTIF(K70:M70,"✔")=0),"×","○")</f>
        <v>○</v>
      </c>
    </row>
    <row r="71" spans="2:20" ht="53.25" customHeight="1" x14ac:dyDescent="0.2">
      <c r="B71" s="125"/>
      <c r="C71" s="313"/>
      <c r="D71" s="274"/>
      <c r="E71" s="266"/>
      <c r="F71" s="365"/>
      <c r="G71" s="265" t="s">
        <v>60</v>
      </c>
      <c r="H71" s="265"/>
      <c r="I71" s="10"/>
      <c r="J71" s="94" t="s">
        <v>30</v>
      </c>
      <c r="K71" s="104" t="s">
        <v>225</v>
      </c>
      <c r="L71" s="105"/>
      <c r="M71" s="110"/>
      <c r="N71" s="140"/>
      <c r="Q71" s="3" t="str">
        <f>IF((K69="✔")*(COUNTIF(K71:M71,"✔")=0),"×","○")</f>
        <v>○</v>
      </c>
      <c r="R71" s="63" t="s">
        <v>218</v>
      </c>
      <c r="S71" s="64" t="str">
        <f>IF(COUNTIF(K70:K74,"✔")=0,"NG","OK")</f>
        <v>OK</v>
      </c>
      <c r="T71" s="163"/>
    </row>
    <row r="72" spans="2:20" ht="53.25" customHeight="1" x14ac:dyDescent="0.2">
      <c r="B72" s="125"/>
      <c r="C72" s="314"/>
      <c r="D72" s="274"/>
      <c r="E72" s="266"/>
      <c r="F72" s="365"/>
      <c r="G72" s="265" t="s">
        <v>61</v>
      </c>
      <c r="H72" s="265"/>
      <c r="I72" s="10"/>
      <c r="J72" s="94" t="s">
        <v>30</v>
      </c>
      <c r="K72" s="104"/>
      <c r="L72" s="105" t="s">
        <v>225</v>
      </c>
      <c r="M72" s="110"/>
      <c r="N72" s="140"/>
      <c r="Q72" s="3" t="str">
        <f>IF((K69="✔")*(COUNTIF(K72:M72,"✔")=0),"×","○")</f>
        <v>○</v>
      </c>
    </row>
    <row r="73" spans="2:20" ht="53.25" customHeight="1" x14ac:dyDescent="0.2">
      <c r="B73" s="125"/>
      <c r="C73" s="314"/>
      <c r="D73" s="274"/>
      <c r="E73" s="266"/>
      <c r="F73" s="365"/>
      <c r="G73" s="265" t="s">
        <v>62</v>
      </c>
      <c r="H73" s="265"/>
      <c r="I73" s="10"/>
      <c r="J73" s="94" t="s">
        <v>30</v>
      </c>
      <c r="K73" s="104"/>
      <c r="L73" s="105" t="s">
        <v>225</v>
      </c>
      <c r="M73" s="110"/>
      <c r="N73" s="140"/>
      <c r="Q73" s="3" t="str">
        <f>IF((K69="✔")*(COUNTIF(K73:M73,"✔")=0),"×","○")</f>
        <v>○</v>
      </c>
    </row>
    <row r="74" spans="2:20" ht="53.25" customHeight="1" x14ac:dyDescent="0.2">
      <c r="B74" s="125"/>
      <c r="C74" s="314"/>
      <c r="D74" s="274"/>
      <c r="E74" s="266"/>
      <c r="F74" s="305"/>
      <c r="G74" s="265" t="s">
        <v>63</v>
      </c>
      <c r="H74" s="265"/>
      <c r="I74" s="10"/>
      <c r="J74" s="150" t="s">
        <v>30</v>
      </c>
      <c r="K74" s="104" t="s">
        <v>225</v>
      </c>
      <c r="L74" s="105"/>
      <c r="M74" s="110"/>
      <c r="N74" s="140"/>
      <c r="Q74" s="3" t="str">
        <f>IF((K69="✔")*(COUNTIF(K74:M74,"✔")=0),"×","○")</f>
        <v>○</v>
      </c>
    </row>
    <row r="75" spans="2:20" ht="53.25" customHeight="1" x14ac:dyDescent="0.2">
      <c r="B75" s="125"/>
      <c r="C75" s="314"/>
      <c r="D75" s="274"/>
      <c r="E75" s="266"/>
      <c r="F75" s="305" t="s">
        <v>52</v>
      </c>
      <c r="G75" s="316" t="s">
        <v>64</v>
      </c>
      <c r="H75" s="316"/>
      <c r="I75" s="26"/>
      <c r="J75" s="173" t="s">
        <v>30</v>
      </c>
      <c r="K75" s="174" t="s">
        <v>225</v>
      </c>
      <c r="L75" s="115"/>
      <c r="M75" s="175"/>
      <c r="N75" s="140"/>
      <c r="Q75" s="3" t="str">
        <f>IF((K69="✔")*(COUNTIF(K75:M75,"✔")=0),"×","○")</f>
        <v>○</v>
      </c>
      <c r="R75" s="63" t="s">
        <v>209</v>
      </c>
      <c r="S75" s="64" t="str">
        <f>IF(COUNTIF(K75:K77,"✔")=0,"NG","OK")</f>
        <v>OK</v>
      </c>
    </row>
    <row r="76" spans="2:20" ht="53.25" customHeight="1" x14ac:dyDescent="0.2">
      <c r="B76" s="125"/>
      <c r="C76" s="314"/>
      <c r="D76" s="274"/>
      <c r="E76" s="266"/>
      <c r="F76" s="306"/>
      <c r="G76" s="265" t="s">
        <v>65</v>
      </c>
      <c r="H76" s="265"/>
      <c r="I76" s="10"/>
      <c r="J76" s="94" t="s">
        <v>145</v>
      </c>
      <c r="K76" s="104" t="s">
        <v>225</v>
      </c>
      <c r="L76" s="105"/>
      <c r="M76" s="14"/>
      <c r="N76" s="140"/>
      <c r="Q76" s="3" t="str">
        <f>IF((K69="✔")*(COUNTIF(K76:L76,"✔")=0),"×","○")</f>
        <v>○</v>
      </c>
      <c r="T76" s="163" t="str">
        <f>IF(L76="✔","指定基準を満たしていない","")</f>
        <v/>
      </c>
    </row>
    <row r="77" spans="2:20" ht="53.25" customHeight="1" x14ac:dyDescent="0.2">
      <c r="B77" s="125"/>
      <c r="C77" s="314"/>
      <c r="D77" s="274"/>
      <c r="E77" s="266"/>
      <c r="F77" s="306"/>
      <c r="G77" s="265" t="s">
        <v>66</v>
      </c>
      <c r="H77" s="265"/>
      <c r="I77" s="10"/>
      <c r="J77" s="94" t="s">
        <v>30</v>
      </c>
      <c r="K77" s="104" t="s">
        <v>225</v>
      </c>
      <c r="L77" s="105"/>
      <c r="M77" s="110"/>
      <c r="N77" s="140"/>
      <c r="Q77" s="3" t="str">
        <f>IF((K69="✔")*(COUNTIF(K77:M77,"✔")=0),"×","○")</f>
        <v>○</v>
      </c>
    </row>
    <row r="78" spans="2:20" ht="53.25" customHeight="1" x14ac:dyDescent="0.2">
      <c r="B78" s="125"/>
      <c r="C78" s="314"/>
      <c r="D78" s="274"/>
      <c r="E78" s="266" t="s">
        <v>31</v>
      </c>
      <c r="F78" s="278" t="s">
        <v>68</v>
      </c>
      <c r="G78" s="284"/>
      <c r="H78" s="284"/>
      <c r="I78" s="10" t="s">
        <v>18</v>
      </c>
      <c r="J78" s="94" t="s">
        <v>30</v>
      </c>
      <c r="K78" s="104" t="s">
        <v>225</v>
      </c>
      <c r="L78" s="105"/>
      <c r="M78" s="14"/>
      <c r="N78" s="140"/>
      <c r="Q78" s="3" t="str">
        <f>IF(K78="✔","○","×")</f>
        <v>○</v>
      </c>
    </row>
    <row r="79" spans="2:20" ht="53.25" customHeight="1" x14ac:dyDescent="0.2">
      <c r="B79" s="125"/>
      <c r="C79" s="314"/>
      <c r="D79" s="274"/>
      <c r="E79" s="266"/>
      <c r="F79" s="191" t="s">
        <v>51</v>
      </c>
      <c r="G79" s="265" t="s">
        <v>172</v>
      </c>
      <c r="H79" s="265"/>
      <c r="I79" s="10"/>
      <c r="J79" s="94" t="s">
        <v>30</v>
      </c>
      <c r="K79" s="104"/>
      <c r="L79" s="105" t="s">
        <v>225</v>
      </c>
      <c r="M79" s="110"/>
      <c r="N79" s="140"/>
      <c r="Q79" s="3" t="str">
        <f>IF((K78="✔")*(COUNTIF(K79:M79,"✔")=0),"×","○")</f>
        <v>○</v>
      </c>
    </row>
    <row r="80" spans="2:20" ht="53.25" customHeight="1" x14ac:dyDescent="0.2">
      <c r="B80" s="125"/>
      <c r="C80" s="314"/>
      <c r="D80" s="274"/>
      <c r="E80" s="266"/>
      <c r="F80" s="305" t="s">
        <v>52</v>
      </c>
      <c r="G80" s="308" t="s">
        <v>70</v>
      </c>
      <c r="H80" s="309"/>
      <c r="I80" s="26"/>
      <c r="J80" s="173" t="s">
        <v>30</v>
      </c>
      <c r="K80" s="174"/>
      <c r="L80" s="115" t="s">
        <v>225</v>
      </c>
      <c r="M80" s="175"/>
      <c r="N80" s="148"/>
      <c r="Q80" s="3" t="str">
        <f>IF((K78="✔")*(COUNTIF(K80:M80,"✔")=0),"×","○")</f>
        <v>○</v>
      </c>
    </row>
    <row r="81" spans="2:17" ht="53.25" customHeight="1" x14ac:dyDescent="0.2">
      <c r="B81" s="125"/>
      <c r="C81" s="314"/>
      <c r="D81" s="274"/>
      <c r="E81" s="266"/>
      <c r="F81" s="306"/>
      <c r="G81" s="284" t="s">
        <v>71</v>
      </c>
      <c r="H81" s="279"/>
      <c r="I81" s="10"/>
      <c r="J81" s="94" t="s">
        <v>30</v>
      </c>
      <c r="K81" s="104"/>
      <c r="L81" s="105" t="s">
        <v>225</v>
      </c>
      <c r="M81" s="110"/>
      <c r="N81" s="148"/>
      <c r="Q81" s="3" t="str">
        <f>IF((K78="✔")*(COUNTIF(K81:M81,"✔")=0),"×","○")</f>
        <v>○</v>
      </c>
    </row>
    <row r="82" spans="2:17" ht="53.25" customHeight="1" x14ac:dyDescent="0.2">
      <c r="B82" s="125"/>
      <c r="C82" s="314"/>
      <c r="D82" s="274"/>
      <c r="E82" s="266"/>
      <c r="F82" s="306"/>
      <c r="G82" s="284" t="s">
        <v>175</v>
      </c>
      <c r="H82" s="279"/>
      <c r="I82" s="10"/>
      <c r="J82" s="94" t="s">
        <v>30</v>
      </c>
      <c r="K82" s="104" t="s">
        <v>225</v>
      </c>
      <c r="L82" s="105"/>
      <c r="M82" s="110"/>
      <c r="N82" s="148"/>
      <c r="Q82" s="3" t="str">
        <f>IF((K78="✔")*(COUNTIF(K82:M82,"✔")=0),"×","○")</f>
        <v>○</v>
      </c>
    </row>
    <row r="83" spans="2:17" ht="53.25" customHeight="1" x14ac:dyDescent="0.2">
      <c r="B83" s="125"/>
      <c r="C83" s="314"/>
      <c r="D83" s="274"/>
      <c r="E83" s="266" t="s">
        <v>35</v>
      </c>
      <c r="F83" s="278" t="s">
        <v>74</v>
      </c>
      <c r="G83" s="284"/>
      <c r="H83" s="284"/>
      <c r="I83" s="10"/>
      <c r="J83" s="94" t="s">
        <v>30</v>
      </c>
      <c r="K83" s="104"/>
      <c r="L83" s="105" t="s">
        <v>225</v>
      </c>
      <c r="M83" s="14"/>
      <c r="N83" s="148"/>
      <c r="Q83" s="3" t="str">
        <f>IF(COUNTIF(K83:L83,"✔")=1,"○","×")</f>
        <v>○</v>
      </c>
    </row>
    <row r="84" spans="2:17" ht="53.25" customHeight="1" x14ac:dyDescent="0.2">
      <c r="B84" s="125"/>
      <c r="C84" s="314"/>
      <c r="D84" s="274"/>
      <c r="E84" s="266"/>
      <c r="F84" s="191" t="s">
        <v>51</v>
      </c>
      <c r="G84" s="265" t="s">
        <v>172</v>
      </c>
      <c r="H84" s="265"/>
      <c r="I84" s="10"/>
      <c r="J84" s="150" t="s">
        <v>30</v>
      </c>
      <c r="K84" s="104"/>
      <c r="L84" s="105"/>
      <c r="M84" s="110"/>
      <c r="N84" s="148"/>
      <c r="Q84" s="3" t="str">
        <f>IF((K83="✔")*(COUNTIF(K84:M84,"✔")=0),"×","○")</f>
        <v>○</v>
      </c>
    </row>
    <row r="85" spans="2:17" ht="53.25" customHeight="1" x14ac:dyDescent="0.2">
      <c r="B85" s="125"/>
      <c r="C85" s="314"/>
      <c r="D85" s="274"/>
      <c r="E85" s="266"/>
      <c r="F85" s="305" t="s">
        <v>52</v>
      </c>
      <c r="G85" s="308" t="s">
        <v>70</v>
      </c>
      <c r="H85" s="309"/>
      <c r="I85" s="26"/>
      <c r="J85" s="173" t="s">
        <v>30</v>
      </c>
      <c r="K85" s="174"/>
      <c r="L85" s="115"/>
      <c r="M85" s="175"/>
      <c r="N85" s="148"/>
      <c r="Q85" s="3" t="str">
        <f>IF((K83="✔")*(COUNTIF(K85:M85,"✔")=0),"×","○")</f>
        <v>○</v>
      </c>
    </row>
    <row r="86" spans="2:17" ht="53.25" customHeight="1" x14ac:dyDescent="0.2">
      <c r="B86" s="125"/>
      <c r="C86" s="314"/>
      <c r="D86" s="274"/>
      <c r="E86" s="266"/>
      <c r="F86" s="306"/>
      <c r="G86" s="284" t="s">
        <v>71</v>
      </c>
      <c r="H86" s="279"/>
      <c r="I86" s="10"/>
      <c r="J86" s="150" t="s">
        <v>30</v>
      </c>
      <c r="K86" s="104"/>
      <c r="L86" s="105"/>
      <c r="M86" s="110"/>
      <c r="N86" s="148"/>
      <c r="Q86" s="3" t="str">
        <f>IF((K83="✔")*(COUNTIF(K86:M86,"✔")=0),"×","○")</f>
        <v>○</v>
      </c>
    </row>
    <row r="87" spans="2:17" ht="53.25" customHeight="1" thickBot="1" x14ac:dyDescent="0.25">
      <c r="B87" s="125"/>
      <c r="C87" s="315"/>
      <c r="D87" s="275"/>
      <c r="E87" s="267"/>
      <c r="F87" s="307"/>
      <c r="G87" s="310" t="s">
        <v>175</v>
      </c>
      <c r="H87" s="311"/>
      <c r="I87" s="19"/>
      <c r="J87" s="176" t="s">
        <v>30</v>
      </c>
      <c r="K87" s="106"/>
      <c r="L87" s="107"/>
      <c r="M87" s="177"/>
      <c r="N87" s="148"/>
      <c r="Q87" s="3" t="str">
        <f>IF((K83="✔")*(COUNTIF(K87:M87,"✔")=0),"×","○")</f>
        <v>○</v>
      </c>
    </row>
    <row r="88" spans="2:17" ht="4.5" customHeight="1" x14ac:dyDescent="0.2">
      <c r="B88" s="125"/>
      <c r="C88" s="199"/>
      <c r="D88" s="199"/>
      <c r="E88" s="200"/>
      <c r="F88" s="200"/>
      <c r="G88" s="200"/>
      <c r="H88" s="200"/>
      <c r="I88" s="201"/>
      <c r="J88" s="201"/>
      <c r="K88" s="57"/>
      <c r="L88" s="57"/>
      <c r="M88" s="130"/>
      <c r="N88" s="131"/>
      <c r="O88" s="61"/>
    </row>
    <row r="89" spans="2:17" x14ac:dyDescent="0.2">
      <c r="B89" s="125"/>
      <c r="C89" s="164" t="str">
        <f>C59</f>
        <v xml:space="preserve">●  … </v>
      </c>
      <c r="D89" s="269" t="str">
        <f t="shared" ref="D89:K89" si="3">D59</f>
        <v>「サービス提供の形態」のうち、各「医療・介護連携のポイント」が該当するもの</v>
      </c>
      <c r="E89" s="269">
        <f t="shared" si="3"/>
        <v>0</v>
      </c>
      <c r="F89" s="269">
        <f t="shared" si="3"/>
        <v>0</v>
      </c>
      <c r="G89" s="269">
        <f t="shared" si="3"/>
        <v>0</v>
      </c>
      <c r="H89" s="269">
        <f t="shared" si="3"/>
        <v>0</v>
      </c>
      <c r="I89" s="269">
        <f t="shared" si="3"/>
        <v>0</v>
      </c>
      <c r="J89" s="269">
        <f t="shared" si="3"/>
        <v>0</v>
      </c>
      <c r="K89" s="269">
        <f t="shared" si="3"/>
        <v>0</v>
      </c>
      <c r="L89" s="108"/>
      <c r="M89" s="108"/>
      <c r="N89" s="165"/>
    </row>
    <row r="90" spans="2:17" x14ac:dyDescent="0.2">
      <c r="B90" s="125"/>
      <c r="C90" s="164" t="str">
        <f>C60</f>
        <v xml:space="preserve">★  … </v>
      </c>
      <c r="D90" s="269" t="str">
        <f t="shared" ref="D90:K90" si="4">D60</f>
        <v>各ポイントのうち、都の指針に基づき遵守が必要なもの</v>
      </c>
      <c r="E90" s="269">
        <f t="shared" si="4"/>
        <v>0</v>
      </c>
      <c r="F90" s="269">
        <f t="shared" si="4"/>
        <v>0</v>
      </c>
      <c r="G90" s="269">
        <f t="shared" si="4"/>
        <v>0</v>
      </c>
      <c r="H90" s="269">
        <f t="shared" si="4"/>
        <v>0</v>
      </c>
      <c r="I90" s="269">
        <f t="shared" si="4"/>
        <v>0</v>
      </c>
      <c r="J90" s="269">
        <f t="shared" si="4"/>
        <v>0</v>
      </c>
      <c r="K90" s="269">
        <f t="shared" si="4"/>
        <v>0</v>
      </c>
      <c r="L90" s="108"/>
      <c r="M90" s="108"/>
      <c r="N90" s="165"/>
    </row>
    <row r="91" spans="2:17" x14ac:dyDescent="0.2">
      <c r="B91" s="125"/>
      <c r="C91" s="360" t="str">
        <f>C61</f>
        <v>　包括型（一般型） … 包括報酬による一般的な特定施設入居者生活介護の提供形態</v>
      </c>
      <c r="D91" s="361"/>
      <c r="E91" s="361"/>
      <c r="F91" s="361"/>
      <c r="G91" s="361"/>
      <c r="H91" s="361"/>
      <c r="I91" s="361"/>
      <c r="J91" s="361"/>
      <c r="K91" s="361"/>
      <c r="L91" s="178"/>
      <c r="M91" s="178"/>
      <c r="N91" s="165"/>
    </row>
    <row r="92" spans="2:17" x14ac:dyDescent="0.2">
      <c r="B92" s="125"/>
      <c r="C92" s="164" t="str">
        <f>C62</f>
        <v xml:space="preserve">基準… </v>
      </c>
      <c r="D92" s="269" t="str">
        <f t="shared" ref="D92:K92" si="5">D62</f>
        <v>特定施設入居者生活介護の指定基準に含まれているもの</v>
      </c>
      <c r="E92" s="269">
        <f t="shared" si="5"/>
        <v>0</v>
      </c>
      <c r="F92" s="269">
        <f t="shared" si="5"/>
        <v>0</v>
      </c>
      <c r="G92" s="269">
        <f t="shared" si="5"/>
        <v>0</v>
      </c>
      <c r="H92" s="269">
        <f t="shared" si="5"/>
        <v>0</v>
      </c>
      <c r="I92" s="269">
        <f t="shared" si="5"/>
        <v>0</v>
      </c>
      <c r="J92" s="269">
        <f t="shared" si="5"/>
        <v>0</v>
      </c>
      <c r="K92" s="269">
        <f t="shared" si="5"/>
        <v>0</v>
      </c>
      <c r="L92" s="108"/>
      <c r="M92" s="108"/>
      <c r="N92" s="165"/>
    </row>
    <row r="93" spans="2:17" ht="13.8" thickBot="1" x14ac:dyDescent="0.25">
      <c r="B93" s="141"/>
      <c r="C93" s="142"/>
      <c r="D93" s="142"/>
      <c r="E93" s="142"/>
      <c r="F93" s="142"/>
      <c r="G93" s="142"/>
      <c r="H93" s="142"/>
      <c r="I93" s="142"/>
      <c r="J93" s="142"/>
      <c r="K93" s="144"/>
      <c r="L93" s="144"/>
      <c r="M93" s="144"/>
      <c r="N93" s="145"/>
    </row>
    <row r="94" spans="2:17" x14ac:dyDescent="0.2">
      <c r="B94" s="146"/>
      <c r="C94" s="122"/>
      <c r="D94" s="122"/>
      <c r="E94" s="122"/>
      <c r="F94" s="122"/>
      <c r="G94" s="122"/>
      <c r="H94" s="122"/>
      <c r="I94" s="122"/>
      <c r="J94" s="122"/>
      <c r="K94" s="147"/>
      <c r="L94" s="147"/>
      <c r="M94" s="147"/>
      <c r="N94" s="124"/>
    </row>
    <row r="95" spans="2:17" ht="21" x14ac:dyDescent="0.2">
      <c r="B95" s="125"/>
      <c r="C95" s="356" t="s">
        <v>177</v>
      </c>
      <c r="D95" s="356"/>
      <c r="E95" s="356"/>
      <c r="F95" s="356"/>
      <c r="G95" s="356"/>
      <c r="H95" s="356"/>
      <c r="I95" s="356"/>
      <c r="J95" s="356"/>
      <c r="K95" s="356"/>
      <c r="L95" s="356"/>
      <c r="M95" s="356"/>
      <c r="N95" s="138"/>
    </row>
    <row r="96" spans="2:17" ht="11.25" customHeight="1" thickBot="1" x14ac:dyDescent="0.25">
      <c r="B96" s="125"/>
      <c r="C96" s="100"/>
      <c r="D96" s="100"/>
      <c r="E96" s="100"/>
      <c r="F96" s="52"/>
      <c r="G96" s="134"/>
      <c r="H96" s="135"/>
      <c r="I96" s="136"/>
      <c r="J96" s="100"/>
      <c r="K96" s="137"/>
      <c r="L96" s="137"/>
      <c r="M96" s="137"/>
      <c r="N96" s="138"/>
    </row>
    <row r="97" spans="2:17" ht="14.25" customHeight="1" x14ac:dyDescent="0.2">
      <c r="B97" s="125"/>
      <c r="C97" s="285" t="s">
        <v>5</v>
      </c>
      <c r="D97" s="287" t="s">
        <v>6</v>
      </c>
      <c r="E97" s="289" t="s">
        <v>7</v>
      </c>
      <c r="F97" s="290"/>
      <c r="G97" s="290"/>
      <c r="H97" s="291"/>
      <c r="I97" s="295" t="s">
        <v>8</v>
      </c>
      <c r="J97" s="159" t="s">
        <v>133</v>
      </c>
      <c r="K97" s="299" t="s">
        <v>9</v>
      </c>
      <c r="L97" s="299"/>
      <c r="M97" s="300"/>
      <c r="N97" s="139"/>
    </row>
    <row r="98" spans="2:17" ht="14.25" customHeight="1" thickBot="1" x14ac:dyDescent="0.25">
      <c r="B98" s="125"/>
      <c r="C98" s="286"/>
      <c r="D98" s="288"/>
      <c r="E98" s="292"/>
      <c r="F98" s="293"/>
      <c r="G98" s="293"/>
      <c r="H98" s="294"/>
      <c r="I98" s="296"/>
      <c r="J98" s="160" t="s">
        <v>135</v>
      </c>
      <c r="K98" s="161" t="s">
        <v>11</v>
      </c>
      <c r="L98" s="80" t="s">
        <v>12</v>
      </c>
      <c r="M98" s="81" t="s">
        <v>13</v>
      </c>
      <c r="N98" s="139"/>
    </row>
    <row r="99" spans="2:17" ht="45.75" customHeight="1" x14ac:dyDescent="0.2">
      <c r="B99" s="125"/>
      <c r="C99" s="270" t="s">
        <v>79</v>
      </c>
      <c r="D99" s="281" t="s">
        <v>80</v>
      </c>
      <c r="E99" s="276" t="s">
        <v>81</v>
      </c>
      <c r="F99" s="281" t="s">
        <v>82</v>
      </c>
      <c r="G99" s="277"/>
      <c r="H99" s="277"/>
      <c r="I99" s="4" t="s">
        <v>18</v>
      </c>
      <c r="J99" s="149" t="s">
        <v>30</v>
      </c>
      <c r="K99" s="102" t="s">
        <v>225</v>
      </c>
      <c r="L99" s="103"/>
      <c r="M99" s="8"/>
      <c r="N99" s="140"/>
      <c r="Q99" s="3" t="str">
        <f>IF(K99="✔","○","×")</f>
        <v>○</v>
      </c>
    </row>
    <row r="100" spans="2:17" ht="58.5" customHeight="1" x14ac:dyDescent="0.2">
      <c r="B100" s="125"/>
      <c r="C100" s="271"/>
      <c r="D100" s="282"/>
      <c r="E100" s="266"/>
      <c r="F100" s="96"/>
      <c r="G100" s="265" t="s">
        <v>178</v>
      </c>
      <c r="H100" s="265"/>
      <c r="I100" s="10"/>
      <c r="J100" s="150" t="s">
        <v>30</v>
      </c>
      <c r="K100" s="104"/>
      <c r="L100" s="105" t="s">
        <v>225</v>
      </c>
      <c r="M100" s="110"/>
      <c r="N100" s="140"/>
      <c r="Q100" s="3" t="str">
        <f>IF((K99="✔")*(COUNTIF(K100:M100,"✔")=0),"×","○")</f>
        <v>○</v>
      </c>
    </row>
    <row r="101" spans="2:17" ht="45.75" customHeight="1" x14ac:dyDescent="0.2">
      <c r="B101" s="125"/>
      <c r="C101" s="271"/>
      <c r="D101" s="282"/>
      <c r="E101" s="266" t="s">
        <v>16</v>
      </c>
      <c r="F101" s="41"/>
      <c r="G101" s="42" t="s">
        <v>85</v>
      </c>
      <c r="H101" s="43"/>
      <c r="I101" s="10"/>
      <c r="J101" s="150" t="s">
        <v>30</v>
      </c>
      <c r="K101" s="104" t="s">
        <v>225</v>
      </c>
      <c r="L101" s="105"/>
      <c r="M101" s="14"/>
      <c r="N101" s="148"/>
      <c r="Q101" s="3" t="str">
        <f>IF((K99="✔")*(COUNTIF(K101:L101,"✔")=0),"×","○")</f>
        <v>○</v>
      </c>
    </row>
    <row r="102" spans="2:17" ht="67.5" customHeight="1" x14ac:dyDescent="0.2">
      <c r="B102" s="125"/>
      <c r="C102" s="271"/>
      <c r="D102" s="282"/>
      <c r="E102" s="266"/>
      <c r="F102" s="45"/>
      <c r="G102" s="41"/>
      <c r="H102" s="93" t="s">
        <v>179</v>
      </c>
      <c r="I102" s="10"/>
      <c r="J102" s="94" t="s">
        <v>30</v>
      </c>
      <c r="K102" s="104"/>
      <c r="L102" s="105" t="s">
        <v>225</v>
      </c>
      <c r="M102" s="110"/>
      <c r="N102" s="148"/>
      <c r="Q102" s="3" t="str">
        <f>IF((K99="✔")*(K101="✔")*(COUNTIF(K102:M102,"✔")=0),"×","○")</f>
        <v>○</v>
      </c>
    </row>
    <row r="103" spans="2:17" ht="45.75" customHeight="1" x14ac:dyDescent="0.2">
      <c r="B103" s="125"/>
      <c r="C103" s="271"/>
      <c r="D103" s="282"/>
      <c r="E103" s="266"/>
      <c r="F103" s="45"/>
      <c r="G103" s="41"/>
      <c r="H103" s="93" t="s">
        <v>87</v>
      </c>
      <c r="I103" s="10"/>
      <c r="J103" s="94" t="s">
        <v>30</v>
      </c>
      <c r="K103" s="104" t="s">
        <v>225</v>
      </c>
      <c r="L103" s="105"/>
      <c r="M103" s="110"/>
      <c r="N103" s="148"/>
      <c r="Q103" s="3" t="str">
        <f>IF((K99="✔")*(K101="✔")*(COUNTIF(K103:M103,"✔")=0),"×","○")</f>
        <v>○</v>
      </c>
    </row>
    <row r="104" spans="2:17" ht="45.75" customHeight="1" x14ac:dyDescent="0.2">
      <c r="B104" s="125"/>
      <c r="C104" s="271"/>
      <c r="D104" s="282"/>
      <c r="E104" s="266"/>
      <c r="F104" s="45"/>
      <c r="G104" s="48"/>
      <c r="H104" s="93" t="s">
        <v>180</v>
      </c>
      <c r="I104" s="10"/>
      <c r="J104" s="150" t="s">
        <v>30</v>
      </c>
      <c r="K104" s="104" t="s">
        <v>225</v>
      </c>
      <c r="L104" s="105"/>
      <c r="M104" s="110"/>
      <c r="N104" s="148"/>
      <c r="Q104" s="3" t="str">
        <f>IF((K99="✔")*(K101="✔")*(COUNTIF(K104:M104,"✔")=0),"×","○")</f>
        <v>○</v>
      </c>
    </row>
    <row r="105" spans="2:17" ht="45.75" customHeight="1" x14ac:dyDescent="0.2">
      <c r="B105" s="125"/>
      <c r="C105" s="271"/>
      <c r="D105" s="282"/>
      <c r="E105" s="266" t="s">
        <v>31</v>
      </c>
      <c r="F105" s="41"/>
      <c r="G105" s="42" t="s">
        <v>89</v>
      </c>
      <c r="H105" s="43"/>
      <c r="I105" s="10"/>
      <c r="J105" s="150" t="s">
        <v>30</v>
      </c>
      <c r="K105" s="104"/>
      <c r="L105" s="105" t="s">
        <v>225</v>
      </c>
      <c r="M105" s="14"/>
      <c r="N105" s="148"/>
      <c r="Q105" s="3" t="str">
        <f>IF((K99="✔")*(COUNTIF(K105:L105,"✔")=0),"×","○")</f>
        <v>○</v>
      </c>
    </row>
    <row r="106" spans="2:17" ht="67.5" customHeight="1" x14ac:dyDescent="0.2">
      <c r="B106" s="125"/>
      <c r="C106" s="271"/>
      <c r="D106" s="282"/>
      <c r="E106" s="266"/>
      <c r="F106" s="45"/>
      <c r="G106" s="41"/>
      <c r="H106" s="93" t="s">
        <v>90</v>
      </c>
      <c r="I106" s="10"/>
      <c r="J106" s="94" t="s">
        <v>30</v>
      </c>
      <c r="K106" s="104"/>
      <c r="L106" s="105"/>
      <c r="M106" s="110"/>
      <c r="N106" s="148"/>
      <c r="Q106" s="3" t="str">
        <f>IF((K99="✔")*(K105="✔")*(COUNTIF(K106:M106,"✔")=0),"×","○")</f>
        <v>○</v>
      </c>
    </row>
    <row r="107" spans="2:17" ht="45.75" customHeight="1" x14ac:dyDescent="0.2">
      <c r="B107" s="125"/>
      <c r="C107" s="271"/>
      <c r="D107" s="282"/>
      <c r="E107" s="266"/>
      <c r="F107" s="15"/>
      <c r="G107" s="96"/>
      <c r="H107" s="93" t="s">
        <v>91</v>
      </c>
      <c r="I107" s="10"/>
      <c r="J107" s="94" t="s">
        <v>30</v>
      </c>
      <c r="K107" s="104"/>
      <c r="L107" s="105"/>
      <c r="M107" s="110"/>
      <c r="N107" s="148"/>
      <c r="Q107" s="3" t="str">
        <f>IF((K99="✔")*(K105="✔")*(COUNTIF(K107:M107,"✔")=0),"×","○")</f>
        <v>○</v>
      </c>
    </row>
    <row r="108" spans="2:17" ht="45.75" customHeight="1" x14ac:dyDescent="0.2">
      <c r="B108" s="125"/>
      <c r="C108" s="271"/>
      <c r="D108" s="282"/>
      <c r="E108" s="266"/>
      <c r="F108" s="45"/>
      <c r="G108" s="41"/>
      <c r="H108" s="46" t="s">
        <v>92</v>
      </c>
      <c r="I108" s="10"/>
      <c r="J108" s="150" t="s">
        <v>30</v>
      </c>
      <c r="K108" s="104"/>
      <c r="L108" s="105"/>
      <c r="M108" s="110"/>
      <c r="N108" s="148"/>
      <c r="Q108" s="3" t="str">
        <f>IF((K99="✔")*(K105="✔")*(COUNTIF(K108:M108,"✔")=0),"×","○")</f>
        <v>○</v>
      </c>
    </row>
    <row r="109" spans="2:17" ht="45.75" customHeight="1" x14ac:dyDescent="0.2">
      <c r="B109" s="125"/>
      <c r="C109" s="271"/>
      <c r="D109" s="282"/>
      <c r="E109" s="266"/>
      <c r="F109" s="45"/>
      <c r="G109" s="41"/>
      <c r="H109" s="93" t="s">
        <v>181</v>
      </c>
      <c r="I109" s="10"/>
      <c r="J109" s="94" t="s">
        <v>30</v>
      </c>
      <c r="K109" s="104"/>
      <c r="L109" s="105"/>
      <c r="M109" s="110"/>
      <c r="N109" s="148"/>
      <c r="Q109" s="3" t="str">
        <f>IF((K99="✔")*(K105="✔")*(COUNTIF(K109:M109,"✔")=0),"×","○")</f>
        <v>○</v>
      </c>
    </row>
    <row r="110" spans="2:17" ht="45.75" customHeight="1" x14ac:dyDescent="0.2">
      <c r="B110" s="125"/>
      <c r="C110" s="271"/>
      <c r="D110" s="282"/>
      <c r="E110" s="266"/>
      <c r="F110" s="45"/>
      <c r="G110" s="41"/>
      <c r="H110" s="93" t="s">
        <v>182</v>
      </c>
      <c r="I110" s="10"/>
      <c r="J110" s="150" t="s">
        <v>30</v>
      </c>
      <c r="K110" s="104"/>
      <c r="L110" s="105"/>
      <c r="M110" s="110"/>
      <c r="N110" s="148"/>
      <c r="Q110" s="3" t="str">
        <f>IF((K99="✔")*(K105="✔")*(COUNTIF(K110:M110,"✔")=0),"×","○")</f>
        <v>○</v>
      </c>
    </row>
    <row r="111" spans="2:17" ht="45.75" customHeight="1" x14ac:dyDescent="0.2">
      <c r="B111" s="125"/>
      <c r="C111" s="271"/>
      <c r="D111" s="282"/>
      <c r="E111" s="266"/>
      <c r="F111" s="15"/>
      <c r="G111" s="96"/>
      <c r="H111" s="93" t="s">
        <v>87</v>
      </c>
      <c r="I111" s="10"/>
      <c r="J111" s="150" t="s">
        <v>30</v>
      </c>
      <c r="K111" s="104"/>
      <c r="L111" s="105"/>
      <c r="M111" s="110"/>
      <c r="N111" s="148"/>
      <c r="Q111" s="3" t="str">
        <f>IF((K99="✔")*(K105="✔")*(COUNTIF(K111:M111,"✔")=0),"×","○")</f>
        <v>○</v>
      </c>
    </row>
    <row r="112" spans="2:17" ht="45.75" customHeight="1" x14ac:dyDescent="0.2">
      <c r="B112" s="125"/>
      <c r="C112" s="271"/>
      <c r="D112" s="282"/>
      <c r="E112" s="266"/>
      <c r="F112" s="45"/>
      <c r="G112" s="48"/>
      <c r="H112" s="93" t="s">
        <v>183</v>
      </c>
      <c r="I112" s="10"/>
      <c r="J112" s="150" t="s">
        <v>30</v>
      </c>
      <c r="K112" s="104"/>
      <c r="L112" s="105"/>
      <c r="M112" s="110"/>
      <c r="N112" s="148"/>
      <c r="Q112" s="3" t="str">
        <f>IF((K99="✔")*(K105="✔")*(COUNTIF(K112:M112,"✔")=0),"×","○")</f>
        <v>○</v>
      </c>
    </row>
    <row r="113" spans="2:17" ht="45.75" customHeight="1" x14ac:dyDescent="0.2">
      <c r="B113" s="125"/>
      <c r="C113" s="271"/>
      <c r="D113" s="282"/>
      <c r="E113" s="266" t="s">
        <v>35</v>
      </c>
      <c r="F113" s="41"/>
      <c r="G113" s="284" t="s">
        <v>96</v>
      </c>
      <c r="H113" s="284"/>
      <c r="I113" s="49"/>
      <c r="J113" s="150" t="s">
        <v>30</v>
      </c>
      <c r="K113" s="104" t="s">
        <v>225</v>
      </c>
      <c r="L113" s="105"/>
      <c r="M113" s="14"/>
      <c r="N113" s="148"/>
      <c r="Q113" s="3" t="str">
        <f>IF((K99="✔")*(COUNTIF(K113:L113,"✔")=0),"×","○")</f>
        <v>○</v>
      </c>
    </row>
    <row r="114" spans="2:17" ht="45.75" customHeight="1" x14ac:dyDescent="0.2">
      <c r="B114" s="125"/>
      <c r="C114" s="271"/>
      <c r="D114" s="282"/>
      <c r="E114" s="266"/>
      <c r="F114" s="41"/>
      <c r="G114" s="284" t="s">
        <v>97</v>
      </c>
      <c r="H114" s="279"/>
      <c r="I114" s="49"/>
      <c r="J114" s="150" t="s">
        <v>30</v>
      </c>
      <c r="K114" s="104"/>
      <c r="L114" s="105" t="s">
        <v>225</v>
      </c>
      <c r="M114" s="14"/>
      <c r="N114" s="148"/>
      <c r="Q114" s="3" t="str">
        <f>IF((K99="✔")*(COUNTIF(K114:L114,"✔")=0),"×","○")</f>
        <v>○</v>
      </c>
    </row>
    <row r="115" spans="2:17" ht="45.75" customHeight="1" x14ac:dyDescent="0.2">
      <c r="B115" s="125"/>
      <c r="C115" s="271"/>
      <c r="D115" s="282"/>
      <c r="E115" s="266"/>
      <c r="F115" s="41"/>
      <c r="G115" s="284" t="s">
        <v>98</v>
      </c>
      <c r="H115" s="279"/>
      <c r="I115" s="49"/>
      <c r="J115" s="150" t="s">
        <v>30</v>
      </c>
      <c r="K115" s="104" t="s">
        <v>225</v>
      </c>
      <c r="L115" s="105"/>
      <c r="M115" s="14"/>
      <c r="N115" s="148"/>
      <c r="Q115" s="3" t="str">
        <f>IF((K99="✔")*(COUNTIF(K115:L115,"✔")=0),"×","○")</f>
        <v>○</v>
      </c>
    </row>
    <row r="116" spans="2:17" ht="45.75" customHeight="1" x14ac:dyDescent="0.2">
      <c r="B116" s="125"/>
      <c r="C116" s="271"/>
      <c r="D116" s="282"/>
      <c r="E116" s="266" t="s">
        <v>38</v>
      </c>
      <c r="F116" s="41"/>
      <c r="G116" s="284" t="s">
        <v>100</v>
      </c>
      <c r="H116" s="279"/>
      <c r="I116" s="10"/>
      <c r="J116" s="150" t="s">
        <v>30</v>
      </c>
      <c r="K116" s="104"/>
      <c r="L116" s="105" t="s">
        <v>225</v>
      </c>
      <c r="M116" s="14"/>
      <c r="N116" s="148"/>
      <c r="Q116" s="3" t="str">
        <f>IF((K99="✔")*(COUNTIF(K116:L116,"✔")=0),"×","○")</f>
        <v>○</v>
      </c>
    </row>
    <row r="117" spans="2:17" ht="45.75" customHeight="1" x14ac:dyDescent="0.2">
      <c r="B117" s="125"/>
      <c r="C117" s="271"/>
      <c r="D117" s="282"/>
      <c r="E117" s="266"/>
      <c r="F117" s="48"/>
      <c r="G117" s="284" t="s">
        <v>101</v>
      </c>
      <c r="H117" s="279"/>
      <c r="I117" s="10"/>
      <c r="J117" s="150" t="s">
        <v>30</v>
      </c>
      <c r="K117" s="104" t="s">
        <v>225</v>
      </c>
      <c r="L117" s="105"/>
      <c r="M117" s="14"/>
      <c r="N117" s="148"/>
      <c r="Q117" s="3" t="str">
        <f>IF((K99="✔")*(COUNTIF(K117:L117,"✔")=0),"×","○")</f>
        <v>○</v>
      </c>
    </row>
    <row r="118" spans="2:17" ht="45.75" customHeight="1" x14ac:dyDescent="0.2">
      <c r="B118" s="125"/>
      <c r="C118" s="271"/>
      <c r="D118" s="282"/>
      <c r="E118" s="94" t="s">
        <v>40</v>
      </c>
      <c r="F118" s="265" t="s">
        <v>184</v>
      </c>
      <c r="G118" s="265"/>
      <c r="H118" s="265"/>
      <c r="I118" s="10"/>
      <c r="J118" s="150" t="s">
        <v>30</v>
      </c>
      <c r="K118" s="104" t="s">
        <v>225</v>
      </c>
      <c r="L118" s="105"/>
      <c r="M118" s="14"/>
      <c r="N118" s="148"/>
      <c r="Q118" s="3" t="str">
        <f>IF(COUNTIF(K118:L118,"✔")=1,"○","×")</f>
        <v>○</v>
      </c>
    </row>
    <row r="119" spans="2:17" ht="45.75" customHeight="1" thickBot="1" x14ac:dyDescent="0.25">
      <c r="B119" s="125"/>
      <c r="C119" s="272"/>
      <c r="D119" s="283"/>
      <c r="E119" s="95" t="s">
        <v>42</v>
      </c>
      <c r="F119" s="268" t="s">
        <v>185</v>
      </c>
      <c r="G119" s="268"/>
      <c r="H119" s="268"/>
      <c r="I119" s="19" t="s">
        <v>18</v>
      </c>
      <c r="J119" s="176" t="s">
        <v>30</v>
      </c>
      <c r="K119" s="106" t="s">
        <v>225</v>
      </c>
      <c r="L119" s="107"/>
      <c r="M119" s="23"/>
      <c r="N119" s="148"/>
      <c r="Q119" s="3" t="str">
        <f>IF(K119="✔","○","×")</f>
        <v>○</v>
      </c>
    </row>
    <row r="120" spans="2:17" ht="4.5" customHeight="1" x14ac:dyDescent="0.2">
      <c r="B120" s="125"/>
      <c r="C120" s="199"/>
      <c r="D120" s="199"/>
      <c r="E120" s="200"/>
      <c r="F120" s="200"/>
      <c r="G120" s="200"/>
      <c r="H120" s="200"/>
      <c r="I120" s="201"/>
      <c r="J120" s="201"/>
      <c r="K120" s="57"/>
      <c r="L120" s="57"/>
      <c r="M120" s="130"/>
      <c r="N120" s="131"/>
      <c r="O120" s="61"/>
    </row>
    <row r="121" spans="2:17" x14ac:dyDescent="0.2">
      <c r="B121" s="125"/>
      <c r="C121" s="164" t="str">
        <f>C89</f>
        <v xml:space="preserve">●  … </v>
      </c>
      <c r="D121" s="269" t="str">
        <f t="shared" ref="D121:K121" si="6">D89</f>
        <v>「サービス提供の形態」のうち、各「医療・介護連携のポイント」が該当するもの</v>
      </c>
      <c r="E121" s="269">
        <f t="shared" si="6"/>
        <v>0</v>
      </c>
      <c r="F121" s="269">
        <f t="shared" si="6"/>
        <v>0</v>
      </c>
      <c r="G121" s="269">
        <f t="shared" si="6"/>
        <v>0</v>
      </c>
      <c r="H121" s="269">
        <f t="shared" si="6"/>
        <v>0</v>
      </c>
      <c r="I121" s="269">
        <f t="shared" si="6"/>
        <v>0</v>
      </c>
      <c r="J121" s="269">
        <f t="shared" si="6"/>
        <v>0</v>
      </c>
      <c r="K121" s="269">
        <f t="shared" si="6"/>
        <v>0</v>
      </c>
      <c r="L121" s="108"/>
      <c r="M121" s="108"/>
      <c r="N121" s="165"/>
    </row>
    <row r="122" spans="2:17" x14ac:dyDescent="0.2">
      <c r="B122" s="125"/>
      <c r="C122" s="164" t="str">
        <f t="shared" ref="C122:K122" si="7">C90</f>
        <v xml:space="preserve">★  … </v>
      </c>
      <c r="D122" s="269" t="str">
        <f t="shared" si="7"/>
        <v>各ポイントのうち、都の指針に基づき遵守が必要なもの</v>
      </c>
      <c r="E122" s="269">
        <f t="shared" si="7"/>
        <v>0</v>
      </c>
      <c r="F122" s="269">
        <f t="shared" si="7"/>
        <v>0</v>
      </c>
      <c r="G122" s="269">
        <f t="shared" si="7"/>
        <v>0</v>
      </c>
      <c r="H122" s="269">
        <f t="shared" si="7"/>
        <v>0</v>
      </c>
      <c r="I122" s="269">
        <f t="shared" si="7"/>
        <v>0</v>
      </c>
      <c r="J122" s="269">
        <f t="shared" si="7"/>
        <v>0</v>
      </c>
      <c r="K122" s="269">
        <f t="shared" si="7"/>
        <v>0</v>
      </c>
      <c r="L122" s="108"/>
      <c r="M122" s="108"/>
      <c r="N122" s="165"/>
    </row>
    <row r="123" spans="2:17" x14ac:dyDescent="0.2">
      <c r="B123" s="125"/>
      <c r="C123" s="360" t="str">
        <f>C91</f>
        <v>　包括型（一般型） … 包括報酬による一般的な特定施設入居者生活介護の提供形態</v>
      </c>
      <c r="D123" s="361"/>
      <c r="E123" s="361"/>
      <c r="F123" s="361"/>
      <c r="G123" s="361"/>
      <c r="H123" s="361"/>
      <c r="I123" s="361"/>
      <c r="J123" s="361"/>
      <c r="K123" s="361"/>
      <c r="L123" s="178"/>
      <c r="M123" s="178"/>
      <c r="N123" s="165"/>
    </row>
    <row r="124" spans="2:17" x14ac:dyDescent="0.2">
      <c r="B124" s="125"/>
      <c r="C124" s="164" t="str">
        <f>C92</f>
        <v xml:space="preserve">基準… </v>
      </c>
      <c r="D124" s="269" t="str">
        <f t="shared" ref="D124:K124" si="8">D92</f>
        <v>特定施設入居者生活介護の指定基準に含まれているもの</v>
      </c>
      <c r="E124" s="269">
        <f t="shared" si="8"/>
        <v>0</v>
      </c>
      <c r="F124" s="269">
        <f t="shared" si="8"/>
        <v>0</v>
      </c>
      <c r="G124" s="269">
        <f t="shared" si="8"/>
        <v>0</v>
      </c>
      <c r="H124" s="269">
        <f t="shared" si="8"/>
        <v>0</v>
      </c>
      <c r="I124" s="269">
        <f t="shared" si="8"/>
        <v>0</v>
      </c>
      <c r="J124" s="269">
        <f t="shared" si="8"/>
        <v>0</v>
      </c>
      <c r="K124" s="269">
        <f t="shared" si="8"/>
        <v>0</v>
      </c>
      <c r="L124" s="108"/>
      <c r="M124" s="108"/>
      <c r="N124" s="165"/>
    </row>
    <row r="125" spans="2:17" ht="15" thickBot="1" x14ac:dyDescent="0.25">
      <c r="B125" s="141"/>
      <c r="C125" s="179"/>
      <c r="D125" s="168"/>
      <c r="E125" s="168"/>
      <c r="F125" s="180"/>
      <c r="G125" s="181"/>
      <c r="H125" s="181"/>
      <c r="I125" s="169"/>
      <c r="J125" s="170"/>
      <c r="K125" s="170"/>
      <c r="L125" s="170"/>
      <c r="M125" s="170"/>
      <c r="N125" s="182"/>
    </row>
    <row r="126" spans="2:17" x14ac:dyDescent="0.2">
      <c r="B126" s="146"/>
      <c r="C126" s="122"/>
      <c r="D126" s="122"/>
      <c r="E126" s="122"/>
      <c r="F126" s="122"/>
      <c r="G126" s="122"/>
      <c r="H126" s="122"/>
      <c r="I126" s="122"/>
      <c r="J126" s="122"/>
      <c r="K126" s="147"/>
      <c r="L126" s="147"/>
      <c r="M126" s="147"/>
      <c r="N126" s="124"/>
    </row>
    <row r="127" spans="2:17" ht="19.2" x14ac:dyDescent="0.2">
      <c r="B127" s="125"/>
      <c r="C127" s="357" t="s">
        <v>186</v>
      </c>
      <c r="D127" s="357"/>
      <c r="E127" s="357"/>
      <c r="F127" s="357"/>
      <c r="G127" s="357"/>
      <c r="H127" s="357"/>
      <c r="I127" s="357"/>
      <c r="J127" s="357"/>
      <c r="K127" s="357"/>
      <c r="L127" s="357"/>
      <c r="M127" s="357"/>
      <c r="N127" s="138"/>
    </row>
    <row r="128" spans="2:17" ht="11.25" customHeight="1" thickBot="1" x14ac:dyDescent="0.25">
      <c r="B128" s="125"/>
      <c r="C128" s="100"/>
      <c r="D128" s="100"/>
      <c r="E128" s="100"/>
      <c r="F128" s="52"/>
      <c r="G128" s="134"/>
      <c r="H128" s="135"/>
      <c r="I128" s="136"/>
      <c r="J128" s="100"/>
      <c r="K128" s="137"/>
      <c r="L128" s="137"/>
      <c r="M128" s="137"/>
      <c r="N128" s="138"/>
    </row>
    <row r="129" spans="2:20" ht="14.25" customHeight="1" x14ac:dyDescent="0.2">
      <c r="B129" s="125"/>
      <c r="C129" s="285" t="s">
        <v>5</v>
      </c>
      <c r="D129" s="287" t="s">
        <v>6</v>
      </c>
      <c r="E129" s="289" t="s">
        <v>7</v>
      </c>
      <c r="F129" s="290"/>
      <c r="G129" s="290"/>
      <c r="H129" s="291"/>
      <c r="I129" s="295" t="s">
        <v>8</v>
      </c>
      <c r="J129" s="159" t="s">
        <v>133</v>
      </c>
      <c r="K129" s="299" t="s">
        <v>9</v>
      </c>
      <c r="L129" s="299"/>
      <c r="M129" s="300"/>
      <c r="N129" s="139"/>
    </row>
    <row r="130" spans="2:20" ht="14.25" customHeight="1" thickBot="1" x14ac:dyDescent="0.25">
      <c r="B130" s="125"/>
      <c r="C130" s="286"/>
      <c r="D130" s="288"/>
      <c r="E130" s="292"/>
      <c r="F130" s="293"/>
      <c r="G130" s="293"/>
      <c r="H130" s="294"/>
      <c r="I130" s="296"/>
      <c r="J130" s="160" t="s">
        <v>135</v>
      </c>
      <c r="K130" s="161" t="s">
        <v>11</v>
      </c>
      <c r="L130" s="80" t="s">
        <v>12</v>
      </c>
      <c r="M130" s="81" t="s">
        <v>13</v>
      </c>
      <c r="N130" s="139"/>
    </row>
    <row r="131" spans="2:20" ht="48" customHeight="1" x14ac:dyDescent="0.2">
      <c r="B131" s="125"/>
      <c r="C131" s="362" t="s">
        <v>189</v>
      </c>
      <c r="D131" s="273" t="s">
        <v>108</v>
      </c>
      <c r="E131" s="276" t="s">
        <v>16</v>
      </c>
      <c r="F131" s="277" t="s">
        <v>192</v>
      </c>
      <c r="G131" s="277"/>
      <c r="H131" s="277"/>
      <c r="I131" s="4"/>
      <c r="J131" s="149" t="s">
        <v>30</v>
      </c>
      <c r="K131" s="102" t="s">
        <v>225</v>
      </c>
      <c r="L131" s="103"/>
      <c r="M131" s="8"/>
      <c r="N131" s="148"/>
      <c r="Q131" s="3" t="str">
        <f>IF(COUNTIF(K131:L131,"✔")=1,"○","×")</f>
        <v>○</v>
      </c>
    </row>
    <row r="132" spans="2:20" ht="48" customHeight="1" x14ac:dyDescent="0.2">
      <c r="B132" s="125"/>
      <c r="C132" s="363"/>
      <c r="D132" s="274"/>
      <c r="E132" s="266"/>
      <c r="F132" s="265" t="s">
        <v>193</v>
      </c>
      <c r="G132" s="265"/>
      <c r="H132" s="265"/>
      <c r="I132" s="10"/>
      <c r="J132" s="150" t="s">
        <v>30</v>
      </c>
      <c r="K132" s="104" t="s">
        <v>225</v>
      </c>
      <c r="L132" s="105"/>
      <c r="M132" s="14"/>
      <c r="N132" s="148"/>
      <c r="Q132" s="3" t="str">
        <f>IF(COUNTIF(K132:L132,"✔")=1,"○","×")</f>
        <v>○</v>
      </c>
    </row>
    <row r="133" spans="2:20" ht="48" customHeight="1" x14ac:dyDescent="0.2">
      <c r="B133" s="125"/>
      <c r="C133" s="363"/>
      <c r="D133" s="274"/>
      <c r="E133" s="266" t="s">
        <v>31</v>
      </c>
      <c r="F133" s="278" t="s">
        <v>111</v>
      </c>
      <c r="G133" s="279"/>
      <c r="H133" s="279"/>
      <c r="I133" s="10"/>
      <c r="J133" s="150" t="s">
        <v>145</v>
      </c>
      <c r="K133" s="104" t="s">
        <v>225</v>
      </c>
      <c r="L133" s="105"/>
      <c r="M133" s="14"/>
      <c r="N133" s="148"/>
      <c r="Q133" s="3" t="str">
        <f>IF(COUNTIF(K133:L133,"✔")=1,"○","×")</f>
        <v>○</v>
      </c>
      <c r="T133" s="163" t="str">
        <f>IF(L133="✔","指定基準を満たしていない","")</f>
        <v/>
      </c>
    </row>
    <row r="134" spans="2:20" ht="48" customHeight="1" x14ac:dyDescent="0.2">
      <c r="B134" s="125"/>
      <c r="C134" s="363"/>
      <c r="D134" s="274"/>
      <c r="E134" s="266"/>
      <c r="F134" s="101"/>
      <c r="G134" s="280" t="s">
        <v>112</v>
      </c>
      <c r="H134" s="280"/>
      <c r="I134" s="10"/>
      <c r="J134" s="150" t="s">
        <v>30</v>
      </c>
      <c r="K134" s="104"/>
      <c r="L134" s="105" t="s">
        <v>225</v>
      </c>
      <c r="M134" s="110"/>
      <c r="N134" s="148"/>
      <c r="Q134" s="3" t="str">
        <f>IF((K133="✔")*(COUNTIF(K134:M134,"✔")=0),"×","○")</f>
        <v>○</v>
      </c>
    </row>
    <row r="135" spans="2:20" ht="48" customHeight="1" x14ac:dyDescent="0.2">
      <c r="B135" s="125"/>
      <c r="C135" s="363"/>
      <c r="D135" s="274"/>
      <c r="E135" s="266"/>
      <c r="F135" s="101"/>
      <c r="G135" s="280" t="s">
        <v>113</v>
      </c>
      <c r="H135" s="280"/>
      <c r="I135" s="10"/>
      <c r="J135" s="150" t="s">
        <v>30</v>
      </c>
      <c r="K135" s="104" t="s">
        <v>225</v>
      </c>
      <c r="L135" s="105"/>
      <c r="M135" s="110"/>
      <c r="N135" s="148"/>
      <c r="Q135" s="3" t="str">
        <f>IF((K133="✔")*(COUNTIF(K135:M135,"✔")=0),"×","○")</f>
        <v>○</v>
      </c>
    </row>
    <row r="136" spans="2:20" ht="48" customHeight="1" x14ac:dyDescent="0.2">
      <c r="B136" s="125"/>
      <c r="C136" s="363"/>
      <c r="D136" s="274"/>
      <c r="E136" s="266"/>
      <c r="F136" s="183"/>
      <c r="G136" s="280" t="s">
        <v>196</v>
      </c>
      <c r="H136" s="280"/>
      <c r="I136" s="10"/>
      <c r="J136" s="150" t="s">
        <v>30</v>
      </c>
      <c r="K136" s="104"/>
      <c r="L136" s="105" t="s">
        <v>225</v>
      </c>
      <c r="M136" s="110"/>
      <c r="N136" s="148"/>
      <c r="Q136" s="3" t="str">
        <f>IF((K133="✔")*(COUNTIF(K136:M136,"✔")=0),"×","○")</f>
        <v>○</v>
      </c>
    </row>
    <row r="137" spans="2:20" ht="48" customHeight="1" x14ac:dyDescent="0.2">
      <c r="B137" s="125"/>
      <c r="C137" s="363"/>
      <c r="D137" s="274"/>
      <c r="E137" s="266"/>
      <c r="F137" s="265" t="s">
        <v>115</v>
      </c>
      <c r="G137" s="265"/>
      <c r="H137" s="265"/>
      <c r="I137" s="10"/>
      <c r="J137" s="150" t="s">
        <v>30</v>
      </c>
      <c r="K137" s="104" t="s">
        <v>225</v>
      </c>
      <c r="L137" s="105"/>
      <c r="M137" s="14"/>
      <c r="N137" s="148"/>
      <c r="Q137" s="3" t="str">
        <f t="shared" ref="Q137:Q151" si="9">IF(COUNTIF(K137:L137,"✔")=1,"○","×")</f>
        <v>○</v>
      </c>
    </row>
    <row r="138" spans="2:20" ht="48" customHeight="1" x14ac:dyDescent="0.2">
      <c r="B138" s="125"/>
      <c r="C138" s="363"/>
      <c r="D138" s="274"/>
      <c r="E138" s="266"/>
      <c r="F138" s="265" t="s">
        <v>197</v>
      </c>
      <c r="G138" s="265"/>
      <c r="H138" s="265"/>
      <c r="I138" s="10"/>
      <c r="J138" s="150" t="s">
        <v>30</v>
      </c>
      <c r="K138" s="104"/>
      <c r="L138" s="105" t="s">
        <v>225</v>
      </c>
      <c r="M138" s="14"/>
      <c r="N138" s="148"/>
      <c r="Q138" s="3" t="str">
        <f t="shared" si="9"/>
        <v>○</v>
      </c>
    </row>
    <row r="139" spans="2:20" ht="48" customHeight="1" x14ac:dyDescent="0.2">
      <c r="B139" s="125"/>
      <c r="C139" s="363"/>
      <c r="D139" s="274"/>
      <c r="E139" s="266"/>
      <c r="F139" s="265" t="s">
        <v>118</v>
      </c>
      <c r="G139" s="265"/>
      <c r="H139" s="265"/>
      <c r="I139" s="10"/>
      <c r="J139" s="150" t="s">
        <v>30</v>
      </c>
      <c r="K139" s="104"/>
      <c r="L139" s="105" t="s">
        <v>225</v>
      </c>
      <c r="M139" s="14"/>
      <c r="N139" s="148"/>
      <c r="Q139" s="3" t="str">
        <f t="shared" si="9"/>
        <v>○</v>
      </c>
    </row>
    <row r="140" spans="2:20" ht="48" customHeight="1" x14ac:dyDescent="0.2">
      <c r="B140" s="125"/>
      <c r="C140" s="363"/>
      <c r="D140" s="274"/>
      <c r="E140" s="266"/>
      <c r="F140" s="265" t="s">
        <v>119</v>
      </c>
      <c r="G140" s="265"/>
      <c r="H140" s="265"/>
      <c r="I140" s="10" t="s">
        <v>18</v>
      </c>
      <c r="J140" s="150" t="s">
        <v>30</v>
      </c>
      <c r="K140" s="104"/>
      <c r="L140" s="105"/>
      <c r="M140" s="110" t="s">
        <v>225</v>
      </c>
      <c r="N140" s="148"/>
      <c r="Q140" s="184" t="str">
        <f>IF((COUNTIF(K140:M140,"✔")=1)*(L140=""),"○","×")</f>
        <v>○</v>
      </c>
      <c r="T140" s="185" t="str">
        <f>IF(M140="✔","看取り未実施","")</f>
        <v>看取り未実施</v>
      </c>
    </row>
    <row r="141" spans="2:20" ht="48" customHeight="1" x14ac:dyDescent="0.2">
      <c r="B141" s="125"/>
      <c r="C141" s="363"/>
      <c r="D141" s="274"/>
      <c r="E141" s="266"/>
      <c r="F141" s="265" t="s">
        <v>120</v>
      </c>
      <c r="G141" s="265"/>
      <c r="H141" s="265"/>
      <c r="I141" s="10"/>
      <c r="J141" s="150" t="s">
        <v>30</v>
      </c>
      <c r="K141" s="104"/>
      <c r="L141" s="105"/>
      <c r="M141" s="110" t="s">
        <v>225</v>
      </c>
      <c r="N141" s="148"/>
      <c r="Q141" s="3" t="str">
        <f>IF(COUNTIF(K141:M141,"✔")=1,"○","×")</f>
        <v>○</v>
      </c>
    </row>
    <row r="142" spans="2:20" ht="48" customHeight="1" x14ac:dyDescent="0.2">
      <c r="B142" s="125"/>
      <c r="C142" s="363"/>
      <c r="D142" s="274"/>
      <c r="E142" s="266"/>
      <c r="F142" s="265" t="s">
        <v>121</v>
      </c>
      <c r="G142" s="265"/>
      <c r="H142" s="265"/>
      <c r="I142" s="10"/>
      <c r="J142" s="150" t="s">
        <v>30</v>
      </c>
      <c r="K142" s="104"/>
      <c r="L142" s="105"/>
      <c r="M142" s="110" t="s">
        <v>225</v>
      </c>
      <c r="N142" s="148"/>
      <c r="Q142" s="3" t="str">
        <f>IF(COUNTIF(K142:M142,"✔")=1,"○","×")</f>
        <v>○</v>
      </c>
    </row>
    <row r="143" spans="2:20" ht="48" customHeight="1" x14ac:dyDescent="0.2">
      <c r="B143" s="125"/>
      <c r="C143" s="363"/>
      <c r="D143" s="274"/>
      <c r="E143" s="266" t="s">
        <v>35</v>
      </c>
      <c r="F143" s="265" t="s">
        <v>201</v>
      </c>
      <c r="G143" s="265"/>
      <c r="H143" s="265"/>
      <c r="I143" s="10"/>
      <c r="J143" s="150" t="s">
        <v>30</v>
      </c>
      <c r="K143" s="104"/>
      <c r="L143" s="105" t="s">
        <v>225</v>
      </c>
      <c r="M143" s="14"/>
      <c r="N143" s="148"/>
      <c r="Q143" s="3" t="str">
        <f t="shared" si="9"/>
        <v>○</v>
      </c>
      <c r="T143" s="163"/>
    </row>
    <row r="144" spans="2:20" ht="48" customHeight="1" x14ac:dyDescent="0.2">
      <c r="B144" s="125"/>
      <c r="C144" s="363"/>
      <c r="D144" s="274"/>
      <c r="E144" s="266"/>
      <c r="F144" s="265" t="s">
        <v>123</v>
      </c>
      <c r="G144" s="265"/>
      <c r="H144" s="265"/>
      <c r="I144" s="10"/>
      <c r="J144" s="150" t="s">
        <v>30</v>
      </c>
      <c r="K144" s="104" t="s">
        <v>225</v>
      </c>
      <c r="L144" s="105"/>
      <c r="M144" s="14"/>
      <c r="N144" s="148"/>
      <c r="Q144" s="3" t="str">
        <f t="shared" si="9"/>
        <v>○</v>
      </c>
    </row>
    <row r="145" spans="2:18" ht="48" customHeight="1" x14ac:dyDescent="0.2">
      <c r="B145" s="125"/>
      <c r="C145" s="363"/>
      <c r="D145" s="274"/>
      <c r="E145" s="266" t="s">
        <v>38</v>
      </c>
      <c r="F145" s="265" t="s">
        <v>204</v>
      </c>
      <c r="G145" s="265"/>
      <c r="H145" s="265"/>
      <c r="I145" s="10"/>
      <c r="J145" s="150" t="s">
        <v>30</v>
      </c>
      <c r="K145" s="104"/>
      <c r="L145" s="105" t="s">
        <v>225</v>
      </c>
      <c r="M145" s="14"/>
      <c r="N145" s="148"/>
      <c r="Q145" s="3" t="str">
        <f t="shared" si="9"/>
        <v>○</v>
      </c>
    </row>
    <row r="146" spans="2:18" ht="48" customHeight="1" x14ac:dyDescent="0.2">
      <c r="B146" s="125"/>
      <c r="C146" s="363"/>
      <c r="D146" s="274"/>
      <c r="E146" s="266"/>
      <c r="F146" s="265" t="s">
        <v>126</v>
      </c>
      <c r="G146" s="265"/>
      <c r="H146" s="265"/>
      <c r="I146" s="10"/>
      <c r="J146" s="150" t="s">
        <v>30</v>
      </c>
      <c r="K146" s="104" t="s">
        <v>225</v>
      </c>
      <c r="L146" s="105"/>
      <c r="M146" s="14"/>
      <c r="N146" s="148"/>
      <c r="Q146" s="3" t="str">
        <f t="shared" si="9"/>
        <v>○</v>
      </c>
    </row>
    <row r="147" spans="2:18" ht="48" customHeight="1" x14ac:dyDescent="0.2">
      <c r="B147" s="125"/>
      <c r="C147" s="363"/>
      <c r="D147" s="274"/>
      <c r="E147" s="266"/>
      <c r="F147" s="265" t="s">
        <v>127</v>
      </c>
      <c r="G147" s="265"/>
      <c r="H147" s="265"/>
      <c r="I147" s="10"/>
      <c r="J147" s="150" t="s">
        <v>30</v>
      </c>
      <c r="K147" s="104" t="s">
        <v>225</v>
      </c>
      <c r="L147" s="105"/>
      <c r="M147" s="14"/>
      <c r="N147" s="148"/>
      <c r="Q147" s="3" t="str">
        <f t="shared" si="9"/>
        <v>○</v>
      </c>
    </row>
    <row r="148" spans="2:18" ht="48" customHeight="1" x14ac:dyDescent="0.2">
      <c r="B148" s="125"/>
      <c r="C148" s="363"/>
      <c r="D148" s="274"/>
      <c r="E148" s="266"/>
      <c r="F148" s="265" t="s">
        <v>128</v>
      </c>
      <c r="G148" s="265"/>
      <c r="H148" s="265"/>
      <c r="I148" s="10"/>
      <c r="J148" s="150" t="s">
        <v>30</v>
      </c>
      <c r="K148" s="104"/>
      <c r="L148" s="105" t="s">
        <v>225</v>
      </c>
      <c r="M148" s="14"/>
      <c r="N148" s="148"/>
      <c r="Q148" s="3" t="str">
        <f t="shared" si="9"/>
        <v>○</v>
      </c>
    </row>
    <row r="149" spans="2:18" ht="48" customHeight="1" x14ac:dyDescent="0.2">
      <c r="B149" s="125"/>
      <c r="C149" s="363"/>
      <c r="D149" s="274"/>
      <c r="E149" s="266"/>
      <c r="F149" s="265" t="s">
        <v>129</v>
      </c>
      <c r="G149" s="265"/>
      <c r="H149" s="265"/>
      <c r="I149" s="10"/>
      <c r="J149" s="150" t="s">
        <v>30</v>
      </c>
      <c r="K149" s="104" t="s">
        <v>225</v>
      </c>
      <c r="L149" s="105"/>
      <c r="M149" s="14"/>
      <c r="N149" s="148"/>
      <c r="Q149" s="3" t="str">
        <f t="shared" si="9"/>
        <v>○</v>
      </c>
    </row>
    <row r="150" spans="2:18" ht="48" customHeight="1" x14ac:dyDescent="0.2">
      <c r="B150" s="125"/>
      <c r="C150" s="363"/>
      <c r="D150" s="274"/>
      <c r="E150" s="266" t="s">
        <v>40</v>
      </c>
      <c r="F150" s="265" t="s">
        <v>130</v>
      </c>
      <c r="G150" s="265"/>
      <c r="H150" s="265"/>
      <c r="I150" s="10"/>
      <c r="J150" s="150" t="s">
        <v>30</v>
      </c>
      <c r="K150" s="104" t="s">
        <v>225</v>
      </c>
      <c r="L150" s="105"/>
      <c r="M150" s="14"/>
      <c r="N150" s="148"/>
      <c r="Q150" s="3" t="str">
        <f t="shared" si="9"/>
        <v>○</v>
      </c>
    </row>
    <row r="151" spans="2:18" ht="48" customHeight="1" thickBot="1" x14ac:dyDescent="0.25">
      <c r="B151" s="125"/>
      <c r="C151" s="364"/>
      <c r="D151" s="275"/>
      <c r="E151" s="267"/>
      <c r="F151" s="268" t="s">
        <v>131</v>
      </c>
      <c r="G151" s="268"/>
      <c r="H151" s="268"/>
      <c r="I151" s="19"/>
      <c r="J151" s="176" t="s">
        <v>30</v>
      </c>
      <c r="K151" s="106"/>
      <c r="L151" s="107" t="s">
        <v>225</v>
      </c>
      <c r="M151" s="23"/>
      <c r="N151" s="148"/>
      <c r="Q151" s="3" t="str">
        <f t="shared" si="9"/>
        <v>○</v>
      </c>
    </row>
    <row r="152" spans="2:18" ht="4.5" customHeight="1" x14ac:dyDescent="0.2">
      <c r="B152" s="125"/>
      <c r="C152" s="199"/>
      <c r="D152" s="199"/>
      <c r="E152" s="200"/>
      <c r="F152" s="200"/>
      <c r="G152" s="200"/>
      <c r="H152" s="200"/>
      <c r="I152" s="201"/>
      <c r="J152" s="201"/>
      <c r="K152" s="57"/>
      <c r="L152" s="57"/>
      <c r="M152" s="130"/>
      <c r="N152" s="131"/>
      <c r="O152" s="61"/>
    </row>
    <row r="153" spans="2:18" x14ac:dyDescent="0.2">
      <c r="B153" s="125"/>
      <c r="C153" s="164" t="str">
        <f>C121</f>
        <v xml:space="preserve">●  … </v>
      </c>
      <c r="D153" s="269" t="str">
        <f t="shared" ref="D153:K153" si="10">D121</f>
        <v>「サービス提供の形態」のうち、各「医療・介護連携のポイント」が該当するもの</v>
      </c>
      <c r="E153" s="269">
        <f t="shared" si="10"/>
        <v>0</v>
      </c>
      <c r="F153" s="269">
        <f t="shared" si="10"/>
        <v>0</v>
      </c>
      <c r="G153" s="269">
        <f t="shared" si="10"/>
        <v>0</v>
      </c>
      <c r="H153" s="269">
        <f t="shared" si="10"/>
        <v>0</v>
      </c>
      <c r="I153" s="269">
        <f t="shared" si="10"/>
        <v>0</v>
      </c>
      <c r="J153" s="269">
        <f t="shared" si="10"/>
        <v>0</v>
      </c>
      <c r="K153" s="269">
        <f t="shared" si="10"/>
        <v>0</v>
      </c>
      <c r="L153" s="108"/>
      <c r="M153" s="108"/>
      <c r="N153" s="165"/>
    </row>
    <row r="154" spans="2:18" x14ac:dyDescent="0.2">
      <c r="B154" s="125"/>
      <c r="C154" s="164" t="str">
        <f t="shared" ref="C154:K156" si="11">C122</f>
        <v xml:space="preserve">★  … </v>
      </c>
      <c r="D154" s="269" t="str">
        <f t="shared" si="11"/>
        <v>各ポイントのうち、都の指針に基づき遵守が必要なもの</v>
      </c>
      <c r="E154" s="269">
        <f t="shared" si="11"/>
        <v>0</v>
      </c>
      <c r="F154" s="269">
        <f t="shared" si="11"/>
        <v>0</v>
      </c>
      <c r="G154" s="269">
        <f t="shared" si="11"/>
        <v>0</v>
      </c>
      <c r="H154" s="269">
        <f t="shared" si="11"/>
        <v>0</v>
      </c>
      <c r="I154" s="269">
        <f t="shared" si="11"/>
        <v>0</v>
      </c>
      <c r="J154" s="269">
        <f t="shared" si="11"/>
        <v>0</v>
      </c>
      <c r="K154" s="269">
        <f t="shared" si="11"/>
        <v>0</v>
      </c>
      <c r="L154" s="108"/>
      <c r="M154" s="108"/>
      <c r="N154" s="165"/>
    </row>
    <row r="155" spans="2:18" x14ac:dyDescent="0.2">
      <c r="B155" s="125"/>
      <c r="C155" s="360" t="str">
        <f t="shared" si="11"/>
        <v>　包括型（一般型） … 包括報酬による一般的な特定施設入居者生活介護の提供形態</v>
      </c>
      <c r="D155" s="361"/>
      <c r="E155" s="361"/>
      <c r="F155" s="361"/>
      <c r="G155" s="361"/>
      <c r="H155" s="361"/>
      <c r="I155" s="361"/>
      <c r="J155" s="361"/>
      <c r="K155" s="361"/>
      <c r="L155" s="178"/>
      <c r="M155" s="178"/>
      <c r="N155" s="165"/>
    </row>
    <row r="156" spans="2:18" x14ac:dyDescent="0.2">
      <c r="B156" s="125"/>
      <c r="C156" s="164" t="str">
        <f t="shared" si="11"/>
        <v xml:space="preserve">基準… </v>
      </c>
      <c r="D156" s="269" t="str">
        <f t="shared" si="11"/>
        <v>特定施設入居者生活介護の指定基準に含まれているもの</v>
      </c>
      <c r="E156" s="269">
        <f t="shared" si="11"/>
        <v>0</v>
      </c>
      <c r="F156" s="269">
        <f t="shared" si="11"/>
        <v>0</v>
      </c>
      <c r="G156" s="269">
        <f t="shared" si="11"/>
        <v>0</v>
      </c>
      <c r="H156" s="269">
        <f t="shared" si="11"/>
        <v>0</v>
      </c>
      <c r="I156" s="269">
        <f t="shared" si="11"/>
        <v>0</v>
      </c>
      <c r="J156" s="269">
        <f t="shared" si="11"/>
        <v>0</v>
      </c>
      <c r="K156" s="269">
        <f t="shared" si="11"/>
        <v>0</v>
      </c>
      <c r="L156" s="108"/>
      <c r="M156" s="108"/>
      <c r="N156" s="165"/>
    </row>
    <row r="157" spans="2:18" ht="15" customHeight="1" thickBot="1" x14ac:dyDescent="0.25">
      <c r="B157" s="141"/>
      <c r="C157" s="179"/>
      <c r="D157" s="168"/>
      <c r="E157" s="168"/>
      <c r="F157" s="358"/>
      <c r="G157" s="358"/>
      <c r="H157" s="358"/>
      <c r="I157" s="169"/>
      <c r="J157" s="170"/>
      <c r="K157" s="170"/>
      <c r="L157" s="170"/>
      <c r="M157" s="170"/>
      <c r="N157" s="182"/>
    </row>
    <row r="158" spans="2:18" ht="41.25" customHeight="1" x14ac:dyDescent="0.2">
      <c r="C158" s="186"/>
      <c r="D158" s="187"/>
      <c r="E158" s="187"/>
      <c r="F158" s="359"/>
      <c r="G158" s="359"/>
      <c r="H158" s="359"/>
      <c r="I158" s="188"/>
      <c r="J158" s="189"/>
      <c r="K158" s="189"/>
      <c r="L158" s="189"/>
      <c r="M158" s="189"/>
      <c r="N158" s="189"/>
    </row>
    <row r="159" spans="2:18" ht="30" customHeight="1" x14ac:dyDescent="0.2">
      <c r="Q159" s="190">
        <f>COUNTIF(Q15:Q151,"×")</f>
        <v>3</v>
      </c>
      <c r="R159" s="63" t="s">
        <v>220</v>
      </c>
    </row>
    <row r="160" spans="2:18" ht="27" customHeight="1" x14ac:dyDescent="0.2">
      <c r="Q160" s="64" t="str">
        <f>S71</f>
        <v>OK</v>
      </c>
      <c r="R160" s="63" t="s">
        <v>218</v>
      </c>
    </row>
    <row r="161" spans="17:18" ht="26.4" x14ac:dyDescent="0.2">
      <c r="Q161" s="64" t="str">
        <f>S75</f>
        <v>OK</v>
      </c>
      <c r="R161" s="63" t="s">
        <v>209</v>
      </c>
    </row>
    <row r="162" spans="17:18" ht="26.4" x14ac:dyDescent="0.2">
      <c r="Q162" s="190">
        <f>COUNTIF(T15:T151,"指定基準を満たしていない")</f>
        <v>1</v>
      </c>
      <c r="R162" s="63" t="s">
        <v>221</v>
      </c>
    </row>
  </sheetData>
  <sheetProtection selectLockedCells="1"/>
  <mergeCells count="174">
    <mergeCell ref="C10:M10"/>
    <mergeCell ref="C13:C14"/>
    <mergeCell ref="D13:D14"/>
    <mergeCell ref="E13:H14"/>
    <mergeCell ref="I13:I14"/>
    <mergeCell ref="K13:M13"/>
    <mergeCell ref="K1:M1"/>
    <mergeCell ref="C5:D5"/>
    <mergeCell ref="E5:H5"/>
    <mergeCell ref="C7:D7"/>
    <mergeCell ref="E7:H7"/>
    <mergeCell ref="I7:J7"/>
    <mergeCell ref="K7:L7"/>
    <mergeCell ref="C3:M3"/>
    <mergeCell ref="C15:C28"/>
    <mergeCell ref="D15:D28"/>
    <mergeCell ref="E15:E21"/>
    <mergeCell ref="F15:H15"/>
    <mergeCell ref="F16:H16"/>
    <mergeCell ref="F17:H17"/>
    <mergeCell ref="F18:H18"/>
    <mergeCell ref="F19:H19"/>
    <mergeCell ref="G20:H20"/>
    <mergeCell ref="G21:H21"/>
    <mergeCell ref="F26:H26"/>
    <mergeCell ref="F27:H27"/>
    <mergeCell ref="F28:H28"/>
    <mergeCell ref="D30:K30"/>
    <mergeCell ref="D31:K31"/>
    <mergeCell ref="D33:K33"/>
    <mergeCell ref="E22:E23"/>
    <mergeCell ref="F22:H22"/>
    <mergeCell ref="F23:H23"/>
    <mergeCell ref="E24:E25"/>
    <mergeCell ref="F24:H24"/>
    <mergeCell ref="F25:H25"/>
    <mergeCell ref="G43:H43"/>
    <mergeCell ref="G44:H44"/>
    <mergeCell ref="G45:H45"/>
    <mergeCell ref="F34:H34"/>
    <mergeCell ref="C38:C39"/>
    <mergeCell ref="D38:D39"/>
    <mergeCell ref="E38:H39"/>
    <mergeCell ref="I38:I39"/>
    <mergeCell ref="K38:M38"/>
    <mergeCell ref="C36:M36"/>
    <mergeCell ref="G76:H76"/>
    <mergeCell ref="G77:H77"/>
    <mergeCell ref="G54:H54"/>
    <mergeCell ref="F55:H55"/>
    <mergeCell ref="F56:H56"/>
    <mergeCell ref="F57:H57"/>
    <mergeCell ref="D59:K59"/>
    <mergeCell ref="D60:K60"/>
    <mergeCell ref="C40:C57"/>
    <mergeCell ref="D40:D57"/>
    <mergeCell ref="E40:E53"/>
    <mergeCell ref="F40:H40"/>
    <mergeCell ref="G46:H46"/>
    <mergeCell ref="G47:H47"/>
    <mergeCell ref="F48:F53"/>
    <mergeCell ref="G48:H48"/>
    <mergeCell ref="G49:H49"/>
    <mergeCell ref="G50:H50"/>
    <mergeCell ref="G51:H51"/>
    <mergeCell ref="G52:H52"/>
    <mergeCell ref="G53:H53"/>
    <mergeCell ref="F41:F47"/>
    <mergeCell ref="G41:H41"/>
    <mergeCell ref="G42:H42"/>
    <mergeCell ref="K97:M97"/>
    <mergeCell ref="C95:M95"/>
    <mergeCell ref="C61:K61"/>
    <mergeCell ref="D62:K62"/>
    <mergeCell ref="C67:C68"/>
    <mergeCell ref="D67:D68"/>
    <mergeCell ref="E67:H68"/>
    <mergeCell ref="I67:I68"/>
    <mergeCell ref="K67:M67"/>
    <mergeCell ref="C65:M65"/>
    <mergeCell ref="C69:C87"/>
    <mergeCell ref="D69:D87"/>
    <mergeCell ref="E69:E77"/>
    <mergeCell ref="F69:H69"/>
    <mergeCell ref="F70:F74"/>
    <mergeCell ref="G70:H70"/>
    <mergeCell ref="G71:H71"/>
    <mergeCell ref="G72:H72"/>
    <mergeCell ref="G73:H73"/>
    <mergeCell ref="G74:H74"/>
    <mergeCell ref="G82:H82"/>
    <mergeCell ref="E83:E87"/>
    <mergeCell ref="F75:F77"/>
    <mergeCell ref="G75:H75"/>
    <mergeCell ref="G79:H79"/>
    <mergeCell ref="F80:F82"/>
    <mergeCell ref="G80:H80"/>
    <mergeCell ref="G81:H81"/>
    <mergeCell ref="E78:E82"/>
    <mergeCell ref="F78:H78"/>
    <mergeCell ref="G115:H115"/>
    <mergeCell ref="E116:E117"/>
    <mergeCell ref="G116:H116"/>
    <mergeCell ref="G117:H117"/>
    <mergeCell ref="F83:H83"/>
    <mergeCell ref="G84:H84"/>
    <mergeCell ref="F85:F87"/>
    <mergeCell ref="G85:H85"/>
    <mergeCell ref="G86:H86"/>
    <mergeCell ref="G87:H87"/>
    <mergeCell ref="D89:K89"/>
    <mergeCell ref="D90:K90"/>
    <mergeCell ref="C91:K91"/>
    <mergeCell ref="D92:K92"/>
    <mergeCell ref="C97:C98"/>
    <mergeCell ref="D97:D98"/>
    <mergeCell ref="E97:H98"/>
    <mergeCell ref="I97:I98"/>
    <mergeCell ref="F118:H118"/>
    <mergeCell ref="F119:H119"/>
    <mergeCell ref="C99:C119"/>
    <mergeCell ref="D99:D119"/>
    <mergeCell ref="E99:E100"/>
    <mergeCell ref="F99:H99"/>
    <mergeCell ref="G100:H100"/>
    <mergeCell ref="E101:E104"/>
    <mergeCell ref="E105:E112"/>
    <mergeCell ref="E113:E115"/>
    <mergeCell ref="G113:H113"/>
    <mergeCell ref="G114:H114"/>
    <mergeCell ref="D121:K121"/>
    <mergeCell ref="D122:K122"/>
    <mergeCell ref="C123:K123"/>
    <mergeCell ref="D124:K124"/>
    <mergeCell ref="C129:C130"/>
    <mergeCell ref="D129:D130"/>
    <mergeCell ref="E129:H130"/>
    <mergeCell ref="I129:I130"/>
    <mergeCell ref="K129:M129"/>
    <mergeCell ref="C127:M127"/>
    <mergeCell ref="D131:D151"/>
    <mergeCell ref="E131:E132"/>
    <mergeCell ref="F131:H131"/>
    <mergeCell ref="F132:H132"/>
    <mergeCell ref="E133:E142"/>
    <mergeCell ref="F133:H133"/>
    <mergeCell ref="G134:H134"/>
    <mergeCell ref="G135:H135"/>
    <mergeCell ref="G136:H136"/>
    <mergeCell ref="F137:H137"/>
    <mergeCell ref="D156:K156"/>
    <mergeCell ref="F157:H157"/>
    <mergeCell ref="F158:H158"/>
    <mergeCell ref="E150:E151"/>
    <mergeCell ref="F150:H150"/>
    <mergeCell ref="F151:H151"/>
    <mergeCell ref="D153:K153"/>
    <mergeCell ref="D154:K154"/>
    <mergeCell ref="C155:K155"/>
    <mergeCell ref="C131:C151"/>
    <mergeCell ref="E145:E149"/>
    <mergeCell ref="F145:H145"/>
    <mergeCell ref="F146:H146"/>
    <mergeCell ref="F147:H147"/>
    <mergeCell ref="F148:H148"/>
    <mergeCell ref="F149:H149"/>
    <mergeCell ref="F138:H138"/>
    <mergeCell ref="F139:H139"/>
    <mergeCell ref="F140:H140"/>
    <mergeCell ref="F141:H141"/>
    <mergeCell ref="F142:H142"/>
    <mergeCell ref="E143:E144"/>
    <mergeCell ref="F143:H143"/>
    <mergeCell ref="F144:H144"/>
  </mergeCells>
  <phoneticPr fontId="20"/>
  <conditionalFormatting sqref="E5:H5">
    <cfRule type="expression" dxfId="124" priority="127" stopIfTrue="1">
      <formula>$E$5=""</formula>
    </cfRule>
  </conditionalFormatting>
  <conditionalFormatting sqref="E7:H7">
    <cfRule type="expression" dxfId="123" priority="126" stopIfTrue="1">
      <formula>$E$7=""</formula>
    </cfRule>
  </conditionalFormatting>
  <conditionalFormatting sqref="K7:L7">
    <cfRule type="expression" dxfId="122" priority="125" stopIfTrue="1">
      <formula>$K$7=""</formula>
    </cfRule>
  </conditionalFormatting>
  <conditionalFormatting sqref="K15:L15">
    <cfRule type="expression" dxfId="121" priority="124" stopIfTrue="1">
      <formula>$Q$15="×"</formula>
    </cfRule>
    <cfRule type="expression" dxfId="120" priority="123" stopIfTrue="1">
      <formula>($K$15="")*($L$15="")</formula>
    </cfRule>
  </conditionalFormatting>
  <conditionalFormatting sqref="K16:L16">
    <cfRule type="expression" dxfId="119" priority="122" stopIfTrue="1">
      <formula>$Q$16="×"</formula>
    </cfRule>
    <cfRule type="expression" dxfId="118" priority="121" stopIfTrue="1">
      <formula>($K$16="")*($L$16="")</formula>
    </cfRule>
  </conditionalFormatting>
  <conditionalFormatting sqref="K17:L17">
    <cfRule type="expression" dxfId="117" priority="119" stopIfTrue="1">
      <formula>($K$17="")*($L$17="")</formula>
    </cfRule>
    <cfRule type="expression" dxfId="116" priority="120" stopIfTrue="1">
      <formula>$Q$17="×"</formula>
    </cfRule>
  </conditionalFormatting>
  <conditionalFormatting sqref="K18:L18">
    <cfRule type="expression" dxfId="115" priority="118" stopIfTrue="1">
      <formula>$Q$18="×"</formula>
    </cfRule>
    <cfRule type="expression" dxfId="114" priority="117" stopIfTrue="1">
      <formula>($K$18="")*($L$18="")</formula>
    </cfRule>
  </conditionalFormatting>
  <conditionalFormatting sqref="K19:L19">
    <cfRule type="expression" dxfId="113" priority="116" stopIfTrue="1">
      <formula>$Q$19="×"</formula>
    </cfRule>
    <cfRule type="expression" dxfId="112" priority="115" stopIfTrue="1">
      <formula>($K$19="")*($L$19="")</formula>
    </cfRule>
  </conditionalFormatting>
  <conditionalFormatting sqref="K20:L20">
    <cfRule type="expression" dxfId="111" priority="113" stopIfTrue="1">
      <formula>$Q$20="×"</formula>
    </cfRule>
  </conditionalFormatting>
  <conditionalFormatting sqref="K20:L21">
    <cfRule type="expression" dxfId="110" priority="114" stopIfTrue="1">
      <formula>$L$19="✔"</formula>
    </cfRule>
  </conditionalFormatting>
  <conditionalFormatting sqref="K21:L21">
    <cfRule type="expression" dxfId="109" priority="112" stopIfTrue="1">
      <formula>$Q$21="×"</formula>
    </cfRule>
  </conditionalFormatting>
  <conditionalFormatting sqref="K22:L22">
    <cfRule type="expression" dxfId="108" priority="110" stopIfTrue="1">
      <formula>($K$22="")*($L$22="")</formula>
    </cfRule>
    <cfRule type="expression" dxfId="107" priority="111" stopIfTrue="1">
      <formula>$Q$22="×"</formula>
    </cfRule>
  </conditionalFormatting>
  <conditionalFormatting sqref="K23:L23">
    <cfRule type="expression" dxfId="106" priority="109" stopIfTrue="1">
      <formula>$Q$23="×"</formula>
    </cfRule>
  </conditionalFormatting>
  <conditionalFormatting sqref="K24:L24">
    <cfRule type="expression" dxfId="105" priority="107" stopIfTrue="1">
      <formula>($K$24="")*($L$24="")</formula>
    </cfRule>
    <cfRule type="expression" dxfId="104" priority="108" stopIfTrue="1">
      <formula>$T$24="指定基準を満たしていない"</formula>
    </cfRule>
  </conditionalFormatting>
  <conditionalFormatting sqref="K25:L25">
    <cfRule type="expression" dxfId="103" priority="105" stopIfTrue="1">
      <formula>($K$25="")*($L$25="")</formula>
    </cfRule>
    <cfRule type="expression" dxfId="102" priority="106" stopIfTrue="1">
      <formula>$Q$25="×"</formula>
    </cfRule>
  </conditionalFormatting>
  <conditionalFormatting sqref="K26:L26">
    <cfRule type="expression" dxfId="101" priority="103" stopIfTrue="1">
      <formula>($K$26="")*($L$26="")</formula>
    </cfRule>
  </conditionalFormatting>
  <conditionalFormatting sqref="K27:L27">
    <cfRule type="expression" dxfId="100" priority="102" stopIfTrue="1">
      <formula>$Q$27="×"</formula>
    </cfRule>
  </conditionalFormatting>
  <conditionalFormatting sqref="K28:L28">
    <cfRule type="expression" dxfId="99" priority="100" stopIfTrue="1">
      <formula>($K$28="")*($L$28="")</formula>
    </cfRule>
    <cfRule type="expression" dxfId="98" priority="101" stopIfTrue="1">
      <formula>$Q$28="×"</formula>
    </cfRule>
  </conditionalFormatting>
  <conditionalFormatting sqref="K40:L40">
    <cfRule type="expression" dxfId="97" priority="99" stopIfTrue="1">
      <formula>$Q$40="×"</formula>
    </cfRule>
  </conditionalFormatting>
  <conditionalFormatting sqref="K56:L56">
    <cfRule type="expression" dxfId="96" priority="90" stopIfTrue="1">
      <formula>$Q$56="×"</formula>
    </cfRule>
  </conditionalFormatting>
  <conditionalFormatting sqref="K57:L57">
    <cfRule type="expression" dxfId="95" priority="89" stopIfTrue="1">
      <formula>$Q$57="×"</formula>
    </cfRule>
  </conditionalFormatting>
  <conditionalFormatting sqref="K69:L69">
    <cfRule type="expression" dxfId="94" priority="86" stopIfTrue="1">
      <formula>($K$69="")*($L$69="")</formula>
    </cfRule>
    <cfRule type="expression" dxfId="93" priority="87" stopIfTrue="1">
      <formula>$Q$69="×"</formula>
    </cfRule>
  </conditionalFormatting>
  <conditionalFormatting sqref="K76:L76">
    <cfRule type="expression" dxfId="92" priority="77" stopIfTrue="1">
      <formula>$Q$76="×"</formula>
    </cfRule>
  </conditionalFormatting>
  <conditionalFormatting sqref="K78:L78">
    <cfRule type="expression" dxfId="91" priority="74" stopIfTrue="1">
      <formula>$Q$78="×"</formula>
    </cfRule>
    <cfRule type="expression" dxfId="90" priority="73" stopIfTrue="1">
      <formula>($K$78="")*($L$78="")</formula>
    </cfRule>
  </conditionalFormatting>
  <conditionalFormatting sqref="K83:L83">
    <cfRule type="expression" dxfId="89" priority="67" stopIfTrue="1">
      <formula>$Q$83="×"</formula>
    </cfRule>
  </conditionalFormatting>
  <conditionalFormatting sqref="K99:L99">
    <cfRule type="expression" dxfId="88" priority="60" stopIfTrue="1">
      <formula>($K$99="")*($L$99="")</formula>
    </cfRule>
    <cfRule type="expression" dxfId="87" priority="61" stopIfTrue="1">
      <formula>$Q$99="×"</formula>
    </cfRule>
  </conditionalFormatting>
  <conditionalFormatting sqref="K101:L101">
    <cfRule type="expression" dxfId="86" priority="56" stopIfTrue="1">
      <formula>$Q$101="×"</formula>
    </cfRule>
  </conditionalFormatting>
  <conditionalFormatting sqref="K105:L105">
    <cfRule type="expression" dxfId="85" priority="51" stopIfTrue="1">
      <formula>$Q$105="×"</formula>
    </cfRule>
  </conditionalFormatting>
  <conditionalFormatting sqref="K113:L113">
    <cfRule type="expression" dxfId="84" priority="42" stopIfTrue="1">
      <formula>$Q$113="×"</formula>
    </cfRule>
  </conditionalFormatting>
  <conditionalFormatting sqref="K114:L114">
    <cfRule type="expression" dxfId="83" priority="41" stopIfTrue="1">
      <formula>$Q$114="×"</formula>
    </cfRule>
  </conditionalFormatting>
  <conditionalFormatting sqref="K115:L115">
    <cfRule type="expression" dxfId="82" priority="40" stopIfTrue="1">
      <formula>$Q$115="×"</formula>
    </cfRule>
  </conditionalFormatting>
  <conditionalFormatting sqref="K116:L116">
    <cfRule type="expression" dxfId="81" priority="39" stopIfTrue="1">
      <formula>$Q$116="×"</formula>
    </cfRule>
  </conditionalFormatting>
  <conditionalFormatting sqref="K117:L117">
    <cfRule type="expression" dxfId="80" priority="38" stopIfTrue="1">
      <formula>$Q$117="×"</formula>
    </cfRule>
  </conditionalFormatting>
  <conditionalFormatting sqref="K118:L118">
    <cfRule type="expression" dxfId="79" priority="37" stopIfTrue="1">
      <formula>$Q$118="×"</formula>
    </cfRule>
  </conditionalFormatting>
  <conditionalFormatting sqref="K119:L119">
    <cfRule type="expression" dxfId="78" priority="36" stopIfTrue="1">
      <formula>$Q$119="×"</formula>
    </cfRule>
    <cfRule type="expression" dxfId="77" priority="35" stopIfTrue="1">
      <formula>($K$118="")*($L$118="")</formula>
    </cfRule>
  </conditionalFormatting>
  <conditionalFormatting sqref="K131:L131">
    <cfRule type="expression" dxfId="76" priority="34" stopIfTrue="1">
      <formula>$Q$131="×"</formula>
    </cfRule>
  </conditionalFormatting>
  <conditionalFormatting sqref="K132:L132">
    <cfRule type="expression" dxfId="75" priority="33" stopIfTrue="1">
      <formula>$Q$132="×"</formula>
    </cfRule>
  </conditionalFormatting>
  <conditionalFormatting sqref="K133:L133">
    <cfRule type="expression" dxfId="74" priority="32" stopIfTrue="1">
      <formula>$Q$133="×"</formula>
    </cfRule>
  </conditionalFormatting>
  <conditionalFormatting sqref="K137:L137">
    <cfRule type="expression" dxfId="73" priority="26" stopIfTrue="1">
      <formula>$Q$137="×"</formula>
    </cfRule>
  </conditionalFormatting>
  <conditionalFormatting sqref="K138:L138">
    <cfRule type="expression" dxfId="72" priority="25" stopIfTrue="1">
      <formula>$Q$138="×"</formula>
    </cfRule>
  </conditionalFormatting>
  <conditionalFormatting sqref="K139:L139">
    <cfRule type="expression" dxfId="71" priority="24" stopIfTrue="1">
      <formula>$Q$139="×"</formula>
    </cfRule>
  </conditionalFormatting>
  <conditionalFormatting sqref="K143:L143">
    <cfRule type="expression" dxfId="70" priority="19" stopIfTrue="1">
      <formula>$Q$143="×"</formula>
    </cfRule>
  </conditionalFormatting>
  <conditionalFormatting sqref="K144:L144">
    <cfRule type="expression" dxfId="69" priority="17" stopIfTrue="1">
      <formula>$Q$144="×"</formula>
    </cfRule>
  </conditionalFormatting>
  <conditionalFormatting sqref="K145:L145">
    <cfRule type="expression" dxfId="68" priority="16" stopIfTrue="1">
      <formula>$Q$145="×"</formula>
    </cfRule>
  </conditionalFormatting>
  <conditionalFormatting sqref="K146:L146">
    <cfRule type="expression" dxfId="67" priority="15" stopIfTrue="1">
      <formula>$Q$146="×"</formula>
    </cfRule>
  </conditionalFormatting>
  <conditionalFormatting sqref="K147:L147">
    <cfRule type="expression" dxfId="66" priority="14" stopIfTrue="1">
      <formula>$Q$147="×"</formula>
    </cfRule>
  </conditionalFormatting>
  <conditionalFormatting sqref="K148:L148">
    <cfRule type="expression" dxfId="65" priority="13" stopIfTrue="1">
      <formula>$Q$148="×"</formula>
    </cfRule>
  </conditionalFormatting>
  <conditionalFormatting sqref="K149:L149">
    <cfRule type="expression" dxfId="64" priority="12" stopIfTrue="1">
      <formula>$Q$149="×"</formula>
    </cfRule>
  </conditionalFormatting>
  <conditionalFormatting sqref="K150:L150">
    <cfRule type="expression" dxfId="63" priority="11" stopIfTrue="1">
      <formula>$Q$150="×"</formula>
    </cfRule>
  </conditionalFormatting>
  <conditionalFormatting sqref="K151:L151">
    <cfRule type="expression" dxfId="62" priority="10" stopIfTrue="1">
      <formula>$Q$151="×"</formula>
    </cfRule>
  </conditionalFormatting>
  <conditionalFormatting sqref="K41:M41">
    <cfRule type="expression" dxfId="61" priority="97" stopIfTrue="1">
      <formula>$Q$41="×"</formula>
    </cfRule>
  </conditionalFormatting>
  <conditionalFormatting sqref="K41:M53 K55:M55">
    <cfRule type="expression" dxfId="60" priority="98" stopIfTrue="1">
      <formula>$L$40="✔"</formula>
    </cfRule>
  </conditionalFormatting>
  <conditionalFormatting sqref="K42:M42">
    <cfRule type="expression" dxfId="59" priority="96" stopIfTrue="1">
      <formula>$Q$42="×"</formula>
    </cfRule>
  </conditionalFormatting>
  <conditionalFormatting sqref="K43:M43">
    <cfRule type="expression" dxfId="58" priority="95" stopIfTrue="1">
      <formula>$Q$43="×"</formula>
    </cfRule>
  </conditionalFormatting>
  <conditionalFormatting sqref="K44:M44">
    <cfRule type="expression" dxfId="57" priority="94" stopIfTrue="1">
      <formula>$Q$44="×"</formula>
    </cfRule>
  </conditionalFormatting>
  <conditionalFormatting sqref="K45:M45">
    <cfRule type="expression" dxfId="56" priority="93" stopIfTrue="1">
      <formula>$Q$45="×"</formula>
    </cfRule>
  </conditionalFormatting>
  <conditionalFormatting sqref="K46:M46">
    <cfRule type="expression" dxfId="55" priority="92" stopIfTrue="1">
      <formula>$Q$46="×"</formula>
    </cfRule>
  </conditionalFormatting>
  <conditionalFormatting sqref="K47:M47">
    <cfRule type="expression" dxfId="54" priority="7" stopIfTrue="1">
      <formula>$Q$47="×"</formula>
    </cfRule>
  </conditionalFormatting>
  <conditionalFormatting sqref="K48:M48">
    <cfRule type="expression" dxfId="53" priority="8" stopIfTrue="1">
      <formula>$Q$48="×"</formula>
    </cfRule>
  </conditionalFormatting>
  <conditionalFormatting sqref="K49:M49">
    <cfRule type="expression" dxfId="52" priority="6" stopIfTrue="1">
      <formula>$Q$49="×"</formula>
    </cfRule>
  </conditionalFormatting>
  <conditionalFormatting sqref="K50:M50">
    <cfRule type="expression" dxfId="51" priority="5" stopIfTrue="1">
      <formula>$Q$50="×"</formula>
    </cfRule>
  </conditionalFormatting>
  <conditionalFormatting sqref="K51:M51">
    <cfRule type="expression" dxfId="50" priority="4" stopIfTrue="1">
      <formula>$Q$51="×"</formula>
    </cfRule>
  </conditionalFormatting>
  <conditionalFormatting sqref="K52:M52">
    <cfRule type="expression" dxfId="49" priority="3" stopIfTrue="1">
      <formula>$Q$52="×"</formula>
    </cfRule>
  </conditionalFormatting>
  <conditionalFormatting sqref="K53:M53">
    <cfRule type="expression" dxfId="48" priority="2" stopIfTrue="1">
      <formula>$Q$53="×"</formula>
    </cfRule>
  </conditionalFormatting>
  <conditionalFormatting sqref="K54:M54">
    <cfRule type="expression" dxfId="47" priority="9" stopIfTrue="1">
      <formula>$L$40="✔"</formula>
    </cfRule>
    <cfRule type="expression" dxfId="46" priority="1" stopIfTrue="1">
      <formula>$Q$54="×"</formula>
    </cfRule>
  </conditionalFormatting>
  <conditionalFormatting sqref="K55:M55">
    <cfRule type="expression" dxfId="45" priority="91" stopIfTrue="1">
      <formula>$Q$55="×"</formula>
    </cfRule>
  </conditionalFormatting>
  <conditionalFormatting sqref="K70:M70">
    <cfRule type="expression" dxfId="44" priority="85" stopIfTrue="1">
      <formula>$Q$70="×"</formula>
    </cfRule>
  </conditionalFormatting>
  <conditionalFormatting sqref="K70:M77">
    <cfRule type="expression" dxfId="43" priority="79" stopIfTrue="1">
      <formula>$L$69="✔"</formula>
    </cfRule>
  </conditionalFormatting>
  <conditionalFormatting sqref="K71:M71">
    <cfRule type="expression" dxfId="42" priority="84" stopIfTrue="1">
      <formula>$Q$71="×"</formula>
    </cfRule>
  </conditionalFormatting>
  <conditionalFormatting sqref="K72:M72">
    <cfRule type="expression" dxfId="41" priority="82" stopIfTrue="1">
      <formula>$Q$72="×"</formula>
    </cfRule>
  </conditionalFormatting>
  <conditionalFormatting sqref="K73:M73">
    <cfRule type="expression" dxfId="40" priority="81" stopIfTrue="1">
      <formula>$Q$73="×"</formula>
    </cfRule>
  </conditionalFormatting>
  <conditionalFormatting sqref="K74:M74">
    <cfRule type="expression" dxfId="39" priority="80" stopIfTrue="1">
      <formula>$Q$74="×"</formula>
    </cfRule>
  </conditionalFormatting>
  <conditionalFormatting sqref="K75:M75">
    <cfRule type="expression" dxfId="38" priority="78" stopIfTrue="1">
      <formula>$Q$75="×"</formula>
    </cfRule>
  </conditionalFormatting>
  <conditionalFormatting sqref="K77:M77">
    <cfRule type="expression" dxfId="37" priority="76" stopIfTrue="1">
      <formula>$Q$77="×"</formula>
    </cfRule>
  </conditionalFormatting>
  <conditionalFormatting sqref="K79:M79">
    <cfRule type="expression" dxfId="36" priority="71" stopIfTrue="1">
      <formula>$Q$79="×"</formula>
    </cfRule>
  </conditionalFormatting>
  <conditionalFormatting sqref="K79:M82">
    <cfRule type="expression" dxfId="35" priority="72" stopIfTrue="1">
      <formula>$L$78="✔"</formula>
    </cfRule>
  </conditionalFormatting>
  <conditionalFormatting sqref="K80:M80">
    <cfRule type="expression" dxfId="34" priority="70" stopIfTrue="1">
      <formula>$Q$80="×"</formula>
    </cfRule>
  </conditionalFormatting>
  <conditionalFormatting sqref="K81:M81">
    <cfRule type="expression" dxfId="33" priority="69" stopIfTrue="1">
      <formula>$Q$81="×"</formula>
    </cfRule>
  </conditionalFormatting>
  <conditionalFormatting sqref="K82:M82">
    <cfRule type="expression" dxfId="32" priority="68" stopIfTrue="1">
      <formula>$Q$82="×"</formula>
    </cfRule>
  </conditionalFormatting>
  <conditionalFormatting sqref="K84:M84">
    <cfRule type="expression" dxfId="31" priority="66" stopIfTrue="1">
      <formula>$Q$84="×"</formula>
    </cfRule>
  </conditionalFormatting>
  <conditionalFormatting sqref="K84:M87">
    <cfRule type="expression" dxfId="30" priority="65" stopIfTrue="1">
      <formula>$L$83="✔"</formula>
    </cfRule>
  </conditionalFormatting>
  <conditionalFormatting sqref="K85:M85">
    <cfRule type="expression" dxfId="29" priority="64" stopIfTrue="1">
      <formula>$Q$85="×"</formula>
    </cfRule>
  </conditionalFormatting>
  <conditionalFormatting sqref="K86:M86">
    <cfRule type="expression" dxfId="28" priority="63" stopIfTrue="1">
      <formula>$Q$86="×"</formula>
    </cfRule>
  </conditionalFormatting>
  <conditionalFormatting sqref="K87:M87">
    <cfRule type="expression" dxfId="27" priority="62" stopIfTrue="1">
      <formula>$Q$87="×"</formula>
    </cfRule>
  </conditionalFormatting>
  <conditionalFormatting sqref="K100:M100">
    <cfRule type="expression" dxfId="26" priority="57" stopIfTrue="1">
      <formula>$Q$100="×"</formula>
    </cfRule>
  </conditionalFormatting>
  <conditionalFormatting sqref="K100:M117">
    <cfRule type="expression" dxfId="25" priority="59" stopIfTrue="1">
      <formula>$L$99="✔"</formula>
    </cfRule>
  </conditionalFormatting>
  <conditionalFormatting sqref="K102:M102">
    <cfRule type="expression" dxfId="24" priority="54" stopIfTrue="1">
      <formula>$Q$102="×"</formula>
    </cfRule>
  </conditionalFormatting>
  <conditionalFormatting sqref="K102:M104">
    <cfRule type="expression" dxfId="23" priority="55" stopIfTrue="1">
      <formula>$L$101="✔"</formula>
    </cfRule>
  </conditionalFormatting>
  <conditionalFormatting sqref="K103:M103">
    <cfRule type="expression" dxfId="22" priority="53" stopIfTrue="1">
      <formula>$Q$103="×"</formula>
    </cfRule>
  </conditionalFormatting>
  <conditionalFormatting sqref="K104:M104">
    <cfRule type="expression" dxfId="21" priority="52" stopIfTrue="1">
      <formula>$Q$104="×"</formula>
    </cfRule>
  </conditionalFormatting>
  <conditionalFormatting sqref="K106:M106">
    <cfRule type="expression" dxfId="20" priority="50" stopIfTrue="1">
      <formula>$Q$106="×"</formula>
    </cfRule>
  </conditionalFormatting>
  <conditionalFormatting sqref="K106:M112">
    <cfRule type="expression" dxfId="19" priority="48" stopIfTrue="1">
      <formula>$L$105="✔"</formula>
    </cfRule>
  </conditionalFormatting>
  <conditionalFormatting sqref="K107:M107">
    <cfRule type="expression" dxfId="18" priority="49" stopIfTrue="1">
      <formula>$Q$107="×"</formula>
    </cfRule>
  </conditionalFormatting>
  <conditionalFormatting sqref="K108:M108">
    <cfRule type="expression" dxfId="17" priority="47" stopIfTrue="1">
      <formula>$Q$108="×"</formula>
    </cfRule>
  </conditionalFormatting>
  <conditionalFormatting sqref="K109:M109">
    <cfRule type="expression" dxfId="16" priority="46" stopIfTrue="1">
      <formula>$Q$109="×"</formula>
    </cfRule>
  </conditionalFormatting>
  <conditionalFormatting sqref="K110:M110">
    <cfRule type="expression" dxfId="15" priority="45" stopIfTrue="1">
      <formula>$Q$110="×"</formula>
    </cfRule>
  </conditionalFormatting>
  <conditionalFormatting sqref="K111:M111">
    <cfRule type="expression" dxfId="14" priority="44" stopIfTrue="1">
      <formula>$Q$111="×"</formula>
    </cfRule>
  </conditionalFormatting>
  <conditionalFormatting sqref="K112:M112">
    <cfRule type="expression" dxfId="13" priority="43" stopIfTrue="1">
      <formula>$Q$112="×"</formula>
    </cfRule>
  </conditionalFormatting>
  <conditionalFormatting sqref="K134:M134">
    <cfRule type="expression" dxfId="12" priority="30" stopIfTrue="1">
      <formula>$Q$134="×"</formula>
    </cfRule>
  </conditionalFormatting>
  <conditionalFormatting sqref="K134:M136">
    <cfRule type="expression" dxfId="11" priority="27" stopIfTrue="1">
      <formula>$L$133="✔"</formula>
    </cfRule>
  </conditionalFormatting>
  <conditionalFormatting sqref="K135:M135">
    <cfRule type="expression" dxfId="10" priority="29" stopIfTrue="1">
      <formula>$Q$135="×"</formula>
    </cfRule>
  </conditionalFormatting>
  <conditionalFormatting sqref="K136:M136">
    <cfRule type="expression" dxfId="9" priority="28" stopIfTrue="1">
      <formula>$Q$136="×"</formula>
    </cfRule>
  </conditionalFormatting>
  <conditionalFormatting sqref="K140:M140">
    <cfRule type="expression" dxfId="8" priority="23" stopIfTrue="1">
      <formula>$Q$140="×"</formula>
    </cfRule>
    <cfRule type="expression" dxfId="7" priority="22" stopIfTrue="1">
      <formula>COUNTIF($K$140:$M$140,"✔")=0</formula>
    </cfRule>
  </conditionalFormatting>
  <conditionalFormatting sqref="K141:M141">
    <cfRule type="expression" dxfId="6" priority="21" stopIfTrue="1">
      <formula>$Q$141="×"</formula>
    </cfRule>
  </conditionalFormatting>
  <conditionalFormatting sqref="K142:M142">
    <cfRule type="expression" dxfId="5" priority="20" stopIfTrue="1">
      <formula>$Q$142="×"</formula>
    </cfRule>
  </conditionalFormatting>
  <conditionalFormatting sqref="L26">
    <cfRule type="expression" dxfId="4" priority="104" stopIfTrue="1">
      <formula>$Q$26="×"</formula>
    </cfRule>
  </conditionalFormatting>
  <conditionalFormatting sqref="L57">
    <cfRule type="expression" dxfId="3" priority="88" stopIfTrue="1">
      <formula>$L$57="✔"</formula>
    </cfRule>
  </conditionalFormatting>
  <conditionalFormatting sqref="L71">
    <cfRule type="expression" dxfId="2" priority="83" stopIfTrue="1">
      <formula>$L$71="✔"</formula>
    </cfRule>
  </conditionalFormatting>
  <conditionalFormatting sqref="L76">
    <cfRule type="expression" dxfId="1" priority="75" stopIfTrue="1">
      <formula>$L$76="✔"</formula>
    </cfRule>
  </conditionalFormatting>
  <conditionalFormatting sqref="L133">
    <cfRule type="expression" dxfId="0" priority="31" stopIfTrue="1">
      <formula>$L$133="✔"</formula>
    </cfRule>
  </conditionalFormatting>
  <dataValidations count="1">
    <dataValidation type="list" allowBlank="1" showInputMessage="1" showErrorMessage="1" sqref="K99:M119 K15:M28 K40:M57 K69:M87 K131:M151" xr:uid="{00000000-0002-0000-0500-000000000000}">
      <formula1>$P$15:$P$16</formula1>
    </dataValidation>
  </dataValidations>
  <pageMargins left="0.70866141732283472" right="0.70866141732283472" top="0.74803149606299213" bottom="0.74803149606299213" header="0.31496062992125984" footer="0.31496062992125984"/>
  <pageSetup paperSize="9" scale="48" fitToHeight="0" orientation="portrait" r:id="rId1"/>
  <rowBreaks count="4" manualBreakCount="4">
    <brk id="34" min="1" max="23" man="1"/>
    <brk id="63" min="1" max="23" man="1"/>
    <brk id="93" min="1" max="23" man="1"/>
    <brk id="125" min="1" max="2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表紙</vt:lpstr>
      <vt:lpstr>（様式１-①）記入例（医・介） </vt:lpstr>
      <vt:lpstr>（様式１-②）記入例（医）</vt:lpstr>
      <vt:lpstr>（様式１-③）記入例（介）</vt:lpstr>
      <vt:lpstr>（様式２－①）記入例（特定・包括型）</vt:lpstr>
      <vt:lpstr>（様式２－②）記入例（特定・外部型）</vt:lpstr>
      <vt:lpstr>'（様式１-①）記入例（医・介） '!Print_Area</vt:lpstr>
      <vt:lpstr>'（様式１-②）記入例（医）'!Print_Area</vt:lpstr>
      <vt:lpstr>'（様式１-③）記入例（介）'!Print_Area</vt:lpstr>
      <vt:lpstr>'（様式２－①）記入例（特定・包括型）'!Print_Area</vt:lpstr>
      <vt:lpstr>'（様式２－②）記入例（特定・外部型）'!Print_Area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2026-06-08T03:08:17Z</dcterms:modified>
</cp:coreProperties>
</file>