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showInkAnnotation="0" codeName="ThisWorkbook" defaultThemeVersion="124226"/>
  <xr:revisionPtr revIDLastSave="0" documentId="13_ncr:1_{993B3BE8-A6F9-4316-9671-6506A6099C03}" xr6:coauthVersionLast="47" xr6:coauthVersionMax="47" xr10:uidLastSave="{00000000-0000-0000-0000-000000000000}"/>
  <bookViews>
    <workbookView xWindow="-108" yWindow="-108" windowWidth="23256" windowHeight="12456" tabRatio="825" xr2:uid="{00000000-000D-0000-FFFF-FFFF00000000}"/>
  </bookViews>
  <sheets>
    <sheet name="表紙" sheetId="12" r:id="rId1"/>
    <sheet name="（様式１-①）チェックリスト（医・介） " sheetId="2" r:id="rId2"/>
    <sheet name="（様式１-②）チェックリスト（医）" sheetId="6" r:id="rId3"/>
    <sheet name="（様式１-③）チェックリスト（介）" sheetId="8" r:id="rId4"/>
    <sheet name="（様式２－①）チェックリスト（特定・包括型）" sheetId="3" r:id="rId5"/>
    <sheet name="（様式２－②）チェックリスト（特定・外部型）" sheetId="10" r:id="rId6"/>
  </sheets>
  <definedNames>
    <definedName name="_xlnm.Print_Area" localSheetId="1">'（様式１-①）チェックリスト（医・介） '!$B$1:$O$124</definedName>
    <definedName name="_xlnm.Print_Area" localSheetId="2">'（様式１-②）チェックリスト（医）'!$B$1:$N$124</definedName>
    <definedName name="_xlnm.Print_Area" localSheetId="3">'（様式１-③）チェックリスト（介）'!$B$1:$O$124</definedName>
    <definedName name="_xlnm.Print_Area" localSheetId="4">'（様式２－①）チェックリスト（特定・包括型）'!$B$1:$N$113</definedName>
    <definedName name="_xlnm.Print_Area" localSheetId="5">'（様式２－②）チェックリスト（特定・外部型）'!$B$1:$N$113</definedName>
    <definedName name="_xlnm.Print_Area" localSheetId="0">表紙!$B$2:$J$35</definedName>
    <definedName name="_xlnm.Print_Titles" localSheetId="1">'（様式１-①）チェックリスト（医・介） '!$10:$14</definedName>
    <definedName name="_xlnm.Print_Titles" localSheetId="2">'（様式１-②）チェックリスト（医）'!$10:$14</definedName>
    <definedName name="_xlnm.Print_Titles" localSheetId="3">'（様式１-③）チェックリスト（介）'!$10:$14</definedName>
    <definedName name="_xlnm.Print_Titles" localSheetId="4">'（様式２－①）チェックリスト（特定・包括型）'!$10:$14</definedName>
    <definedName name="_xlnm.Print_Titles" localSheetId="5">'（様式２－②）チェックリスト（特定・外部型）'!$10:$14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2" l="1"/>
  <c r="E15" i="12" s="1"/>
  <c r="E12" i="12" l="1"/>
  <c r="E11" i="12"/>
  <c r="E7" i="2" s="1"/>
  <c r="K7" i="2"/>
  <c r="K7" i="10"/>
  <c r="K7" i="3"/>
  <c r="K7" i="8"/>
  <c r="K7" i="6"/>
  <c r="Q66" i="2"/>
  <c r="Q65" i="2"/>
  <c r="Q98" i="10"/>
  <c r="Q97" i="10"/>
  <c r="Q120" i="8"/>
  <c r="Q119" i="8"/>
  <c r="Q118" i="8"/>
  <c r="Q117" i="8"/>
  <c r="Q116" i="8"/>
  <c r="Q115" i="8"/>
  <c r="Q114" i="8"/>
  <c r="Q113" i="8"/>
  <c r="Q111" i="8"/>
  <c r="Q110" i="8"/>
  <c r="Q109" i="8"/>
  <c r="Q108" i="8"/>
  <c r="Q107" i="8"/>
  <c r="Q106" i="8"/>
  <c r="Q105" i="8"/>
  <c r="Q103" i="8"/>
  <c r="Q102" i="8"/>
  <c r="Q101" i="8"/>
  <c r="Q100" i="8"/>
  <c r="Q99" i="8"/>
  <c r="Q97" i="8"/>
  <c r="Q95" i="8"/>
  <c r="Q94" i="8"/>
  <c r="Q93" i="8"/>
  <c r="Q92" i="8"/>
  <c r="Q91" i="8"/>
  <c r="Q90" i="8"/>
  <c r="Q89" i="8"/>
  <c r="Q88" i="8"/>
  <c r="Q87" i="8"/>
  <c r="Q86" i="8"/>
  <c r="Q85" i="8"/>
  <c r="Q84" i="8"/>
  <c r="Q79" i="8"/>
  <c r="Q83" i="8"/>
  <c r="Q77" i="8"/>
  <c r="Q82" i="8"/>
  <c r="Q81" i="8"/>
  <c r="Q80" i="8"/>
  <c r="Q78" i="8"/>
  <c r="Q76" i="8"/>
  <c r="Q75" i="8"/>
  <c r="Q74" i="8"/>
  <c r="Q72" i="8"/>
  <c r="Q71" i="8"/>
  <c r="Q70" i="8"/>
  <c r="Q69" i="8"/>
  <c r="Q67" i="8"/>
  <c r="Q66" i="8"/>
  <c r="Q65" i="8"/>
  <c r="Q64" i="8"/>
  <c r="Q58" i="8"/>
  <c r="Q57" i="8"/>
  <c r="Q56" i="8"/>
  <c r="Q55" i="8"/>
  <c r="Q54" i="8"/>
  <c r="Q53" i="8"/>
  <c r="Q52" i="8"/>
  <c r="Q51" i="8"/>
  <c r="Q50" i="8"/>
  <c r="Q49" i="8"/>
  <c r="Q48" i="8"/>
  <c r="Q47" i="8"/>
  <c r="Q46" i="8"/>
  <c r="Q45" i="8"/>
  <c r="Q44" i="8"/>
  <c r="Q43" i="8"/>
  <c r="Q42" i="8"/>
  <c r="Q33" i="8"/>
  <c r="Q32" i="8"/>
  <c r="Q31" i="8"/>
  <c r="Q30" i="8"/>
  <c r="Q29" i="8"/>
  <c r="Q28" i="8"/>
  <c r="Q27" i="8"/>
  <c r="Q25" i="8"/>
  <c r="Q24" i="8"/>
  <c r="Q23" i="8"/>
  <c r="Q22" i="8"/>
  <c r="Q21" i="8"/>
  <c r="Q20" i="8"/>
  <c r="Q19" i="8"/>
  <c r="Q18" i="8"/>
  <c r="Q17" i="8"/>
  <c r="Q16" i="8"/>
  <c r="Q15" i="8"/>
  <c r="S49" i="10"/>
  <c r="Q115" i="10"/>
  <c r="Q86" i="10"/>
  <c r="S53" i="10"/>
  <c r="Q116" i="10" s="1"/>
  <c r="Q35" i="3"/>
  <c r="Q43" i="10"/>
  <c r="Q42" i="10"/>
  <c r="Q41" i="10"/>
  <c r="Q40" i="10"/>
  <c r="Q39" i="10"/>
  <c r="Q38" i="10"/>
  <c r="Q37" i="10"/>
  <c r="Q36" i="10"/>
  <c r="Q35" i="10"/>
  <c r="Q107" i="10"/>
  <c r="Q106" i="10"/>
  <c r="Q105" i="10"/>
  <c r="Q104" i="10"/>
  <c r="Q103" i="10"/>
  <c r="Q102" i="10"/>
  <c r="Q101" i="10"/>
  <c r="Q100" i="10"/>
  <c r="Q99" i="10"/>
  <c r="Q96" i="10"/>
  <c r="Q95" i="10"/>
  <c r="Q94" i="10"/>
  <c r="Q93" i="10"/>
  <c r="Q92" i="10"/>
  <c r="Q91" i="10"/>
  <c r="Q90" i="10"/>
  <c r="T89" i="10"/>
  <c r="Q89" i="10"/>
  <c r="Q88" i="10"/>
  <c r="Q87" i="10"/>
  <c r="Q85" i="10"/>
  <c r="Q84" i="10"/>
  <c r="Q83" i="10"/>
  <c r="Q82" i="10"/>
  <c r="Q81" i="10"/>
  <c r="Q80" i="10"/>
  <c r="Q79" i="10"/>
  <c r="Q78" i="10"/>
  <c r="Q77" i="10"/>
  <c r="Q76" i="10"/>
  <c r="Q75" i="10"/>
  <c r="Q74" i="10"/>
  <c r="Q73" i="10"/>
  <c r="Q72" i="10"/>
  <c r="Q71" i="10"/>
  <c r="Q70" i="10"/>
  <c r="Q69" i="10"/>
  <c r="Q68" i="10"/>
  <c r="Q67" i="10"/>
  <c r="Q66" i="10"/>
  <c r="Q65" i="10"/>
  <c r="Q64" i="10"/>
  <c r="Q63" i="10"/>
  <c r="Q62" i="10"/>
  <c r="Q61" i="10"/>
  <c r="Q60" i="10"/>
  <c r="Q59" i="10"/>
  <c r="Q58" i="10"/>
  <c r="Q57" i="10"/>
  <c r="Q56" i="10"/>
  <c r="Q55" i="10"/>
  <c r="T54" i="10"/>
  <c r="Q54" i="10"/>
  <c r="Q53" i="10"/>
  <c r="Q52" i="10"/>
  <c r="Q51" i="10"/>
  <c r="Q50" i="10"/>
  <c r="Q49" i="10"/>
  <c r="Q48" i="10"/>
  <c r="Q47" i="10"/>
  <c r="Q46" i="10"/>
  <c r="Q45" i="10"/>
  <c r="Q44" i="10"/>
  <c r="Q34" i="10"/>
  <c r="Q33" i="10"/>
  <c r="Q32" i="10"/>
  <c r="Q31" i="10"/>
  <c r="Q30" i="10"/>
  <c r="Q29" i="10"/>
  <c r="T28" i="10"/>
  <c r="Q117" i="10" s="1"/>
  <c r="Q28" i="10"/>
  <c r="Q27" i="10"/>
  <c r="Q26" i="10"/>
  <c r="Q25" i="10"/>
  <c r="Q24" i="10"/>
  <c r="Q23" i="10"/>
  <c r="Q22" i="10"/>
  <c r="Q21" i="10"/>
  <c r="Q20" i="10"/>
  <c r="Q19" i="10"/>
  <c r="Q18" i="10"/>
  <c r="Q17" i="10"/>
  <c r="Q16" i="10"/>
  <c r="Q15" i="10"/>
  <c r="T99" i="3"/>
  <c r="Q96" i="3"/>
  <c r="T89" i="3"/>
  <c r="Q92" i="3"/>
  <c r="Q91" i="3"/>
  <c r="Q90" i="3"/>
  <c r="Q84" i="3"/>
  <c r="Q83" i="3"/>
  <c r="Q82" i="3"/>
  <c r="Q81" i="3"/>
  <c r="Q80" i="3"/>
  <c r="Q79" i="3"/>
  <c r="Q78" i="3"/>
  <c r="Q77" i="3"/>
  <c r="Q76" i="3"/>
  <c r="Q75" i="3"/>
  <c r="Q74" i="3"/>
  <c r="Q72" i="3"/>
  <c r="Q73" i="3"/>
  <c r="Q71" i="3"/>
  <c r="Q70" i="3"/>
  <c r="Q69" i="3"/>
  <c r="Q90" i="6"/>
  <c r="Q89" i="6"/>
  <c r="Q88" i="6"/>
  <c r="Q87" i="6"/>
  <c r="Q86" i="6"/>
  <c r="Q85" i="6"/>
  <c r="Q84" i="6"/>
  <c r="Q83" i="2"/>
  <c r="Q92" i="2"/>
  <c r="Q91" i="2"/>
  <c r="Q90" i="2"/>
  <c r="Q89" i="2"/>
  <c r="Q88" i="2"/>
  <c r="Q87" i="2"/>
  <c r="Q86" i="2"/>
  <c r="Q85" i="2"/>
  <c r="Q84" i="2"/>
  <c r="Q82" i="6"/>
  <c r="Q81" i="6"/>
  <c r="Q80" i="6"/>
  <c r="Q79" i="6"/>
  <c r="Q82" i="2"/>
  <c r="Q81" i="2"/>
  <c r="Q80" i="2"/>
  <c r="Q68" i="3"/>
  <c r="Q67" i="3"/>
  <c r="Q66" i="3"/>
  <c r="S53" i="3"/>
  <c r="Q117" i="3"/>
  <c r="Q65" i="3"/>
  <c r="Q64" i="3"/>
  <c r="Q63" i="3"/>
  <c r="Q62" i="3"/>
  <c r="Q60" i="3"/>
  <c r="Q59" i="3"/>
  <c r="Q58" i="3"/>
  <c r="Q57" i="3"/>
  <c r="T54" i="3"/>
  <c r="S49" i="3"/>
  <c r="Q116" i="3"/>
  <c r="T49" i="3"/>
  <c r="Q55" i="3"/>
  <c r="Q54" i="3"/>
  <c r="Q53" i="3"/>
  <c r="Q52" i="3"/>
  <c r="Q51" i="3"/>
  <c r="Q50" i="3"/>
  <c r="Q49" i="3"/>
  <c r="Q48" i="3"/>
  <c r="Q44" i="3"/>
  <c r="Q34" i="3"/>
  <c r="Q33" i="3"/>
  <c r="Q32" i="3"/>
  <c r="Q31" i="3"/>
  <c r="Q30" i="3"/>
  <c r="T28" i="3"/>
  <c r="Q28" i="3"/>
  <c r="Q26" i="3"/>
  <c r="Q24" i="3"/>
  <c r="Q21" i="3"/>
  <c r="Q20" i="3"/>
  <c r="Q98" i="3"/>
  <c r="Q99" i="3"/>
  <c r="Q100" i="3"/>
  <c r="Q101" i="3"/>
  <c r="Q102" i="3"/>
  <c r="Q103" i="3"/>
  <c r="Q104" i="3"/>
  <c r="Q105" i="3"/>
  <c r="Q106" i="3"/>
  <c r="Q107" i="3"/>
  <c r="Q97" i="3"/>
  <c r="Q94" i="3"/>
  <c r="Q95" i="3"/>
  <c r="Q93" i="3"/>
  <c r="Q88" i="3"/>
  <c r="Q89" i="3"/>
  <c r="Q87" i="3"/>
  <c r="Q85" i="3"/>
  <c r="Q61" i="3"/>
  <c r="Q46" i="3"/>
  <c r="Q45" i="3"/>
  <c r="Q29" i="3"/>
  <c r="Q27" i="3"/>
  <c r="Q23" i="3"/>
  <c r="Q86" i="3"/>
  <c r="Q56" i="3"/>
  <c r="Q47" i="3"/>
  <c r="Q25" i="3"/>
  <c r="Q22" i="3"/>
  <c r="Q16" i="3"/>
  <c r="Q115" i="3" s="1"/>
  <c r="Q17" i="3"/>
  <c r="Q18" i="3"/>
  <c r="Q19" i="3"/>
  <c r="Q15" i="3"/>
  <c r="S64" i="8"/>
  <c r="Q128" i="8" s="1"/>
  <c r="S35" i="8"/>
  <c r="Q120" i="6"/>
  <c r="Q119" i="6"/>
  <c r="Q118" i="6"/>
  <c r="Q117" i="6"/>
  <c r="Q116" i="6"/>
  <c r="Q115" i="6"/>
  <c r="Q114" i="6"/>
  <c r="Q113" i="6"/>
  <c r="Q112" i="6"/>
  <c r="Q110" i="6"/>
  <c r="Q109" i="6"/>
  <c r="Q108" i="6"/>
  <c r="Q107" i="6"/>
  <c r="Q106" i="6"/>
  <c r="Q104" i="6"/>
  <c r="Q103" i="6"/>
  <c r="Q102" i="6"/>
  <c r="Q101" i="6"/>
  <c r="Q100" i="6"/>
  <c r="Q99" i="6"/>
  <c r="Q97" i="6"/>
  <c r="Q95" i="6"/>
  <c r="Q94" i="6"/>
  <c r="Q93" i="6"/>
  <c r="Q92" i="6"/>
  <c r="Q91" i="6"/>
  <c r="Q83" i="6"/>
  <c r="Q78" i="6"/>
  <c r="Q77" i="6"/>
  <c r="Q73" i="6"/>
  <c r="Q72" i="6"/>
  <c r="Q68" i="6"/>
  <c r="Q67" i="6"/>
  <c r="Q63" i="6"/>
  <c r="Q62" i="6"/>
  <c r="Q61" i="6"/>
  <c r="Q60" i="6"/>
  <c r="S59" i="6"/>
  <c r="Q129" i="6" s="1"/>
  <c r="Q59" i="6"/>
  <c r="Q58" i="6"/>
  <c r="Q57" i="6"/>
  <c r="Q56" i="6"/>
  <c r="Q55" i="6"/>
  <c r="Q41" i="6"/>
  <c r="Q40" i="6"/>
  <c r="Q39" i="6"/>
  <c r="Q38" i="6"/>
  <c r="Q37" i="6"/>
  <c r="Q36" i="6"/>
  <c r="Q35" i="6"/>
  <c r="S34" i="6"/>
  <c r="Q34" i="6"/>
  <c r="Q33" i="6"/>
  <c r="Q32" i="6"/>
  <c r="Q31" i="6"/>
  <c r="Q30" i="6"/>
  <c r="Q29" i="6"/>
  <c r="Q28" i="6"/>
  <c r="Q27" i="6"/>
  <c r="Q25" i="6"/>
  <c r="Q24" i="6"/>
  <c r="Q23" i="6"/>
  <c r="Q22" i="6"/>
  <c r="Q21" i="6"/>
  <c r="Q20" i="6"/>
  <c r="Q19" i="6"/>
  <c r="Q18" i="6"/>
  <c r="Q17" i="6"/>
  <c r="Q16" i="6"/>
  <c r="Q15" i="6"/>
  <c r="Q112" i="2"/>
  <c r="Q113" i="2"/>
  <c r="Q55" i="2"/>
  <c r="Q59" i="2"/>
  <c r="Q63" i="2"/>
  <c r="Q68" i="2"/>
  <c r="Q78" i="2"/>
  <c r="Q96" i="2"/>
  <c r="Q101" i="2"/>
  <c r="Q102" i="2"/>
  <c r="Q103" i="2"/>
  <c r="Q104" i="2"/>
  <c r="Q105" i="2"/>
  <c r="Q111" i="2"/>
  <c r="Q110" i="2"/>
  <c r="Q109" i="2"/>
  <c r="Q108" i="2"/>
  <c r="Q120" i="2"/>
  <c r="Q119" i="2"/>
  <c r="Q118" i="2"/>
  <c r="Q117" i="2"/>
  <c r="Q116" i="2"/>
  <c r="Q115" i="2"/>
  <c r="Q114" i="2"/>
  <c r="Q107" i="2"/>
  <c r="Q106" i="2"/>
  <c r="Q100" i="2"/>
  <c r="Q99" i="2"/>
  <c r="Q98" i="2"/>
  <c r="Q97" i="2"/>
  <c r="Q95" i="2"/>
  <c r="Q94" i="2"/>
  <c r="Q93" i="2"/>
  <c r="Q32" i="2"/>
  <c r="Q79" i="2"/>
  <c r="Q77" i="2"/>
  <c r="Q76" i="2"/>
  <c r="Q75" i="2"/>
  <c r="Q74" i="2"/>
  <c r="Q73" i="2"/>
  <c r="Q72" i="2"/>
  <c r="Q71" i="2"/>
  <c r="Q70" i="2"/>
  <c r="Q69" i="2"/>
  <c r="Q67" i="2"/>
  <c r="S64" i="2"/>
  <c r="Q129" i="2"/>
  <c r="Q49" i="2"/>
  <c r="Q48" i="2"/>
  <c r="S35" i="2"/>
  <c r="S34" i="2"/>
  <c r="S36" i="2" s="1"/>
  <c r="S59" i="2"/>
  <c r="Q128" i="2" s="1"/>
  <c r="Q64" i="2"/>
  <c r="Q62" i="2"/>
  <c r="Q61" i="2"/>
  <c r="Q60" i="2"/>
  <c r="Q34" i="2"/>
  <c r="Q58" i="2"/>
  <c r="Q15" i="2"/>
  <c r="Q57" i="2"/>
  <c r="Q56" i="2"/>
  <c r="Q33" i="2"/>
  <c r="Q54" i="2"/>
  <c r="Q53" i="2"/>
  <c r="Q52" i="2"/>
  <c r="Q51" i="2"/>
  <c r="Q50" i="2"/>
  <c r="Q47" i="2"/>
  <c r="Q46" i="2"/>
  <c r="Q45" i="2"/>
  <c r="Q44" i="2"/>
  <c r="Q43" i="2"/>
  <c r="Q42" i="2"/>
  <c r="Q41" i="2"/>
  <c r="Q40" i="2"/>
  <c r="Q39" i="2"/>
  <c r="Q38" i="2"/>
  <c r="Q37" i="2"/>
  <c r="Q36" i="2"/>
  <c r="Q35" i="2"/>
  <c r="Q31" i="2"/>
  <c r="Q29" i="2"/>
  <c r="Q30" i="2"/>
  <c r="Q28" i="2"/>
  <c r="Q27" i="2"/>
  <c r="Q26" i="2"/>
  <c r="Q25" i="2"/>
  <c r="Q24" i="2"/>
  <c r="Q23" i="2"/>
  <c r="Q16" i="2"/>
  <c r="Q17" i="2"/>
  <c r="Q18" i="2"/>
  <c r="Q19" i="2"/>
  <c r="Q20" i="2"/>
  <c r="Q21" i="2"/>
  <c r="Q22" i="2"/>
  <c r="Q118" i="3"/>
  <c r="Q127" i="8"/>
  <c r="Q114" i="10"/>
  <c r="E7" i="10" l="1"/>
  <c r="E5" i="2"/>
  <c r="E5" i="3"/>
  <c r="E5" i="8"/>
  <c r="E5" i="10"/>
  <c r="Q127" i="2"/>
  <c r="E5" i="6"/>
  <c r="E7" i="6"/>
  <c r="Q128" i="6"/>
  <c r="E7" i="8"/>
  <c r="E7" i="3"/>
</calcChain>
</file>

<file path=xl/sharedStrings.xml><?xml version="1.0" encoding="utf-8"?>
<sst xmlns="http://schemas.openxmlformats.org/spreadsheetml/2006/main" count="3234" uniqueCount="1519">
  <si>
    <t>登録事業者名</t>
    <rPh sb="0" eb="2">
      <t>トウロク</t>
    </rPh>
    <rPh sb="2" eb="5">
      <t>ジギョウシャ</t>
    </rPh>
    <rPh sb="5" eb="6">
      <t>メイ</t>
    </rPh>
    <phoneticPr fontId="4"/>
  </si>
  <si>
    <t>住　 宅　 名</t>
    <rPh sb="0" eb="1">
      <t>ジュウ</t>
    </rPh>
    <rPh sb="3" eb="4">
      <t>タク</t>
    </rPh>
    <rPh sb="6" eb="7">
      <t>メイ</t>
    </rPh>
    <phoneticPr fontId="4"/>
  </si>
  <si>
    <t>登録番号</t>
    <rPh sb="0" eb="2">
      <t>トウロク</t>
    </rPh>
    <rPh sb="2" eb="4">
      <t>バンゴウ</t>
    </rPh>
    <phoneticPr fontId="4"/>
  </si>
  <si>
    <t>※ 当チェックリストのうち、必須事項のチェック状況及び「はい」に✔をつけた項目は、原則として住宅ごとに公表します。</t>
    <rPh sb="2" eb="3">
      <t>トウ</t>
    </rPh>
    <rPh sb="14" eb="16">
      <t>ヒッス</t>
    </rPh>
    <rPh sb="16" eb="18">
      <t>ジコウ</t>
    </rPh>
    <rPh sb="23" eb="25">
      <t>ジョウキョウ</t>
    </rPh>
    <rPh sb="25" eb="26">
      <t>オヨ</t>
    </rPh>
    <rPh sb="37" eb="39">
      <t>コウモク</t>
    </rPh>
    <rPh sb="41" eb="43">
      <t>ゲンソク</t>
    </rPh>
    <rPh sb="46" eb="48">
      <t>ジュウタク</t>
    </rPh>
    <rPh sb="51" eb="53">
      <t>コウヒョウ</t>
    </rPh>
    <phoneticPr fontId="4"/>
  </si>
  <si>
    <t>項目</t>
    <rPh sb="0" eb="2">
      <t>コウモク</t>
    </rPh>
    <phoneticPr fontId="4"/>
  </si>
  <si>
    <t>連携の視点</t>
    <rPh sb="0" eb="2">
      <t>レンケイ</t>
    </rPh>
    <rPh sb="3" eb="5">
      <t>シテン</t>
    </rPh>
    <phoneticPr fontId="4"/>
  </si>
  <si>
    <t>医療・介護連携のポイント</t>
    <rPh sb="0" eb="2">
      <t>イリョウ</t>
    </rPh>
    <rPh sb="3" eb="5">
      <t>カイゴ</t>
    </rPh>
    <rPh sb="5" eb="7">
      <t>レンケイ</t>
    </rPh>
    <phoneticPr fontId="4"/>
  </si>
  <si>
    <t>必須事項</t>
    <rPh sb="0" eb="2">
      <t>ヒッス</t>
    </rPh>
    <rPh sb="2" eb="4">
      <t>ジコウ</t>
    </rPh>
    <phoneticPr fontId="4"/>
  </si>
  <si>
    <t>チェック欄</t>
    <rPh sb="4" eb="5">
      <t>ラン</t>
    </rPh>
    <phoneticPr fontId="4"/>
  </si>
  <si>
    <t>医療・介護連携</t>
    <rPh sb="0" eb="2">
      <t>イリョウ</t>
    </rPh>
    <rPh sb="3" eb="5">
      <t>カイゴ</t>
    </rPh>
    <rPh sb="5" eb="7">
      <t>レンケイ</t>
    </rPh>
    <phoneticPr fontId="4"/>
  </si>
  <si>
    <t>はい</t>
    <phoneticPr fontId="4"/>
  </si>
  <si>
    <t>いいえ</t>
    <phoneticPr fontId="4"/>
  </si>
  <si>
    <t>非該当</t>
    <rPh sb="0" eb="3">
      <t>ヒガイトウ</t>
    </rPh>
    <phoneticPr fontId="4"/>
  </si>
  <si>
    <t>（１）医療・介護連携の前提条件</t>
    <rPh sb="13" eb="15">
      <t>ジョウケン</t>
    </rPh>
    <phoneticPr fontId="4"/>
  </si>
  <si>
    <t>①入居者による医療・介護サービス選択の自由が確保され、その提供内容が入居者の状態や意向を反映したものか
②住宅が地域のニーズを把握しているか
③連携先事業所が地域の医療・介護資源として機能しているか
④住宅・連携先事業所間で共有される入居者の個人情報の保護は、担保されているか</t>
    <rPh sb="38" eb="40">
      <t>ジョウタイ</t>
    </rPh>
    <rPh sb="41" eb="43">
      <t>イコウ</t>
    </rPh>
    <rPh sb="44" eb="46">
      <t>ハンエイ</t>
    </rPh>
    <rPh sb="78" eb="79">
      <t>サキ</t>
    </rPh>
    <rPh sb="112" eb="113">
      <t>サキ</t>
    </rPh>
    <rPh sb="115" eb="116">
      <t>ショ</t>
    </rPh>
    <phoneticPr fontId="4"/>
  </si>
  <si>
    <t>ア</t>
    <phoneticPr fontId="4"/>
  </si>
  <si>
    <t>連携先以外の医療・介護事業所を、入居者が選択・利用する自由を制限していない</t>
    <rPh sb="0" eb="2">
      <t>レンケイ</t>
    </rPh>
    <rPh sb="2" eb="3">
      <t>サキ</t>
    </rPh>
    <rPh sb="3" eb="5">
      <t>イガイ</t>
    </rPh>
    <rPh sb="6" eb="8">
      <t>イリョウ</t>
    </rPh>
    <rPh sb="9" eb="11">
      <t>カイゴ</t>
    </rPh>
    <rPh sb="11" eb="14">
      <t>ジギョウショ</t>
    </rPh>
    <rPh sb="16" eb="19">
      <t>ニュウキョシャ</t>
    </rPh>
    <rPh sb="20" eb="22">
      <t>センタク</t>
    </rPh>
    <rPh sb="23" eb="25">
      <t>リヨウ</t>
    </rPh>
    <rPh sb="27" eb="29">
      <t>ジユウ</t>
    </rPh>
    <rPh sb="30" eb="32">
      <t>セイゲン</t>
    </rPh>
    <phoneticPr fontId="4"/>
  </si>
  <si>
    <t>★</t>
    <phoneticPr fontId="4"/>
  </si>
  <si>
    <t>●</t>
    <phoneticPr fontId="4"/>
  </si>
  <si>
    <t>✔</t>
    <phoneticPr fontId="4"/>
  </si>
  <si>
    <t>入居者が連携先の医療・介護事業所を選択・利用するか否かによって、住宅の家賃及び共益費等に差異を設けていない</t>
    <rPh sb="0" eb="3">
      <t>ニュウキョシャ</t>
    </rPh>
    <rPh sb="4" eb="6">
      <t>レンケイ</t>
    </rPh>
    <rPh sb="6" eb="7">
      <t>サキ</t>
    </rPh>
    <rPh sb="8" eb="10">
      <t>イリョウ</t>
    </rPh>
    <rPh sb="11" eb="13">
      <t>カイゴ</t>
    </rPh>
    <rPh sb="13" eb="16">
      <t>ジギョウショ</t>
    </rPh>
    <rPh sb="17" eb="19">
      <t>センタク</t>
    </rPh>
    <rPh sb="20" eb="22">
      <t>リヨウ</t>
    </rPh>
    <rPh sb="25" eb="26">
      <t>イナ</t>
    </rPh>
    <rPh sb="32" eb="34">
      <t>ジュウタク</t>
    </rPh>
    <rPh sb="35" eb="37">
      <t>ヤチン</t>
    </rPh>
    <rPh sb="37" eb="38">
      <t>オヨ</t>
    </rPh>
    <rPh sb="39" eb="42">
      <t>キョウエキヒ</t>
    </rPh>
    <rPh sb="42" eb="43">
      <t>ナド</t>
    </rPh>
    <rPh sb="44" eb="46">
      <t>サイ</t>
    </rPh>
    <rPh sb="47" eb="48">
      <t>モウ</t>
    </rPh>
    <phoneticPr fontId="4"/>
  </si>
  <si>
    <t>入居者が連携先の医療・介護事業所を選択・利用するか否かによって、住宅の提供するサービスに料金等の差異を設けていない</t>
    <rPh sb="0" eb="3">
      <t>ニュウキョシャ</t>
    </rPh>
    <rPh sb="4" eb="6">
      <t>レンケイ</t>
    </rPh>
    <rPh sb="6" eb="7">
      <t>サキ</t>
    </rPh>
    <rPh sb="8" eb="10">
      <t>イリョウ</t>
    </rPh>
    <rPh sb="11" eb="13">
      <t>カイゴ</t>
    </rPh>
    <rPh sb="13" eb="16">
      <t>ジギョウショ</t>
    </rPh>
    <rPh sb="17" eb="19">
      <t>センタク</t>
    </rPh>
    <rPh sb="20" eb="22">
      <t>リヨウ</t>
    </rPh>
    <rPh sb="25" eb="26">
      <t>イナ</t>
    </rPh>
    <rPh sb="32" eb="34">
      <t>ジュウタク</t>
    </rPh>
    <rPh sb="35" eb="37">
      <t>テイキョウ</t>
    </rPh>
    <rPh sb="44" eb="47">
      <t>リョウキンナド</t>
    </rPh>
    <rPh sb="48" eb="50">
      <t>サイ</t>
    </rPh>
    <rPh sb="51" eb="52">
      <t>モウ</t>
    </rPh>
    <phoneticPr fontId="4"/>
  </si>
  <si>
    <t>★</t>
    <phoneticPr fontId="4"/>
  </si>
  <si>
    <t>●</t>
    <phoneticPr fontId="4"/>
  </si>
  <si>
    <t>ケアマネジャーを、入居者が選択・利用する自由を制限していない</t>
    <rPh sb="9" eb="12">
      <t>ニュウキョシャ</t>
    </rPh>
    <rPh sb="13" eb="15">
      <t>センタク</t>
    </rPh>
    <rPh sb="16" eb="18">
      <t>リヨウ</t>
    </rPh>
    <rPh sb="20" eb="22">
      <t>ジユウ</t>
    </rPh>
    <rPh sb="23" eb="25">
      <t>セイゲン</t>
    </rPh>
    <phoneticPr fontId="2"/>
  </si>
  <si>
    <t>特定のケアマネジャーを、入居者が選択・利用するか否かによって、住宅の家賃及び共益費等に差異を設けていない</t>
    <rPh sb="0" eb="2">
      <t>トクテイ</t>
    </rPh>
    <rPh sb="12" eb="15">
      <t>ニュウキョシャ</t>
    </rPh>
    <rPh sb="16" eb="18">
      <t>センタク</t>
    </rPh>
    <rPh sb="19" eb="21">
      <t>リヨウ</t>
    </rPh>
    <rPh sb="24" eb="25">
      <t>イナ</t>
    </rPh>
    <rPh sb="31" eb="33">
      <t>ジュウタク</t>
    </rPh>
    <rPh sb="34" eb="36">
      <t>ヤチン</t>
    </rPh>
    <rPh sb="36" eb="37">
      <t>オヨ</t>
    </rPh>
    <rPh sb="38" eb="41">
      <t>キョウエキヒ</t>
    </rPh>
    <rPh sb="41" eb="42">
      <t>トウ</t>
    </rPh>
    <rPh sb="43" eb="45">
      <t>サイ</t>
    </rPh>
    <rPh sb="46" eb="47">
      <t>モウ</t>
    </rPh>
    <phoneticPr fontId="2"/>
  </si>
  <si>
    <t>特定のケアマネジャーを、入居者が選択・利用するか否かによって、住宅の提供するサービスに料金等の差異を設けていない</t>
    <rPh sb="0" eb="2">
      <t>トクテイ</t>
    </rPh>
    <rPh sb="12" eb="15">
      <t>ニュウキョシャ</t>
    </rPh>
    <rPh sb="16" eb="18">
      <t>センタク</t>
    </rPh>
    <rPh sb="19" eb="21">
      <t>リヨウ</t>
    </rPh>
    <rPh sb="24" eb="25">
      <t>イナ</t>
    </rPh>
    <rPh sb="31" eb="33">
      <t>ジュウタク</t>
    </rPh>
    <rPh sb="34" eb="36">
      <t>テイキョウ</t>
    </rPh>
    <rPh sb="43" eb="46">
      <t>リョウキンナド</t>
    </rPh>
    <rPh sb="47" eb="49">
      <t>サイ</t>
    </rPh>
    <rPh sb="50" eb="51">
      <t>モウ</t>
    </rPh>
    <phoneticPr fontId="2"/>
  </si>
  <si>
    <t>利用する医療・介護事業所を自由に選択できることを契約の重要事項説明書に盛り込むなど、入居者に十分に説明している</t>
    <rPh sb="0" eb="2">
      <t>リヨウ</t>
    </rPh>
    <rPh sb="16" eb="18">
      <t>センタク</t>
    </rPh>
    <rPh sb="24" eb="26">
      <t>ケイヤク</t>
    </rPh>
    <rPh sb="27" eb="29">
      <t>ジュウヨウ</t>
    </rPh>
    <rPh sb="29" eb="31">
      <t>ジコウ</t>
    </rPh>
    <rPh sb="31" eb="34">
      <t>セツメイショ</t>
    </rPh>
    <rPh sb="35" eb="36">
      <t>モ</t>
    </rPh>
    <rPh sb="37" eb="38">
      <t>コ</t>
    </rPh>
    <phoneticPr fontId="4"/>
  </si>
  <si>
    <t>連携先事業所以外も含め、地域の医療・介護事業所を入居者に情報提供している</t>
    <rPh sb="0" eb="2">
      <t>レンケイ</t>
    </rPh>
    <rPh sb="2" eb="3">
      <t>サキ</t>
    </rPh>
    <rPh sb="3" eb="6">
      <t>ジギョウショ</t>
    </rPh>
    <rPh sb="6" eb="8">
      <t>イガイ</t>
    </rPh>
    <rPh sb="9" eb="10">
      <t>フク</t>
    </rPh>
    <rPh sb="12" eb="14">
      <t>チイキ</t>
    </rPh>
    <rPh sb="15" eb="17">
      <t>イリョウ</t>
    </rPh>
    <rPh sb="18" eb="20">
      <t>カイゴ</t>
    </rPh>
    <rPh sb="20" eb="23">
      <t>ジギョウショ</t>
    </rPh>
    <phoneticPr fontId="4"/>
  </si>
  <si>
    <t>●</t>
  </si>
  <si>
    <t>イ</t>
    <phoneticPr fontId="4"/>
  </si>
  <si>
    <t>生活支援サービス、医療サービス及び介護サービスの内容と提供者を明確に区分し、入居者にわかりやすく説明している</t>
    <rPh sb="0" eb="2">
      <t>セイカツ</t>
    </rPh>
    <rPh sb="2" eb="4">
      <t>シエン</t>
    </rPh>
    <rPh sb="9" eb="11">
      <t>イリョウ</t>
    </rPh>
    <rPh sb="15" eb="16">
      <t>オヨ</t>
    </rPh>
    <rPh sb="17" eb="19">
      <t>カイゴ</t>
    </rPh>
    <rPh sb="24" eb="26">
      <t>ナイヨウ</t>
    </rPh>
    <rPh sb="27" eb="29">
      <t>テイキョウ</t>
    </rPh>
    <rPh sb="29" eb="30">
      <t>シャ</t>
    </rPh>
    <rPh sb="31" eb="33">
      <t>メイカク</t>
    </rPh>
    <rPh sb="34" eb="36">
      <t>クブン</t>
    </rPh>
    <rPh sb="38" eb="41">
      <t>ニュウキョシャ</t>
    </rPh>
    <rPh sb="48" eb="50">
      <t>セツメイ</t>
    </rPh>
    <phoneticPr fontId="4"/>
  </si>
  <si>
    <t>住宅と医療・介護事業所の三者の間による連携協定書を作成している</t>
    <rPh sb="0" eb="2">
      <t>ジュウタク</t>
    </rPh>
    <rPh sb="3" eb="5">
      <t>イリョウ</t>
    </rPh>
    <rPh sb="6" eb="8">
      <t>カイゴ</t>
    </rPh>
    <rPh sb="8" eb="11">
      <t>ジギョウショ</t>
    </rPh>
    <rPh sb="12" eb="14">
      <t>サンシャ</t>
    </rPh>
    <rPh sb="15" eb="16">
      <t>アイダ</t>
    </rPh>
    <rPh sb="19" eb="21">
      <t>レンケイ</t>
    </rPh>
    <rPh sb="21" eb="23">
      <t>キョウテイ</t>
    </rPh>
    <rPh sb="23" eb="24">
      <t>ショ</t>
    </rPh>
    <rPh sb="25" eb="27">
      <t>サクセイ</t>
    </rPh>
    <phoneticPr fontId="4"/>
  </si>
  <si>
    <t>住宅と医療事業所、又は、住宅と介護事業所の二者の間による連携協定書を作成している</t>
    <rPh sb="0" eb="2">
      <t>ジュウタク</t>
    </rPh>
    <rPh sb="3" eb="5">
      <t>イリョウ</t>
    </rPh>
    <rPh sb="5" eb="8">
      <t>ジギョウショ</t>
    </rPh>
    <rPh sb="9" eb="10">
      <t>マタ</t>
    </rPh>
    <rPh sb="12" eb="14">
      <t>ジュウタク</t>
    </rPh>
    <rPh sb="15" eb="17">
      <t>カイゴ</t>
    </rPh>
    <rPh sb="17" eb="20">
      <t>ジギョウショ</t>
    </rPh>
    <rPh sb="21" eb="23">
      <t>ニシャ</t>
    </rPh>
    <rPh sb="24" eb="25">
      <t>アイダ</t>
    </rPh>
    <rPh sb="28" eb="30">
      <t>レンケイ</t>
    </rPh>
    <rPh sb="30" eb="32">
      <t>キョウテイ</t>
    </rPh>
    <rPh sb="32" eb="33">
      <t>ショ</t>
    </rPh>
    <rPh sb="34" eb="36">
      <t>サクセイ</t>
    </rPh>
    <phoneticPr fontId="4"/>
  </si>
  <si>
    <t>ウ</t>
    <phoneticPr fontId="4"/>
  </si>
  <si>
    <t>医療サービスを利用する入居者について、入居者の状態や意向を反映した適切なサービスが提供されるよう、医療事業所と適切に連携している</t>
    <rPh sb="0" eb="2">
      <t>イリョウ</t>
    </rPh>
    <rPh sb="7" eb="9">
      <t>リヨウ</t>
    </rPh>
    <rPh sb="11" eb="14">
      <t>ニュウキョシャ</t>
    </rPh>
    <rPh sb="19" eb="22">
      <t>ニュウキョシャ</t>
    </rPh>
    <rPh sb="23" eb="25">
      <t>ジョウタイ</t>
    </rPh>
    <rPh sb="26" eb="28">
      <t>イコウ</t>
    </rPh>
    <rPh sb="29" eb="31">
      <t>ハンエイ</t>
    </rPh>
    <rPh sb="33" eb="35">
      <t>テキセツ</t>
    </rPh>
    <rPh sb="41" eb="43">
      <t>テイキョウ</t>
    </rPh>
    <rPh sb="49" eb="51">
      <t>イリョウ</t>
    </rPh>
    <rPh sb="51" eb="54">
      <t>ジギョウショ</t>
    </rPh>
    <rPh sb="55" eb="57">
      <t>テキセツ</t>
    </rPh>
    <rPh sb="58" eb="60">
      <t>レンケイ</t>
    </rPh>
    <phoneticPr fontId="4"/>
  </si>
  <si>
    <t>介護サービスを利用する入居者のケアマネジメントについて、入居者の状態や意向を反映した適切なサービスが提供されるよう、入居者へのモニタリング等の機会を活用し、ケアマネジャー等と適切に連携している</t>
    <rPh sb="35" eb="37">
      <t>イコウ</t>
    </rPh>
    <phoneticPr fontId="4"/>
  </si>
  <si>
    <t>エ</t>
    <phoneticPr fontId="4"/>
  </si>
  <si>
    <t>住宅の整備を行う段階から、区市町村や地域包括支援センター等地域の関係機関との連携体制が取れており、地域のニーズを把握している</t>
    <rPh sb="0" eb="2">
      <t>ジュウタク</t>
    </rPh>
    <rPh sb="3" eb="5">
      <t>セイビ</t>
    </rPh>
    <rPh sb="6" eb="7">
      <t>オコナ</t>
    </rPh>
    <rPh sb="8" eb="10">
      <t>ダンカイ</t>
    </rPh>
    <rPh sb="28" eb="29">
      <t>ナド</t>
    </rPh>
    <rPh sb="29" eb="31">
      <t>チイキ</t>
    </rPh>
    <rPh sb="32" eb="34">
      <t>カンケイ</t>
    </rPh>
    <rPh sb="34" eb="36">
      <t>キカン</t>
    </rPh>
    <rPh sb="38" eb="40">
      <t>レンケイ</t>
    </rPh>
    <rPh sb="40" eb="42">
      <t>タイセイ</t>
    </rPh>
    <rPh sb="43" eb="44">
      <t>ト</t>
    </rPh>
    <rPh sb="49" eb="51">
      <t>チイキ</t>
    </rPh>
    <rPh sb="56" eb="58">
      <t>ハアク</t>
    </rPh>
    <phoneticPr fontId="4"/>
  </si>
  <si>
    <t>オ</t>
    <phoneticPr fontId="4"/>
  </si>
  <si>
    <t>連携先事業所が地域の医療・介護資源として機能しており、過去1年以内に住宅入居者以外への医療・介護サービスの提供実績を有している</t>
    <rPh sb="0" eb="2">
      <t>レンケイ</t>
    </rPh>
    <rPh sb="2" eb="3">
      <t>サキ</t>
    </rPh>
    <rPh sb="3" eb="6">
      <t>ジギョウショ</t>
    </rPh>
    <rPh sb="7" eb="9">
      <t>チイキ</t>
    </rPh>
    <rPh sb="27" eb="29">
      <t>カコ</t>
    </rPh>
    <rPh sb="30" eb="31">
      <t>ネン</t>
    </rPh>
    <rPh sb="31" eb="33">
      <t>イナイ</t>
    </rPh>
    <rPh sb="34" eb="36">
      <t>ジュウタク</t>
    </rPh>
    <rPh sb="36" eb="39">
      <t>ニュウキョシャ</t>
    </rPh>
    <rPh sb="39" eb="41">
      <t>イガイ</t>
    </rPh>
    <rPh sb="43" eb="45">
      <t>イリョウ</t>
    </rPh>
    <rPh sb="46" eb="48">
      <t>カイゴ</t>
    </rPh>
    <rPh sb="53" eb="55">
      <t>テイキョウ</t>
    </rPh>
    <rPh sb="55" eb="57">
      <t>ジッセキ</t>
    </rPh>
    <rPh sb="58" eb="59">
      <t>ユウ</t>
    </rPh>
    <phoneticPr fontId="4"/>
  </si>
  <si>
    <t>カ</t>
    <phoneticPr fontId="4"/>
  </si>
  <si>
    <t>入居者に対して、入居者の個人情報の利用目的、管理方法等を書面により周知した上で、当該個人情報を住宅・連携先事業所間で共有することについて、入居者から書面による同意を得ている</t>
    <rPh sb="4" eb="5">
      <t>タイ</t>
    </rPh>
    <rPh sb="8" eb="11">
      <t>ニュウキョシャ</t>
    </rPh>
    <rPh sb="12" eb="14">
      <t>コジン</t>
    </rPh>
    <rPh sb="14" eb="16">
      <t>ジョウホウ</t>
    </rPh>
    <rPh sb="17" eb="19">
      <t>リヨウ</t>
    </rPh>
    <rPh sb="19" eb="21">
      <t>モクテキ</t>
    </rPh>
    <rPh sb="22" eb="24">
      <t>カンリ</t>
    </rPh>
    <rPh sb="24" eb="27">
      <t>ホウホウナド</t>
    </rPh>
    <rPh sb="28" eb="30">
      <t>ショメン</t>
    </rPh>
    <rPh sb="33" eb="35">
      <t>シュウチ</t>
    </rPh>
    <rPh sb="37" eb="38">
      <t>ウエ</t>
    </rPh>
    <rPh sb="40" eb="42">
      <t>トウガイ</t>
    </rPh>
    <rPh sb="42" eb="44">
      <t>コジン</t>
    </rPh>
    <rPh sb="44" eb="46">
      <t>ジョウホウ</t>
    </rPh>
    <rPh sb="47" eb="49">
      <t>ジュウタク</t>
    </rPh>
    <rPh sb="50" eb="52">
      <t>レンケイ</t>
    </rPh>
    <rPh sb="52" eb="53">
      <t>サキ</t>
    </rPh>
    <rPh sb="53" eb="56">
      <t>ジギョウショ</t>
    </rPh>
    <rPh sb="56" eb="57">
      <t>カン</t>
    </rPh>
    <rPh sb="58" eb="60">
      <t>キョウユウ</t>
    </rPh>
    <rPh sb="69" eb="72">
      <t>ニュウキョシャ</t>
    </rPh>
    <rPh sb="74" eb="76">
      <t>ショメン</t>
    </rPh>
    <rPh sb="79" eb="81">
      <t>ドウイ</t>
    </rPh>
    <rPh sb="82" eb="83">
      <t>エ</t>
    </rPh>
    <phoneticPr fontId="4"/>
  </si>
  <si>
    <t>（２）立地・建物の構造</t>
    <rPh sb="3" eb="5">
      <t>リッチ</t>
    </rPh>
    <rPh sb="6" eb="8">
      <t>タテモノ</t>
    </rPh>
    <rPh sb="9" eb="11">
      <t>コウゾウ</t>
    </rPh>
    <phoneticPr fontId="4"/>
  </si>
  <si>
    <t>①住宅と連携先事業所との日常のコミュニケーションや情報共有が図りやすい立地や建物の構造になっているか
②居室が生活支援サービスのみならず、医療・介護サービスが提供しやすいつくりとなっているか</t>
    <rPh sb="6" eb="7">
      <t>サキ</t>
    </rPh>
    <rPh sb="9" eb="10">
      <t>ショ</t>
    </rPh>
    <phoneticPr fontId="4"/>
  </si>
  <si>
    <t>住宅が連携先事業所と併設又は近接している</t>
    <rPh sb="3" eb="5">
      <t>レンケイ</t>
    </rPh>
    <rPh sb="5" eb="6">
      <t>サキ</t>
    </rPh>
    <rPh sb="6" eb="9">
      <t>ジギョウショ</t>
    </rPh>
    <rPh sb="12" eb="13">
      <t>マタ</t>
    </rPh>
    <rPh sb="14" eb="16">
      <t>キンセツ</t>
    </rPh>
    <phoneticPr fontId="2"/>
  </si>
  <si>
    <t>医療系</t>
    <rPh sb="0" eb="2">
      <t>イリョウ</t>
    </rPh>
    <rPh sb="2" eb="3">
      <t>ケイ</t>
    </rPh>
    <phoneticPr fontId="4"/>
  </si>
  <si>
    <t>介護系</t>
    <rPh sb="0" eb="2">
      <t>カイゴ</t>
    </rPh>
    <rPh sb="2" eb="3">
      <t>ケイ</t>
    </rPh>
    <phoneticPr fontId="4"/>
  </si>
  <si>
    <t>住宅と併設事業所の事務所が共用</t>
    <rPh sb="3" eb="5">
      <t>ヘイセツ</t>
    </rPh>
    <phoneticPr fontId="4"/>
  </si>
  <si>
    <t>住宅と連携先事業所とで打合せができる場所がある</t>
    <rPh sb="3" eb="5">
      <t>レンケイ</t>
    </rPh>
    <rPh sb="5" eb="6">
      <t>サキ</t>
    </rPh>
    <rPh sb="6" eb="9">
      <t>ジギョウショ</t>
    </rPh>
    <phoneticPr fontId="4"/>
  </si>
  <si>
    <t>居室が医療・介護業務に適したつくりになっている</t>
    <phoneticPr fontId="4"/>
  </si>
  <si>
    <t>（３）人員の配置</t>
    <rPh sb="3" eb="5">
      <t>ジンイン</t>
    </rPh>
    <rPh sb="6" eb="8">
      <t>ハイチ</t>
    </rPh>
    <phoneticPr fontId="4"/>
  </si>
  <si>
    <t>①入居者が必要とするサービスに関わる専門的知識を有する職員が住宅や連携先事業所に配置されているか
②連携を調整する職員が定められているか</t>
    <phoneticPr fontId="4"/>
  </si>
  <si>
    <t>住宅や連携先事業所において、入居者が必要とするサービスの提供に適した専門的人材が確保されている</t>
    <rPh sb="0" eb="2">
      <t>ジュウタク</t>
    </rPh>
    <rPh sb="3" eb="5">
      <t>レンケイ</t>
    </rPh>
    <rPh sb="5" eb="6">
      <t>サキ</t>
    </rPh>
    <rPh sb="6" eb="9">
      <t>ジギョウショ</t>
    </rPh>
    <rPh sb="14" eb="17">
      <t>ニュウキョシャ</t>
    </rPh>
    <rPh sb="18" eb="20">
      <t>ヒツヨウ</t>
    </rPh>
    <rPh sb="28" eb="30">
      <t>テイキョウ</t>
    </rPh>
    <rPh sb="31" eb="32">
      <t>テキ</t>
    </rPh>
    <rPh sb="34" eb="37">
      <t>センモンテキ</t>
    </rPh>
    <rPh sb="37" eb="39">
      <t>ジンザイ</t>
    </rPh>
    <rPh sb="40" eb="42">
      <t>カクホ</t>
    </rPh>
    <phoneticPr fontId="4"/>
  </si>
  <si>
    <t>医師を配置している</t>
    <phoneticPr fontId="4"/>
  </si>
  <si>
    <t>看護師を配置している</t>
    <phoneticPr fontId="4"/>
  </si>
  <si>
    <t>歯科医師を配置している</t>
  </si>
  <si>
    <t>歯科衛生士を配置している</t>
    <rPh sb="0" eb="2">
      <t>シカ</t>
    </rPh>
    <rPh sb="2" eb="5">
      <t>エイセイシ</t>
    </rPh>
    <phoneticPr fontId="4"/>
  </si>
  <si>
    <t>薬剤師を配置している</t>
  </si>
  <si>
    <t>社会福祉士の資格を持つ職員を配置している</t>
    <phoneticPr fontId="4"/>
  </si>
  <si>
    <t>介護支援専門員の資格を持つ職員を配置している</t>
    <phoneticPr fontId="4"/>
  </si>
  <si>
    <t>介護福祉士の資格を持つ職員を配置している</t>
    <phoneticPr fontId="4"/>
  </si>
  <si>
    <t>イ</t>
    <phoneticPr fontId="4"/>
  </si>
  <si>
    <t>連携先事業所との連携調整担当者を配置している（兼務を含む）</t>
    <rPh sb="0" eb="2">
      <t>レンケイ</t>
    </rPh>
    <rPh sb="2" eb="3">
      <t>サキ</t>
    </rPh>
    <rPh sb="23" eb="25">
      <t>ケンム</t>
    </rPh>
    <rPh sb="26" eb="27">
      <t>フク</t>
    </rPh>
    <phoneticPr fontId="4"/>
  </si>
  <si>
    <t>看護師の資格を持っている</t>
    <rPh sb="0" eb="3">
      <t>カンゴシ</t>
    </rPh>
    <phoneticPr fontId="4"/>
  </si>
  <si>
    <t>社会福祉士の資格を持っている</t>
    <phoneticPr fontId="4"/>
  </si>
  <si>
    <t>介護支援専門員の資格を持っている</t>
    <phoneticPr fontId="4"/>
  </si>
  <si>
    <t>介護福祉士の資格を持っている</t>
    <phoneticPr fontId="4"/>
  </si>
  <si>
    <t>ウ</t>
    <phoneticPr fontId="4"/>
  </si>
  <si>
    <t>連携先事業所においても、連携調整担当者を確保している（兼務を含む）</t>
    <rPh sb="0" eb="2">
      <t>レンケイ</t>
    </rPh>
    <rPh sb="2" eb="3">
      <t>サキ</t>
    </rPh>
    <rPh sb="3" eb="6">
      <t>ジギョウショ</t>
    </rPh>
    <rPh sb="12" eb="14">
      <t>レンケイ</t>
    </rPh>
    <rPh sb="14" eb="16">
      <t>チョウセイ</t>
    </rPh>
    <rPh sb="16" eb="19">
      <t>タントウシャ</t>
    </rPh>
    <rPh sb="20" eb="22">
      <t>カクホ</t>
    </rPh>
    <rPh sb="27" eb="29">
      <t>ケンム</t>
    </rPh>
    <rPh sb="30" eb="31">
      <t>フク</t>
    </rPh>
    <phoneticPr fontId="4"/>
  </si>
  <si>
    <t>社会福祉士の資格を持っている</t>
    <phoneticPr fontId="4"/>
  </si>
  <si>
    <t>介護支援専門員の資格を持っている</t>
    <phoneticPr fontId="4"/>
  </si>
  <si>
    <t>介護福祉士の資格を持っている</t>
    <phoneticPr fontId="4"/>
  </si>
  <si>
    <t>（４）連携の手段（情報共有）</t>
    <rPh sb="3" eb="5">
      <t>レンケイ</t>
    </rPh>
    <rPh sb="6" eb="8">
      <t>シュダン</t>
    </rPh>
    <rPh sb="9" eb="11">
      <t>ジョウホウ</t>
    </rPh>
    <rPh sb="11" eb="13">
      <t>キョウユウ</t>
    </rPh>
    <phoneticPr fontId="4"/>
  </si>
  <si>
    <t>①情報共有の手段を定めているか
②情報共有の手段は、わかりやすく、活用しやすいか
③個人情報が適切に管理されているか</t>
    <phoneticPr fontId="4"/>
  </si>
  <si>
    <t>ア・イ</t>
    <phoneticPr fontId="4"/>
  </si>
  <si>
    <t>住宅と連携先事業所の間で情報共有の手段を定めている</t>
    <rPh sb="5" eb="6">
      <t>サキ</t>
    </rPh>
    <phoneticPr fontId="4"/>
  </si>
  <si>
    <t>住宅と連携先事業所との間の情報共有の手段や手順を書面でまとめており、住宅と連携先事業所において共有している</t>
    <rPh sb="5" eb="6">
      <t>サキ</t>
    </rPh>
    <rPh sb="39" eb="40">
      <t>サキ</t>
    </rPh>
    <rPh sb="42" eb="43">
      <t>ショ</t>
    </rPh>
    <phoneticPr fontId="4"/>
  </si>
  <si>
    <t>ア</t>
    <phoneticPr fontId="4"/>
  </si>
  <si>
    <t>紙媒体により情報共有を行っている</t>
    <phoneticPr fontId="4"/>
  </si>
  <si>
    <t>生活情報、身体情報、診療・治療記録、介護記録など、住宅と連携先事業所との間で共有する情報の範囲を定めている</t>
    <rPh sb="5" eb="7">
      <t>シンタイ</t>
    </rPh>
    <rPh sb="7" eb="9">
      <t>ジョウホウ</t>
    </rPh>
    <rPh sb="10" eb="12">
      <t>シンリョウ</t>
    </rPh>
    <rPh sb="13" eb="15">
      <t>チリョウ</t>
    </rPh>
    <rPh sb="15" eb="17">
      <t>キロク</t>
    </rPh>
    <rPh sb="18" eb="20">
      <t>カイゴ</t>
    </rPh>
    <rPh sb="20" eb="22">
      <t>キロク</t>
    </rPh>
    <rPh sb="25" eb="27">
      <t>ジュウタク</t>
    </rPh>
    <rPh sb="28" eb="30">
      <t>レンケイ</t>
    </rPh>
    <rPh sb="30" eb="31">
      <t>サキ</t>
    </rPh>
    <rPh sb="31" eb="34">
      <t>ジギョウショ</t>
    </rPh>
    <rPh sb="36" eb="37">
      <t>アイダ</t>
    </rPh>
    <rPh sb="38" eb="40">
      <t>キョウユウ</t>
    </rPh>
    <rPh sb="42" eb="44">
      <t>ジョウホウ</t>
    </rPh>
    <rPh sb="45" eb="47">
      <t>ハンイ</t>
    </rPh>
    <rPh sb="48" eb="49">
      <t>サダ</t>
    </rPh>
    <phoneticPr fontId="4"/>
  </si>
  <si>
    <t>住宅職員と連携先事業所の職員との間でメッセージのやり取りができる</t>
    <rPh sb="5" eb="7">
      <t>レンケイ</t>
    </rPh>
    <rPh sb="7" eb="8">
      <t>サキ</t>
    </rPh>
    <rPh sb="8" eb="11">
      <t>ジギョウショ</t>
    </rPh>
    <phoneticPr fontId="4"/>
  </si>
  <si>
    <t>住宅・連携先事業所それぞれの職員から見て、必要な情報を参照しやすい</t>
    <rPh sb="3" eb="5">
      <t>レンケイ</t>
    </rPh>
    <rPh sb="5" eb="6">
      <t>サキ</t>
    </rPh>
    <rPh sb="6" eb="9">
      <t>ジギョウショ</t>
    </rPh>
    <rPh sb="14" eb="16">
      <t>ショクイン</t>
    </rPh>
    <rPh sb="18" eb="19">
      <t>ミ</t>
    </rPh>
    <rPh sb="21" eb="23">
      <t>ヒツヨウ</t>
    </rPh>
    <rPh sb="24" eb="26">
      <t>ジョウホウ</t>
    </rPh>
    <rPh sb="27" eb="29">
      <t>サンショウ</t>
    </rPh>
    <phoneticPr fontId="4"/>
  </si>
  <si>
    <t>ＩＴシステムにより情報共有を行っている</t>
    <phoneticPr fontId="4"/>
  </si>
  <si>
    <t>生活情報、身体情報、診療・治療記録、介護記録など、住宅と連携先事業所との間で共有する情報の範囲を定め、それを入力する機能がある</t>
    <rPh sb="54" eb="56">
      <t>ニュウリョク</t>
    </rPh>
    <rPh sb="58" eb="60">
      <t>キノウ</t>
    </rPh>
    <phoneticPr fontId="4"/>
  </si>
  <si>
    <t>無線ＬＡＮによりサーバーに接続でき、各端末でリアルタイムに情報が更新される</t>
    <phoneticPr fontId="4"/>
  </si>
  <si>
    <t>端末は持ち運びが容易なものである</t>
    <rPh sb="8" eb="10">
      <t>ヨウイ</t>
    </rPh>
    <phoneticPr fontId="4"/>
  </si>
  <si>
    <t>操作が簡易で、住宅・連携先事業所それぞれの職員が使いやすいものである</t>
    <rPh sb="7" eb="9">
      <t>ジュウタク</t>
    </rPh>
    <rPh sb="10" eb="12">
      <t>レンケイ</t>
    </rPh>
    <rPh sb="12" eb="13">
      <t>サキ</t>
    </rPh>
    <rPh sb="13" eb="16">
      <t>ジギョウショ</t>
    </rPh>
    <rPh sb="21" eb="23">
      <t>ショクイン</t>
    </rPh>
    <rPh sb="24" eb="25">
      <t>ツカ</t>
    </rPh>
    <phoneticPr fontId="4"/>
  </si>
  <si>
    <t>診療・介護情報の集計や出力が可能で、事業推進等に活用できるものである</t>
    <rPh sb="3" eb="5">
      <t>カイゴ</t>
    </rPh>
    <rPh sb="8" eb="10">
      <t>シュウケイ</t>
    </rPh>
    <rPh sb="11" eb="13">
      <t>シュツリョク</t>
    </rPh>
    <phoneticPr fontId="4"/>
  </si>
  <si>
    <t>システム利用者の希望によりカスタマイズできるシステムである</t>
    <rPh sb="4" eb="7">
      <t>リヨウシャ</t>
    </rPh>
    <rPh sb="8" eb="10">
      <t>キボウ</t>
    </rPh>
    <phoneticPr fontId="4"/>
  </si>
  <si>
    <t>ファックスを活用した情報共有を行っている</t>
    <rPh sb="10" eb="12">
      <t>ジョウホウ</t>
    </rPh>
    <rPh sb="12" eb="14">
      <t>キョウユウ</t>
    </rPh>
    <rPh sb="15" eb="16">
      <t>オコナ</t>
    </rPh>
    <phoneticPr fontId="4"/>
  </si>
  <si>
    <t>電子メールを活用した情報共有を行っている</t>
    <phoneticPr fontId="4"/>
  </si>
  <si>
    <t>電話を活用した情報共有を行っている</t>
    <rPh sb="3" eb="5">
      <t>カツヨウ</t>
    </rPh>
    <rPh sb="7" eb="9">
      <t>ジョウホウ</t>
    </rPh>
    <rPh sb="9" eb="11">
      <t>キョウユウ</t>
    </rPh>
    <rPh sb="12" eb="13">
      <t>オコナ</t>
    </rPh>
    <phoneticPr fontId="4"/>
  </si>
  <si>
    <t>エ</t>
    <phoneticPr fontId="4"/>
  </si>
  <si>
    <t>定期的な会議や打合せを実施している</t>
    <phoneticPr fontId="4"/>
  </si>
  <si>
    <t>不定期に会議や打合せを実施している</t>
    <phoneticPr fontId="4"/>
  </si>
  <si>
    <t>オ</t>
    <phoneticPr fontId="4"/>
  </si>
  <si>
    <t>住宅が、医療・介護事業所間の連携をコーディネートし、三者による情報共有を行っている</t>
    <rPh sb="0" eb="2">
      <t>ジュウタク</t>
    </rPh>
    <rPh sb="4" eb="6">
      <t>イリョウ</t>
    </rPh>
    <rPh sb="7" eb="9">
      <t>カイゴ</t>
    </rPh>
    <rPh sb="9" eb="12">
      <t>ジギョウショ</t>
    </rPh>
    <rPh sb="12" eb="13">
      <t>アイダ</t>
    </rPh>
    <rPh sb="14" eb="16">
      <t>レンケイ</t>
    </rPh>
    <rPh sb="26" eb="27">
      <t>サン</t>
    </rPh>
    <rPh sb="27" eb="28">
      <t>シャ</t>
    </rPh>
    <rPh sb="31" eb="33">
      <t>ジョウホウ</t>
    </rPh>
    <rPh sb="33" eb="35">
      <t>キョウユウ</t>
    </rPh>
    <rPh sb="36" eb="37">
      <t>オコナ</t>
    </rPh>
    <phoneticPr fontId="4"/>
  </si>
  <si>
    <t>カ</t>
    <phoneticPr fontId="4"/>
  </si>
  <si>
    <t>情報共有に当たって、個人情報が適切に管理されている</t>
    <rPh sb="0" eb="2">
      <t>ジョウホウ</t>
    </rPh>
    <rPh sb="2" eb="4">
      <t>キョウユウ</t>
    </rPh>
    <rPh sb="5" eb="6">
      <t>ア</t>
    </rPh>
    <rPh sb="10" eb="12">
      <t>コジン</t>
    </rPh>
    <rPh sb="12" eb="14">
      <t>ジョウホウ</t>
    </rPh>
    <rPh sb="15" eb="17">
      <t>テキセツ</t>
    </rPh>
    <rPh sb="18" eb="20">
      <t>カンリ</t>
    </rPh>
    <phoneticPr fontId="4"/>
  </si>
  <si>
    <t>（５）医療・介護連携の質の向上のための取組</t>
    <phoneticPr fontId="4"/>
  </si>
  <si>
    <t>①入居者に対するサービス提供の方針を確認する場があるか
②連携に関わる職員のスキルアップの取組はあるか
③地域連携の取組を行っているか</t>
    <phoneticPr fontId="4"/>
  </si>
  <si>
    <t>居宅サービスのケアプランは、入居者の同意のもと、最新の内容が住宅と医療事業所で共有できている</t>
    <rPh sb="0" eb="2">
      <t>キョタク</t>
    </rPh>
    <rPh sb="14" eb="17">
      <t>ニュウキョシャ</t>
    </rPh>
    <rPh sb="18" eb="20">
      <t>ドウイ</t>
    </rPh>
    <rPh sb="24" eb="26">
      <t>サイシン</t>
    </rPh>
    <rPh sb="27" eb="29">
      <t>ナイヨウ</t>
    </rPh>
    <rPh sb="30" eb="32">
      <t>ジュウタク</t>
    </rPh>
    <rPh sb="33" eb="35">
      <t>イリョウ</t>
    </rPh>
    <rPh sb="35" eb="38">
      <t>ジギョウショ</t>
    </rPh>
    <rPh sb="39" eb="41">
      <t>キョウユウ</t>
    </rPh>
    <phoneticPr fontId="4"/>
  </si>
  <si>
    <t>サービス担当者会議に住宅職員や医療事業所の職員が出席している</t>
    <phoneticPr fontId="4"/>
  </si>
  <si>
    <t>住宅職員に医療・介護に関する研修を受講させている</t>
    <rPh sb="0" eb="2">
      <t>ジュウタク</t>
    </rPh>
    <rPh sb="2" eb="4">
      <t>ショクイン</t>
    </rPh>
    <rPh sb="5" eb="7">
      <t>イリョウ</t>
    </rPh>
    <rPh sb="8" eb="10">
      <t>カイゴ</t>
    </rPh>
    <rPh sb="11" eb="12">
      <t>カン</t>
    </rPh>
    <rPh sb="14" eb="16">
      <t>ケンシュウ</t>
    </rPh>
    <rPh sb="17" eb="19">
      <t>ジュコウ</t>
    </rPh>
    <phoneticPr fontId="4"/>
  </si>
  <si>
    <t>住宅職員に在宅医療に係る外部研修を受講させている</t>
  </si>
  <si>
    <t>住宅職員に介護保険制度やその現状についての外部研修を受講させている</t>
  </si>
  <si>
    <t>住宅職員に、連携先事業所の現場で医療・介護に関する現場研修等を受講させている</t>
    <rPh sb="31" eb="33">
      <t>ジュコウ</t>
    </rPh>
    <phoneticPr fontId="2"/>
  </si>
  <si>
    <t>連携先の医療事業所の職員が、介護保険制度やその現状についての研修を受けている</t>
    <rPh sb="0" eb="2">
      <t>レンケイ</t>
    </rPh>
    <rPh sb="2" eb="3">
      <t>サキ</t>
    </rPh>
    <rPh sb="4" eb="6">
      <t>イリョウ</t>
    </rPh>
    <rPh sb="6" eb="9">
      <t>ジギョウショ</t>
    </rPh>
    <rPh sb="14" eb="16">
      <t>カイゴ</t>
    </rPh>
    <phoneticPr fontId="2"/>
  </si>
  <si>
    <t>連携先の介護事業所の職員が、在宅医療やその現状についての研修を受けている</t>
    <rPh sb="0" eb="2">
      <t>レンケイ</t>
    </rPh>
    <rPh sb="2" eb="3">
      <t>サキ</t>
    </rPh>
    <rPh sb="4" eb="6">
      <t>カイゴ</t>
    </rPh>
    <rPh sb="6" eb="9">
      <t>ジギョウショ</t>
    </rPh>
    <rPh sb="10" eb="12">
      <t>ショクイン</t>
    </rPh>
    <rPh sb="14" eb="16">
      <t>ザイタク</t>
    </rPh>
    <rPh sb="16" eb="18">
      <t>イリョウ</t>
    </rPh>
    <rPh sb="21" eb="23">
      <t>ゲンジョウ</t>
    </rPh>
    <rPh sb="28" eb="30">
      <t>ケンシュウ</t>
    </rPh>
    <rPh sb="31" eb="32">
      <t>ウ</t>
    </rPh>
    <phoneticPr fontId="2"/>
  </si>
  <si>
    <t>住宅と連携先事業所が研修を合同で実施している</t>
    <rPh sb="0" eb="2">
      <t>ジュウタク</t>
    </rPh>
    <rPh sb="3" eb="5">
      <t>レンケイ</t>
    </rPh>
    <rPh sb="5" eb="6">
      <t>サキ</t>
    </rPh>
    <rPh sb="6" eb="9">
      <t>ジギョウショ</t>
    </rPh>
    <rPh sb="10" eb="12">
      <t>ケンシュウ</t>
    </rPh>
    <rPh sb="16" eb="18">
      <t>ジッシ</t>
    </rPh>
    <phoneticPr fontId="2"/>
  </si>
  <si>
    <t>住宅と連携先事業所が事例検討会を合同で行っている</t>
    <rPh sb="0" eb="2">
      <t>ジュウタク</t>
    </rPh>
    <rPh sb="3" eb="5">
      <t>レンケイ</t>
    </rPh>
    <rPh sb="5" eb="6">
      <t>サキ</t>
    </rPh>
    <rPh sb="6" eb="9">
      <t>ジギョウショ</t>
    </rPh>
    <rPh sb="10" eb="12">
      <t>ジレイ</t>
    </rPh>
    <rPh sb="16" eb="18">
      <t>ゴウドウ</t>
    </rPh>
    <phoneticPr fontId="4"/>
  </si>
  <si>
    <t>看取りを行う場合は、看取りに対応できる医療・介護事業所の職員を確保するなど必要な体制をとっている</t>
    <phoneticPr fontId="4"/>
  </si>
  <si>
    <t>住宅職員や連携先事業所の職員が、看取りの研修を受けている</t>
    <rPh sb="5" eb="7">
      <t>レンケイ</t>
    </rPh>
    <rPh sb="7" eb="8">
      <t>サキ</t>
    </rPh>
    <rPh sb="8" eb="11">
      <t>ジギョウショ</t>
    </rPh>
    <rPh sb="12" eb="14">
      <t>ショクイン</t>
    </rPh>
    <phoneticPr fontId="4"/>
  </si>
  <si>
    <t>住宅職員や連携先事業所の職員が、看取りの補助を行っている</t>
    <rPh sb="5" eb="7">
      <t>レンケイ</t>
    </rPh>
    <rPh sb="7" eb="8">
      <t>サキ</t>
    </rPh>
    <rPh sb="8" eb="11">
      <t>ジギョウショ</t>
    </rPh>
    <rPh sb="12" eb="14">
      <t>ショクイン</t>
    </rPh>
    <phoneticPr fontId="4"/>
  </si>
  <si>
    <t>機能回復に向けた取組を介護事業所と合同で取り組んでいる</t>
    <rPh sb="17" eb="19">
      <t>ゴウドウ</t>
    </rPh>
    <phoneticPr fontId="4"/>
  </si>
  <si>
    <t>連携先の医療事業所が入居者に対して健康診断を年１回以上行っている</t>
    <phoneticPr fontId="4"/>
  </si>
  <si>
    <t>主な連携先事業所以外に、協力医療機関を定めている</t>
    <rPh sb="0" eb="1">
      <t>オモ</t>
    </rPh>
    <rPh sb="2" eb="4">
      <t>レンケイ</t>
    </rPh>
    <rPh sb="4" eb="5">
      <t>サキ</t>
    </rPh>
    <rPh sb="5" eb="8">
      <t>ジギョウショ</t>
    </rPh>
    <rPh sb="8" eb="10">
      <t>イガイ</t>
    </rPh>
    <rPh sb="12" eb="14">
      <t>キョウリョク</t>
    </rPh>
    <phoneticPr fontId="4"/>
  </si>
  <si>
    <t>主な連携先事業所以外に、協力歯科医療機関を定めている</t>
    <rPh sb="0" eb="1">
      <t>オモ</t>
    </rPh>
    <rPh sb="2" eb="4">
      <t>レンケイ</t>
    </rPh>
    <rPh sb="4" eb="5">
      <t>サキ</t>
    </rPh>
    <rPh sb="5" eb="8">
      <t>ジギョウショ</t>
    </rPh>
    <rPh sb="8" eb="10">
      <t>イガイ</t>
    </rPh>
    <phoneticPr fontId="4"/>
  </si>
  <si>
    <t>区市町村と定期的に報告等の連絡を取っている</t>
    <rPh sb="16" eb="17">
      <t>ト</t>
    </rPh>
    <phoneticPr fontId="4"/>
  </si>
  <si>
    <t>地域包括支援センターと定期的に調整（情報交換会等）を行っている</t>
    <rPh sb="15" eb="17">
      <t>チョウセイ</t>
    </rPh>
    <rPh sb="26" eb="27">
      <t>オコナ</t>
    </rPh>
    <phoneticPr fontId="4"/>
  </si>
  <si>
    <t>地域包括支援センター等が主催する地域ケア会議に参加している</t>
    <rPh sb="10" eb="11">
      <t>ナド</t>
    </rPh>
    <rPh sb="12" eb="14">
      <t>シュサイ</t>
    </rPh>
    <rPh sb="23" eb="25">
      <t>サンカ</t>
    </rPh>
    <phoneticPr fontId="4"/>
  </si>
  <si>
    <t>区市町村が主催する在宅医療連携推進協議会等に参加している</t>
    <rPh sb="5" eb="7">
      <t>シュサイ</t>
    </rPh>
    <rPh sb="17" eb="20">
      <t>キョウギカイ</t>
    </rPh>
    <phoneticPr fontId="4"/>
  </si>
  <si>
    <t>検査等、他の病院に通院する必要がある場合、住宅職員が送迎又は介護タクシーの手配を行っている</t>
    <phoneticPr fontId="4"/>
  </si>
  <si>
    <t>入居者のニーズに応じて、調剤薬局の薬剤師や歯科衛生士など、地域の様々な職種との連携を行っている</t>
    <rPh sb="0" eb="3">
      <t>ニュウキョシャ</t>
    </rPh>
    <rPh sb="8" eb="9">
      <t>オウ</t>
    </rPh>
    <rPh sb="12" eb="14">
      <t>チョウザイ</t>
    </rPh>
    <rPh sb="14" eb="16">
      <t>ヤッキョク</t>
    </rPh>
    <rPh sb="17" eb="20">
      <t>ヤクザイシ</t>
    </rPh>
    <rPh sb="21" eb="23">
      <t>シカ</t>
    </rPh>
    <rPh sb="23" eb="26">
      <t>エイセイシ</t>
    </rPh>
    <rPh sb="29" eb="31">
      <t>チイキ</t>
    </rPh>
    <rPh sb="32" eb="34">
      <t>サマザマ</t>
    </rPh>
    <rPh sb="35" eb="37">
      <t>ショクシュ</t>
    </rPh>
    <rPh sb="39" eb="41">
      <t>レンケイ</t>
    </rPh>
    <rPh sb="42" eb="43">
      <t>オコナ</t>
    </rPh>
    <phoneticPr fontId="4"/>
  </si>
  <si>
    <t>サービス提供の形態</t>
    <rPh sb="4" eb="6">
      <t>テイキョウ</t>
    </rPh>
    <rPh sb="7" eb="9">
      <t>ケイタイ</t>
    </rPh>
    <phoneticPr fontId="4"/>
  </si>
  <si>
    <t>包括型（一般型）</t>
    <rPh sb="0" eb="2">
      <t>ホウカツ</t>
    </rPh>
    <rPh sb="2" eb="3">
      <t>ガタ</t>
    </rPh>
    <rPh sb="4" eb="7">
      <t>イッパンガタ</t>
    </rPh>
    <phoneticPr fontId="4"/>
  </si>
  <si>
    <t>外部サービス利用型</t>
    <rPh sb="0" eb="2">
      <t>ガイブ</t>
    </rPh>
    <rPh sb="6" eb="9">
      <t>リヨウガタ</t>
    </rPh>
    <phoneticPr fontId="4"/>
  </si>
  <si>
    <t>①入居者による医療・介護サービス選択の自由が確保され、その提供内容が入居者の状態や意向を反映したものか
②住宅が地域のニーズを把握しているか
③連携先事業所が地域の医療・介護資源として機能しているか
④住宅・連携先事業所間で共有される入居者の個人情報の保護は、担保されているか</t>
    <phoneticPr fontId="4"/>
  </si>
  <si>
    <t>連携先以外の医療事業所を、入居者が選択・利用する自由を制限していない</t>
    <rPh sb="0" eb="2">
      <t>レンケイ</t>
    </rPh>
    <rPh sb="2" eb="3">
      <t>サキ</t>
    </rPh>
    <rPh sb="3" eb="5">
      <t>イガイ</t>
    </rPh>
    <rPh sb="6" eb="8">
      <t>イリョウ</t>
    </rPh>
    <rPh sb="8" eb="11">
      <t>ジギョウショ</t>
    </rPh>
    <rPh sb="13" eb="16">
      <t>ニュウキョシャ</t>
    </rPh>
    <rPh sb="17" eb="19">
      <t>センタク</t>
    </rPh>
    <rPh sb="20" eb="22">
      <t>リヨウ</t>
    </rPh>
    <rPh sb="24" eb="26">
      <t>ジユウ</t>
    </rPh>
    <rPh sb="27" eb="29">
      <t>セイゲン</t>
    </rPh>
    <phoneticPr fontId="4"/>
  </si>
  <si>
    <t>✔</t>
    <phoneticPr fontId="4"/>
  </si>
  <si>
    <t>入居者が連携先の医療事業所を選択・利用するか否かによって、住宅の家賃及び共益費等に差異を設けていない</t>
    <rPh sb="0" eb="3">
      <t>ニュウキョシャ</t>
    </rPh>
    <rPh sb="4" eb="6">
      <t>レンケイ</t>
    </rPh>
    <rPh sb="6" eb="7">
      <t>サキ</t>
    </rPh>
    <rPh sb="8" eb="10">
      <t>イリョウ</t>
    </rPh>
    <rPh sb="10" eb="13">
      <t>ジギョウショ</t>
    </rPh>
    <rPh sb="14" eb="16">
      <t>センタク</t>
    </rPh>
    <rPh sb="17" eb="19">
      <t>リヨウ</t>
    </rPh>
    <rPh sb="22" eb="23">
      <t>イナ</t>
    </rPh>
    <rPh sb="29" eb="31">
      <t>ジュウタク</t>
    </rPh>
    <rPh sb="32" eb="34">
      <t>ヤチン</t>
    </rPh>
    <rPh sb="34" eb="35">
      <t>オヨ</t>
    </rPh>
    <rPh sb="36" eb="39">
      <t>キョウエキヒ</t>
    </rPh>
    <rPh sb="39" eb="40">
      <t>トウ</t>
    </rPh>
    <rPh sb="41" eb="43">
      <t>サイ</t>
    </rPh>
    <rPh sb="44" eb="45">
      <t>モウ</t>
    </rPh>
    <phoneticPr fontId="4"/>
  </si>
  <si>
    <t>入居者が連携先の医療事業所を選択・利用するか否かによって、住宅の提供するサービスに料金等の差異を設けていない</t>
    <rPh sb="0" eb="3">
      <t>ニュウキョシャ</t>
    </rPh>
    <rPh sb="4" eb="6">
      <t>レンケイ</t>
    </rPh>
    <rPh sb="6" eb="7">
      <t>サキ</t>
    </rPh>
    <rPh sb="8" eb="10">
      <t>イリョウ</t>
    </rPh>
    <rPh sb="10" eb="13">
      <t>ジギョウショ</t>
    </rPh>
    <rPh sb="14" eb="16">
      <t>センタク</t>
    </rPh>
    <rPh sb="17" eb="19">
      <t>リヨウ</t>
    </rPh>
    <rPh sb="22" eb="23">
      <t>イナ</t>
    </rPh>
    <rPh sb="29" eb="31">
      <t>ジュウタク</t>
    </rPh>
    <rPh sb="32" eb="34">
      <t>テイキョウ</t>
    </rPh>
    <rPh sb="41" eb="44">
      <t>リョウキンナド</t>
    </rPh>
    <rPh sb="45" eb="47">
      <t>サイ</t>
    </rPh>
    <rPh sb="48" eb="49">
      <t>モウ</t>
    </rPh>
    <phoneticPr fontId="4"/>
  </si>
  <si>
    <t>利用する医療事業所を自由に選択できることを契約の重要事項説明書に盛り込むなど、入居者に十分に説明している</t>
    <rPh sb="0" eb="2">
      <t>リヨウ</t>
    </rPh>
    <rPh sb="13" eb="15">
      <t>センタク</t>
    </rPh>
    <rPh sb="21" eb="23">
      <t>ケイヤク</t>
    </rPh>
    <rPh sb="24" eb="26">
      <t>ジュウヨウ</t>
    </rPh>
    <rPh sb="26" eb="28">
      <t>ジコウ</t>
    </rPh>
    <rPh sb="28" eb="31">
      <t>セツメイショ</t>
    </rPh>
    <rPh sb="32" eb="33">
      <t>モ</t>
    </rPh>
    <rPh sb="34" eb="35">
      <t>コ</t>
    </rPh>
    <phoneticPr fontId="4"/>
  </si>
  <si>
    <t>連携先事業所以外も含め、地域の医療事業所を入居者に情報提供している</t>
    <rPh sb="0" eb="2">
      <t>レンケイ</t>
    </rPh>
    <rPh sb="2" eb="3">
      <t>サキ</t>
    </rPh>
    <rPh sb="3" eb="6">
      <t>ジギョウショ</t>
    </rPh>
    <rPh sb="6" eb="8">
      <t>イガイ</t>
    </rPh>
    <rPh sb="9" eb="10">
      <t>フク</t>
    </rPh>
    <rPh sb="12" eb="14">
      <t>チイキ</t>
    </rPh>
    <rPh sb="15" eb="17">
      <t>イリョウ</t>
    </rPh>
    <rPh sb="17" eb="20">
      <t>ジギョウショ</t>
    </rPh>
    <phoneticPr fontId="4"/>
  </si>
  <si>
    <t>住宅と、連携先医療事業所との間で連携協定書を作成している</t>
    <rPh sb="0" eb="2">
      <t>ジュウタク</t>
    </rPh>
    <rPh sb="4" eb="6">
      <t>レンケイ</t>
    </rPh>
    <rPh sb="6" eb="7">
      <t>サキ</t>
    </rPh>
    <rPh sb="7" eb="9">
      <t>イリョウ</t>
    </rPh>
    <rPh sb="9" eb="12">
      <t>ジギョウショ</t>
    </rPh>
    <rPh sb="14" eb="15">
      <t>アイダ</t>
    </rPh>
    <rPh sb="16" eb="18">
      <t>レンケイ</t>
    </rPh>
    <rPh sb="18" eb="20">
      <t>キョウテイ</t>
    </rPh>
    <rPh sb="20" eb="21">
      <t>ショ</t>
    </rPh>
    <rPh sb="22" eb="24">
      <t>サクセイ</t>
    </rPh>
    <phoneticPr fontId="4"/>
  </si>
  <si>
    <t>特定施設入居者生活介護を契約している入居者の特定施設サービス計画について、入居者の状態や意向を反映した適切なサービスが提供されるよう、ケアマネジャーと他の住宅職員等とが適切に連携している</t>
    <rPh sb="0" eb="2">
      <t>トクテイ</t>
    </rPh>
    <rPh sb="2" eb="4">
      <t>シセツ</t>
    </rPh>
    <rPh sb="4" eb="7">
      <t>ニュウキョシャ</t>
    </rPh>
    <rPh sb="7" eb="9">
      <t>セイカツ</t>
    </rPh>
    <rPh sb="9" eb="11">
      <t>カイゴ</t>
    </rPh>
    <rPh sb="12" eb="14">
      <t>ケイヤク</t>
    </rPh>
    <rPh sb="22" eb="24">
      <t>トクテイ</t>
    </rPh>
    <rPh sb="24" eb="26">
      <t>シセツ</t>
    </rPh>
    <rPh sb="30" eb="32">
      <t>ケイカク</t>
    </rPh>
    <rPh sb="44" eb="46">
      <t>イコウ</t>
    </rPh>
    <rPh sb="75" eb="76">
      <t>タ</t>
    </rPh>
    <rPh sb="77" eb="79">
      <t>ジュウタク</t>
    </rPh>
    <rPh sb="79" eb="81">
      <t>ショクイン</t>
    </rPh>
    <rPh sb="81" eb="82">
      <t>トウ</t>
    </rPh>
    <phoneticPr fontId="2"/>
  </si>
  <si>
    <t>基準</t>
    <rPh sb="0" eb="2">
      <t>キジュン</t>
    </rPh>
    <phoneticPr fontId="4"/>
  </si>
  <si>
    <t>連携先事業所が地域の医療資源として機能しており、過去1年以内に住宅入居者以外への医療サービスの提供実績を有している</t>
    <rPh sb="0" eb="2">
      <t>レンケイ</t>
    </rPh>
    <rPh sb="2" eb="3">
      <t>サキ</t>
    </rPh>
    <rPh sb="3" eb="6">
      <t>ジギョウショ</t>
    </rPh>
    <rPh sb="7" eb="9">
      <t>チイキ</t>
    </rPh>
    <rPh sb="24" eb="26">
      <t>カコ</t>
    </rPh>
    <rPh sb="27" eb="28">
      <t>ネン</t>
    </rPh>
    <rPh sb="28" eb="30">
      <t>イナイ</t>
    </rPh>
    <rPh sb="31" eb="33">
      <t>ジュウタク</t>
    </rPh>
    <rPh sb="33" eb="36">
      <t>ニュウキョシャ</t>
    </rPh>
    <rPh sb="36" eb="38">
      <t>イガイ</t>
    </rPh>
    <rPh sb="40" eb="42">
      <t>イリョウ</t>
    </rPh>
    <rPh sb="47" eb="49">
      <t>テイキョウ</t>
    </rPh>
    <rPh sb="49" eb="51">
      <t>ジッセキ</t>
    </rPh>
    <rPh sb="52" eb="53">
      <t>ユウ</t>
    </rPh>
    <phoneticPr fontId="4"/>
  </si>
  <si>
    <t xml:space="preserve">●  … </t>
    <phoneticPr fontId="4"/>
  </si>
  <si>
    <t>「サービス提供の形態」のうち、各「医療・介護連携のポイント」が該当するもの</t>
    <rPh sb="5" eb="7">
      <t>テイキョウ</t>
    </rPh>
    <phoneticPr fontId="4"/>
  </si>
  <si>
    <t xml:space="preserve">★  … </t>
    <phoneticPr fontId="4"/>
  </si>
  <si>
    <t>　包括型（一般型） … 包括報酬による一般的な特定施設入居者生活介護の提供形態</t>
    <rPh sb="1" eb="3">
      <t>ホウカツ</t>
    </rPh>
    <rPh sb="3" eb="4">
      <t>ガタ</t>
    </rPh>
    <rPh sb="5" eb="8">
      <t>イッパンガタ</t>
    </rPh>
    <rPh sb="12" eb="14">
      <t>ホウカツ</t>
    </rPh>
    <rPh sb="14" eb="16">
      <t>ホウシュウ</t>
    </rPh>
    <rPh sb="19" eb="22">
      <t>イッパンテキ</t>
    </rPh>
    <rPh sb="23" eb="34">
      <t>トクテイ</t>
    </rPh>
    <rPh sb="35" eb="37">
      <t>テイキョウ</t>
    </rPh>
    <rPh sb="37" eb="39">
      <t>ケイタイ</t>
    </rPh>
    <phoneticPr fontId="4"/>
  </si>
  <si>
    <t xml:space="preserve">基準… </t>
    <phoneticPr fontId="4"/>
  </si>
  <si>
    <t>特定施設入居者生活介護の指定基準に含まれているもの</t>
    <rPh sb="17" eb="18">
      <t>フク</t>
    </rPh>
    <phoneticPr fontId="4"/>
  </si>
  <si>
    <t>①住宅と連携先事業所との日常のコミュニケーションや情報共有が図りやすい立地や建物の構造になっているか
②居室が生活支援サービスのみならず、医療・介護サービスが提供しやすいつくりとなっているか</t>
    <phoneticPr fontId="4"/>
  </si>
  <si>
    <t>基準</t>
    <rPh sb="0" eb="2">
      <t>キジュン</t>
    </rPh>
    <phoneticPr fontId="2"/>
  </si>
  <si>
    <t>居室が医療・介護業務に適したつくりになっている</t>
    <rPh sb="0" eb="2">
      <t>キョシツ</t>
    </rPh>
    <rPh sb="3" eb="5">
      <t>イリョウ</t>
    </rPh>
    <rPh sb="6" eb="8">
      <t>カイゴ</t>
    </rPh>
    <rPh sb="8" eb="10">
      <t>ギョウム</t>
    </rPh>
    <rPh sb="11" eb="12">
      <t>テキ</t>
    </rPh>
    <phoneticPr fontId="4"/>
  </si>
  <si>
    <t>①入居者が必要とするサービスに関わる専門的知識を有する職員が住宅や連携先事業所に配置されているか
②連携を調整する職員が定められているか</t>
    <phoneticPr fontId="4"/>
  </si>
  <si>
    <t>ア</t>
    <phoneticPr fontId="4"/>
  </si>
  <si>
    <t>住宅や連携先事業所において、入居者が必要とするケアに適した専門的人材が確保されている</t>
    <rPh sb="0" eb="2">
      <t>ジュウタク</t>
    </rPh>
    <rPh sb="3" eb="5">
      <t>レンケイ</t>
    </rPh>
    <rPh sb="5" eb="6">
      <t>サキ</t>
    </rPh>
    <rPh sb="6" eb="9">
      <t>ジギョウショ</t>
    </rPh>
    <rPh sb="14" eb="17">
      <t>ニュウキョシャ</t>
    </rPh>
    <rPh sb="18" eb="20">
      <t>ヒツヨウ</t>
    </rPh>
    <rPh sb="26" eb="27">
      <t>テキ</t>
    </rPh>
    <rPh sb="29" eb="32">
      <t>センモンテキ</t>
    </rPh>
    <rPh sb="32" eb="34">
      <t>ジンザイ</t>
    </rPh>
    <rPh sb="35" eb="37">
      <t>カクホ</t>
    </rPh>
    <phoneticPr fontId="4"/>
  </si>
  <si>
    <t>★</t>
    <phoneticPr fontId="4"/>
  </si>
  <si>
    <t>医師を配置している</t>
    <phoneticPr fontId="4"/>
  </si>
  <si>
    <t>看護師を配置している</t>
    <phoneticPr fontId="4"/>
  </si>
  <si>
    <t>●</t>
    <phoneticPr fontId="4"/>
  </si>
  <si>
    <t>社会福祉士の資格を持つ職員を配置している</t>
    <phoneticPr fontId="4"/>
  </si>
  <si>
    <t>介護支援専門員の資格を持つ職員を配置している</t>
    <phoneticPr fontId="4"/>
  </si>
  <si>
    <t>介護福祉士の資格を持つ職員を配置している</t>
    <phoneticPr fontId="4"/>
  </si>
  <si>
    <t>イ</t>
    <phoneticPr fontId="4"/>
  </si>
  <si>
    <t>看護師の資格を持っている</t>
    <phoneticPr fontId="4"/>
  </si>
  <si>
    <t>社会福祉士の資格を持っている</t>
    <phoneticPr fontId="4"/>
  </si>
  <si>
    <t>介護支援専門員の資格を持っている</t>
    <phoneticPr fontId="4"/>
  </si>
  <si>
    <t>介護福祉士の資格を持っている</t>
    <rPh sb="9" eb="10">
      <t>モ</t>
    </rPh>
    <phoneticPr fontId="4"/>
  </si>
  <si>
    <t>ウ</t>
    <phoneticPr fontId="4"/>
  </si>
  <si>
    <t>住宅と連携先事業所の間の情報共有の手段や手順を書面でまとめており、住宅と連携先事業所において共有している</t>
    <rPh sb="5" eb="6">
      <t>サキ</t>
    </rPh>
    <rPh sb="38" eb="39">
      <t>サキ</t>
    </rPh>
    <rPh sb="39" eb="42">
      <t>ジギョウショ</t>
    </rPh>
    <phoneticPr fontId="4"/>
  </si>
  <si>
    <t>生活情報、身体情報、診療・治療記録、介護記録など、住宅と連携先事業所との間で共有する情報の範囲を定めている。</t>
    <rPh sb="5" eb="7">
      <t>シンタイ</t>
    </rPh>
    <rPh sb="7" eb="9">
      <t>ジョウホウ</t>
    </rPh>
    <rPh sb="10" eb="12">
      <t>シンリョウ</t>
    </rPh>
    <rPh sb="13" eb="15">
      <t>チリョウ</t>
    </rPh>
    <rPh sb="15" eb="17">
      <t>キロク</t>
    </rPh>
    <rPh sb="18" eb="20">
      <t>カイゴ</t>
    </rPh>
    <rPh sb="20" eb="22">
      <t>キロク</t>
    </rPh>
    <rPh sb="25" eb="27">
      <t>ジュウタク</t>
    </rPh>
    <rPh sb="28" eb="30">
      <t>レンケイ</t>
    </rPh>
    <rPh sb="30" eb="31">
      <t>サキ</t>
    </rPh>
    <rPh sb="31" eb="34">
      <t>ジギョウショ</t>
    </rPh>
    <rPh sb="36" eb="37">
      <t>アイダ</t>
    </rPh>
    <rPh sb="38" eb="40">
      <t>キョウユウ</t>
    </rPh>
    <rPh sb="42" eb="44">
      <t>ジョウホウ</t>
    </rPh>
    <rPh sb="45" eb="47">
      <t>ハンイ</t>
    </rPh>
    <rPh sb="48" eb="49">
      <t>サダ</t>
    </rPh>
    <phoneticPr fontId="4"/>
  </si>
  <si>
    <t>住宅・連携先事業所それぞれの職員から見て、必要な情報を参照しやすい</t>
    <phoneticPr fontId="4"/>
  </si>
  <si>
    <t>操作が簡易で、住宅・連携先事業所それぞれの職員が使いやすいものである</t>
    <phoneticPr fontId="4"/>
  </si>
  <si>
    <t>共有したデータの集計や出力が可能で、事業推進等に活用できるものである</t>
    <rPh sb="0" eb="2">
      <t>キョウユウ</t>
    </rPh>
    <rPh sb="8" eb="10">
      <t>シュウケイ</t>
    </rPh>
    <rPh sb="11" eb="13">
      <t>シュツリョク</t>
    </rPh>
    <rPh sb="14" eb="16">
      <t>カノウ</t>
    </rPh>
    <rPh sb="18" eb="20">
      <t>ジギョウ</t>
    </rPh>
    <phoneticPr fontId="4"/>
  </si>
  <si>
    <t>システム利用者の希望によりカスタマイズできるシステムである</t>
    <rPh sb="4" eb="7">
      <t>リヨウシャ</t>
    </rPh>
    <phoneticPr fontId="4"/>
  </si>
  <si>
    <t>住宅が、医療事業所との連携をコーディネートし、二者による情報共有を行っている</t>
    <rPh sb="0" eb="2">
      <t>ジュウタク</t>
    </rPh>
    <rPh sb="4" eb="6">
      <t>イリョウ</t>
    </rPh>
    <rPh sb="6" eb="9">
      <t>ジギョウショ</t>
    </rPh>
    <rPh sb="11" eb="13">
      <t>レンケイ</t>
    </rPh>
    <rPh sb="23" eb="24">
      <t>ニ</t>
    </rPh>
    <rPh sb="24" eb="25">
      <t>シャ</t>
    </rPh>
    <rPh sb="28" eb="30">
      <t>ジョウホウ</t>
    </rPh>
    <rPh sb="30" eb="32">
      <t>キョウユウ</t>
    </rPh>
    <rPh sb="33" eb="34">
      <t>オコナ</t>
    </rPh>
    <phoneticPr fontId="4"/>
  </si>
  <si>
    <t>情報共有に当たって、個人情報が適切に管理されている</t>
    <phoneticPr fontId="4"/>
  </si>
  <si>
    <t>（５）医療・介護連携の質の向上のための取組</t>
    <rPh sb="3" eb="5">
      <t>イリョウ</t>
    </rPh>
    <rPh sb="6" eb="8">
      <t>カイゴ</t>
    </rPh>
    <rPh sb="8" eb="10">
      <t>レンケイ</t>
    </rPh>
    <rPh sb="11" eb="12">
      <t>シツ</t>
    </rPh>
    <rPh sb="13" eb="15">
      <t>コウジョウ</t>
    </rPh>
    <rPh sb="19" eb="21">
      <t>トリクミ</t>
    </rPh>
    <phoneticPr fontId="4"/>
  </si>
  <si>
    <t>①入居者に対するサービス提供の方針を確認する場があるか
②連携に関わる職員のスキルアップの取組はあるか
③地域連携の取組を行っているか</t>
    <phoneticPr fontId="4"/>
  </si>
  <si>
    <t>ア</t>
    <phoneticPr fontId="4"/>
  </si>
  <si>
    <t>特定施設サービス計画は、入居者の同意のもと、最新の内容が住宅と医療事業所で共有できている</t>
    <rPh sb="0" eb="2">
      <t>トクテイ</t>
    </rPh>
    <rPh sb="2" eb="4">
      <t>シセツ</t>
    </rPh>
    <rPh sb="8" eb="10">
      <t>ケイカク</t>
    </rPh>
    <rPh sb="12" eb="15">
      <t>ニュウキョシャ</t>
    </rPh>
    <rPh sb="16" eb="18">
      <t>ドウイ</t>
    </rPh>
    <rPh sb="22" eb="24">
      <t>サイシン</t>
    </rPh>
    <rPh sb="25" eb="27">
      <t>ナイヨウ</t>
    </rPh>
    <rPh sb="28" eb="30">
      <t>ジュウタク</t>
    </rPh>
    <rPh sb="31" eb="33">
      <t>イリョウ</t>
    </rPh>
    <rPh sb="33" eb="36">
      <t>ジギョウショ</t>
    </rPh>
    <rPh sb="37" eb="39">
      <t>キョウユウ</t>
    </rPh>
    <phoneticPr fontId="2"/>
  </si>
  <si>
    <t>特定施設サービス計画作成のための会議等に医療事業所の職員が出席している</t>
    <rPh sb="0" eb="2">
      <t>トクテイ</t>
    </rPh>
    <rPh sb="2" eb="4">
      <t>シセツ</t>
    </rPh>
    <rPh sb="8" eb="10">
      <t>ケイカク</t>
    </rPh>
    <rPh sb="10" eb="12">
      <t>サクセイ</t>
    </rPh>
    <rPh sb="18" eb="19">
      <t>トウ</t>
    </rPh>
    <phoneticPr fontId="2"/>
  </si>
  <si>
    <t>●</t>
    <phoneticPr fontId="4"/>
  </si>
  <si>
    <t>イ</t>
    <phoneticPr fontId="4"/>
  </si>
  <si>
    <t>住宅職員に、連携先事業所の現場で医療に関する現場研修等を受講させている</t>
    <rPh sb="28" eb="30">
      <t>ジュコウ</t>
    </rPh>
    <phoneticPr fontId="2"/>
  </si>
  <si>
    <t>住宅と連携先事業所が研修を合同で実施している</t>
    <rPh sb="0" eb="2">
      <t>ジュウタク</t>
    </rPh>
    <rPh sb="3" eb="5">
      <t>レンケイ</t>
    </rPh>
    <rPh sb="5" eb="6">
      <t>サキ</t>
    </rPh>
    <rPh sb="6" eb="9">
      <t>ジギョウショ</t>
    </rPh>
    <rPh sb="10" eb="12">
      <t>ケンシュウ</t>
    </rPh>
    <rPh sb="13" eb="15">
      <t>ゴウドウ</t>
    </rPh>
    <rPh sb="16" eb="18">
      <t>ジッシ</t>
    </rPh>
    <phoneticPr fontId="2"/>
  </si>
  <si>
    <t>看取りを行う場合は、看取りに対応できる医療・介護事業所の職員を確保するなど必要な体制をとっている</t>
    <phoneticPr fontId="4"/>
  </si>
  <si>
    <t>★</t>
    <phoneticPr fontId="4"/>
  </si>
  <si>
    <t>ウ</t>
    <phoneticPr fontId="4"/>
  </si>
  <si>
    <t>機能回復に向けた取組を行っている</t>
    <rPh sb="11" eb="12">
      <t>オコナ</t>
    </rPh>
    <phoneticPr fontId="4"/>
  </si>
  <si>
    <t>連携先の医療事業所が入居者に対して健康診断を年１回以上行っている</t>
    <phoneticPr fontId="4"/>
  </si>
  <si>
    <t>エ</t>
    <phoneticPr fontId="4"/>
  </si>
  <si>
    <t>協力医療機関を複数定めている</t>
    <rPh sb="0" eb="2">
      <t>キョウリョク</t>
    </rPh>
    <rPh sb="2" eb="4">
      <t>イリョウ</t>
    </rPh>
    <rPh sb="4" eb="6">
      <t>キカン</t>
    </rPh>
    <rPh sb="7" eb="9">
      <t>フクスウ</t>
    </rPh>
    <phoneticPr fontId="4"/>
  </si>
  <si>
    <t>オ</t>
    <phoneticPr fontId="4"/>
  </si>
  <si>
    <t>検査等、他の病院に通院する必要がある場合、住宅職員が送迎又は介護タクシーの手配を行っている</t>
    <phoneticPr fontId="4"/>
  </si>
  <si>
    <t>サービス付き高齢者向け住宅における医療・介護連携のチェックリスト</t>
    <rPh sb="1" eb="13">
      <t>ツキ</t>
    </rPh>
    <rPh sb="17" eb="19">
      <t>イリョウ</t>
    </rPh>
    <rPh sb="20" eb="22">
      <t>カイゴ</t>
    </rPh>
    <rPh sb="22" eb="24">
      <t>レンケイ</t>
    </rPh>
    <phoneticPr fontId="4"/>
  </si>
  <si>
    <t>連携の形態</t>
    <rPh sb="0" eb="2">
      <t>レンケイ</t>
    </rPh>
    <rPh sb="3" eb="5">
      <t>ケイタイ</t>
    </rPh>
    <phoneticPr fontId="3"/>
  </si>
  <si>
    <t>医療系
専門人材</t>
    <rPh sb="0" eb="2">
      <t>イリョウ</t>
    </rPh>
    <rPh sb="2" eb="3">
      <t>ケイ</t>
    </rPh>
    <rPh sb="4" eb="6">
      <t>センモン</t>
    </rPh>
    <rPh sb="6" eb="8">
      <t>ジンザイ</t>
    </rPh>
    <phoneticPr fontId="3"/>
  </si>
  <si>
    <t>介護系専門人材</t>
    <rPh sb="0" eb="2">
      <t>カイゴ</t>
    </rPh>
    <rPh sb="2" eb="3">
      <t>ケイ</t>
    </rPh>
    <rPh sb="3" eb="5">
      <t>センモン</t>
    </rPh>
    <rPh sb="5" eb="7">
      <t>ジンザイ</t>
    </rPh>
    <phoneticPr fontId="3"/>
  </si>
  <si>
    <t>介護系
専門人材</t>
    <rPh sb="0" eb="2">
      <t>カイゴ</t>
    </rPh>
    <rPh sb="2" eb="3">
      <t>ケイ</t>
    </rPh>
    <rPh sb="4" eb="6">
      <t>センモン</t>
    </rPh>
    <rPh sb="6" eb="8">
      <t>ジンザイ</t>
    </rPh>
    <phoneticPr fontId="3"/>
  </si>
  <si>
    <t>医療系
併設・近接</t>
    <rPh sb="0" eb="2">
      <t>イリョウ</t>
    </rPh>
    <rPh sb="2" eb="3">
      <t>ケイ</t>
    </rPh>
    <rPh sb="4" eb="6">
      <t>ヘイセツ</t>
    </rPh>
    <rPh sb="7" eb="9">
      <t>キンセツ</t>
    </rPh>
    <phoneticPr fontId="3"/>
  </si>
  <si>
    <t>介護系
併設・近接</t>
    <rPh sb="0" eb="2">
      <t>カイゴ</t>
    </rPh>
    <rPh sb="2" eb="3">
      <t>ケイ</t>
    </rPh>
    <rPh sb="4" eb="6">
      <t>ヘイセツ</t>
    </rPh>
    <rPh sb="7" eb="9">
      <t>キンセツ</t>
    </rPh>
    <phoneticPr fontId="3"/>
  </si>
  <si>
    <t>計</t>
    <rPh sb="0" eb="1">
      <t>ケイ</t>
    </rPh>
    <phoneticPr fontId="3"/>
  </si>
  <si>
    <t>医療のみと連携</t>
    <rPh sb="0" eb="2">
      <t>イリョウ</t>
    </rPh>
    <rPh sb="5" eb="7">
      <t>レンケイ</t>
    </rPh>
    <phoneticPr fontId="4"/>
  </si>
  <si>
    <t>ア
・
イ</t>
    <phoneticPr fontId="4"/>
  </si>
  <si>
    <t>（様式１-②）</t>
    <phoneticPr fontId="4"/>
  </si>
  <si>
    <t>介護のみと連携</t>
    <rPh sb="0" eb="2">
      <t>カイゴ</t>
    </rPh>
    <rPh sb="5" eb="7">
      <t>レンケイ</t>
    </rPh>
    <phoneticPr fontId="4"/>
  </si>
  <si>
    <t>（様式２－①）</t>
    <phoneticPr fontId="3"/>
  </si>
  <si>
    <t>医療系専門人材</t>
    <rPh sb="0" eb="2">
      <t>イリョウ</t>
    </rPh>
    <rPh sb="2" eb="3">
      <t>ケイ</t>
    </rPh>
    <rPh sb="3" eb="5">
      <t>センモン</t>
    </rPh>
    <rPh sb="5" eb="7">
      <t>ジンザイ</t>
    </rPh>
    <phoneticPr fontId="3"/>
  </si>
  <si>
    <t>ミス回答数</t>
    <rPh sb="2" eb="4">
      <t>カイトウ</t>
    </rPh>
    <rPh sb="4" eb="5">
      <t>スウ</t>
    </rPh>
    <phoneticPr fontId="3"/>
  </si>
  <si>
    <t>回答ミス数</t>
    <rPh sb="0" eb="2">
      <t>カイトウ</t>
    </rPh>
    <rPh sb="4" eb="5">
      <t>スウ</t>
    </rPh>
    <phoneticPr fontId="3"/>
  </si>
  <si>
    <t>基準未達成数</t>
    <rPh sb="0" eb="2">
      <t>キジュン</t>
    </rPh>
    <rPh sb="2" eb="5">
      <t>ミタッセイ</t>
    </rPh>
    <rPh sb="5" eb="6">
      <t>スウ</t>
    </rPh>
    <phoneticPr fontId="3"/>
  </si>
  <si>
    <t>●</t>
    <phoneticPr fontId="19"/>
  </si>
  <si>
    <t>●</t>
    <phoneticPr fontId="19"/>
  </si>
  <si>
    <t>●</t>
    <phoneticPr fontId="19"/>
  </si>
  <si>
    <t>（様式１-③）</t>
    <phoneticPr fontId="4"/>
  </si>
  <si>
    <t>（様式２－②）</t>
    <phoneticPr fontId="3"/>
  </si>
  <si>
    <t xml:space="preserve"> ● … 「連携の形態」のうち、各「医療・介護連携のポイント」が該当するもの
 ★ … 各ポイントのうち、都のあり方指針に基づき遵守が必要なもの</t>
    <rPh sb="6" eb="8">
      <t>レンケイ</t>
    </rPh>
    <rPh sb="9" eb="11">
      <t>ケイタイ</t>
    </rPh>
    <rPh sb="57" eb="58">
      <t>カタ</t>
    </rPh>
    <rPh sb="61" eb="62">
      <t>モト</t>
    </rPh>
    <phoneticPr fontId="4"/>
  </si>
  <si>
    <t>各ポイントのうち、都のあり方指針に基づき遵守が必要なもの</t>
    <rPh sb="13" eb="14">
      <t>カタ</t>
    </rPh>
    <phoneticPr fontId="4"/>
  </si>
  <si>
    <t>住宅が連携先事業所と併設又は近接している
※（受託居宅サービス事業所を含む）</t>
    <rPh sb="3" eb="5">
      <t>レンケイ</t>
    </rPh>
    <rPh sb="5" eb="6">
      <t>サキ</t>
    </rPh>
    <rPh sb="6" eb="9">
      <t>ジギョウショ</t>
    </rPh>
    <rPh sb="12" eb="13">
      <t>マタ</t>
    </rPh>
    <rPh sb="14" eb="16">
      <t>キンセツ</t>
    </rPh>
    <rPh sb="23" eb="25">
      <t>ジュタク</t>
    </rPh>
    <rPh sb="25" eb="27">
      <t>キョタク</t>
    </rPh>
    <rPh sb="31" eb="33">
      <t>ジギョウ</t>
    </rPh>
    <rPh sb="33" eb="34">
      <t>ショ</t>
    </rPh>
    <rPh sb="35" eb="36">
      <t>フク</t>
    </rPh>
    <phoneticPr fontId="2"/>
  </si>
  <si>
    <t xml:space="preserve"> 求めや必要な状況に応じて情報提供している</t>
    <rPh sb="13" eb="15">
      <t>ジョウホウ</t>
    </rPh>
    <rPh sb="15" eb="17">
      <t>テイキョウ</t>
    </rPh>
    <phoneticPr fontId="4"/>
  </si>
  <si>
    <t xml:space="preserve"> 掲示板等により情報提供している</t>
    <rPh sb="4" eb="5">
      <t>トウ</t>
    </rPh>
    <rPh sb="8" eb="10">
      <t>ジョウホウ</t>
    </rPh>
    <rPh sb="10" eb="12">
      <t>テイキョウ</t>
    </rPh>
    <phoneticPr fontId="4"/>
  </si>
  <si>
    <t>　在宅療養支援病院</t>
    <phoneticPr fontId="3"/>
  </si>
  <si>
    <t>　在宅療養支援病院以外の病院</t>
    <phoneticPr fontId="3"/>
  </si>
  <si>
    <t>　在宅療養支援診療所</t>
    <phoneticPr fontId="3"/>
  </si>
  <si>
    <t>　機能強化型在宅療養支援診療所</t>
    <phoneticPr fontId="3"/>
  </si>
  <si>
    <t>　在宅時医学総合管理料の届出がある診療所</t>
    <phoneticPr fontId="3"/>
  </si>
  <si>
    <t>　上記以外の診療所</t>
    <phoneticPr fontId="3"/>
  </si>
  <si>
    <t>　訪問看護ステーション</t>
    <phoneticPr fontId="3"/>
  </si>
  <si>
    <t>　サテライト型訪問看護ステーション</t>
    <phoneticPr fontId="4"/>
  </si>
  <si>
    <t>　訪問介護</t>
    <phoneticPr fontId="4"/>
  </si>
  <si>
    <t>　夜間対応型訪問介護</t>
    <phoneticPr fontId="3"/>
  </si>
  <si>
    <t>　訪問入浴介護</t>
    <phoneticPr fontId="3"/>
  </si>
  <si>
    <t>　訪問リハビリテーション</t>
    <phoneticPr fontId="4"/>
  </si>
  <si>
    <t>　通所介護</t>
    <phoneticPr fontId="3"/>
  </si>
  <si>
    <t>　認知症対応型通所介護</t>
    <phoneticPr fontId="3"/>
  </si>
  <si>
    <t>　通所リハビリテーション</t>
    <phoneticPr fontId="4"/>
  </si>
  <si>
    <t>　地域密着型通所介護</t>
    <rPh sb="1" eb="3">
      <t>チイキ</t>
    </rPh>
    <rPh sb="3" eb="6">
      <t>ミッチャクガタ</t>
    </rPh>
    <rPh sb="6" eb="10">
      <t>ツウショカイゴ</t>
    </rPh>
    <phoneticPr fontId="3"/>
  </si>
  <si>
    <t xml:space="preserve"> 小規模多機能型居宅介護</t>
    <phoneticPr fontId="3"/>
  </si>
  <si>
    <t>　定期巡回・随時対応型訪問介護看護</t>
    <phoneticPr fontId="3"/>
  </si>
  <si>
    <r>
      <t xml:space="preserve">　看護小規模多機能型居宅介護
</t>
    </r>
    <r>
      <rPr>
        <sz val="9"/>
        <rFont val="HG丸ｺﾞｼｯｸM-PRO"/>
        <family val="3"/>
        <charset val="128"/>
      </rPr>
      <t>　　</t>
    </r>
    <r>
      <rPr>
        <sz val="6"/>
        <rFont val="HG丸ｺﾞｼｯｸM-PRO"/>
        <family val="3"/>
        <charset val="128"/>
      </rPr>
      <t>（平成27年3月末までの名称は、「複合型サービス」）</t>
    </r>
    <phoneticPr fontId="4"/>
  </si>
  <si>
    <t>　居宅介護支援事業所</t>
    <phoneticPr fontId="3"/>
  </si>
  <si>
    <t>　短期入所サービス（ショートステイ）</t>
    <rPh sb="1" eb="3">
      <t>タンキ</t>
    </rPh>
    <rPh sb="3" eb="5">
      <t>ニュウショ</t>
    </rPh>
    <phoneticPr fontId="4"/>
  </si>
  <si>
    <t>　在宅療養支援病院</t>
    <phoneticPr fontId="18"/>
  </si>
  <si>
    <t>　在宅療養支援病院以外の病院</t>
    <phoneticPr fontId="18"/>
  </si>
  <si>
    <t>　在宅療養支援診療所</t>
    <phoneticPr fontId="18"/>
  </si>
  <si>
    <t>　機能強化型在宅療養支援診療所</t>
    <phoneticPr fontId="18"/>
  </si>
  <si>
    <t>　在宅時医学総合管理料の届出がある診療所</t>
    <phoneticPr fontId="18"/>
  </si>
  <si>
    <t>　上記以外の診療所</t>
    <phoneticPr fontId="18"/>
  </si>
  <si>
    <t>　訪問看護ステーション</t>
    <phoneticPr fontId="18"/>
  </si>
  <si>
    <t>　夜間対応型訪問介護</t>
    <phoneticPr fontId="18"/>
  </si>
  <si>
    <t>　訪問入浴介護</t>
    <phoneticPr fontId="18"/>
  </si>
  <si>
    <t>ｅ通所介護</t>
    <phoneticPr fontId="18"/>
  </si>
  <si>
    <t>　認知症対応型通所介護</t>
    <phoneticPr fontId="18"/>
  </si>
  <si>
    <t>　訪問看護ステーション</t>
    <phoneticPr fontId="18"/>
  </si>
  <si>
    <t>　通所介護</t>
    <phoneticPr fontId="18"/>
  </si>
  <si>
    <t xml:space="preserve">   小規模多機能型居宅介護</t>
    <phoneticPr fontId="3"/>
  </si>
  <si>
    <t>　訪問介護</t>
    <phoneticPr fontId="4"/>
  </si>
  <si>
    <t>　訪問入浴介護</t>
    <phoneticPr fontId="4"/>
  </si>
  <si>
    <t>　通所介護</t>
    <phoneticPr fontId="4"/>
  </si>
  <si>
    <t>　認知症対応型通所介護</t>
    <phoneticPr fontId="4"/>
  </si>
  <si>
    <t>　地域密着型通所介護</t>
    <rPh sb="1" eb="3">
      <t>チイキ</t>
    </rPh>
    <rPh sb="3" eb="6">
      <t>ミッチャクガタ</t>
    </rPh>
    <rPh sb="6" eb="10">
      <t>ツウショカイゴ</t>
    </rPh>
    <phoneticPr fontId="4"/>
  </si>
  <si>
    <t>　在宅療養支援病院</t>
    <phoneticPr fontId="19"/>
  </si>
  <si>
    <t>　在宅療養支援病院以外の病院</t>
    <phoneticPr fontId="19"/>
  </si>
  <si>
    <t>　在宅療養支援診療所</t>
    <phoneticPr fontId="19"/>
  </si>
  <si>
    <t>　機能強化型在宅療養支援診療所</t>
    <phoneticPr fontId="19"/>
  </si>
  <si>
    <t>　在宅時医学総合管理料の届出がある診療所</t>
    <phoneticPr fontId="19"/>
  </si>
  <si>
    <t>　上記以外の診療所</t>
    <phoneticPr fontId="19"/>
  </si>
  <si>
    <t>　訪問看護ステーション</t>
    <phoneticPr fontId="19"/>
  </si>
  <si>
    <t>　訪問入浴介護</t>
    <phoneticPr fontId="4"/>
  </si>
  <si>
    <t>看取り未実施</t>
    <rPh sb="0" eb="2">
      <t>ミト</t>
    </rPh>
    <rPh sb="3" eb="6">
      <t>ミジッシ</t>
    </rPh>
    <phoneticPr fontId="3"/>
  </si>
  <si>
    <t>（様式１-①）</t>
    <phoneticPr fontId="4"/>
  </si>
  <si>
    <t>オ</t>
    <phoneticPr fontId="3"/>
  </si>
  <si>
    <t>検査等、他の病院に通院する必要がある場合、住宅職員が送迎又は介護タクシーの手配を行っている</t>
    <phoneticPr fontId="3"/>
  </si>
  <si>
    <t>●</t>
    <phoneticPr fontId="3"/>
  </si>
  <si>
    <t>入居者のニーズに応じて、調剤薬局の薬剤師や歯科衛生士など、地域の様々な職種との連携を行っている</t>
    <rPh sb="0" eb="3">
      <t>ニュウキョシャ</t>
    </rPh>
    <rPh sb="8" eb="9">
      <t>オウ</t>
    </rPh>
    <rPh sb="12" eb="14">
      <t>チョウザイ</t>
    </rPh>
    <rPh sb="14" eb="16">
      <t>ヤッキョク</t>
    </rPh>
    <rPh sb="17" eb="20">
      <t>ヤクザイシ</t>
    </rPh>
    <rPh sb="21" eb="23">
      <t>シカ</t>
    </rPh>
    <rPh sb="23" eb="26">
      <t>エイセイシ</t>
    </rPh>
    <rPh sb="29" eb="31">
      <t>チイキ</t>
    </rPh>
    <rPh sb="32" eb="34">
      <t>サマザマ</t>
    </rPh>
    <rPh sb="35" eb="37">
      <t>ショクシュ</t>
    </rPh>
    <rPh sb="39" eb="41">
      <t>レンケイ</t>
    </rPh>
    <rPh sb="42" eb="43">
      <t>オコナ</t>
    </rPh>
    <phoneticPr fontId="3"/>
  </si>
  <si>
    <t>サービス付き高齢者向け住宅における
医療・介護連携のチェックリスト</t>
    <phoneticPr fontId="32"/>
  </si>
  <si>
    <t>特定施設入居者生活介護の指定を受けていない</t>
  </si>
  <si>
    <t>医療・介護連携</t>
  </si>
  <si>
    <t>医療のみと連携</t>
    <phoneticPr fontId="32"/>
  </si>
  <si>
    <t>介護のみと連携</t>
    <phoneticPr fontId="32"/>
  </si>
  <si>
    <t>住宅名</t>
    <rPh sb="0" eb="2">
      <t>ジュウタク</t>
    </rPh>
    <rPh sb="2" eb="3">
      <t>メイ</t>
    </rPh>
    <phoneticPr fontId="32"/>
  </si>
  <si>
    <t>登録番号</t>
    <rPh sb="0" eb="2">
      <t>トウロク</t>
    </rPh>
    <rPh sb="2" eb="4">
      <t>バンゴウ</t>
    </rPh>
    <phoneticPr fontId="32"/>
  </si>
  <si>
    <t>特定施設</t>
    <rPh sb="0" eb="2">
      <t>トクテイ</t>
    </rPh>
    <rPh sb="2" eb="4">
      <t>シセツ</t>
    </rPh>
    <phoneticPr fontId="32"/>
  </si>
  <si>
    <t>様式</t>
    <rPh sb="0" eb="2">
      <t>ヨウシキ</t>
    </rPh>
    <phoneticPr fontId="32"/>
  </si>
  <si>
    <t>特定施設入居者生活介護の指定を受けている</t>
    <phoneticPr fontId="32"/>
  </si>
  <si>
    <t>包括型（一般型）</t>
    <phoneticPr fontId="32"/>
  </si>
  <si>
    <t>外部サービス利用型</t>
    <phoneticPr fontId="32"/>
  </si>
  <si>
    <t>様式１－①</t>
    <phoneticPr fontId="32"/>
  </si>
  <si>
    <t>様式１－②</t>
    <phoneticPr fontId="32"/>
  </si>
  <si>
    <t>様式１－③</t>
    <phoneticPr fontId="32"/>
  </si>
  <si>
    <t>様式2－①</t>
    <phoneticPr fontId="32"/>
  </si>
  <si>
    <t>様式2－②</t>
    <phoneticPr fontId="32"/>
  </si>
  <si>
    <t>　　　　　　　　　　　　　… ピンクセル ： 「登録番号」をご記入してください。</t>
    <rPh sb="24" eb="26">
      <t>トウロク</t>
    </rPh>
    <rPh sb="26" eb="28">
      <t>バンゴウ</t>
    </rPh>
    <rPh sb="31" eb="33">
      <t>キニュウ</t>
    </rPh>
    <phoneticPr fontId="32"/>
  </si>
  <si>
    <t>　　　　　　　　　　　　　… 白色セル 　： 自動入力。入力しないでください。</t>
    <rPh sb="15" eb="16">
      <t>シロ</t>
    </rPh>
    <rPh sb="16" eb="17">
      <t>イロ</t>
    </rPh>
    <rPh sb="23" eb="25">
      <t>ジドウ</t>
    </rPh>
    <rPh sb="25" eb="27">
      <t>ニュウリョク</t>
    </rPh>
    <rPh sb="28" eb="30">
      <t>ニュウリョク</t>
    </rPh>
    <phoneticPr fontId="32"/>
  </si>
  <si>
    <t>特定・利用権</t>
  </si>
  <si>
    <t>扶桑管理サービス株式会社</t>
  </si>
  <si>
    <t>株式会社　サンベスト東信</t>
  </si>
  <si>
    <t>ＳＯＭＰＯケア株式会社</t>
  </si>
  <si>
    <t>株式会社　ニュース　ラボ</t>
  </si>
  <si>
    <t>株式会社学研ココファン</t>
  </si>
  <si>
    <t>医療法人財団　朔望会</t>
  </si>
  <si>
    <t>株式会社らいふ</t>
  </si>
  <si>
    <t>株式会社シノケンウェルネス</t>
  </si>
  <si>
    <t>株式会社ベネッセスタイルケア</t>
  </si>
  <si>
    <t>株式会社コンフォート</t>
  </si>
  <si>
    <t>株式会社東急イーライフデザイン</t>
  </si>
  <si>
    <t>シマダリビングパートナーズ株式会社</t>
  </si>
  <si>
    <t>ＨＩＴＯＷＡケアサービス株式会社</t>
  </si>
  <si>
    <t>株式会社東日本福祉経営サービス</t>
  </si>
  <si>
    <t>事業者名</t>
    <rPh sb="0" eb="3">
      <t>ジギョウシャ</t>
    </rPh>
    <rPh sb="3" eb="4">
      <t>メイ</t>
    </rPh>
    <phoneticPr fontId="32"/>
  </si>
  <si>
    <t xml:space="preserve">  【ご回答にあたっての留意事項】</t>
    <phoneticPr fontId="32"/>
  </si>
  <si>
    <r>
      <t>■　下記の</t>
    </r>
    <r>
      <rPr>
        <b/>
        <u val="double"/>
        <sz val="14"/>
        <color theme="1"/>
        <rFont val="BIZ UDPゴシック"/>
        <family val="3"/>
        <charset val="128"/>
      </rPr>
      <t>「登録番号」をご記入</t>
    </r>
    <r>
      <rPr>
        <sz val="11"/>
        <color theme="1"/>
        <rFont val="BIZ UDPゴシック"/>
        <family val="3"/>
        <charset val="128"/>
      </rPr>
      <t>いただき、該当する</t>
    </r>
    <r>
      <rPr>
        <b/>
        <sz val="14"/>
        <color theme="1"/>
        <rFont val="BIZ UDPゴシック"/>
        <family val="3"/>
        <charset val="128"/>
      </rPr>
      <t>「様式」をご確認</t>
    </r>
    <r>
      <rPr>
        <sz val="11"/>
        <color theme="1"/>
        <rFont val="BIZ UDPゴシック"/>
        <family val="3"/>
        <charset val="128"/>
      </rPr>
      <t>ください。
■　医療・介護のいずれか、もしくは双方と連携を行っている住宅について
     「様式」と以下の「表」に基づき、</t>
    </r>
    <r>
      <rPr>
        <u/>
        <sz val="11"/>
        <color theme="1"/>
        <rFont val="BIZ UDPゴシック"/>
        <family val="3"/>
        <charset val="128"/>
      </rPr>
      <t>該当の様式</t>
    </r>
    <r>
      <rPr>
        <sz val="11"/>
        <color theme="1"/>
        <rFont val="BIZ UDPゴシック"/>
        <family val="3"/>
        <charset val="128"/>
      </rPr>
      <t>でチェックリストをご作成ください。
    （記入方法は、別紙「記入例」を参考にしてください）</t>
    </r>
    <rPh sb="80" eb="82">
      <t>ヨウシキ</t>
    </rPh>
    <rPh sb="84" eb="86">
      <t>イカ</t>
    </rPh>
    <rPh sb="88" eb="89">
      <t>ヒョウ</t>
    </rPh>
    <phoneticPr fontId="32"/>
  </si>
  <si>
    <t>「様式１－①」「様式１－②」「様式１－③」からお選びください</t>
    <rPh sb="1" eb="3">
      <t>ヨウシキ</t>
    </rPh>
    <rPh sb="24" eb="25">
      <t>エラ</t>
    </rPh>
    <phoneticPr fontId="32"/>
  </si>
  <si>
    <t>「様式2－①」「様式2－②」からお選びください</t>
    <rPh sb="17" eb="18">
      <t>エラ</t>
    </rPh>
    <phoneticPr fontId="32"/>
  </si>
  <si>
    <t>プラチナ・シニアホーム足立竹ノ塚</t>
  </si>
  <si>
    <t>パステルライフ昭島</t>
  </si>
  <si>
    <t>ＨＤケア高田馬場</t>
  </si>
  <si>
    <t>サンベストビレッジ浮間公園</t>
  </si>
  <si>
    <t>アンジェリカハイツ</t>
  </si>
  <si>
    <t>そんぽの家Ｓ王子神谷</t>
  </si>
  <si>
    <t>そんぽの家Ｓ玉川上水</t>
  </si>
  <si>
    <t>そんぽの家Ｓ府中住吉</t>
  </si>
  <si>
    <t>ゆいま～る拝島</t>
  </si>
  <si>
    <t>そんぽの家Ｓ上野毛</t>
  </si>
  <si>
    <t>そんぽの家Ｓ井荻</t>
  </si>
  <si>
    <t>そんぽの家Ｓ江古田</t>
  </si>
  <si>
    <t>そんぽの家Ｓ足立保塚</t>
  </si>
  <si>
    <t>そんぽの家Ｓ綾瀬</t>
  </si>
  <si>
    <t>そんぽの家Ｓ四つ木</t>
  </si>
  <si>
    <t>そんぽの家Ｓ調布</t>
  </si>
  <si>
    <t>そんぽの家Ｓ西府</t>
  </si>
  <si>
    <t>そんぽの家Ｓ府中中河原</t>
  </si>
  <si>
    <t>そんぽの家Ｓ堀切菖蒲園</t>
  </si>
  <si>
    <t>そんぽの家Ｓ羽田</t>
  </si>
  <si>
    <t>そんぽの家Ｓ烏山</t>
  </si>
  <si>
    <t>そんぽの家Ｓ北綾瀬</t>
  </si>
  <si>
    <t>そんぽの家Ｓ扇東</t>
  </si>
  <si>
    <t>ベリーハイム　あやとり</t>
  </si>
  <si>
    <t>品川区高齢者向け優良賃貸住宅コムニカ</t>
  </si>
  <si>
    <t>高齢者マンション　サンシャインビラ</t>
  </si>
  <si>
    <t>そんぽの家Ｓ府中南町</t>
  </si>
  <si>
    <t>そんぽの家Ｓ新高島平</t>
  </si>
  <si>
    <t>そんぽの家Ｓ板橋仲宿</t>
  </si>
  <si>
    <t>そんぽの家Ｓ西糀谷</t>
  </si>
  <si>
    <t>そんぽの家Ｓ扇大橋</t>
  </si>
  <si>
    <t>そんぽの家Ｓ大泉北</t>
  </si>
  <si>
    <t>そんぽの家Ｓ稲城長沼</t>
  </si>
  <si>
    <t>憩いの家</t>
  </si>
  <si>
    <t>ココファンレイクヒルズ</t>
  </si>
  <si>
    <t>ココファン池上</t>
  </si>
  <si>
    <t>そんぽの家Ｓ吉祥寺南</t>
  </si>
  <si>
    <t>高齢者フラット　楽</t>
  </si>
  <si>
    <t>ウェリスオリーブ新小岩</t>
  </si>
  <si>
    <t>星風会サービス付き高齢者向け住宅カーサ・ラ・ヴィーダ保木間</t>
  </si>
  <si>
    <t>府中市高齢者住宅うらら多磨</t>
  </si>
  <si>
    <t>そんぽの家Ｓときわ台南</t>
  </si>
  <si>
    <t>そんぽの家Ｓ保谷北町</t>
  </si>
  <si>
    <t>じゃすみん扇</t>
  </si>
  <si>
    <t>グループリビングあやせ</t>
  </si>
  <si>
    <t>サービス付き高齢者向け住宅「南聖園」</t>
  </si>
  <si>
    <t xml:space="preserve">プラチナ・シニアホーム板橋徳丸 </t>
  </si>
  <si>
    <t>大田幸陽会ラナハウス西糀谷</t>
  </si>
  <si>
    <t>グリーンヒルズときわ台</t>
  </si>
  <si>
    <t>フルール細田</t>
  </si>
  <si>
    <t>パステルライフ福生</t>
  </si>
  <si>
    <t>風のガーデンひの</t>
  </si>
  <si>
    <t>グランマリバーサイド立川</t>
  </si>
  <si>
    <t>西東京ケアコミュニティそよ風</t>
  </si>
  <si>
    <t>ガーデンフィールズ六木</t>
  </si>
  <si>
    <t>ガーデンフィールズ花畑</t>
  </si>
  <si>
    <t>ガーデンフィールズとねり公園BigBell</t>
  </si>
  <si>
    <t>ようせいメディカルコート</t>
  </si>
  <si>
    <t>ケアホーム西大井こうほうえん</t>
  </si>
  <si>
    <t>祖師谷ケアパークそよ風</t>
  </si>
  <si>
    <t>高齢者向け住宅せせらぎ</t>
  </si>
  <si>
    <t>マストライフ古河庭園</t>
  </si>
  <si>
    <t>デンハウス大森山王</t>
  </si>
  <si>
    <t>東急ウェリナ旗の台</t>
  </si>
  <si>
    <t>そんぽの家Ｓ武蔵野</t>
  </si>
  <si>
    <t>品川区立大井林町高齢者住宅</t>
  </si>
  <si>
    <t>ココファンまちだ鶴川</t>
  </si>
  <si>
    <t>アイリスガーデン昭島</t>
  </si>
  <si>
    <t>ライフサポートレジデンスゆらら船堀駅前</t>
  </si>
  <si>
    <t>アイエスコート西麻布</t>
  </si>
  <si>
    <t>そんぽの家Ｓ武蔵砂川</t>
  </si>
  <si>
    <t xml:space="preserve">プラチナ・シニアホーム東大和 </t>
  </si>
  <si>
    <t>ココファン水元</t>
  </si>
  <si>
    <t>シニアハウスくさばな</t>
  </si>
  <si>
    <t>東向島サービス付き高齢者向け住宅　スマイル・メゾン曳舟</t>
  </si>
  <si>
    <t>きららハウス花畑</t>
  </si>
  <si>
    <t>グランドマスト椎名町</t>
  </si>
  <si>
    <t>ベリーハイム　あやとり　ＡＮＮＥＸ</t>
  </si>
  <si>
    <t>そんぽの家Ｓ板橋若木</t>
  </si>
  <si>
    <t>そんぽの家Ｓ久米川</t>
  </si>
  <si>
    <t>そんぽの家Ｓ立川</t>
  </si>
  <si>
    <t>そんぽの家Ｓ東伏見</t>
  </si>
  <si>
    <t>サービス付き高齢者向け住宅　みどりの杜</t>
  </si>
  <si>
    <t>そんぽの家Ｓ奈美木成増</t>
  </si>
  <si>
    <t>そんぽの家Ｓ西新小岩</t>
  </si>
  <si>
    <t>そんぽの家Ｓ練馬土支田</t>
  </si>
  <si>
    <t>ナーシングホーム奥戸</t>
  </si>
  <si>
    <t>青山メディケア</t>
  </si>
  <si>
    <t>コーシャハイム向原7号棟(サービス付き高齢者向け住宅）</t>
  </si>
  <si>
    <t>ケアガーデン　ＩＳＨＩＤＡ</t>
  </si>
  <si>
    <t>ココファン立川弐番館</t>
  </si>
  <si>
    <t>コーシャハイム千歳烏山　サービス付き高齢者向け住宅　10号棟</t>
  </si>
  <si>
    <t>コーシャハイム千歳烏山　サービス付き高齢者向け住宅　9号棟</t>
  </si>
  <si>
    <t>コーシャハイム千歳烏山　サービス付き高齢者向け住宅　11号棟</t>
  </si>
  <si>
    <t>そんぽの家Ｓ木場公園</t>
  </si>
  <si>
    <t>サービス付き高齢者向け住宅　シニアコートビオラ</t>
  </si>
  <si>
    <t>ホームステーションらいふ成城西</t>
  </si>
  <si>
    <t>ゆいま～る多摩平の森　弐番館</t>
  </si>
  <si>
    <t>グランクレール成城</t>
  </si>
  <si>
    <t>そんぽの家Ｓ東墨田ヒカリ</t>
  </si>
  <si>
    <t>ぐりーん・さいと　サルビア荘</t>
  </si>
  <si>
    <t>ココファン立川</t>
  </si>
  <si>
    <t>共英ハウス</t>
  </si>
  <si>
    <t>リリィパワーズレジデンス竹ノ塚</t>
  </si>
  <si>
    <t>あじさい北田園</t>
  </si>
  <si>
    <t>ガーデンフィールズ竹の塚</t>
  </si>
  <si>
    <t>そんぽの家Ｓ稲城</t>
  </si>
  <si>
    <t>なごやかレジデンス小平上水</t>
  </si>
  <si>
    <t>そんぽの家Ｓ国領</t>
  </si>
  <si>
    <t>そんぽの家Ｓ保谷駅前</t>
  </si>
  <si>
    <t>ミモザ白寿庵足立江北</t>
  </si>
  <si>
    <t>ホームステーションらいふ清瀬</t>
  </si>
  <si>
    <t>ハートランド足立</t>
  </si>
  <si>
    <t>ココファン四谷</t>
  </si>
  <si>
    <t>ホームステーションらいふ小平</t>
  </si>
  <si>
    <t>プラチナ・シニアホーム高島平</t>
  </si>
  <si>
    <t>高齢者賃貸住宅　もも</t>
  </si>
  <si>
    <t>寿らいふときわ台</t>
  </si>
  <si>
    <t>ココファン練馬関町</t>
  </si>
  <si>
    <t>ゆいま～る中沢</t>
  </si>
  <si>
    <t>サコージュ国分寺</t>
  </si>
  <si>
    <t>じゃすみん２番館</t>
  </si>
  <si>
    <t>そんぽの家Ｓ上石神井</t>
  </si>
  <si>
    <t>レイ・ストーリア滝山</t>
  </si>
  <si>
    <t>ディーフェスタ日野</t>
  </si>
  <si>
    <t>しんあい清戸の里</t>
  </si>
  <si>
    <t>マストクレリアン神楽坂</t>
  </si>
  <si>
    <t>リレ府中白糸台</t>
  </si>
  <si>
    <t>じゃすみん花畑</t>
  </si>
  <si>
    <t>マザーズハウス武蔵村山</t>
  </si>
  <si>
    <t>そんぽの家Ｓ西大井</t>
  </si>
  <si>
    <t>ディーフェスタクオーレ福生</t>
  </si>
  <si>
    <t>なごやかレジデンス練馬大泉</t>
  </si>
  <si>
    <t>みどりの樹清瀬</t>
  </si>
  <si>
    <t>コンフォートフォレスタ新柴又</t>
  </si>
  <si>
    <t>寿らいふ高島平</t>
  </si>
  <si>
    <t>リアンレーヴ立川</t>
  </si>
  <si>
    <t>小田急のサービス付き高齢者向け住宅　レオーダ経堂</t>
  </si>
  <si>
    <t>ホスピタウン梅島</t>
  </si>
  <si>
    <t>小茂根さつきハイム</t>
  </si>
  <si>
    <t>サービス付高齢者住宅　敬愛の森</t>
  </si>
  <si>
    <t>フォセット六月</t>
  </si>
  <si>
    <t>プライマリー山王</t>
  </si>
  <si>
    <t>カーサルーデ</t>
  </si>
  <si>
    <t>リリィパワーズレジデンス町田</t>
  </si>
  <si>
    <t>カーサさくらが丘</t>
  </si>
  <si>
    <t>そんぽの家Ｓ平和台</t>
  </si>
  <si>
    <t>メディカルホームセントラル南馬込</t>
  </si>
  <si>
    <t>せらび小金井</t>
  </si>
  <si>
    <t>けやき館</t>
  </si>
  <si>
    <t>なごやかレジデンス東久留米</t>
  </si>
  <si>
    <t>なごやかレジデンス小平小川</t>
  </si>
  <si>
    <t>そんぽの家Ｓ上野毛駅前</t>
  </si>
  <si>
    <t>ホームステーションらいふ蓮根</t>
  </si>
  <si>
    <t>carna五反田</t>
  </si>
  <si>
    <t>銀木犀＜西新井大師＞</t>
  </si>
  <si>
    <t>ゆいま～る高島平</t>
  </si>
  <si>
    <t>プラチナ・シニアホーム武蔵村山</t>
  </si>
  <si>
    <t>なごやかレジデンス多摩</t>
  </si>
  <si>
    <t>かがやきの季　中野南台</t>
  </si>
  <si>
    <t>プラチナ・シニアホーム板橋徳丸弐番館</t>
  </si>
  <si>
    <t>グランドマスト西ヶ原</t>
  </si>
  <si>
    <t>安立園サービス付住宅さんぽ道</t>
  </si>
  <si>
    <t>ココファン仲池上</t>
  </si>
  <si>
    <t>マザーズハウス瑞穂</t>
  </si>
  <si>
    <t>清風ヒルズ金井</t>
  </si>
  <si>
    <t>プラチナ・シニアホーム武蔵村山弐番館</t>
  </si>
  <si>
    <t>なごやかレジデンス府中白糸台</t>
  </si>
  <si>
    <t>リアンレーヴ小平弐番館</t>
  </si>
  <si>
    <t>ひだまりガーデン南町田</t>
  </si>
  <si>
    <t>ディーフェスタクオーレ立川</t>
  </si>
  <si>
    <t>ヘーベルVillageやまだい中町</t>
  </si>
  <si>
    <t>リリィパワーズレジデンスすみだ向島</t>
  </si>
  <si>
    <t>プラチナ・シニアホーム西東京ひばりヶ丘</t>
  </si>
  <si>
    <t>なごやかレジデンス一之江北</t>
  </si>
  <si>
    <t>レジデンス足立島根</t>
  </si>
  <si>
    <t>はーとびれっじ豊島園</t>
  </si>
  <si>
    <t>清住の杜　町田</t>
  </si>
  <si>
    <t>えがおの家花畑</t>
  </si>
  <si>
    <t>ハイムガーデン立川幸町</t>
  </si>
  <si>
    <t>グランドマスト浜田山</t>
  </si>
  <si>
    <t>なごやかレジデンス武蔵境</t>
  </si>
  <si>
    <t>そんぽの家Ｓ三鷹丸池公園</t>
  </si>
  <si>
    <t>コープみらいサービス付き高齢者向け住宅コープみらいえ中野</t>
  </si>
  <si>
    <t>グランドマスト三鷹上連雀</t>
  </si>
  <si>
    <t>ホームステーションらいふ町田</t>
  </si>
  <si>
    <t>アイリスガーデン用賀</t>
  </si>
  <si>
    <t>なごやかレジデンス国立</t>
  </si>
  <si>
    <t>水車の家</t>
  </si>
  <si>
    <t>なごやかレジデンス東大泉</t>
  </si>
  <si>
    <t>公益財団法人結核予防会グリューネスハイム新山手</t>
  </si>
  <si>
    <t>サービス付き高齢者向け住宅　サンライズ小川</t>
  </si>
  <si>
    <t>スマイラス聖蹟桜ヶ丘</t>
  </si>
  <si>
    <t>コーシャハイム平尾　サービス付き高齢者向け住宅</t>
  </si>
  <si>
    <t>グランクレール世田谷中町シニアレジデンス</t>
  </si>
  <si>
    <t>グランクレール世田谷中町ケアレジデンス</t>
  </si>
  <si>
    <t>銀木犀＜東砂＞</t>
  </si>
  <si>
    <t>グランドマスト八幡山</t>
  </si>
  <si>
    <t>アビリティーズコート府中</t>
  </si>
  <si>
    <t>リハビリホームまどか上祖師谷</t>
  </si>
  <si>
    <t>ホームステーションらいふ中板橋</t>
  </si>
  <si>
    <t>グランドマスト中野若宮</t>
  </si>
  <si>
    <t>ウエリスオリーブ武蔵野関町</t>
  </si>
  <si>
    <t>ウエリスオリーブ武蔵野関町ケアレジデンス</t>
  </si>
  <si>
    <t>なごやかレジデンス板橋</t>
  </si>
  <si>
    <t>和</t>
  </si>
  <si>
    <t>四季菜館</t>
  </si>
  <si>
    <t>ガーデンテラス赤羽</t>
  </si>
  <si>
    <t>グランディナ嶺町</t>
  </si>
  <si>
    <t>アミカの郷亀有</t>
  </si>
  <si>
    <t>桜美林ガーデンヒルズ（Ｃ棟）</t>
  </si>
  <si>
    <t>桜美林ガーデンヒルズ（Ｄ棟）</t>
  </si>
  <si>
    <t>リリィパワーズレジデンスまちだ森野</t>
  </si>
  <si>
    <t>ハーモニーライフ八幡山</t>
  </si>
  <si>
    <t>グランドマスト江古田の杜</t>
  </si>
  <si>
    <t>住まいるＣｌａｓｓ本町田</t>
  </si>
  <si>
    <t>ウエリスオリーブ町田中町</t>
  </si>
  <si>
    <t>リハビリホーム花はた</t>
  </si>
  <si>
    <t>グランドマスト成城北</t>
  </si>
  <si>
    <t>フォレスト・イン・エステート谷戸沢</t>
  </si>
  <si>
    <t>グランドマスト勝どき</t>
  </si>
  <si>
    <t>ココファン勝どき</t>
  </si>
  <si>
    <t>なごやかレジデンス町田</t>
  </si>
  <si>
    <t>なごやかレジデンス清瀬</t>
  </si>
  <si>
    <t>グランドマストひばりが丘南</t>
  </si>
  <si>
    <t>生活クラブ・サービス付き高齢者向け住宅センテナル町田</t>
  </si>
  <si>
    <t>グランドマスト柳沢</t>
  </si>
  <si>
    <t>グレイテストライフ浅草</t>
  </si>
  <si>
    <t>リアンレーヴ世田谷</t>
  </si>
  <si>
    <t>エイジフリー ハウス 府中栄町</t>
  </si>
  <si>
    <t>グランドマスト板橋本蓮沼</t>
  </si>
  <si>
    <t>グランドマスト練馬桜台</t>
  </si>
  <si>
    <t>グランドマスト大塚駅前</t>
  </si>
  <si>
    <t>メゾン　あやとり</t>
  </si>
  <si>
    <t>ホームステーションらいふ三鷹</t>
  </si>
  <si>
    <t>イリーゼ西国分寺</t>
  </si>
  <si>
    <t>グランドマスト墨田文花</t>
  </si>
  <si>
    <t>ファミリー・ホスピス成瀬ハウス</t>
  </si>
  <si>
    <t>サービス付き高齢者向け住宅　愛の泉　恩多レジデンス</t>
  </si>
  <si>
    <t>グランドマスト赤堤</t>
  </si>
  <si>
    <t>悠楽里レジデンス六本木</t>
  </si>
  <si>
    <t>マザーズハウス東村山</t>
  </si>
  <si>
    <t>エクラシア清瀬</t>
  </si>
  <si>
    <t>ヒルサイドガーデン　夕陽ヶ丘</t>
  </si>
  <si>
    <t>やさしい手シニアリビングやさしえ三鷹中原</t>
  </si>
  <si>
    <t>エクラシア青梅</t>
  </si>
  <si>
    <t>ホームステーションらいふ日野</t>
  </si>
  <si>
    <t>こまえ正吉苑サービス付き高齢者向け住宅　</t>
  </si>
  <si>
    <t>ライブラリ大森東五丁目</t>
  </si>
  <si>
    <t>リリィパワーズレジデンス保谷</t>
  </si>
  <si>
    <t>アミカの郷成増</t>
  </si>
  <si>
    <t>パークウェルステイト浜田山</t>
  </si>
  <si>
    <t>ツクイ・ののあおやま</t>
  </si>
  <si>
    <t>特定非営利活動法人狛江共生の家</t>
  </si>
  <si>
    <t>ＩＴフォレストこだいらサービス付き高齢者向け住宅</t>
  </si>
  <si>
    <t>リリィパワーズレジデンス武蔵野</t>
  </si>
  <si>
    <t>デンマークINNつつじヶ丘</t>
  </si>
  <si>
    <t>株式会社レイクス２１</t>
  </si>
  <si>
    <t>株式会社グランフレア金町</t>
  </si>
  <si>
    <t>グランド・マスターズ武蔵府中</t>
  </si>
  <si>
    <t>ミアヘルサ　オアシスひばりが丘</t>
  </si>
  <si>
    <t>グランクレールHARUMI FLAGシニアレジデンス</t>
  </si>
  <si>
    <t>グランクレールHARUMI FLAGケアレジデンス</t>
  </si>
  <si>
    <t>✔</t>
    <phoneticPr fontId="18"/>
  </si>
  <si>
    <t>☜必須事項の設問には、必ず回答をお願いします</t>
    <rPh sb="6" eb="8">
      <t>セツモン</t>
    </rPh>
    <phoneticPr fontId="3"/>
  </si>
  <si>
    <t>☜基準の設問には、必ず回答をお願いします</t>
    <rPh sb="1" eb="3">
      <t>キジュン</t>
    </rPh>
    <rPh sb="4" eb="6">
      <t>セツモン</t>
    </rPh>
    <phoneticPr fontId="3"/>
  </si>
  <si>
    <t>☜ここでの「連携」とは、入居者が生活を継続するために受ける医療サービス又は介護保険サービスもしくはその両方を提供する医療・介護事業者と、登録事業者及び生活支援サービスを提供する事業者とが、互いに連絡及び協力することをいいます。</t>
    <phoneticPr fontId="18"/>
  </si>
  <si>
    <t>■　本チェックリストにご記入いただいた内容のうち「必須事項となる項目のチェック状況」と
　 「必須事項以外の項目でチェック欄に「はい」と回答した項目」については、 原則として
    サービス付き高齢者向け住宅ごとに都のホームページで公表を行います。</t>
    <phoneticPr fontId="32"/>
  </si>
  <si>
    <r>
      <t>■　回答について
　　・</t>
    </r>
    <r>
      <rPr>
        <sz val="11"/>
        <color rgb="FFFF0000"/>
        <rFont val="BIZ UDPゴシック"/>
        <family val="3"/>
        <charset val="128"/>
      </rPr>
      <t>チェックマークが赤字で表示される場合は、必須項目に「いいえ」と回答するなど不適切な
     回答である可能性があります。回答内容をご確認ください。</t>
    </r>
    <r>
      <rPr>
        <sz val="11"/>
        <color theme="1"/>
        <rFont val="BIZ UDPゴシック"/>
        <family val="3"/>
        <charset val="128"/>
      </rPr>
      <t xml:space="preserve">
　　・大項目で「いいえ」を選択すると、その項目の小項目は回答の必要がないため、網掛けとな
     ります。記入しないでください。</t>
    </r>
    <rPh sb="2" eb="4">
      <t>カイトウ</t>
    </rPh>
    <rPh sb="20" eb="22">
      <t>アカジ</t>
    </rPh>
    <rPh sb="23" eb="25">
      <t>ヒョウジ</t>
    </rPh>
    <rPh sb="28" eb="30">
      <t>バアイ</t>
    </rPh>
    <rPh sb="32" eb="34">
      <t>ヒッス</t>
    </rPh>
    <rPh sb="34" eb="36">
      <t>コウモク</t>
    </rPh>
    <rPh sb="43" eb="45">
      <t>カイトウ</t>
    </rPh>
    <rPh sb="51" eb="53">
      <t>カイトウ</t>
    </rPh>
    <rPh sb="59" eb="62">
      <t>カノウセイ</t>
    </rPh>
    <rPh sb="68" eb="70">
      <t>カイトウ</t>
    </rPh>
    <rPh sb="70" eb="72">
      <t>ナイヨウ</t>
    </rPh>
    <rPh sb="74" eb="76">
      <t>カクニン</t>
    </rPh>
    <rPh sb="83" eb="86">
      <t>ダイコウモク</t>
    </rPh>
    <rPh sb="95" eb="97">
      <t>センタク</t>
    </rPh>
    <rPh sb="103" eb="105">
      <t>コウモク</t>
    </rPh>
    <rPh sb="106" eb="109">
      <t>ショウコウモク</t>
    </rPh>
    <rPh sb="110" eb="112">
      <t>カイトウ</t>
    </rPh>
    <rPh sb="113" eb="115">
      <t>ヒツヨウ</t>
    </rPh>
    <rPh sb="121" eb="123">
      <t>アミカ</t>
    </rPh>
    <phoneticPr fontId="32"/>
  </si>
  <si>
    <r>
      <t xml:space="preserve">■　なお、記入方法等について不明な点がある場合には
　　 以下の連絡先までお問い合わせください。
　　 </t>
    </r>
    <r>
      <rPr>
        <b/>
        <sz val="11"/>
        <color theme="1"/>
        <rFont val="BIZ UDPゴシック"/>
        <family val="3"/>
        <charset val="128"/>
      </rPr>
      <t>お問合せ先：東京都福祉局高齢者施策推進部
　   　　　　　　           　在宅支援課高齢者住宅担当　　　　　　Tel：03-5320-4273</t>
    </r>
    <rPh sb="67" eb="68">
      <t>シャ</t>
    </rPh>
    <rPh sb="68" eb="70">
      <t>シサク</t>
    </rPh>
    <rPh sb="70" eb="72">
      <t>スイシン</t>
    </rPh>
    <rPh sb="96" eb="98">
      <t>ザイタク</t>
    </rPh>
    <phoneticPr fontId="32"/>
  </si>
  <si>
    <t>20395M</t>
  </si>
  <si>
    <t>20396N</t>
  </si>
  <si>
    <t>20396O</t>
  </si>
  <si>
    <t>20396M</t>
  </si>
  <si>
    <t>20397N</t>
  </si>
  <si>
    <t>20397O</t>
  </si>
  <si>
    <t>20397M</t>
  </si>
  <si>
    <t>20398N</t>
  </si>
  <si>
    <t>20398O</t>
  </si>
  <si>
    <t>20398M</t>
  </si>
  <si>
    <t>20399N</t>
  </si>
  <si>
    <t>20399O</t>
  </si>
  <si>
    <t>20399M</t>
  </si>
  <si>
    <t>20400N</t>
  </si>
  <si>
    <t>20400O</t>
  </si>
  <si>
    <t>20400M</t>
  </si>
  <si>
    <t>20401N</t>
  </si>
  <si>
    <t>20401O</t>
  </si>
  <si>
    <t>20401M</t>
  </si>
  <si>
    <t>20402N</t>
  </si>
  <si>
    <t>20402O</t>
  </si>
  <si>
    <t>20402M</t>
  </si>
  <si>
    <t>20403N</t>
  </si>
  <si>
    <t>20403O</t>
  </si>
  <si>
    <t>20403M</t>
  </si>
  <si>
    <t>20404N</t>
  </si>
  <si>
    <t>20404O</t>
  </si>
  <si>
    <t>20404M</t>
  </si>
  <si>
    <t>20405N</t>
  </si>
  <si>
    <t>20405O</t>
  </si>
  <si>
    <t>20405M</t>
  </si>
  <si>
    <t>20406N</t>
  </si>
  <si>
    <t>20406O</t>
  </si>
  <si>
    <t>20406M</t>
  </si>
  <si>
    <t>20407N</t>
  </si>
  <si>
    <t>20407O</t>
  </si>
  <si>
    <t>20407M</t>
  </si>
  <si>
    <t>20408N</t>
  </si>
  <si>
    <t>20408O</t>
  </si>
  <si>
    <t>20408M</t>
  </si>
  <si>
    <t>20409N</t>
  </si>
  <si>
    <t>20409O</t>
  </si>
  <si>
    <t>20409M</t>
  </si>
  <si>
    <t>20410N</t>
  </si>
  <si>
    <t>20410O</t>
  </si>
  <si>
    <t>20410M</t>
  </si>
  <si>
    <t>20411N</t>
  </si>
  <si>
    <t>20411O</t>
  </si>
  <si>
    <t>20411M</t>
  </si>
  <si>
    <t>20412N</t>
  </si>
  <si>
    <t>20412O</t>
  </si>
  <si>
    <t>20412M</t>
  </si>
  <si>
    <t>20413N</t>
  </si>
  <si>
    <t>20413O</t>
  </si>
  <si>
    <t>20413M</t>
  </si>
  <si>
    <t>20414N</t>
  </si>
  <si>
    <t>20414O</t>
  </si>
  <si>
    <t>20414M</t>
  </si>
  <si>
    <t>20415N</t>
  </si>
  <si>
    <t>20415O</t>
  </si>
  <si>
    <t>20415M</t>
  </si>
  <si>
    <t>20416N</t>
  </si>
  <si>
    <t>20416O</t>
  </si>
  <si>
    <t>20416M</t>
  </si>
  <si>
    <t>20417N</t>
  </si>
  <si>
    <t>20417O</t>
  </si>
  <si>
    <t>20417M</t>
  </si>
  <si>
    <t>20418N</t>
  </si>
  <si>
    <t>20418O</t>
  </si>
  <si>
    <t>20418M</t>
  </si>
  <si>
    <t>20419N</t>
  </si>
  <si>
    <t>20419O</t>
  </si>
  <si>
    <t>20419M</t>
  </si>
  <si>
    <t>20420N</t>
  </si>
  <si>
    <t>20420O</t>
  </si>
  <si>
    <t>20420M</t>
  </si>
  <si>
    <t>20421N</t>
  </si>
  <si>
    <t>20421O</t>
  </si>
  <si>
    <t>20421M</t>
  </si>
  <si>
    <t>20422N</t>
  </si>
  <si>
    <t>20422O</t>
  </si>
  <si>
    <t>20422M</t>
  </si>
  <si>
    <t>20423N</t>
  </si>
  <si>
    <t>20423O</t>
  </si>
  <si>
    <t>20423M</t>
  </si>
  <si>
    <t>20424N</t>
  </si>
  <si>
    <t>20424O</t>
  </si>
  <si>
    <t>20424M</t>
  </si>
  <si>
    <t>20425N</t>
  </si>
  <si>
    <t>20425O</t>
  </si>
  <si>
    <t>20425M</t>
  </si>
  <si>
    <t>20426N</t>
  </si>
  <si>
    <t>20426O</t>
  </si>
  <si>
    <t>20426M</t>
  </si>
  <si>
    <t>20427N</t>
  </si>
  <si>
    <t>20427O</t>
  </si>
  <si>
    <t>20427M</t>
  </si>
  <si>
    <t>20428N</t>
  </si>
  <si>
    <t>20428O</t>
  </si>
  <si>
    <t>20428M</t>
  </si>
  <si>
    <t>20429N</t>
  </si>
  <si>
    <t>20429O</t>
  </si>
  <si>
    <t>20429M</t>
  </si>
  <si>
    <t>20430N</t>
  </si>
  <si>
    <t>20430O</t>
  </si>
  <si>
    <t>20430M</t>
  </si>
  <si>
    <t>20431N</t>
  </si>
  <si>
    <t>20431O</t>
  </si>
  <si>
    <t>20431M</t>
  </si>
  <si>
    <t>20432N</t>
  </si>
  <si>
    <t>20432O</t>
  </si>
  <si>
    <t>20432M</t>
  </si>
  <si>
    <t>20433N</t>
  </si>
  <si>
    <t>20433O</t>
  </si>
  <si>
    <t>20433M</t>
  </si>
  <si>
    <t>20434N</t>
  </si>
  <si>
    <t>20434O</t>
  </si>
  <si>
    <t>20434M</t>
  </si>
  <si>
    <t>20435N</t>
  </si>
  <si>
    <t>20435O</t>
  </si>
  <si>
    <t>20435M</t>
  </si>
  <si>
    <t>20436N</t>
  </si>
  <si>
    <t>20436O</t>
  </si>
  <si>
    <t>20436M</t>
  </si>
  <si>
    <t>20437N</t>
  </si>
  <si>
    <t>20437O</t>
  </si>
  <si>
    <t>20437M</t>
  </si>
  <si>
    <t>20438N</t>
  </si>
  <si>
    <t>20438O</t>
  </si>
  <si>
    <t>20438M</t>
  </si>
  <si>
    <t>20439N</t>
  </si>
  <si>
    <t>20439O</t>
  </si>
  <si>
    <t>20439M</t>
  </si>
  <si>
    <t>20440N</t>
  </si>
  <si>
    <t>20440O</t>
  </si>
  <si>
    <t>20440M</t>
  </si>
  <si>
    <t>20441N</t>
  </si>
  <si>
    <t>20441O</t>
  </si>
  <si>
    <t>20441M</t>
  </si>
  <si>
    <t>20442N</t>
  </si>
  <si>
    <t>20442O</t>
  </si>
  <si>
    <t>20442M</t>
  </si>
  <si>
    <t>20443N</t>
  </si>
  <si>
    <t>20443O</t>
  </si>
  <si>
    <t>20443M</t>
  </si>
  <si>
    <t>20444N</t>
  </si>
  <si>
    <t>20444O</t>
  </si>
  <si>
    <t>20444M</t>
  </si>
  <si>
    <t>20445N</t>
  </si>
  <si>
    <t>20445O</t>
  </si>
  <si>
    <t>20445M</t>
  </si>
  <si>
    <t>20446N</t>
  </si>
  <si>
    <t>20446O</t>
  </si>
  <si>
    <t>20446M</t>
  </si>
  <si>
    <t>20447N</t>
  </si>
  <si>
    <t>20447O</t>
  </si>
  <si>
    <t>20447M</t>
  </si>
  <si>
    <t>20448N</t>
  </si>
  <si>
    <t>20448O</t>
  </si>
  <si>
    <t>20448M</t>
  </si>
  <si>
    <t>20449N</t>
  </si>
  <si>
    <t>20449O</t>
  </si>
  <si>
    <t>20449M</t>
  </si>
  <si>
    <t>20450N</t>
  </si>
  <si>
    <t>20450O</t>
  </si>
  <si>
    <t>20450M</t>
  </si>
  <si>
    <t>20451N</t>
  </si>
  <si>
    <t>20451O</t>
  </si>
  <si>
    <t>20451M</t>
  </si>
  <si>
    <t>20452N</t>
  </si>
  <si>
    <t>20452O</t>
  </si>
  <si>
    <t>20452M</t>
  </si>
  <si>
    <t>20453N</t>
  </si>
  <si>
    <t>20453O</t>
  </si>
  <si>
    <t>20453M</t>
  </si>
  <si>
    <t>20454N</t>
  </si>
  <si>
    <t>20454O</t>
  </si>
  <si>
    <t>20454M</t>
  </si>
  <si>
    <t>20455N</t>
  </si>
  <si>
    <t>20455O</t>
  </si>
  <si>
    <t>20455M</t>
  </si>
  <si>
    <t>20456N</t>
  </si>
  <si>
    <t>20456O</t>
  </si>
  <si>
    <t>20456M</t>
  </si>
  <si>
    <t>20457N</t>
  </si>
  <si>
    <t>20457O</t>
  </si>
  <si>
    <t>20457M</t>
  </si>
  <si>
    <t>20458N</t>
  </si>
  <si>
    <t>20458O</t>
  </si>
  <si>
    <t>20458M</t>
  </si>
  <si>
    <t>20459N</t>
  </si>
  <si>
    <t>20459O</t>
  </si>
  <si>
    <t>20459M</t>
  </si>
  <si>
    <t>20460N</t>
  </si>
  <si>
    <t>20460O</t>
  </si>
  <si>
    <t>20460M</t>
  </si>
  <si>
    <t>20461N</t>
  </si>
  <si>
    <t>20461O</t>
  </si>
  <si>
    <t>20461M</t>
  </si>
  <si>
    <t>20462N</t>
  </si>
  <si>
    <t>20462O</t>
  </si>
  <si>
    <t>20462M</t>
  </si>
  <si>
    <t>20463N</t>
  </si>
  <si>
    <t>20463O</t>
  </si>
  <si>
    <t>20463M</t>
  </si>
  <si>
    <t>20464N</t>
  </si>
  <si>
    <t>20464O</t>
  </si>
  <si>
    <t>20464M</t>
  </si>
  <si>
    <t>20465N</t>
  </si>
  <si>
    <t>20465O</t>
  </si>
  <si>
    <t>20465M</t>
  </si>
  <si>
    <t>20466N</t>
  </si>
  <si>
    <t>20466O</t>
  </si>
  <si>
    <t>20466M</t>
  </si>
  <si>
    <t>20467N</t>
  </si>
  <si>
    <t>20467O</t>
  </si>
  <si>
    <t>20467M</t>
  </si>
  <si>
    <t>20468N</t>
  </si>
  <si>
    <t>20468O</t>
  </si>
  <si>
    <t>20468M</t>
  </si>
  <si>
    <t>20469N</t>
  </si>
  <si>
    <t>20469O</t>
  </si>
  <si>
    <t>20469M</t>
  </si>
  <si>
    <t>20470N</t>
  </si>
  <si>
    <t>20470O</t>
  </si>
  <si>
    <t>20470M</t>
  </si>
  <si>
    <t>20471N</t>
  </si>
  <si>
    <t>20471O</t>
  </si>
  <si>
    <t>20471M</t>
  </si>
  <si>
    <t>20472N</t>
  </si>
  <si>
    <t>20472O</t>
  </si>
  <si>
    <t>20472M</t>
  </si>
  <si>
    <t>20473N</t>
  </si>
  <si>
    <t>20473O</t>
  </si>
  <si>
    <t>20473M</t>
  </si>
  <si>
    <t>20474N</t>
  </si>
  <si>
    <t>20474O</t>
  </si>
  <si>
    <t>20474M</t>
  </si>
  <si>
    <t>20475N</t>
  </si>
  <si>
    <t>20475O</t>
  </si>
  <si>
    <t>20475M</t>
  </si>
  <si>
    <t>20476N</t>
  </si>
  <si>
    <t>20476O</t>
  </si>
  <si>
    <t>20476M</t>
  </si>
  <si>
    <t>20477N</t>
  </si>
  <si>
    <t>20477O</t>
  </si>
  <si>
    <t>20477M</t>
  </si>
  <si>
    <t>20478N</t>
  </si>
  <si>
    <t>20478O</t>
  </si>
  <si>
    <t>20478M</t>
  </si>
  <si>
    <t>20479N</t>
  </si>
  <si>
    <t>20479O</t>
  </si>
  <si>
    <t>20479M</t>
  </si>
  <si>
    <t>20480N</t>
  </si>
  <si>
    <t>20480O</t>
  </si>
  <si>
    <t>20480M</t>
  </si>
  <si>
    <t>20481N</t>
  </si>
  <si>
    <t>20481O</t>
  </si>
  <si>
    <t>20481M</t>
  </si>
  <si>
    <t>20482N</t>
  </si>
  <si>
    <t>20482O</t>
  </si>
  <si>
    <t>20482M</t>
  </si>
  <si>
    <t>20483N</t>
  </si>
  <si>
    <t>20483O</t>
  </si>
  <si>
    <t>20483M</t>
  </si>
  <si>
    <t>20484N</t>
  </si>
  <si>
    <t>20484O</t>
  </si>
  <si>
    <t>20484M</t>
  </si>
  <si>
    <t>20485N</t>
  </si>
  <si>
    <t>20485O</t>
  </si>
  <si>
    <t>20485M</t>
  </si>
  <si>
    <t>20486N</t>
  </si>
  <si>
    <t>20486O</t>
  </si>
  <si>
    <t>20486M</t>
  </si>
  <si>
    <t>20487N</t>
  </si>
  <si>
    <t>20487O</t>
  </si>
  <si>
    <t>20487M</t>
  </si>
  <si>
    <t>20488N</t>
  </si>
  <si>
    <t>20488O</t>
  </si>
  <si>
    <t>20488M</t>
  </si>
  <si>
    <t>20489N</t>
  </si>
  <si>
    <t>20489O</t>
  </si>
  <si>
    <t>20489M</t>
  </si>
  <si>
    <t>20490N</t>
  </si>
  <si>
    <t>20490O</t>
  </si>
  <si>
    <t>20490M</t>
  </si>
  <si>
    <t>20491N</t>
  </si>
  <si>
    <t>20491O</t>
  </si>
  <si>
    <t>20491M</t>
  </si>
  <si>
    <t>20492N</t>
  </si>
  <si>
    <t>20492O</t>
  </si>
  <si>
    <t>20492M</t>
  </si>
  <si>
    <t>20493N</t>
  </si>
  <si>
    <t>20493O</t>
  </si>
  <si>
    <t>20493M</t>
  </si>
  <si>
    <t>20494N</t>
  </si>
  <si>
    <t>20494O</t>
  </si>
  <si>
    <t>20494M</t>
  </si>
  <si>
    <t>20495N</t>
  </si>
  <si>
    <t>20495O</t>
  </si>
  <si>
    <t>20495M</t>
  </si>
  <si>
    <t>20496N</t>
  </si>
  <si>
    <t>20496O</t>
  </si>
  <si>
    <t>20496M</t>
  </si>
  <si>
    <t>20497N</t>
  </si>
  <si>
    <t>20497O</t>
  </si>
  <si>
    <t>20497M</t>
  </si>
  <si>
    <t>20498N</t>
  </si>
  <si>
    <t>20498O</t>
  </si>
  <si>
    <t>20498M</t>
  </si>
  <si>
    <t>20499N</t>
  </si>
  <si>
    <t>20499O</t>
  </si>
  <si>
    <t>20499M</t>
  </si>
  <si>
    <t>20500N</t>
  </si>
  <si>
    <t>20500O</t>
  </si>
  <si>
    <t>20500M</t>
  </si>
  <si>
    <t>20501N</t>
  </si>
  <si>
    <t>20501O</t>
  </si>
  <si>
    <t>20501M</t>
  </si>
  <si>
    <t>20502N</t>
  </si>
  <si>
    <t>20502O</t>
  </si>
  <si>
    <t>20502M</t>
  </si>
  <si>
    <t>20503N</t>
  </si>
  <si>
    <t>20503O</t>
  </si>
  <si>
    <t>20503M</t>
  </si>
  <si>
    <t>20504N</t>
  </si>
  <si>
    <t>20504O</t>
  </si>
  <si>
    <t>20504M</t>
  </si>
  <si>
    <t>20505N</t>
  </si>
  <si>
    <t>20505O</t>
  </si>
  <si>
    <t>20505M</t>
  </si>
  <si>
    <t>20506N</t>
  </si>
  <si>
    <t>20506O</t>
  </si>
  <si>
    <t>20506M</t>
  </si>
  <si>
    <t>20507N</t>
  </si>
  <si>
    <t>20507O</t>
  </si>
  <si>
    <t>20507M</t>
  </si>
  <si>
    <t>20508N</t>
  </si>
  <si>
    <t>20508O</t>
  </si>
  <si>
    <t>20508M</t>
  </si>
  <si>
    <t>20509N</t>
  </si>
  <si>
    <t>20509O</t>
  </si>
  <si>
    <t>20509M</t>
  </si>
  <si>
    <t>20510N</t>
  </si>
  <si>
    <t>20510O</t>
  </si>
  <si>
    <t>20510M</t>
  </si>
  <si>
    <t>20511N</t>
  </si>
  <si>
    <t>20511O</t>
  </si>
  <si>
    <t>20511M</t>
  </si>
  <si>
    <t>20512N</t>
  </si>
  <si>
    <t>20512O</t>
  </si>
  <si>
    <t>20512M</t>
  </si>
  <si>
    <t>20513N</t>
  </si>
  <si>
    <t>20513O</t>
  </si>
  <si>
    <t>20513M</t>
  </si>
  <si>
    <t>20514N</t>
  </si>
  <si>
    <t>20514O</t>
  </si>
  <si>
    <t>20514M</t>
  </si>
  <si>
    <t>20515N</t>
  </si>
  <si>
    <t>20515O</t>
  </si>
  <si>
    <t>20515M</t>
  </si>
  <si>
    <t>20516N</t>
  </si>
  <si>
    <t>20516O</t>
  </si>
  <si>
    <t>20516M</t>
  </si>
  <si>
    <t>20517N</t>
  </si>
  <si>
    <t>20517O</t>
  </si>
  <si>
    <t>20517M</t>
  </si>
  <si>
    <t>20518N</t>
  </si>
  <si>
    <t>20518O</t>
  </si>
  <si>
    <t>20518M</t>
  </si>
  <si>
    <t>20519N</t>
  </si>
  <si>
    <t>20519O</t>
  </si>
  <si>
    <t>20519M</t>
  </si>
  <si>
    <t>20520N</t>
  </si>
  <si>
    <t>20520O</t>
  </si>
  <si>
    <t>20520M</t>
  </si>
  <si>
    <t>20521N</t>
  </si>
  <si>
    <t>20521O</t>
  </si>
  <si>
    <t>20521M</t>
  </si>
  <si>
    <t>20522N</t>
  </si>
  <si>
    <t>20522O</t>
  </si>
  <si>
    <t>20522M</t>
  </si>
  <si>
    <t>20523N</t>
  </si>
  <si>
    <t>20523O</t>
  </si>
  <si>
    <t>20523M</t>
  </si>
  <si>
    <t>20524N</t>
  </si>
  <si>
    <t>20524O</t>
  </si>
  <si>
    <t>20524M</t>
  </si>
  <si>
    <t>20525N</t>
  </si>
  <si>
    <t>20525O</t>
  </si>
  <si>
    <t>20525M</t>
  </si>
  <si>
    <t>20526N</t>
  </si>
  <si>
    <t>20526O</t>
  </si>
  <si>
    <t>20526M</t>
  </si>
  <si>
    <t>20527N</t>
  </si>
  <si>
    <t>20527O</t>
  </si>
  <si>
    <t>20527M</t>
  </si>
  <si>
    <t>20528N</t>
  </si>
  <si>
    <t>20528O</t>
  </si>
  <si>
    <t>20528M</t>
  </si>
  <si>
    <t>20529N</t>
  </si>
  <si>
    <t>20529O</t>
  </si>
  <si>
    <t>20529M</t>
  </si>
  <si>
    <t>20530N</t>
  </si>
  <si>
    <t>20530O</t>
  </si>
  <si>
    <t>20530M</t>
  </si>
  <si>
    <t>20531N</t>
  </si>
  <si>
    <t>20531O</t>
  </si>
  <si>
    <t>20531M</t>
  </si>
  <si>
    <t>20532N</t>
  </si>
  <si>
    <t>20532O</t>
  </si>
  <si>
    <t>20532M</t>
  </si>
  <si>
    <t>20533N</t>
  </si>
  <si>
    <t>20533O</t>
  </si>
  <si>
    <t>20533M</t>
  </si>
  <si>
    <t>20534N</t>
  </si>
  <si>
    <t>20534O</t>
  </si>
  <si>
    <t>20534M</t>
  </si>
  <si>
    <t>20535N</t>
  </si>
  <si>
    <t>20535O</t>
  </si>
  <si>
    <t>20535M</t>
  </si>
  <si>
    <t>20536N</t>
  </si>
  <si>
    <t>20536O</t>
  </si>
  <si>
    <t>20536M</t>
  </si>
  <si>
    <t>20537N</t>
  </si>
  <si>
    <t>20537O</t>
  </si>
  <si>
    <t>20537M</t>
  </si>
  <si>
    <t>20538N</t>
  </si>
  <si>
    <t>20538O</t>
  </si>
  <si>
    <t>20538M</t>
  </si>
  <si>
    <t>20539N</t>
  </si>
  <si>
    <t>20539O</t>
  </si>
  <si>
    <t>20539M</t>
  </si>
  <si>
    <t>20540N</t>
  </si>
  <si>
    <t>20540O</t>
  </si>
  <si>
    <t>20540M</t>
  </si>
  <si>
    <t>20541N</t>
  </si>
  <si>
    <t>20541O</t>
  </si>
  <si>
    <t>20541M</t>
  </si>
  <si>
    <t>20542N</t>
  </si>
  <si>
    <t>20542O</t>
  </si>
  <si>
    <t>20542M</t>
  </si>
  <si>
    <t>20543N</t>
  </si>
  <si>
    <t>20543O</t>
  </si>
  <si>
    <t>20543M</t>
  </si>
  <si>
    <t>20544N</t>
  </si>
  <si>
    <t>20544O</t>
  </si>
  <si>
    <t>20544M</t>
  </si>
  <si>
    <t>20545N</t>
  </si>
  <si>
    <t>20545O</t>
  </si>
  <si>
    <t>20545M</t>
  </si>
  <si>
    <t>20546N</t>
  </si>
  <si>
    <t>20546O</t>
  </si>
  <si>
    <t>20546M</t>
  </si>
  <si>
    <t>20547N</t>
  </si>
  <si>
    <t>20547O</t>
  </si>
  <si>
    <t>20547M</t>
  </si>
  <si>
    <t>20548N</t>
  </si>
  <si>
    <t>20548O</t>
  </si>
  <si>
    <t>20548M</t>
  </si>
  <si>
    <t>20549N</t>
  </si>
  <si>
    <t>20549O</t>
  </si>
  <si>
    <t>20549M</t>
  </si>
  <si>
    <t>20550N</t>
  </si>
  <si>
    <t>20550O</t>
  </si>
  <si>
    <t>20550M</t>
  </si>
  <si>
    <t>20551N</t>
  </si>
  <si>
    <t>20551O</t>
  </si>
  <si>
    <t>20551M</t>
  </si>
  <si>
    <t>20552N</t>
  </si>
  <si>
    <t>20552O</t>
  </si>
  <si>
    <t>20552M</t>
  </si>
  <si>
    <t>20553N</t>
  </si>
  <si>
    <t>20553O</t>
  </si>
  <si>
    <t>20553M</t>
  </si>
  <si>
    <t>20554N</t>
  </si>
  <si>
    <t>20554O</t>
  </si>
  <si>
    <t>20554M</t>
  </si>
  <si>
    <t>20555N</t>
  </si>
  <si>
    <t>20555O</t>
  </si>
  <si>
    <t>20555M</t>
  </si>
  <si>
    <t>20556N</t>
  </si>
  <si>
    <t>20556O</t>
  </si>
  <si>
    <t>20556M</t>
  </si>
  <si>
    <t>20557N</t>
  </si>
  <si>
    <t>20557O</t>
  </si>
  <si>
    <t>20557M</t>
  </si>
  <si>
    <t>20558N</t>
  </si>
  <si>
    <t>20558O</t>
  </si>
  <si>
    <t>20558M</t>
  </si>
  <si>
    <t>20559N</t>
  </si>
  <si>
    <t>20559O</t>
  </si>
  <si>
    <t>20559M</t>
  </si>
  <si>
    <t>20560N</t>
  </si>
  <si>
    <t>20560O</t>
  </si>
  <si>
    <t>20560M</t>
  </si>
  <si>
    <t>20561N</t>
  </si>
  <si>
    <t>20561O</t>
  </si>
  <si>
    <t>20561M</t>
  </si>
  <si>
    <t>20562N</t>
  </si>
  <si>
    <t>20562O</t>
  </si>
  <si>
    <t>20562M</t>
  </si>
  <si>
    <t>20563N</t>
  </si>
  <si>
    <t>20563O</t>
  </si>
  <si>
    <t>20563M</t>
  </si>
  <si>
    <t>20564N</t>
  </si>
  <si>
    <t>20564O</t>
  </si>
  <si>
    <t>20564M</t>
  </si>
  <si>
    <t>20565N</t>
  </si>
  <si>
    <t>20565O</t>
  </si>
  <si>
    <t>20565M</t>
  </si>
  <si>
    <t>20566N</t>
  </si>
  <si>
    <t>20566O</t>
  </si>
  <si>
    <t>20566M</t>
  </si>
  <si>
    <t>20567N</t>
  </si>
  <si>
    <t>20567O</t>
  </si>
  <si>
    <t>20567M</t>
  </si>
  <si>
    <t>20568N</t>
  </si>
  <si>
    <t>20568O</t>
  </si>
  <si>
    <t>20568M</t>
  </si>
  <si>
    <t>20569N</t>
  </si>
  <si>
    <t>20569O</t>
  </si>
  <si>
    <t>20569M</t>
  </si>
  <si>
    <t>20570N</t>
  </si>
  <si>
    <t>20570O</t>
  </si>
  <si>
    <t>20570M</t>
  </si>
  <si>
    <t>20571N</t>
  </si>
  <si>
    <t>20571O</t>
  </si>
  <si>
    <t>20571M</t>
  </si>
  <si>
    <t>20572N</t>
  </si>
  <si>
    <t>20572O</t>
  </si>
  <si>
    <t>20572M</t>
  </si>
  <si>
    <t>20573N</t>
  </si>
  <si>
    <t>20573O</t>
  </si>
  <si>
    <t>20573M</t>
  </si>
  <si>
    <t>20574N</t>
  </si>
  <si>
    <t>20574O</t>
  </si>
  <si>
    <t>20574M</t>
  </si>
  <si>
    <t>20575N</t>
  </si>
  <si>
    <t>20575O</t>
  </si>
  <si>
    <t>20575M</t>
  </si>
  <si>
    <t>20576N</t>
  </si>
  <si>
    <t>20576O</t>
  </si>
  <si>
    <t>20576M</t>
  </si>
  <si>
    <t>20577N</t>
  </si>
  <si>
    <t>20577O</t>
  </si>
  <si>
    <t>20577M</t>
  </si>
  <si>
    <t>20578N</t>
  </si>
  <si>
    <t>20578O</t>
  </si>
  <si>
    <t>20578M</t>
  </si>
  <si>
    <t>20579N</t>
  </si>
  <si>
    <t>20579O</t>
  </si>
  <si>
    <t>20579M</t>
  </si>
  <si>
    <t>20580N</t>
  </si>
  <si>
    <t>20580O</t>
  </si>
  <si>
    <t>20580M</t>
  </si>
  <si>
    <t>20581N</t>
  </si>
  <si>
    <t>20581O</t>
  </si>
  <si>
    <t>20581M</t>
  </si>
  <si>
    <t>20582N</t>
  </si>
  <si>
    <t>20582O</t>
  </si>
  <si>
    <t>20582M</t>
  </si>
  <si>
    <t>20583N</t>
  </si>
  <si>
    <t>20583O</t>
  </si>
  <si>
    <t>20583M</t>
  </si>
  <si>
    <t>20584N</t>
  </si>
  <si>
    <t>20584O</t>
  </si>
  <si>
    <t>20584M</t>
  </si>
  <si>
    <t>20585N</t>
  </si>
  <si>
    <t>20585O</t>
  </si>
  <si>
    <t>20585M</t>
  </si>
  <si>
    <t>20586N</t>
  </si>
  <si>
    <t>20586O</t>
  </si>
  <si>
    <t>20586M</t>
  </si>
  <si>
    <t>20587N</t>
  </si>
  <si>
    <t>20587O</t>
  </si>
  <si>
    <t>20587M</t>
  </si>
  <si>
    <t>20588N</t>
  </si>
  <si>
    <t>20588O</t>
  </si>
  <si>
    <t>20588M</t>
  </si>
  <si>
    <t>20589N</t>
  </si>
  <si>
    <t>20589O</t>
  </si>
  <si>
    <t>20589M</t>
  </si>
  <si>
    <t>20590N</t>
  </si>
  <si>
    <t>20590O</t>
  </si>
  <si>
    <t>20590M</t>
  </si>
  <si>
    <t>20591N</t>
  </si>
  <si>
    <t>20591O</t>
  </si>
  <si>
    <t>20591M</t>
  </si>
  <si>
    <t>20592N</t>
  </si>
  <si>
    <t>20592O</t>
  </si>
  <si>
    <t>20592M</t>
  </si>
  <si>
    <t>20593N</t>
  </si>
  <si>
    <t>20593O</t>
  </si>
  <si>
    <t>20593M</t>
  </si>
  <si>
    <t>20594N</t>
  </si>
  <si>
    <t>20594O</t>
  </si>
  <si>
    <t>20594M</t>
  </si>
  <si>
    <t>20595N</t>
  </si>
  <si>
    <t>20595O</t>
  </si>
  <si>
    <t>20595M</t>
  </si>
  <si>
    <t>20596N</t>
  </si>
  <si>
    <t>20596O</t>
  </si>
  <si>
    <t>20596M</t>
  </si>
  <si>
    <t>20597N</t>
  </si>
  <si>
    <t>20597O</t>
  </si>
  <si>
    <t>20597M</t>
  </si>
  <si>
    <t>20598N</t>
  </si>
  <si>
    <t>20598O</t>
  </si>
  <si>
    <t>20598M</t>
  </si>
  <si>
    <t>20599N</t>
  </si>
  <si>
    <t>20599O</t>
  </si>
  <si>
    <t>20599M</t>
  </si>
  <si>
    <t>20600N</t>
  </si>
  <si>
    <t>20600O</t>
  </si>
  <si>
    <t>20600M</t>
  </si>
  <si>
    <t>20601N</t>
  </si>
  <si>
    <t>20601O</t>
  </si>
  <si>
    <t>令和7年7月1日時点</t>
    <rPh sb="0" eb="1">
      <t>レイ</t>
    </rPh>
    <rPh sb="1" eb="2">
      <t>ワ</t>
    </rPh>
    <rPh sb="3" eb="4">
      <t>ネン</t>
    </rPh>
    <rPh sb="5" eb="6">
      <t>ガツ</t>
    </rPh>
    <rPh sb="7" eb="8">
      <t>ニチ</t>
    </rPh>
    <rPh sb="8" eb="10">
      <t>ジテン</t>
    </rPh>
    <phoneticPr fontId="3"/>
  </si>
  <si>
    <t>指定を受けていない</t>
    <rPh sb="0" eb="2">
      <t>シテイ</t>
    </rPh>
    <rPh sb="3" eb="4">
      <t>ウ</t>
    </rPh>
    <phoneticPr fontId="51"/>
  </si>
  <si>
    <t>指定を受けている</t>
    <rPh sb="0" eb="2">
      <t>シテイ</t>
    </rPh>
    <rPh sb="3" eb="4">
      <t>ウ</t>
    </rPh>
    <phoneticPr fontId="3"/>
  </si>
  <si>
    <t>有限会社　新井湯</t>
    <rPh sb="0" eb="4">
      <t>ユウゲンガイシャ</t>
    </rPh>
    <rPh sb="5" eb="7">
      <t>アライ</t>
    </rPh>
    <rPh sb="7" eb="8">
      <t>ユ</t>
    </rPh>
    <phoneticPr fontId="51"/>
  </si>
  <si>
    <t>株式会社　学研ココファン</t>
  </si>
  <si>
    <t>社会福祉法人多摩同胞会</t>
    <rPh sb="0" eb="6">
      <t>シャカイフクシホウジン</t>
    </rPh>
    <rPh sb="6" eb="8">
      <t>タマ</t>
    </rPh>
    <rPh sb="8" eb="10">
      <t>ドウホウ</t>
    </rPh>
    <rPh sb="10" eb="11">
      <t>カイ</t>
    </rPh>
    <phoneticPr fontId="51"/>
  </si>
  <si>
    <t>有限会社アウトソー</t>
    <rPh sb="0" eb="4">
      <t>ユウゲンガイシャ</t>
    </rPh>
    <phoneticPr fontId="53"/>
  </si>
  <si>
    <t>有限会社石田ビル</t>
    <rPh sb="0" eb="4">
      <t>ユウゲンガイシャ</t>
    </rPh>
    <rPh sb="4" eb="6">
      <t>イシダ</t>
    </rPh>
    <phoneticPr fontId="54"/>
  </si>
  <si>
    <t>株式会社SOYOKAZE</t>
    <rPh sb="0" eb="4">
      <t>カブシキガイシャ</t>
    </rPh>
    <phoneticPr fontId="51"/>
  </si>
  <si>
    <t>鹿島開発株式会社</t>
    <phoneticPr fontId="51"/>
  </si>
  <si>
    <t>医療法人社団　容生会</t>
    <rPh sb="0" eb="2">
      <t>イリョウ</t>
    </rPh>
    <rPh sb="2" eb="4">
      <t>ホウジン</t>
    </rPh>
    <rPh sb="4" eb="6">
      <t>シャダン</t>
    </rPh>
    <rPh sb="7" eb="8">
      <t>ヨウ</t>
    </rPh>
    <rPh sb="8" eb="9">
      <t>セイ</t>
    </rPh>
    <rPh sb="9" eb="10">
      <t>カイ</t>
    </rPh>
    <phoneticPr fontId="51"/>
  </si>
  <si>
    <t>株式会社SOYOKAZE</t>
    <rPh sb="0" eb="4">
      <t>カブシキガイシャ</t>
    </rPh>
    <phoneticPr fontId="53"/>
  </si>
  <si>
    <t>積水ハウス不動産東京株式会社</t>
    <phoneticPr fontId="51"/>
  </si>
  <si>
    <t>高齢者専用賃貸住宅豊かな里</t>
  </si>
  <si>
    <t>スターツケアサービス株式会社</t>
    <rPh sb="10" eb="14">
      <t>カブシキガイシャ</t>
    </rPh>
    <phoneticPr fontId="51"/>
  </si>
  <si>
    <t>株式会社学研ココファン</t>
    <phoneticPr fontId="53"/>
  </si>
  <si>
    <t>そんぽの家S西東京泉町</t>
  </si>
  <si>
    <t>ミアヘルサ　オアシス東新小岩</t>
  </si>
  <si>
    <t>ミアヘルサ株式会社</t>
    <rPh sb="5" eb="9">
      <t>カブシキガイシャ</t>
    </rPh>
    <phoneticPr fontId="51"/>
  </si>
  <si>
    <t>特定非営利活動法人ヒューマンケア</t>
    <phoneticPr fontId="51"/>
  </si>
  <si>
    <t>有限会社アウトソー</t>
    <phoneticPr fontId="53"/>
  </si>
  <si>
    <t>医療対応住宅ケアホスピス根岸</t>
    <rPh sb="0" eb="4">
      <t>イリョウタイオウ</t>
    </rPh>
    <rPh sb="4" eb="6">
      <t>ジュウタク</t>
    </rPh>
    <phoneticPr fontId="54"/>
  </si>
  <si>
    <t>株式会社AT　</t>
    <rPh sb="0" eb="4">
      <t>カブシキガイシャ</t>
    </rPh>
    <phoneticPr fontId="54"/>
  </si>
  <si>
    <t>やすらぎの丘　アルメリア深大寺南</t>
  </si>
  <si>
    <t>小田急のサービス付き高齢者向け住宅　レオーダ成城</t>
  </si>
  <si>
    <t>メヴィアン柴又</t>
  </si>
  <si>
    <t>ガーデンフィールズふちえ</t>
  </si>
  <si>
    <t>社会福祉法人　桜ヶ丘社会事業協会</t>
    <rPh sb="0" eb="6">
      <t>シャカイフクシホウジン</t>
    </rPh>
    <rPh sb="7" eb="10">
      <t>サクラガオカ</t>
    </rPh>
    <rPh sb="10" eb="16">
      <t>シャカイジギョウキョウカイ</t>
    </rPh>
    <phoneticPr fontId="55"/>
  </si>
  <si>
    <t xml:space="preserve">ふれあいはうす　昴 </t>
  </si>
  <si>
    <t>なごやかレジデンスひばりヶ丘</t>
  </si>
  <si>
    <t>リハビリホームくらら西馬込</t>
  </si>
  <si>
    <t>ドーミー亀有Ｌｅｖｉ</t>
  </si>
  <si>
    <t>ケアホスピタル　西小山</t>
  </si>
  <si>
    <t>ＳＯＭＰＯケア株式会社</t>
    <rPh sb="10" eb="11">
      <t>シャ</t>
    </rPh>
    <phoneticPr fontId="53"/>
  </si>
  <si>
    <t>タムスさくらレジデンス篠崎</t>
  </si>
  <si>
    <t>株式会社MBS</t>
    <rPh sb="0" eb="4">
      <t>カブシキガイシャ</t>
    </rPh>
    <phoneticPr fontId="54"/>
  </si>
  <si>
    <t>Ｋ.Ｍ.ヴィレッジ（こもれび平井）</t>
  </si>
  <si>
    <t>コーシャハイム千歳船橋フロント３号棟サービス付き高齢者向け住宅</t>
  </si>
  <si>
    <t>社会福祉法人正吉福祉会</t>
    <rPh sb="0" eb="2">
      <t>シャカイ</t>
    </rPh>
    <rPh sb="2" eb="4">
      <t>フクシ</t>
    </rPh>
    <rPh sb="4" eb="6">
      <t>ホウジン</t>
    </rPh>
    <rPh sb="6" eb="8">
      <t>ショウキチ</t>
    </rPh>
    <rPh sb="8" eb="10">
      <t>フクシ</t>
    </rPh>
    <rPh sb="10" eb="11">
      <t>カイ</t>
    </rPh>
    <phoneticPr fontId="54"/>
  </si>
  <si>
    <t>公益財団法人結核予防会</t>
    <rPh sb="0" eb="2">
      <t>コウエキ</t>
    </rPh>
    <rPh sb="2" eb="4">
      <t>ザイダン</t>
    </rPh>
    <rPh sb="4" eb="6">
      <t>ホウジン</t>
    </rPh>
    <rPh sb="6" eb="8">
      <t>ケッカク</t>
    </rPh>
    <rPh sb="8" eb="10">
      <t>ヨボウ</t>
    </rPh>
    <rPh sb="10" eb="11">
      <t>カイ</t>
    </rPh>
    <phoneticPr fontId="54"/>
  </si>
  <si>
    <t>京王ウェルシィステージ株式会社</t>
    <rPh sb="0" eb="2">
      <t>ケイオウ</t>
    </rPh>
    <rPh sb="11" eb="15">
      <t>カブシキガイシャ</t>
    </rPh>
    <phoneticPr fontId="51"/>
  </si>
  <si>
    <t>ＳＯＭＰＯケア　ラヴィーレレジデンス立石</t>
    <rPh sb="18" eb="20">
      <t>タテイシ</t>
    </rPh>
    <phoneticPr fontId="54"/>
  </si>
  <si>
    <t>ＳＯＭＰＯケア　ラヴィーレレジデンス用賀</t>
    <rPh sb="18" eb="20">
      <t>ヨウガ</t>
    </rPh>
    <phoneticPr fontId="54"/>
  </si>
  <si>
    <t>シマダリビングパートナーズ株式会社</t>
    <rPh sb="13" eb="17">
      <t>カブシキガイシャ</t>
    </rPh>
    <phoneticPr fontId="51"/>
  </si>
  <si>
    <t>高齢者住宅さくらガーデン</t>
  </si>
  <si>
    <t>ＳＯＭＰＯケア　ラヴィーレレジデンス世田谷千歳台</t>
    <rPh sb="18" eb="24">
      <t>セタガヤチトセダイ</t>
    </rPh>
    <phoneticPr fontId="54"/>
  </si>
  <si>
    <t>株式会社スマイル</t>
    <rPh sb="0" eb="4">
      <t>カブシキガイシャ</t>
    </rPh>
    <phoneticPr fontId="51"/>
  </si>
  <si>
    <t>エイジフリー ハウス 世田谷千歳烏山プレミア</t>
    <rPh sb="11" eb="14">
      <t>セタガヤ</t>
    </rPh>
    <rPh sb="14" eb="18">
      <t>チトセカラスヤマ</t>
    </rPh>
    <phoneticPr fontId="51"/>
  </si>
  <si>
    <t>有限会社橋本商事</t>
  </si>
  <si>
    <t>ＮＴＴアーバンバリューサポート株式会社</t>
  </si>
  <si>
    <t>株式会社Ｐｅａｃｅ Ｓｍｉｌｅ</t>
  </si>
  <si>
    <t>株式会社リビングプラットホーム</t>
    <rPh sb="0" eb="4">
      <t>カブシキガイシャ</t>
    </rPh>
    <phoneticPr fontId="51"/>
  </si>
  <si>
    <t>三井不動産レジデンシャルウェルネス株式会社</t>
    <rPh sb="0" eb="2">
      <t>ミツイ</t>
    </rPh>
    <rPh sb="2" eb="5">
      <t>フドウサン</t>
    </rPh>
    <rPh sb="17" eb="21">
      <t>カブシキガイシャ</t>
    </rPh>
    <phoneticPr fontId="51"/>
  </si>
  <si>
    <t>株式会社ツクイ</t>
    <rPh sb="0" eb="4">
      <t>カブシキガイシャ</t>
    </rPh>
    <phoneticPr fontId="51"/>
  </si>
  <si>
    <t>株式会社東急イーライフデザイン　</t>
  </si>
  <si>
    <t>株式会社武蔵境自動車教習所</t>
    <rPh sb="0" eb="4">
      <t>カブシキガイシャ</t>
    </rPh>
    <rPh sb="4" eb="7">
      <t>ムサシサカイ</t>
    </rPh>
    <rPh sb="7" eb="10">
      <t>ジドウシャ</t>
    </rPh>
    <rPh sb="10" eb="13">
      <t>キョウシュウショ</t>
    </rPh>
    <phoneticPr fontId="51"/>
  </si>
  <si>
    <t>特定医療法人　研精会</t>
    <rPh sb="0" eb="2">
      <t>トクテイ</t>
    </rPh>
    <rPh sb="2" eb="4">
      <t>イリョウ</t>
    </rPh>
    <rPh sb="4" eb="6">
      <t>ホウジン</t>
    </rPh>
    <rPh sb="7" eb="8">
      <t>ケン</t>
    </rPh>
    <rPh sb="8" eb="9">
      <t>セイ</t>
    </rPh>
    <rPh sb="9" eb="10">
      <t>カイ</t>
    </rPh>
    <phoneticPr fontId="51"/>
  </si>
  <si>
    <t>株式会社やまねメディカル</t>
    <rPh sb="0" eb="2">
      <t>カブシキ</t>
    </rPh>
    <rPh sb="2" eb="4">
      <t>カイシャ</t>
    </rPh>
    <phoneticPr fontId="54"/>
  </si>
  <si>
    <t>アロハハウス</t>
    <phoneticPr fontId="51"/>
  </si>
  <si>
    <t>株式会社イケイケカンパニー</t>
    <rPh sb="0" eb="4">
      <t>カブシキガイシャ</t>
    </rPh>
    <phoneticPr fontId="51"/>
  </si>
  <si>
    <t>登録
番号</t>
    <rPh sb="0" eb="2">
      <t>トウロク</t>
    </rPh>
    <rPh sb="3" eb="5">
      <t>バンゴウ</t>
    </rPh>
    <phoneticPr fontId="1"/>
  </si>
  <si>
    <t>住宅名</t>
    <rPh sb="0" eb="2">
      <t>ジュウタク</t>
    </rPh>
    <rPh sb="2" eb="3">
      <t>メイ</t>
    </rPh>
    <phoneticPr fontId="1"/>
  </si>
  <si>
    <t>事業者名</t>
    <rPh sb="0" eb="3">
      <t>ジギョウシャ</t>
    </rPh>
    <rPh sb="3" eb="4">
      <t>メイ</t>
    </rPh>
    <phoneticPr fontId="1"/>
  </si>
  <si>
    <t>医療法人社団　白水会</t>
    <rPh sb="0" eb="2">
      <t>イリョウ</t>
    </rPh>
    <rPh sb="2" eb="4">
      <t>ホウジン</t>
    </rPh>
    <rPh sb="4" eb="6">
      <t>シャダン</t>
    </rPh>
    <rPh sb="7" eb="9">
      <t>ハクスイ</t>
    </rPh>
    <rPh sb="9" eb="10">
      <t>カイ</t>
    </rPh>
    <phoneticPr fontId="1"/>
  </si>
  <si>
    <t>社会福祉法人ふきのとうの会</t>
    <rPh sb="0" eb="2">
      <t>シャカイ</t>
    </rPh>
    <rPh sb="2" eb="4">
      <t>フクシ</t>
    </rPh>
    <rPh sb="4" eb="6">
      <t>ホウジン</t>
    </rPh>
    <rPh sb="12" eb="13">
      <t>カイ</t>
    </rPh>
    <phoneticPr fontId="1"/>
  </si>
  <si>
    <t>株式会社コミュニティネット</t>
    <rPh sb="0" eb="2">
      <t>カブシキ</t>
    </rPh>
    <rPh sb="2" eb="4">
      <t>カイシャ</t>
    </rPh>
    <phoneticPr fontId="1"/>
  </si>
  <si>
    <t>社会福祉法人　福陽会</t>
    <rPh sb="0" eb="2">
      <t>シャカイ</t>
    </rPh>
    <rPh sb="2" eb="4">
      <t>フクシ</t>
    </rPh>
    <rPh sb="4" eb="6">
      <t>ホウジン</t>
    </rPh>
    <rPh sb="7" eb="8">
      <t>フク</t>
    </rPh>
    <rPh sb="8" eb="9">
      <t>ヨウ</t>
    </rPh>
    <rPh sb="9" eb="10">
      <t>カイ</t>
    </rPh>
    <phoneticPr fontId="1"/>
  </si>
  <si>
    <t>そんぽの家Ｓ成城西</t>
    <rPh sb="6" eb="9">
      <t>セイジョウニシ</t>
    </rPh>
    <phoneticPr fontId="1"/>
  </si>
  <si>
    <t>有限会社ウメモトコーポレーション</t>
    <rPh sb="0" eb="2">
      <t>ユウゲン</t>
    </rPh>
    <rPh sb="2" eb="4">
      <t>ガイシャ</t>
    </rPh>
    <phoneticPr fontId="1"/>
  </si>
  <si>
    <t>フォレスト国分寺</t>
    <rPh sb="5" eb="8">
      <t>コクブンジ</t>
    </rPh>
    <phoneticPr fontId="1"/>
  </si>
  <si>
    <t>FLC Partners株式会社</t>
    <rPh sb="12" eb="16">
      <t>カブシキガイシャ</t>
    </rPh>
    <phoneticPr fontId="1"/>
  </si>
  <si>
    <t>社会福祉法人至誠学舎立川</t>
    <rPh sb="0" eb="2">
      <t>シャカイ</t>
    </rPh>
    <rPh sb="2" eb="4">
      <t>フクシ</t>
    </rPh>
    <rPh sb="4" eb="6">
      <t>ホウジン</t>
    </rPh>
    <rPh sb="6" eb="8">
      <t>シセイ</t>
    </rPh>
    <rPh sb="8" eb="10">
      <t>ガクシャ</t>
    </rPh>
    <rPh sb="10" eb="12">
      <t>タチカワ</t>
    </rPh>
    <phoneticPr fontId="1"/>
  </si>
  <si>
    <t>ＮＴＴアーバンバリューサポート株式会社</t>
    <rPh sb="15" eb="19">
      <t>カブシキガイシャ</t>
    </rPh>
    <phoneticPr fontId="1"/>
  </si>
  <si>
    <t>社会福祉法人星風会</t>
    <rPh sb="0" eb="2">
      <t>シャカイ</t>
    </rPh>
    <rPh sb="2" eb="4">
      <t>フクシ</t>
    </rPh>
    <rPh sb="4" eb="6">
      <t>ホウジン</t>
    </rPh>
    <rPh sb="6" eb="8">
      <t>セイフウ</t>
    </rPh>
    <rPh sb="8" eb="9">
      <t>カイ</t>
    </rPh>
    <phoneticPr fontId="1"/>
  </si>
  <si>
    <t>社会福祉法人長寿村</t>
    <rPh sb="0" eb="2">
      <t>シャカイ</t>
    </rPh>
    <rPh sb="2" eb="4">
      <t>フクシ</t>
    </rPh>
    <rPh sb="4" eb="6">
      <t>ホウジン</t>
    </rPh>
    <rPh sb="6" eb="8">
      <t>チョウジュ</t>
    </rPh>
    <rPh sb="8" eb="9">
      <t>ムラ</t>
    </rPh>
    <phoneticPr fontId="1"/>
  </si>
  <si>
    <t>社会福祉法人　誠愛会</t>
    <rPh sb="0" eb="2">
      <t>シャカイ</t>
    </rPh>
    <rPh sb="2" eb="4">
      <t>フクシ</t>
    </rPh>
    <rPh sb="4" eb="6">
      <t>ホウジン</t>
    </rPh>
    <rPh sb="7" eb="8">
      <t>マコト</t>
    </rPh>
    <rPh sb="8" eb="9">
      <t>アイ</t>
    </rPh>
    <rPh sb="9" eb="10">
      <t>カイ</t>
    </rPh>
    <phoneticPr fontId="1"/>
  </si>
  <si>
    <t>株式会社レイクス２１</t>
    <rPh sb="0" eb="4">
      <t>カブシキガイシャ</t>
    </rPh>
    <phoneticPr fontId="1"/>
  </si>
  <si>
    <t>社会福祉法人大田幸陽会</t>
    <rPh sb="0" eb="2">
      <t>シャカイ</t>
    </rPh>
    <rPh sb="2" eb="4">
      <t>フクシ</t>
    </rPh>
    <rPh sb="4" eb="6">
      <t>ホウジン</t>
    </rPh>
    <rPh sb="6" eb="8">
      <t>オオタ</t>
    </rPh>
    <rPh sb="8" eb="10">
      <t>コウヨウ</t>
    </rPh>
    <rPh sb="10" eb="11">
      <t>カイ</t>
    </rPh>
    <phoneticPr fontId="1"/>
  </si>
  <si>
    <t>サービス付き高齢者住宅ひまわりホーム花畑</t>
    <rPh sb="18" eb="20">
      <t>ハナバタケ</t>
    </rPh>
    <phoneticPr fontId="1"/>
  </si>
  <si>
    <t>株式会社ひまわり</t>
    <rPh sb="0" eb="4">
      <t>カブシキガイシャ</t>
    </rPh>
    <phoneticPr fontId="1"/>
  </si>
  <si>
    <t>スミカフルール・ケア株式会社</t>
    <rPh sb="10" eb="14">
      <t>カブシキガイシャ</t>
    </rPh>
    <phoneticPr fontId="1"/>
  </si>
  <si>
    <t>レジデンス昭島</t>
    <rPh sb="5" eb="7">
      <t>アキシマ</t>
    </rPh>
    <phoneticPr fontId="1"/>
  </si>
  <si>
    <t>日本シニアライフ株式会社</t>
    <rPh sb="0" eb="2">
      <t>ニホン</t>
    </rPh>
    <rPh sb="8" eb="12">
      <t>カブシキガイシャ</t>
    </rPh>
    <phoneticPr fontId="1"/>
  </si>
  <si>
    <t>扶桑管理サービス株式会社</t>
    <rPh sb="0" eb="2">
      <t>フソウ</t>
    </rPh>
    <rPh sb="2" eb="4">
      <t>カンリ</t>
    </rPh>
    <rPh sb="8" eb="10">
      <t>カブシキ</t>
    </rPh>
    <rPh sb="10" eb="12">
      <t>カイシャ</t>
    </rPh>
    <phoneticPr fontId="1"/>
  </si>
  <si>
    <t>ココチケア住宅ケアリビング</t>
    <rPh sb="5" eb="7">
      <t>ジュウタク</t>
    </rPh>
    <phoneticPr fontId="1"/>
  </si>
  <si>
    <t>株式会社ソラスト　</t>
    <rPh sb="0" eb="2">
      <t>カブシキ</t>
    </rPh>
    <rPh sb="2" eb="4">
      <t>ガイシャ</t>
    </rPh>
    <phoneticPr fontId="1"/>
  </si>
  <si>
    <t>ココチケア住宅メディカルレジデンス</t>
    <rPh sb="5" eb="7">
      <t>ジュウタク</t>
    </rPh>
    <phoneticPr fontId="1"/>
  </si>
  <si>
    <t>医療法人社団康明会</t>
    <rPh sb="0" eb="2">
      <t>イリョウ</t>
    </rPh>
    <rPh sb="2" eb="4">
      <t>ホウジン</t>
    </rPh>
    <rPh sb="4" eb="6">
      <t>シャダン</t>
    </rPh>
    <rPh sb="6" eb="8">
      <t>コウメイ</t>
    </rPh>
    <rPh sb="8" eb="9">
      <t>カイ</t>
    </rPh>
    <phoneticPr fontId="1"/>
  </si>
  <si>
    <t>株式会社日本トータルライフ</t>
    <rPh sb="0" eb="4">
      <t>カブシキガイシャ</t>
    </rPh>
    <rPh sb="4" eb="6">
      <t>ニホン</t>
    </rPh>
    <phoneticPr fontId="1"/>
  </si>
  <si>
    <t>サービス付き高齢者向け住宅あすなろ</t>
    <rPh sb="4" eb="5">
      <t>ツ</t>
    </rPh>
    <rPh sb="6" eb="9">
      <t>コウレイシャ</t>
    </rPh>
    <rPh sb="9" eb="10">
      <t>ム</t>
    </rPh>
    <rPh sb="11" eb="13">
      <t>ジュウタク</t>
    </rPh>
    <phoneticPr fontId="1"/>
  </si>
  <si>
    <t>株式会社　明昭</t>
    <rPh sb="0" eb="4">
      <t>カブシキガイシャ</t>
    </rPh>
    <rPh sb="5" eb="6">
      <t>メイ</t>
    </rPh>
    <rPh sb="6" eb="7">
      <t>ショウ</t>
    </rPh>
    <phoneticPr fontId="1"/>
  </si>
  <si>
    <t>サービス付き高齢者向け住宅(特定施設入居者生活介護)エクセレント練馬プレミア</t>
    <rPh sb="4" eb="5">
      <t>ツ</t>
    </rPh>
    <rPh sb="6" eb="10">
      <t>コウレイシャム</t>
    </rPh>
    <rPh sb="11" eb="13">
      <t>ジュウタク</t>
    </rPh>
    <rPh sb="14" eb="18">
      <t>トクテイシセツ</t>
    </rPh>
    <rPh sb="18" eb="21">
      <t>ニュウキョシャ</t>
    </rPh>
    <rPh sb="21" eb="25">
      <t>セイカツカイゴ</t>
    </rPh>
    <rPh sb="32" eb="34">
      <t>ネリマ</t>
    </rPh>
    <phoneticPr fontId="1"/>
  </si>
  <si>
    <t>株式会社ヒーロー</t>
    <rPh sb="0" eb="4">
      <t>カブシキガイシャ</t>
    </rPh>
    <phoneticPr fontId="1"/>
  </si>
  <si>
    <t>ＳＯＭＰＯケア　ラヴィーレレジデンス浅草</t>
    <rPh sb="18" eb="20">
      <t>アサクサ</t>
    </rPh>
    <phoneticPr fontId="1"/>
  </si>
  <si>
    <t>グランフレア金町</t>
    <rPh sb="6" eb="8">
      <t>カナマチ</t>
    </rPh>
    <phoneticPr fontId="1"/>
  </si>
  <si>
    <t>社会福祉法人こうほうえん</t>
    <rPh sb="0" eb="2">
      <t>シャカイ</t>
    </rPh>
    <rPh sb="2" eb="4">
      <t>フクシ</t>
    </rPh>
    <rPh sb="4" eb="6">
      <t>ホウジン</t>
    </rPh>
    <phoneticPr fontId="1"/>
  </si>
  <si>
    <t>積水ハウス不動産東京株式会社</t>
    <rPh sb="0" eb="2">
      <t>セキスイ</t>
    </rPh>
    <rPh sb="5" eb="8">
      <t>フドウサン</t>
    </rPh>
    <rPh sb="8" eb="10">
      <t>トウキョウ</t>
    </rPh>
    <rPh sb="10" eb="14">
      <t>カブシキガイシャ</t>
    </rPh>
    <phoneticPr fontId="1"/>
  </si>
  <si>
    <t>社会福祉法人正水会</t>
    <rPh sb="0" eb="2">
      <t>シャカイ</t>
    </rPh>
    <rPh sb="2" eb="4">
      <t>フクシ</t>
    </rPh>
    <rPh sb="4" eb="6">
      <t>ホウジン</t>
    </rPh>
    <rPh sb="6" eb="8">
      <t>セイスイ</t>
    </rPh>
    <rPh sb="8" eb="9">
      <t>カイ</t>
    </rPh>
    <phoneticPr fontId="1"/>
  </si>
  <si>
    <t>医療法人財団中島記念会</t>
    <rPh sb="0" eb="2">
      <t>イリョウ</t>
    </rPh>
    <rPh sb="2" eb="4">
      <t>ホウジン</t>
    </rPh>
    <rPh sb="4" eb="6">
      <t>ザイダン</t>
    </rPh>
    <rPh sb="6" eb="8">
      <t>ナカジマ</t>
    </rPh>
    <rPh sb="8" eb="10">
      <t>キネン</t>
    </rPh>
    <rPh sb="10" eb="11">
      <t>カイ</t>
    </rPh>
    <phoneticPr fontId="1"/>
  </si>
  <si>
    <t>東急ウェルネス株式会社</t>
    <rPh sb="7" eb="9">
      <t>カブシキ</t>
    </rPh>
    <rPh sb="9" eb="11">
      <t>カイシャ</t>
    </rPh>
    <phoneticPr fontId="1"/>
  </si>
  <si>
    <t>品川区</t>
    <rPh sb="0" eb="3">
      <t>シナガワク</t>
    </rPh>
    <phoneticPr fontId="1"/>
  </si>
  <si>
    <t>株式会社ニチイケアパレス</t>
    <rPh sb="0" eb="4">
      <t>カブシキガイシャ</t>
    </rPh>
    <phoneticPr fontId="1"/>
  </si>
  <si>
    <t>ヨウコーフォレスト北赤羽</t>
    <rPh sb="9" eb="10">
      <t>キタ</t>
    </rPh>
    <rPh sb="10" eb="12">
      <t>アカバネ</t>
    </rPh>
    <phoneticPr fontId="1"/>
  </si>
  <si>
    <t>株式会社ヨウコーフォレスト西台</t>
    <rPh sb="0" eb="4">
      <t>カブシキガイシャ</t>
    </rPh>
    <rPh sb="13" eb="15">
      <t>ニシダイ</t>
    </rPh>
    <phoneticPr fontId="1"/>
  </si>
  <si>
    <t>株式会社アイエスコート</t>
    <rPh sb="0" eb="2">
      <t>カブシキ</t>
    </rPh>
    <rPh sb="2" eb="4">
      <t>カイシャ</t>
    </rPh>
    <phoneticPr fontId="1"/>
  </si>
  <si>
    <t>かつしか療養センター</t>
    <rPh sb="4" eb="6">
      <t>リョウヨウ</t>
    </rPh>
    <phoneticPr fontId="1"/>
  </si>
  <si>
    <t>株式会社日本アメニティライフ協会</t>
    <rPh sb="0" eb="4">
      <t>カブシキガイシャ</t>
    </rPh>
    <rPh sb="4" eb="6">
      <t>ニホン</t>
    </rPh>
    <rPh sb="14" eb="16">
      <t>キョウカイ</t>
    </rPh>
    <phoneticPr fontId="1"/>
  </si>
  <si>
    <t>医療法人社団豊信会</t>
    <rPh sb="6" eb="8">
      <t>トヨシン</t>
    </rPh>
    <rPh sb="8" eb="9">
      <t>カイ</t>
    </rPh>
    <phoneticPr fontId="1"/>
  </si>
  <si>
    <t>株式会社ライフコンサイドサービス</t>
    <rPh sb="0" eb="4">
      <t>カブシキガイシャ</t>
    </rPh>
    <phoneticPr fontId="1"/>
  </si>
  <si>
    <t>株式会社グッドスタッフ</t>
    <phoneticPr fontId="1"/>
  </si>
  <si>
    <t>ブランシエールケア玉川上水</t>
    <rPh sb="9" eb="13">
      <t>タマガワジョウスイ</t>
    </rPh>
    <phoneticPr fontId="1"/>
  </si>
  <si>
    <t>株式会社長谷工シニアウェルデザイン</t>
    <rPh sb="0" eb="4">
      <t>カブシキガイシャ</t>
    </rPh>
    <rPh sb="4" eb="7">
      <t>ハセコウ</t>
    </rPh>
    <phoneticPr fontId="1"/>
  </si>
  <si>
    <t>株式会社ナミキ</t>
    <rPh sb="0" eb="4">
      <t>カブシキガイシャ</t>
    </rPh>
    <phoneticPr fontId="1"/>
  </si>
  <si>
    <t>医療法人社団翠会</t>
    <rPh sb="0" eb="2">
      <t>イリョウ</t>
    </rPh>
    <rPh sb="2" eb="4">
      <t>ホウジン</t>
    </rPh>
    <rPh sb="4" eb="6">
      <t>シャダン</t>
    </rPh>
    <rPh sb="6" eb="7">
      <t>ミドリ</t>
    </rPh>
    <rPh sb="7" eb="8">
      <t>カイ</t>
    </rPh>
    <phoneticPr fontId="1"/>
  </si>
  <si>
    <t>株式会社シーティーエフ</t>
    <rPh sb="0" eb="4">
      <t>カブシキガイシャ</t>
    </rPh>
    <phoneticPr fontId="1"/>
  </si>
  <si>
    <t>医療法人社団光輝会</t>
    <rPh sb="6" eb="7">
      <t>ヒカリ</t>
    </rPh>
    <rPh sb="7" eb="8">
      <t>テル</t>
    </rPh>
    <rPh sb="8" eb="9">
      <t>カイ</t>
    </rPh>
    <phoneticPr fontId="1"/>
  </si>
  <si>
    <t>株式会社パワーズアンリミテッド</t>
    <rPh sb="0" eb="4">
      <t>カブシキガイシャ</t>
    </rPh>
    <phoneticPr fontId="1"/>
  </si>
  <si>
    <t>株式会社学研ココファン</t>
    <rPh sb="0" eb="4">
      <t>カブシキガイシャ</t>
    </rPh>
    <rPh sb="4" eb="6">
      <t>ガッケン</t>
    </rPh>
    <phoneticPr fontId="1"/>
  </si>
  <si>
    <t>株式会社らいふ</t>
    <rPh sb="0" eb="4">
      <t>カブシキガイシャ</t>
    </rPh>
    <phoneticPr fontId="1"/>
  </si>
  <si>
    <t>株式会社コミュニティネット</t>
    <rPh sb="0" eb="4">
      <t>カブシキガイシャ</t>
    </rPh>
    <phoneticPr fontId="1"/>
  </si>
  <si>
    <t>株式会社東急イーライフデザイン</t>
    <rPh sb="0" eb="2">
      <t>カブシキ</t>
    </rPh>
    <rPh sb="2" eb="4">
      <t>カイシャ</t>
    </rPh>
    <rPh sb="4" eb="6">
      <t>トウキュウ</t>
    </rPh>
    <phoneticPr fontId="1"/>
  </si>
  <si>
    <t>株式会社　生・活・計・画</t>
    <rPh sb="0" eb="4">
      <t>カブシキガイシャ</t>
    </rPh>
    <rPh sb="5" eb="6">
      <t>ショウ</t>
    </rPh>
    <rPh sb="7" eb="8">
      <t>カツ</t>
    </rPh>
    <rPh sb="9" eb="10">
      <t>ケイ</t>
    </rPh>
    <rPh sb="11" eb="12">
      <t>ガ</t>
    </rPh>
    <phoneticPr fontId="1"/>
  </si>
  <si>
    <t>株式会社　共英</t>
    <rPh sb="0" eb="4">
      <t>カブシキガイシャ</t>
    </rPh>
    <rPh sb="5" eb="6">
      <t>トモ</t>
    </rPh>
    <rPh sb="6" eb="7">
      <t>エイ</t>
    </rPh>
    <phoneticPr fontId="1"/>
  </si>
  <si>
    <t>株式会社やまねメディカル</t>
    <phoneticPr fontId="1"/>
  </si>
  <si>
    <t>ミモザ株式会社</t>
    <rPh sb="3" eb="7">
      <t>カブシキガイシャ</t>
    </rPh>
    <phoneticPr fontId="1"/>
  </si>
  <si>
    <t>株式会社ワイグッドケア</t>
    <rPh sb="0" eb="4">
      <t>カブシキガイシャ</t>
    </rPh>
    <phoneticPr fontId="1"/>
  </si>
  <si>
    <t>株式会社レイクス２１</t>
    <rPh sb="0" eb="2">
      <t>カブシキ</t>
    </rPh>
    <rPh sb="2" eb="4">
      <t>カイシャ</t>
    </rPh>
    <phoneticPr fontId="1"/>
  </si>
  <si>
    <t>合資会社ファミリーサポートセンター　もも</t>
    <rPh sb="0" eb="2">
      <t>ゴウシ</t>
    </rPh>
    <rPh sb="2" eb="4">
      <t>ガイシャ</t>
    </rPh>
    <phoneticPr fontId="1"/>
  </si>
  <si>
    <t>株式会社シノケンウェルネス</t>
    <rPh sb="0" eb="4">
      <t>カブシキガイシャ</t>
    </rPh>
    <phoneticPr fontId="1"/>
  </si>
  <si>
    <t>株式会社佐藤総研</t>
    <rPh sb="0" eb="4">
      <t>カブシキガイシャ</t>
    </rPh>
    <rPh sb="4" eb="6">
      <t>サトウ</t>
    </rPh>
    <rPh sb="6" eb="8">
      <t>ソウケン</t>
    </rPh>
    <phoneticPr fontId="1"/>
  </si>
  <si>
    <t>ＳＯＭＰＯケア株式会社</t>
    <phoneticPr fontId="1"/>
  </si>
  <si>
    <t>日建リース工業株式会社</t>
    <rPh sb="0" eb="2">
      <t>ニッケン</t>
    </rPh>
    <rPh sb="5" eb="7">
      <t>コウギョウ</t>
    </rPh>
    <rPh sb="7" eb="11">
      <t>カブシキガイシャ</t>
    </rPh>
    <phoneticPr fontId="1"/>
  </si>
  <si>
    <t>大和リビングケア株式会社</t>
    <rPh sb="0" eb="2">
      <t>ダイワ</t>
    </rPh>
    <rPh sb="8" eb="12">
      <t>カブシキガイシャ</t>
    </rPh>
    <phoneticPr fontId="1"/>
  </si>
  <si>
    <t>しんあい清戸の里</t>
    <rPh sb="4" eb="5">
      <t>キヨ</t>
    </rPh>
    <rPh sb="5" eb="6">
      <t>ト</t>
    </rPh>
    <rPh sb="7" eb="8">
      <t>サト</t>
    </rPh>
    <phoneticPr fontId="1"/>
  </si>
  <si>
    <t>そんぽの家大森西</t>
    <rPh sb="4" eb="5">
      <t>イエ</t>
    </rPh>
    <rPh sb="5" eb="8">
      <t>オオモリニシ</t>
    </rPh>
    <phoneticPr fontId="1"/>
  </si>
  <si>
    <t>積水ハウス不動産東京株式会社</t>
    <rPh sb="0" eb="2">
      <t>セキスイ</t>
    </rPh>
    <rPh sb="5" eb="8">
      <t>フドウサン</t>
    </rPh>
    <rPh sb="8" eb="10">
      <t>トウキョウ</t>
    </rPh>
    <phoneticPr fontId="1"/>
  </si>
  <si>
    <t>株式会社　渋谷不動産エージェント</t>
    <rPh sb="0" eb="4">
      <t>カブシキガイシャ</t>
    </rPh>
    <rPh sb="5" eb="7">
      <t>シブヤ</t>
    </rPh>
    <rPh sb="7" eb="10">
      <t>フドウサン</t>
    </rPh>
    <phoneticPr fontId="1"/>
  </si>
  <si>
    <t>そんぽの家S西新井大師</t>
    <rPh sb="4" eb="5">
      <t>イエ</t>
    </rPh>
    <rPh sb="6" eb="9">
      <t>ニシアライ</t>
    </rPh>
    <rPh sb="9" eb="11">
      <t>タイシ</t>
    </rPh>
    <phoneticPr fontId="1"/>
  </si>
  <si>
    <t>SOMPOケア　ラヴィーレ東池袋</t>
    <rPh sb="13" eb="16">
      <t>ヒガシイケブクロ</t>
    </rPh>
    <phoneticPr fontId="1"/>
  </si>
  <si>
    <t>株式会社ベネッセスタイルケア</t>
    <rPh sb="0" eb="4">
      <t>カブシキガイシャ</t>
    </rPh>
    <phoneticPr fontId="1"/>
  </si>
  <si>
    <t>有限会社アウトソー</t>
    <rPh sb="0" eb="2">
      <t>ユウゲン</t>
    </rPh>
    <rPh sb="2" eb="4">
      <t>カイシャ</t>
    </rPh>
    <phoneticPr fontId="1"/>
  </si>
  <si>
    <t>株式会社マザーズハウス</t>
    <rPh sb="0" eb="4">
      <t>カブシキガイシャ</t>
    </rPh>
    <phoneticPr fontId="1"/>
  </si>
  <si>
    <t>小田急不動産株式会社</t>
    <rPh sb="0" eb="3">
      <t>オダキュウ</t>
    </rPh>
    <rPh sb="3" eb="6">
      <t>フドウサン</t>
    </rPh>
    <rPh sb="6" eb="8">
      <t>カブシキ</t>
    </rPh>
    <rPh sb="8" eb="10">
      <t>カイシャ</t>
    </rPh>
    <phoneticPr fontId="1"/>
  </si>
  <si>
    <t>株式会社やまねメディカル</t>
    <rPh sb="0" eb="4">
      <t>カブシキガイシャ</t>
    </rPh>
    <phoneticPr fontId="1"/>
  </si>
  <si>
    <t>株式会社ＯＡ総研</t>
    <rPh sb="0" eb="4">
      <t>カブシキガイシャ</t>
    </rPh>
    <rPh sb="6" eb="8">
      <t>ソウケン</t>
    </rPh>
    <phoneticPr fontId="1"/>
  </si>
  <si>
    <t>社会福祉法人信愛報恩会</t>
    <rPh sb="0" eb="2">
      <t>シャカイ</t>
    </rPh>
    <rPh sb="2" eb="4">
      <t>フクシ</t>
    </rPh>
    <rPh sb="4" eb="6">
      <t>ホウジン</t>
    </rPh>
    <rPh sb="6" eb="8">
      <t>シンアイ</t>
    </rPh>
    <rPh sb="8" eb="9">
      <t>ホウ</t>
    </rPh>
    <rPh sb="9" eb="10">
      <t>オン</t>
    </rPh>
    <rPh sb="10" eb="11">
      <t>カイ</t>
    </rPh>
    <phoneticPr fontId="1"/>
  </si>
  <si>
    <t>株式会社コンフォート</t>
    <rPh sb="0" eb="4">
      <t>カブシキカイシャ</t>
    </rPh>
    <phoneticPr fontId="1"/>
  </si>
  <si>
    <t>福寿まちだ野津田町</t>
    <rPh sb="0" eb="2">
      <t>フクジュ</t>
    </rPh>
    <rPh sb="5" eb="8">
      <t>ノツダ</t>
    </rPh>
    <rPh sb="8" eb="9">
      <t>マチ</t>
    </rPh>
    <phoneticPr fontId="1"/>
  </si>
  <si>
    <t>株式会社日本アメニティライフ協会</t>
    <rPh sb="0" eb="4">
      <t>カブシキガイシャ</t>
    </rPh>
    <rPh sb="14" eb="16">
      <t>キョウカイ</t>
    </rPh>
    <phoneticPr fontId="1"/>
  </si>
  <si>
    <t>株式会社木下の介護</t>
    <rPh sb="0" eb="4">
      <t>カブシキガイシャ</t>
    </rPh>
    <rPh sb="4" eb="6">
      <t>キノシタ</t>
    </rPh>
    <rPh sb="7" eb="9">
      <t>カイゴ</t>
    </rPh>
    <phoneticPr fontId="1"/>
  </si>
  <si>
    <t>株式会社ケアフレンド</t>
    <rPh sb="0" eb="4">
      <t>カブシキガイシャ</t>
    </rPh>
    <phoneticPr fontId="1"/>
  </si>
  <si>
    <t>有限会社城北メディコン</t>
    <rPh sb="0" eb="2">
      <t>ユウゲン</t>
    </rPh>
    <rPh sb="2" eb="4">
      <t>カイシャ</t>
    </rPh>
    <rPh sb="4" eb="6">
      <t>ジョウホク</t>
    </rPh>
    <phoneticPr fontId="1"/>
  </si>
  <si>
    <t>ミアヘルサ株式会社</t>
    <rPh sb="5" eb="9">
      <t>カブシキガイシャ</t>
    </rPh>
    <phoneticPr fontId="1"/>
  </si>
  <si>
    <t>社会福祉法人　敬愛会</t>
    <rPh sb="0" eb="2">
      <t>シャカイ</t>
    </rPh>
    <rPh sb="2" eb="4">
      <t>フクシ</t>
    </rPh>
    <rPh sb="4" eb="6">
      <t>ホウジン</t>
    </rPh>
    <rPh sb="7" eb="9">
      <t>ケイアイ</t>
    </rPh>
    <rPh sb="9" eb="10">
      <t>カイ</t>
    </rPh>
    <phoneticPr fontId="1"/>
  </si>
  <si>
    <t>有限会社えくぼ</t>
    <rPh sb="0" eb="2">
      <t>ユウゲン</t>
    </rPh>
    <rPh sb="2" eb="4">
      <t>カイシャ</t>
    </rPh>
    <phoneticPr fontId="1"/>
  </si>
  <si>
    <t>株式会社ケアサービスゆき</t>
    <rPh sb="0" eb="4">
      <t>カブシキガイシャ</t>
    </rPh>
    <phoneticPr fontId="1"/>
  </si>
  <si>
    <t>株式会社元気な介護</t>
    <rPh sb="0" eb="4">
      <t>カブシキガイシャ</t>
    </rPh>
    <rPh sb="4" eb="6">
      <t>ゲンキ</t>
    </rPh>
    <rPh sb="7" eb="9">
      <t>カイゴ</t>
    </rPh>
    <phoneticPr fontId="51"/>
  </si>
  <si>
    <t>社会医療法人若竹会</t>
    <rPh sb="0" eb="6">
      <t>シャカイイリョウホウジン</t>
    </rPh>
    <rPh sb="6" eb="9">
      <t>ワカタケカイ</t>
    </rPh>
    <phoneticPr fontId="1"/>
  </si>
  <si>
    <t>医療法人社団武蔵野会</t>
    <rPh sb="0" eb="2">
      <t>イリョウ</t>
    </rPh>
    <rPh sb="2" eb="4">
      <t>ホウジン</t>
    </rPh>
    <rPh sb="4" eb="6">
      <t>シャダン</t>
    </rPh>
    <rPh sb="6" eb="9">
      <t>ムサシノ</t>
    </rPh>
    <rPh sb="9" eb="10">
      <t>カイ</t>
    </rPh>
    <phoneticPr fontId="1"/>
  </si>
  <si>
    <t>株式会社シルバーウッド</t>
    <rPh sb="0" eb="2">
      <t>カブシキ</t>
    </rPh>
    <rPh sb="2" eb="4">
      <t>カイシャ</t>
    </rPh>
    <phoneticPr fontId="1"/>
  </si>
  <si>
    <t>株式会社　園修会</t>
    <rPh sb="0" eb="4">
      <t>カブシキガイシャ</t>
    </rPh>
    <rPh sb="5" eb="6">
      <t>エン</t>
    </rPh>
    <rPh sb="6" eb="7">
      <t>シュウ</t>
    </rPh>
    <rPh sb="7" eb="8">
      <t>カイ</t>
    </rPh>
    <phoneticPr fontId="1"/>
  </si>
  <si>
    <t>株式会社　大京</t>
    <rPh sb="0" eb="4">
      <t>カブシキガイシャ</t>
    </rPh>
    <rPh sb="5" eb="7">
      <t>ダイキョウ</t>
    </rPh>
    <phoneticPr fontId="1"/>
  </si>
  <si>
    <t>積水ハウス不動産東京株式会社</t>
    <rPh sb="0" eb="2">
      <t>セキスイ</t>
    </rPh>
    <rPh sb="5" eb="14">
      <t>フドウサントウキョウカブシキガイシャ</t>
    </rPh>
    <phoneticPr fontId="1"/>
  </si>
  <si>
    <t>社会福祉法人　安立園</t>
    <rPh sb="0" eb="2">
      <t>シャカイ</t>
    </rPh>
    <rPh sb="2" eb="4">
      <t>フクシ</t>
    </rPh>
    <rPh sb="4" eb="6">
      <t>ホウジン</t>
    </rPh>
    <rPh sb="7" eb="8">
      <t>アン</t>
    </rPh>
    <rPh sb="8" eb="9">
      <t>リュウ</t>
    </rPh>
    <rPh sb="9" eb="10">
      <t>エン</t>
    </rPh>
    <phoneticPr fontId="1"/>
  </si>
  <si>
    <t>株式会社学研ココファン</t>
    <rPh sb="0" eb="2">
      <t>カブシキ</t>
    </rPh>
    <rPh sb="2" eb="4">
      <t>カイシャ</t>
    </rPh>
    <rPh sb="4" eb="6">
      <t>ガッケン</t>
    </rPh>
    <phoneticPr fontId="1"/>
  </si>
  <si>
    <t>社会福祉法人賛育会</t>
    <rPh sb="0" eb="2">
      <t>シャカイ</t>
    </rPh>
    <rPh sb="2" eb="4">
      <t>フクシ</t>
    </rPh>
    <rPh sb="4" eb="6">
      <t>ホウジン</t>
    </rPh>
    <rPh sb="6" eb="9">
      <t>サンイクカイ</t>
    </rPh>
    <phoneticPr fontId="1"/>
  </si>
  <si>
    <t>株式会社木下の介護</t>
    <rPh sb="0" eb="2">
      <t>カブシキ</t>
    </rPh>
    <rPh sb="2" eb="4">
      <t>カイシャ</t>
    </rPh>
    <rPh sb="4" eb="6">
      <t>キノシタ</t>
    </rPh>
    <rPh sb="7" eb="9">
      <t>カイゴ</t>
    </rPh>
    <phoneticPr fontId="1"/>
  </si>
  <si>
    <t>医療法人社団はなまる会</t>
    <rPh sb="0" eb="2">
      <t>イリョウ</t>
    </rPh>
    <rPh sb="2" eb="4">
      <t>ホウジン</t>
    </rPh>
    <rPh sb="4" eb="6">
      <t>シャダン</t>
    </rPh>
    <rPh sb="10" eb="11">
      <t>カイ</t>
    </rPh>
    <phoneticPr fontId="1"/>
  </si>
  <si>
    <t>福寿こがねい緑町</t>
    <rPh sb="0" eb="2">
      <t>フクジュ</t>
    </rPh>
    <rPh sb="6" eb="7">
      <t>ミドリ</t>
    </rPh>
    <rPh sb="7" eb="8">
      <t>マチ</t>
    </rPh>
    <phoneticPr fontId="1"/>
  </si>
  <si>
    <t>旭化成ホームズ株式会社</t>
    <rPh sb="0" eb="1">
      <t>アサヒ</t>
    </rPh>
    <rPh sb="1" eb="3">
      <t>カセイ</t>
    </rPh>
    <rPh sb="7" eb="9">
      <t>カブシキ</t>
    </rPh>
    <rPh sb="9" eb="11">
      <t>カイシャ</t>
    </rPh>
    <phoneticPr fontId="1"/>
  </si>
  <si>
    <t>サンスマイル町田駅前</t>
    <rPh sb="6" eb="8">
      <t>マチダ</t>
    </rPh>
    <rPh sb="8" eb="9">
      <t>エキ</t>
    </rPh>
    <rPh sb="9" eb="10">
      <t>マエ</t>
    </rPh>
    <phoneticPr fontId="1"/>
  </si>
  <si>
    <t>株式会社サンスマイル</t>
    <rPh sb="0" eb="4">
      <t>カブシキガイシャ</t>
    </rPh>
    <phoneticPr fontId="1"/>
  </si>
  <si>
    <t>医療法人社団ハートクリニック</t>
    <rPh sb="0" eb="2">
      <t>イリョウ</t>
    </rPh>
    <rPh sb="2" eb="4">
      <t>ホウジン</t>
    </rPh>
    <rPh sb="4" eb="6">
      <t>シャダン</t>
    </rPh>
    <phoneticPr fontId="1"/>
  </si>
  <si>
    <t>社会福祉法人嘉祥会</t>
    <rPh sb="0" eb="2">
      <t>シャカイ</t>
    </rPh>
    <rPh sb="2" eb="4">
      <t>フクシ</t>
    </rPh>
    <rPh sb="4" eb="6">
      <t>ホウジン</t>
    </rPh>
    <rPh sb="6" eb="8">
      <t>カショウ</t>
    </rPh>
    <rPh sb="8" eb="9">
      <t>カイ</t>
    </rPh>
    <phoneticPr fontId="1"/>
  </si>
  <si>
    <t>株式会社ケアサービスとも</t>
    <rPh sb="0" eb="2">
      <t>カブシキ</t>
    </rPh>
    <rPh sb="2" eb="4">
      <t>カイシャ</t>
    </rPh>
    <phoneticPr fontId="1"/>
  </si>
  <si>
    <t>株式会社ヘルシーサービス</t>
    <rPh sb="0" eb="4">
      <t>カブシキガイシャ</t>
    </rPh>
    <phoneticPr fontId="1"/>
  </si>
  <si>
    <t>株式会社共立メンテナンス</t>
    <rPh sb="0" eb="4">
      <t>カブシキガイシャ</t>
    </rPh>
    <rPh sb="4" eb="6">
      <t>キョウリツ</t>
    </rPh>
    <phoneticPr fontId="1"/>
  </si>
  <si>
    <t>サナサンテ入谷</t>
    <rPh sb="5" eb="7">
      <t>イリヤ</t>
    </rPh>
    <phoneticPr fontId="1"/>
  </si>
  <si>
    <t>株式会社和みライフケア</t>
    <rPh sb="0" eb="4">
      <t>カブシキガイシャ</t>
    </rPh>
    <rPh sb="4" eb="5">
      <t>ナゴ</t>
    </rPh>
    <phoneticPr fontId="1"/>
  </si>
  <si>
    <t>医療法人社団南七星会</t>
    <rPh sb="0" eb="2">
      <t>イリョウ</t>
    </rPh>
    <rPh sb="2" eb="4">
      <t>ホウジン</t>
    </rPh>
    <rPh sb="4" eb="6">
      <t>シャダン</t>
    </rPh>
    <rPh sb="6" eb="7">
      <t>ミナミ</t>
    </rPh>
    <rPh sb="7" eb="8">
      <t>ナナ</t>
    </rPh>
    <rPh sb="8" eb="9">
      <t>ホシ</t>
    </rPh>
    <rPh sb="9" eb="10">
      <t>カイ</t>
    </rPh>
    <phoneticPr fontId="1"/>
  </si>
  <si>
    <t>生活協同組合　コープみらい</t>
    <rPh sb="0" eb="2">
      <t>セイカツ</t>
    </rPh>
    <rPh sb="2" eb="4">
      <t>キョウドウ</t>
    </rPh>
    <rPh sb="4" eb="6">
      <t>クミアイ</t>
    </rPh>
    <phoneticPr fontId="1"/>
  </si>
  <si>
    <t>増田節子・増田　稔</t>
    <rPh sb="0" eb="2">
      <t>マスダ</t>
    </rPh>
    <rPh sb="2" eb="4">
      <t>セツコ</t>
    </rPh>
    <rPh sb="5" eb="7">
      <t>マスダ</t>
    </rPh>
    <rPh sb="8" eb="9">
      <t>ミノル</t>
    </rPh>
    <phoneticPr fontId="1"/>
  </si>
  <si>
    <t>アイリスガーデン昭島昭和の森</t>
    <rPh sb="10" eb="12">
      <t>ショウワ</t>
    </rPh>
    <phoneticPr fontId="1"/>
  </si>
  <si>
    <t>株式会社水車の家</t>
    <rPh sb="0" eb="4">
      <t>カブシキガイシャ</t>
    </rPh>
    <rPh sb="4" eb="6">
      <t>スイシャ</t>
    </rPh>
    <rPh sb="7" eb="8">
      <t>イエ</t>
    </rPh>
    <phoneticPr fontId="1"/>
  </si>
  <si>
    <t>社会福祉法人サンライズ</t>
    <rPh sb="0" eb="2">
      <t>シャカイ</t>
    </rPh>
    <rPh sb="2" eb="4">
      <t>フクシ</t>
    </rPh>
    <rPh sb="4" eb="6">
      <t>ホウジン</t>
    </rPh>
    <phoneticPr fontId="1"/>
  </si>
  <si>
    <t>ニチイホーム渋谷本町</t>
    <rPh sb="6" eb="8">
      <t>シブヤ</t>
    </rPh>
    <rPh sb="8" eb="10">
      <t>ホンマチ</t>
    </rPh>
    <phoneticPr fontId="1"/>
  </si>
  <si>
    <t>アビリティーズ・ケアネット株式会社</t>
    <rPh sb="13" eb="15">
      <t>カブシキ</t>
    </rPh>
    <rPh sb="15" eb="17">
      <t>カイシャ</t>
    </rPh>
    <phoneticPr fontId="1"/>
  </si>
  <si>
    <t>有限会社ケアサービスこまつ</t>
    <rPh sb="0" eb="2">
      <t>ユウゲン</t>
    </rPh>
    <rPh sb="2" eb="4">
      <t>カイシャ</t>
    </rPh>
    <phoneticPr fontId="1"/>
  </si>
  <si>
    <t>社会福祉法人恩賜財団東京都同胞会</t>
    <rPh sb="0" eb="2">
      <t>シャカイ</t>
    </rPh>
    <rPh sb="2" eb="4">
      <t>フクシ</t>
    </rPh>
    <rPh sb="4" eb="6">
      <t>ホウジン</t>
    </rPh>
    <rPh sb="6" eb="8">
      <t>オンシ</t>
    </rPh>
    <rPh sb="8" eb="10">
      <t>ザイダン</t>
    </rPh>
    <rPh sb="10" eb="13">
      <t>トウキョウト</t>
    </rPh>
    <rPh sb="13" eb="15">
      <t>ドウホウ</t>
    </rPh>
    <rPh sb="15" eb="16">
      <t>カイ</t>
    </rPh>
    <phoneticPr fontId="1"/>
  </si>
  <si>
    <t>株式会社ホームケア井上</t>
    <rPh sb="0" eb="4">
      <t>カブシキガイシャ</t>
    </rPh>
    <rPh sb="9" eb="11">
      <t>イノウエ</t>
    </rPh>
    <phoneticPr fontId="1"/>
  </si>
  <si>
    <t>ＡＬＳＯＫ介護株式会社</t>
    <rPh sb="5" eb="7">
      <t>カイゴ</t>
    </rPh>
    <rPh sb="7" eb="11">
      <t>カブシキガイシャ</t>
    </rPh>
    <phoneticPr fontId="1"/>
  </si>
  <si>
    <t>桜美林パートナーズ株式会社</t>
    <rPh sb="0" eb="3">
      <t>オウビリン</t>
    </rPh>
    <rPh sb="9" eb="13">
      <t>カブシキガイシャ</t>
    </rPh>
    <phoneticPr fontId="1"/>
  </si>
  <si>
    <t>メディカル・ケア・プランニング株式会社</t>
    <rPh sb="15" eb="19">
      <t>カブシキガイシャ</t>
    </rPh>
    <phoneticPr fontId="1"/>
  </si>
  <si>
    <t>株式会社　明昭</t>
    <rPh sb="0" eb="4">
      <t>カブシキガイシャ</t>
    </rPh>
    <rPh sb="5" eb="7">
      <t>メイショウ</t>
    </rPh>
    <phoneticPr fontId="1"/>
  </si>
  <si>
    <t>パナソニック　エイジフリー株式会社</t>
    <rPh sb="13" eb="17">
      <t>カブシキガイシャ</t>
    </rPh>
    <phoneticPr fontId="1"/>
  </si>
  <si>
    <t>生活クラブ生活協同組合</t>
    <rPh sb="0" eb="2">
      <t>セイカツ</t>
    </rPh>
    <rPh sb="5" eb="7">
      <t>セイカツ</t>
    </rPh>
    <rPh sb="7" eb="9">
      <t>キョウドウ</t>
    </rPh>
    <rPh sb="9" eb="11">
      <t>クミアイ</t>
    </rPh>
    <phoneticPr fontId="1"/>
  </si>
  <si>
    <t>株式会社グレイテストライフ</t>
    <rPh sb="0" eb="4">
      <t>カブシキガイシャ</t>
    </rPh>
    <phoneticPr fontId="1"/>
  </si>
  <si>
    <t>ウエリスオリーブ東村山富士見町</t>
    <rPh sb="11" eb="14">
      <t>フジミ</t>
    </rPh>
    <rPh sb="14" eb="15">
      <t>チョウ</t>
    </rPh>
    <phoneticPr fontId="1"/>
  </si>
  <si>
    <t>リーフエスコート国立富士見台</t>
    <rPh sb="8" eb="10">
      <t>クニタチ</t>
    </rPh>
    <rPh sb="10" eb="14">
      <t>フジミダイ</t>
    </rPh>
    <phoneticPr fontId="1"/>
  </si>
  <si>
    <t>株式会社荒井商店</t>
    <rPh sb="0" eb="4">
      <t>カブシキガイシャ</t>
    </rPh>
    <rPh sb="4" eb="6">
      <t>アライ</t>
    </rPh>
    <rPh sb="6" eb="8">
      <t>ショウテン</t>
    </rPh>
    <phoneticPr fontId="1"/>
  </si>
  <si>
    <t>株式会社らいふ</t>
    <rPh sb="0" eb="2">
      <t>カブシキ</t>
    </rPh>
    <rPh sb="2" eb="4">
      <t>カイシャ</t>
    </rPh>
    <phoneticPr fontId="1"/>
  </si>
  <si>
    <t>ＨＩＴＯＷＡケアサービス株式会社</t>
    <rPh sb="12" eb="16">
      <t>カブシキガイシャ</t>
    </rPh>
    <phoneticPr fontId="1"/>
  </si>
  <si>
    <t>ファミリー・ホスピス株式会社</t>
    <phoneticPr fontId="1"/>
  </si>
  <si>
    <t>医療法人社団愛結会</t>
    <rPh sb="6" eb="7">
      <t>アイ</t>
    </rPh>
    <rPh sb="7" eb="8">
      <t>ムス</t>
    </rPh>
    <rPh sb="8" eb="9">
      <t>カイ</t>
    </rPh>
    <phoneticPr fontId="1"/>
  </si>
  <si>
    <t>ウエリスオリーブ成城学園前</t>
    <rPh sb="8" eb="13">
      <t>セイジョウガクエンマエ</t>
    </rPh>
    <phoneticPr fontId="1"/>
  </si>
  <si>
    <t>ウエリスオリーブ成城学園前ケアレジデンス</t>
    <rPh sb="8" eb="13">
      <t>セイジョウガクエンマエ</t>
    </rPh>
    <phoneticPr fontId="1"/>
  </si>
  <si>
    <t>株式会社エクラシア</t>
    <rPh sb="0" eb="4">
      <t>カブシキガイシャ</t>
    </rPh>
    <phoneticPr fontId="1"/>
  </si>
  <si>
    <t>株式会社やさしい手</t>
    <rPh sb="0" eb="2">
      <t>カブシキ</t>
    </rPh>
    <rPh sb="2" eb="4">
      <t>カイシャ</t>
    </rPh>
    <rPh sb="8" eb="9">
      <t>テ</t>
    </rPh>
    <phoneticPr fontId="1"/>
  </si>
  <si>
    <t>イリーゼ練馬中村橋</t>
    <rPh sb="8" eb="9">
      <t>ハシ</t>
    </rPh>
    <phoneticPr fontId="1"/>
  </si>
  <si>
    <t>ガーデンテラス仙川</t>
    <rPh sb="7" eb="9">
      <t>センカワ</t>
    </rPh>
    <phoneticPr fontId="1"/>
  </si>
  <si>
    <t>シマダリビングパートナーズ株式会社</t>
    <rPh sb="13" eb="17">
      <t>カブシキガイシャ</t>
    </rPh>
    <phoneticPr fontId="1"/>
  </si>
  <si>
    <t>社会福祉法人正吉福祉会</t>
    <rPh sb="0" eb="2">
      <t>シャカイ</t>
    </rPh>
    <rPh sb="2" eb="4">
      <t>フクシ</t>
    </rPh>
    <rPh sb="4" eb="6">
      <t>ホウジン</t>
    </rPh>
    <rPh sb="6" eb="8">
      <t>ショウキチ</t>
    </rPh>
    <rPh sb="8" eb="11">
      <t>フクシカイ</t>
    </rPh>
    <phoneticPr fontId="1"/>
  </si>
  <si>
    <t>ヴィラージュリーシュ上石神井</t>
    <rPh sb="10" eb="14">
      <t>カミシャクジイ</t>
    </rPh>
    <phoneticPr fontId="1"/>
  </si>
  <si>
    <t>リーシュライフケア株式会社</t>
    <rPh sb="9" eb="11">
      <t>カブシキ</t>
    </rPh>
    <rPh sb="11" eb="13">
      <t>カイシャ</t>
    </rPh>
    <phoneticPr fontId="1"/>
  </si>
  <si>
    <t>エクラシア東久留米</t>
    <rPh sb="5" eb="9">
      <t>ヒガシクルメ</t>
    </rPh>
    <phoneticPr fontId="1"/>
  </si>
  <si>
    <t>オウカス吉祥寺</t>
    <rPh sb="4" eb="7">
      <t>キチジョウジ</t>
    </rPh>
    <phoneticPr fontId="1"/>
  </si>
  <si>
    <t xml:space="preserve">野村不動産ウェルネス株式会社 </t>
    <phoneticPr fontId="1"/>
  </si>
  <si>
    <t>ココファン西新井</t>
    <rPh sb="5" eb="8">
      <t>ニシアライ</t>
    </rPh>
    <phoneticPr fontId="1"/>
  </si>
  <si>
    <t>ココファン世田谷砧</t>
    <rPh sb="5" eb="8">
      <t>セタガヤ</t>
    </rPh>
    <rPh sb="8" eb="9">
      <t>キヌタ</t>
    </rPh>
    <phoneticPr fontId="1"/>
  </si>
  <si>
    <t>エクラシア昭島</t>
    <rPh sb="5" eb="7">
      <t>アキシマ</t>
    </rPh>
    <phoneticPr fontId="1"/>
  </si>
  <si>
    <t>グランジュール尾山台</t>
    <rPh sb="7" eb="10">
      <t>オヤマダイ</t>
    </rPh>
    <phoneticPr fontId="1"/>
  </si>
  <si>
    <t xml:space="preserve">やすらぎの街アルメリア成城北 </t>
    <rPh sb="5" eb="6">
      <t>マチ</t>
    </rPh>
    <phoneticPr fontId="1"/>
  </si>
  <si>
    <t>ココファン武蔵境</t>
    <rPh sb="5" eb="8">
      <t>ムサシサカイ</t>
    </rPh>
    <phoneticPr fontId="1"/>
  </si>
  <si>
    <t>ココファン鶴川駅前</t>
    <rPh sb="5" eb="7">
      <t>ツルカワ</t>
    </rPh>
    <rPh sb="7" eb="9">
      <t>エキマエ</t>
    </rPh>
    <phoneticPr fontId="1"/>
  </si>
  <si>
    <t>つき乃ひるね</t>
    <rPh sb="2" eb="3">
      <t>ノ</t>
    </rPh>
    <phoneticPr fontId="1"/>
  </si>
  <si>
    <t>株式会社こねこのて</t>
    <rPh sb="0" eb="4">
      <t>カブシキカイシャ</t>
    </rPh>
    <phoneticPr fontId="1"/>
  </si>
  <si>
    <t>ローベル西台</t>
    <rPh sb="4" eb="6">
      <t>ニシダイ</t>
    </rPh>
    <phoneticPr fontId="1"/>
  </si>
  <si>
    <t>株式会社東日本福祉経営サービス</t>
    <rPh sb="0" eb="4">
      <t>カブシキガイシャ</t>
    </rPh>
    <rPh sb="4" eb="7">
      <t>ヒガシニホン</t>
    </rPh>
    <rPh sb="7" eb="11">
      <t>フクシケイエイ</t>
    </rPh>
    <phoneticPr fontId="1"/>
  </si>
  <si>
    <t>ガーデンテラス砧公園</t>
    <rPh sb="7" eb="8">
      <t>キヌタ</t>
    </rPh>
    <rPh sb="8" eb="10">
      <t>コウエン</t>
    </rPh>
    <phoneticPr fontId="1"/>
  </si>
  <si>
    <t>エルダーガーデン南つくし野</t>
    <rPh sb="8" eb="9">
      <t>ミナミ</t>
    </rPh>
    <rPh sb="12" eb="13">
      <t>ノ</t>
    </rPh>
    <phoneticPr fontId="1"/>
  </si>
  <si>
    <t>大東建託パートナーズ株式会社</t>
    <phoneticPr fontId="1"/>
  </si>
  <si>
    <t>ハートランド・エミシア久我山</t>
    <rPh sb="11" eb="14">
      <t>クガヤマ</t>
    </rPh>
    <phoneticPr fontId="1"/>
  </si>
  <si>
    <t>介護付ホーム　EASTビレッジ</t>
    <rPh sb="0" eb="3">
      <t>カイゴツ</t>
    </rPh>
    <phoneticPr fontId="1"/>
  </si>
  <si>
    <t>株式会社千雅</t>
    <rPh sb="0" eb="4">
      <t>カブシキガイシャ</t>
    </rPh>
    <rPh sb="4" eb="5">
      <t>チ</t>
    </rPh>
    <rPh sb="5" eb="6">
      <t>ミヤビ</t>
    </rPh>
    <phoneticPr fontId="1"/>
  </si>
  <si>
    <t>なごやかレジデンス板橋西台</t>
    <rPh sb="9" eb="11">
      <t>イタバシ</t>
    </rPh>
    <rPh sb="11" eb="13">
      <t>ニシダイ</t>
    </rPh>
    <phoneticPr fontId="1"/>
  </si>
  <si>
    <t>狛江共生の家・多麻</t>
    <rPh sb="0" eb="2">
      <t>コマエ</t>
    </rPh>
    <rPh sb="2" eb="4">
      <t>キョウセイ</t>
    </rPh>
    <rPh sb="5" eb="6">
      <t>イエ</t>
    </rPh>
    <rPh sb="7" eb="8">
      <t>オオ</t>
    </rPh>
    <rPh sb="8" eb="9">
      <t>アサ</t>
    </rPh>
    <phoneticPr fontId="1"/>
  </si>
  <si>
    <t>サービス付き高齢者向け住宅　ル・ヴァンヴェール白鳥</t>
    <rPh sb="4" eb="5">
      <t>ツ</t>
    </rPh>
    <rPh sb="6" eb="9">
      <t>コウレイシャ</t>
    </rPh>
    <rPh sb="9" eb="10">
      <t>ム</t>
    </rPh>
    <rPh sb="11" eb="13">
      <t>ジュウタク</t>
    </rPh>
    <rPh sb="23" eb="25">
      <t>シラトリ</t>
    </rPh>
    <phoneticPr fontId="1"/>
  </si>
  <si>
    <t>株式会社ウェルフォース</t>
    <phoneticPr fontId="1"/>
  </si>
  <si>
    <t>ホームステーションらいふ羽田大鳥居</t>
    <rPh sb="12" eb="17">
      <t>ハネダオオトリイ</t>
    </rPh>
    <phoneticPr fontId="1"/>
  </si>
  <si>
    <t>株式会社らいふ</t>
    <phoneticPr fontId="1"/>
  </si>
  <si>
    <t>ガーデンフィールズ竹の塚Ⅱ</t>
    <rPh sb="9" eb="10">
      <t>タケ</t>
    </rPh>
    <rPh sb="11" eb="13">
      <t>ツカニ</t>
    </rPh>
    <phoneticPr fontId="1"/>
  </si>
  <si>
    <t>ローベル西荻窪</t>
    <rPh sb="4" eb="7">
      <t>ニシオギクボ</t>
    </rPh>
    <phoneticPr fontId="1"/>
  </si>
  <si>
    <t>株式会社東日本福祉経営サービス</t>
    <rPh sb="0" eb="4">
      <t>カブシキガイシャ</t>
    </rPh>
    <phoneticPr fontId="1"/>
  </si>
  <si>
    <t>エクラシア宮沢</t>
    <rPh sb="5" eb="7">
      <t>ミヤザワ</t>
    </rPh>
    <phoneticPr fontId="1"/>
  </si>
  <si>
    <t>ディーフェスタ小平</t>
    <rPh sb="7" eb="9">
      <t>コダイラ</t>
    </rPh>
    <phoneticPr fontId="1"/>
  </si>
  <si>
    <t>エクラシア町田</t>
    <rPh sb="5" eb="7">
      <t>マチダ</t>
    </rPh>
    <phoneticPr fontId="1"/>
  </si>
  <si>
    <t>carna西東京田無</t>
    <rPh sb="5" eb="8">
      <t>ニシトウキョウ</t>
    </rPh>
    <rPh sb="8" eb="10">
      <t>タナシ</t>
    </rPh>
    <phoneticPr fontId="1"/>
  </si>
  <si>
    <t>株式会社ふれあい広場</t>
    <rPh sb="0" eb="4">
      <t>カブシキガイシャ</t>
    </rPh>
    <rPh sb="8" eb="10">
      <t>ヒロバ</t>
    </rPh>
    <phoneticPr fontId="1"/>
  </si>
  <si>
    <t>ホームステーションらいふ氷川台</t>
    <rPh sb="12" eb="15">
      <t>ヒカワダイ</t>
    </rPh>
    <phoneticPr fontId="1"/>
  </si>
  <si>
    <t>エクラシア東大和</t>
    <rPh sb="5" eb="6">
      <t>ヒガシ</t>
    </rPh>
    <rPh sb="6" eb="8">
      <t>ヤマト</t>
    </rPh>
    <phoneticPr fontId="1"/>
  </si>
  <si>
    <t>ココファン成瀬</t>
    <rPh sb="5" eb="7">
      <t>ナルセ</t>
    </rPh>
    <phoneticPr fontId="1"/>
  </si>
  <si>
    <t>なごやかレジデンス花小金井</t>
    <rPh sb="9" eb="13">
      <t>ハナコガネイ</t>
    </rPh>
    <phoneticPr fontId="1"/>
  </si>
  <si>
    <t>エクラシア立川</t>
    <rPh sb="5" eb="7">
      <t>タチカワ</t>
    </rPh>
    <phoneticPr fontId="1"/>
  </si>
  <si>
    <t>エクラシア玉川学園</t>
    <rPh sb="5" eb="7">
      <t>タマガワ</t>
    </rPh>
    <rPh sb="7" eb="9">
      <t>ガクエン</t>
    </rPh>
    <phoneticPr fontId="1"/>
  </si>
  <si>
    <t>ディーフェスタ西台</t>
    <rPh sb="7" eb="9">
      <t>ニシダイ</t>
    </rPh>
    <phoneticPr fontId="1"/>
  </si>
  <si>
    <t>紫陽花館</t>
    <rPh sb="0" eb="4">
      <t>アジサイカン</t>
    </rPh>
    <phoneticPr fontId="1"/>
  </si>
  <si>
    <t>イリーゼ福生</t>
    <rPh sb="4" eb="6">
      <t>フッサ</t>
    </rPh>
    <phoneticPr fontId="1"/>
  </si>
  <si>
    <t>寿らいふ石神井台</t>
    <rPh sb="0" eb="1">
      <t>ジュ</t>
    </rPh>
    <rPh sb="4" eb="7">
      <t>シャクジイ</t>
    </rPh>
    <rPh sb="7" eb="8">
      <t>ダイ</t>
    </rPh>
    <phoneticPr fontId="1"/>
  </si>
  <si>
    <t>リーシェガーデン大泉学園</t>
    <rPh sb="8" eb="12">
      <t>オオイズミガクエン</t>
    </rPh>
    <phoneticPr fontId="1"/>
  </si>
  <si>
    <t>リリィパワーズレジデンスすみだ向島　別館</t>
    <rPh sb="15" eb="17">
      <t>ムカイジマ</t>
    </rPh>
    <rPh sb="18" eb="20">
      <t>ベッカン</t>
    </rPh>
    <phoneticPr fontId="1"/>
  </si>
  <si>
    <t>家族の家ひまわり赤塚</t>
    <rPh sb="0" eb="2">
      <t>カゾク</t>
    </rPh>
    <rPh sb="3" eb="4">
      <t>イエ</t>
    </rPh>
    <rPh sb="8" eb="10">
      <t>アカツカ</t>
    </rPh>
    <phoneticPr fontId="1"/>
  </si>
  <si>
    <t>株式会社三英堂商事</t>
    <rPh sb="0" eb="9">
      <t>カブシキガイシャサンエイドウショウジ</t>
    </rPh>
    <phoneticPr fontId="1"/>
  </si>
  <si>
    <t>エクラシア立川上砂</t>
    <rPh sb="5" eb="9">
      <t>タチカワカミスナ</t>
    </rPh>
    <phoneticPr fontId="1"/>
  </si>
  <si>
    <t>エクラシア町田小山</t>
    <rPh sb="5" eb="7">
      <t>マチダ</t>
    </rPh>
    <rPh sb="7" eb="9">
      <t>オヤマ</t>
    </rPh>
    <phoneticPr fontId="1"/>
  </si>
  <si>
    <t>アミカの郷東大和</t>
    <rPh sb="4" eb="8">
      <t>サトヒガシヤマト</t>
    </rPh>
    <phoneticPr fontId="1"/>
  </si>
  <si>
    <t>サービス付き高齢者向け住宅　ゆめてらす三軒茶屋</t>
    <rPh sb="4" eb="5">
      <t>ツ</t>
    </rPh>
    <rPh sb="6" eb="9">
      <t>コウレイシャ</t>
    </rPh>
    <rPh sb="9" eb="10">
      <t>ム</t>
    </rPh>
    <rPh sb="11" eb="13">
      <t>ジュウタク</t>
    </rPh>
    <rPh sb="19" eb="23">
      <t>サンゲンヂャヤ</t>
    </rPh>
    <phoneticPr fontId="1"/>
  </si>
  <si>
    <t>株式会社やさしい手</t>
    <rPh sb="0" eb="4">
      <t>カブシキガイシャ</t>
    </rPh>
    <rPh sb="8" eb="9">
      <t>テ</t>
    </rPh>
    <phoneticPr fontId="1"/>
  </si>
  <si>
    <t>ホームステーションらいふ高井戸</t>
    <rPh sb="12" eb="15">
      <t>タカイド</t>
    </rPh>
    <phoneticPr fontId="1"/>
  </si>
  <si>
    <t>ナーシングホーム日和　立川</t>
    <rPh sb="8" eb="10">
      <t>ヒヨリ</t>
    </rPh>
    <rPh sb="11" eb="13">
      <t>タチカワ</t>
    </rPh>
    <phoneticPr fontId="1"/>
  </si>
  <si>
    <t>株式会社アドバンスケアシステム</t>
    <rPh sb="0" eb="4">
      <t>カブシキガイシャ</t>
    </rPh>
    <phoneticPr fontId="1"/>
  </si>
  <si>
    <t>イリーゼ葛飾水元</t>
    <rPh sb="4" eb="8">
      <t>カツシカミズモト</t>
    </rPh>
    <phoneticPr fontId="1"/>
  </si>
  <si>
    <t>ローベル上井草</t>
    <rPh sb="4" eb="7">
      <t>カミイグサ</t>
    </rPh>
    <phoneticPr fontId="1"/>
  </si>
  <si>
    <t>エクラシア町田相原</t>
    <rPh sb="5" eb="9">
      <t>マチダアイハラ</t>
    </rPh>
    <phoneticPr fontId="1"/>
  </si>
  <si>
    <t>かがやきレジデンス小平鈴木</t>
    <rPh sb="9" eb="11">
      <t>コダイラ</t>
    </rPh>
    <rPh sb="11" eb="13">
      <t>スズキ</t>
    </rPh>
    <phoneticPr fontId="1"/>
  </si>
  <si>
    <t>ココファン新小岩</t>
    <rPh sb="5" eb="8">
      <t>シンコイワ</t>
    </rPh>
    <phoneticPr fontId="1"/>
  </si>
  <si>
    <t>エクラシア町田森野</t>
    <rPh sb="5" eb="9">
      <t>マチダモリノ</t>
    </rPh>
    <phoneticPr fontId="1"/>
  </si>
  <si>
    <t>リリィパワーズレジデンス西新井</t>
    <rPh sb="12" eb="15">
      <t>ニシアライ</t>
    </rPh>
    <phoneticPr fontId="1"/>
  </si>
  <si>
    <t>ホームステーションらいふ石神井公園</t>
    <rPh sb="12" eb="17">
      <t>シャクジイコウエン</t>
    </rPh>
    <phoneticPr fontId="1"/>
  </si>
  <si>
    <t>株式会社らいふ</t>
    <rPh sb="0" eb="4">
      <t>カブシキカイシャ</t>
    </rPh>
    <phoneticPr fontId="1"/>
  </si>
  <si>
    <t>オウカス世田谷仙川</t>
    <rPh sb="4" eb="7">
      <t>セタガヤ</t>
    </rPh>
    <rPh sb="7" eb="9">
      <t>センカワ</t>
    </rPh>
    <phoneticPr fontId="1"/>
  </si>
  <si>
    <t>ココファン新小平</t>
    <rPh sb="5" eb="8">
      <t>シンコダイラ</t>
    </rPh>
    <phoneticPr fontId="1"/>
  </si>
  <si>
    <t>イリーゼ練馬光が丘</t>
    <rPh sb="4" eb="6">
      <t>ネリマ</t>
    </rPh>
    <rPh sb="6" eb="7">
      <t>ヒカリ</t>
    </rPh>
    <rPh sb="8" eb="9">
      <t>オカ</t>
    </rPh>
    <phoneticPr fontId="1"/>
  </si>
  <si>
    <t>ココファン武蔵野八幡町</t>
    <rPh sb="5" eb="8">
      <t>ムサシノ</t>
    </rPh>
    <rPh sb="8" eb="10">
      <t>ヤハタ</t>
    </rPh>
    <rPh sb="10" eb="11">
      <t>チョウ</t>
    </rPh>
    <phoneticPr fontId="1"/>
  </si>
  <si>
    <t>ライブラリ練馬高野台</t>
    <rPh sb="5" eb="7">
      <t>ネリマ</t>
    </rPh>
    <rPh sb="7" eb="10">
      <t>タカノダイ</t>
    </rPh>
    <phoneticPr fontId="1"/>
  </si>
  <si>
    <t>株式会社リビングプラットフォームケア</t>
    <rPh sb="0" eb="4">
      <t>カブシキガイシャ</t>
    </rPh>
    <phoneticPr fontId="1"/>
  </si>
  <si>
    <t>円樹いたばし四葉</t>
    <rPh sb="0" eb="1">
      <t>エン</t>
    </rPh>
    <rPh sb="1" eb="2">
      <t>ジュ</t>
    </rPh>
    <rPh sb="6" eb="8">
      <t>ヨツバ</t>
    </rPh>
    <phoneticPr fontId="1"/>
  </si>
  <si>
    <t>シニアライフサポート株式会社</t>
    <rPh sb="10" eb="14">
      <t>カブシキガイシャ</t>
    </rPh>
    <phoneticPr fontId="1"/>
  </si>
  <si>
    <t>ココファン池上通り</t>
    <rPh sb="5" eb="7">
      <t>イケガミ</t>
    </rPh>
    <rPh sb="7" eb="8">
      <t>トオ</t>
    </rPh>
    <phoneticPr fontId="1"/>
  </si>
  <si>
    <t>グランジュール世田谷船橋</t>
    <rPh sb="7" eb="10">
      <t>セタガヤ</t>
    </rPh>
    <rPh sb="10" eb="12">
      <t>フナバシ</t>
    </rPh>
    <phoneticPr fontId="1"/>
  </si>
  <si>
    <t>コンフォートフォレスタ宝町</t>
    <rPh sb="11" eb="13">
      <t>タカラチョウ</t>
    </rPh>
    <phoneticPr fontId="1"/>
  </si>
  <si>
    <t>ＰＤハウス用賀</t>
    <rPh sb="5" eb="7">
      <t>ヨウガ</t>
    </rPh>
    <phoneticPr fontId="1"/>
  </si>
  <si>
    <t>株式会社サンウェルズ</t>
    <rPh sb="0" eb="4">
      <t>カブシキガイシャ</t>
    </rPh>
    <phoneticPr fontId="1"/>
  </si>
  <si>
    <t>リリィパワーズレジデンス千歳台</t>
    <rPh sb="12" eb="15">
      <t>チトセダイ</t>
    </rPh>
    <phoneticPr fontId="1"/>
  </si>
  <si>
    <t>アミカの郷小平あじさい公園</t>
    <rPh sb="4" eb="7">
      <t>サトコダイラ</t>
    </rPh>
    <rPh sb="11" eb="13">
      <t>コウエン</t>
    </rPh>
    <phoneticPr fontId="1"/>
  </si>
  <si>
    <t>ＡＬＳＯＫ介護株式会社</t>
    <rPh sb="5" eb="11">
      <t>カイゴカブシキガイシャ</t>
    </rPh>
    <phoneticPr fontId="1"/>
  </si>
  <si>
    <t>ココファン石神井台</t>
    <rPh sb="5" eb="9">
      <t>シャクジイダイ</t>
    </rPh>
    <phoneticPr fontId="1"/>
  </si>
  <si>
    <t>株式会社学研ココファン</t>
    <rPh sb="0" eb="4">
      <t>カブシキカイシャ</t>
    </rPh>
    <rPh sb="4" eb="6">
      <t>ガッケン</t>
    </rPh>
    <phoneticPr fontId="1"/>
  </si>
  <si>
    <t>サービス付き高齢者向け住宅　レエンデ敬愛</t>
    <rPh sb="4" eb="5">
      <t>ツ</t>
    </rPh>
    <rPh sb="6" eb="10">
      <t>コウレイシャム</t>
    </rPh>
    <rPh sb="11" eb="13">
      <t>ジュウタク</t>
    </rPh>
    <rPh sb="18" eb="20">
      <t>ケイアイ</t>
    </rPh>
    <phoneticPr fontId="1"/>
  </si>
  <si>
    <t>社会福祉法人敬愛会</t>
    <rPh sb="0" eb="9">
      <t>シャカイフクシホウジンケイアイカイ</t>
    </rPh>
    <phoneticPr fontId="1"/>
  </si>
  <si>
    <t>ガーデンテラス千歳烏山</t>
    <rPh sb="7" eb="11">
      <t>チトセカラスヤマ</t>
    </rPh>
    <phoneticPr fontId="1"/>
  </si>
  <si>
    <t>サービス付き高齢者向け住宅　ナウラ敬愛</t>
    <rPh sb="4" eb="5">
      <t>ツ</t>
    </rPh>
    <rPh sb="6" eb="10">
      <t>コウレイシャム</t>
    </rPh>
    <rPh sb="11" eb="13">
      <t>ジュウタク</t>
    </rPh>
    <rPh sb="17" eb="19">
      <t>ケイアイ</t>
    </rPh>
    <phoneticPr fontId="1"/>
  </si>
  <si>
    <t>リーフエスコート東小金井</t>
    <rPh sb="8" eb="12">
      <t>ヒガシコガネイ</t>
    </rPh>
    <phoneticPr fontId="1"/>
  </si>
  <si>
    <t>株式会社荒井商店</t>
    <rPh sb="0" eb="6">
      <t>カブシキガイシャアライ</t>
    </rPh>
    <rPh sb="6" eb="8">
      <t>ショウテン</t>
    </rPh>
    <phoneticPr fontId="1"/>
  </si>
  <si>
    <t>クイーンヒル目白台</t>
    <rPh sb="6" eb="9">
      <t>メジロダイ</t>
    </rPh>
    <phoneticPr fontId="1"/>
  </si>
  <si>
    <t>株式会社コミュニティネット</t>
    <phoneticPr fontId="1"/>
  </si>
  <si>
    <t>アミカの郷一橋学園</t>
    <rPh sb="4" eb="5">
      <t>サト</t>
    </rPh>
    <rPh sb="5" eb="7">
      <t>ヒトツバシ</t>
    </rPh>
    <rPh sb="7" eb="9">
      <t>ガクエン</t>
    </rPh>
    <phoneticPr fontId="1"/>
  </si>
  <si>
    <t>イリーゼ明大前</t>
    <rPh sb="4" eb="7">
      <t>メイダイマエ</t>
    </rPh>
    <phoneticPr fontId="1"/>
  </si>
  <si>
    <t>HITOWAケアサービス株式会社</t>
    <rPh sb="12" eb="16">
      <t>カブシキガイシャ</t>
    </rPh>
    <phoneticPr fontId="1"/>
  </si>
  <si>
    <t>グランジュール駒沢公園</t>
    <rPh sb="7" eb="11">
      <t>コマザワコウエン</t>
    </rPh>
    <phoneticPr fontId="1"/>
  </si>
  <si>
    <t>ハートランド・エミシア二子玉川</t>
    <rPh sb="11" eb="15">
      <t>フタコタマガワ</t>
    </rPh>
    <phoneticPr fontId="1"/>
  </si>
  <si>
    <t>ココファン西調布</t>
    <rPh sb="5" eb="8">
      <t>ニシチョウフ</t>
    </rPh>
    <phoneticPr fontId="1"/>
  </si>
  <si>
    <t>株式会社学研ココファン</t>
    <rPh sb="0" eb="6">
      <t>カブシキガイシャガッケン</t>
    </rPh>
    <phoneticPr fontId="1"/>
  </si>
  <si>
    <t>エクラシア立川砂川</t>
    <rPh sb="5" eb="7">
      <t>タチカワ</t>
    </rPh>
    <rPh sb="7" eb="9">
      <t>スナカワ</t>
    </rPh>
    <phoneticPr fontId="1"/>
  </si>
  <si>
    <t>かがやきレジデンス立川幸</t>
    <rPh sb="9" eb="11">
      <t>タチカワ</t>
    </rPh>
    <rPh sb="11" eb="12">
      <t>サイワ</t>
    </rPh>
    <phoneticPr fontId="1"/>
  </si>
  <si>
    <t>ココファン大泉学園</t>
    <rPh sb="5" eb="7">
      <t>オオイズミ</t>
    </rPh>
    <rPh sb="7" eb="9">
      <t>ガクエン</t>
    </rPh>
    <phoneticPr fontId="1"/>
  </si>
  <si>
    <t>（仮称）グランジュール吉祥寺南</t>
    <rPh sb="1" eb="3">
      <t>カショウ</t>
    </rPh>
    <rPh sb="11" eb="15">
      <t>キチジョウジミナミ</t>
    </rPh>
    <phoneticPr fontId="1"/>
  </si>
  <si>
    <t>サービス付き高齢者向け住宅サエラ辰巳</t>
    <rPh sb="4" eb="5">
      <t>ツ</t>
    </rPh>
    <rPh sb="6" eb="9">
      <t>コウレイシャ</t>
    </rPh>
    <rPh sb="9" eb="10">
      <t>ム</t>
    </rPh>
    <rPh sb="11" eb="13">
      <t>ジュウタク</t>
    </rPh>
    <rPh sb="16" eb="18">
      <t>タツミ</t>
    </rPh>
    <phoneticPr fontId="1"/>
  </si>
  <si>
    <t>株式会社ヒナコーポレーション</t>
    <rPh sb="0" eb="4">
      <t>カブシキガイシャ</t>
    </rPh>
    <phoneticPr fontId="1"/>
  </si>
  <si>
    <t>サービス付き高齢者向け住宅　ゆめてらす上板橋</t>
    <rPh sb="4" eb="5">
      <t>ツ</t>
    </rPh>
    <rPh sb="6" eb="10">
      <t>コウレイシャム</t>
    </rPh>
    <rPh sb="11" eb="13">
      <t>ジュウタク</t>
    </rPh>
    <rPh sb="19" eb="22">
      <t>カミイタバシ</t>
    </rPh>
    <phoneticPr fontId="1"/>
  </si>
  <si>
    <t>ココファン世田谷弦巻</t>
    <rPh sb="5" eb="8">
      <t>セタガヤ</t>
    </rPh>
    <rPh sb="8" eb="10">
      <t>ツルマキ</t>
    </rPh>
    <phoneticPr fontId="1"/>
  </si>
  <si>
    <t>イリーゼ武蔵境</t>
    <rPh sb="4" eb="7">
      <t>ムサシサカイ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</si>
</sst>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56" x14ac:knownFonts="1">
    <font>
      <sz val="11"/>
      <color theme="1"/>
      <name val="ＭＳ Ｐゴシック"/>
      <family val="3"/>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3"/>
      <charset val="128"/>
    </font>
    <font>
      <sz val="14"/>
      <name val="HG丸ｺﾞｼｯｸM-PRO"/>
      <family val="3"/>
      <charset val="128"/>
    </font>
    <font>
      <sz val="11"/>
      <name val="HG丸ｺﾞｼｯｸM-PRO"/>
      <family val="3"/>
      <charset val="128"/>
    </font>
    <font>
      <sz val="10"/>
      <name val="HG丸ｺﾞｼｯｸM-PRO"/>
      <family val="3"/>
      <charset val="128"/>
    </font>
    <font>
      <b/>
      <sz val="12"/>
      <name val="HG丸ｺﾞｼｯｸM-PRO"/>
      <family val="3"/>
      <charset val="128"/>
    </font>
    <font>
      <sz val="12"/>
      <name val="HG丸ｺﾞｼｯｸM-PRO"/>
      <family val="3"/>
      <charset val="128"/>
    </font>
    <font>
      <sz val="20"/>
      <name val="HG丸ｺﾞｼｯｸM-PRO"/>
      <family val="3"/>
      <charset val="128"/>
    </font>
    <font>
      <b/>
      <sz val="20"/>
      <name val="HG丸ｺﾞｼｯｸM-PRO"/>
      <family val="3"/>
      <charset val="128"/>
    </font>
    <font>
      <sz val="20"/>
      <name val="HGP創英角ﾎﾟｯﾌﾟ体"/>
      <family val="3"/>
      <charset val="128"/>
    </font>
    <font>
      <b/>
      <sz val="14"/>
      <name val="HG丸ｺﾞｼｯｸM-PRO"/>
      <family val="3"/>
      <charset val="128"/>
    </font>
    <font>
      <sz val="14"/>
      <name val="HGP創英角ﾎﾟｯﾌﾟ体"/>
      <family val="3"/>
      <charset val="128"/>
    </font>
    <font>
      <sz val="15"/>
      <name val="HG丸ｺﾞｼｯｸM-PRO"/>
      <family val="3"/>
      <charset val="128"/>
    </font>
    <font>
      <sz val="9"/>
      <name val="HG丸ｺﾞｼｯｸM-PRO"/>
      <family val="3"/>
      <charset val="128"/>
    </font>
    <font>
      <sz val="6"/>
      <name val="HG丸ｺﾞｼｯｸM-PRO"/>
      <family val="3"/>
      <charset val="128"/>
    </font>
    <font>
      <sz val="6"/>
      <name val="ＭＳ Ｐゴシック"/>
      <family val="3"/>
      <charset val="128"/>
    </font>
    <font>
      <sz val="6"/>
      <name val="ＭＳ Ｐゴシック"/>
      <family val="3"/>
      <charset val="128"/>
    </font>
    <font>
      <sz val="18"/>
      <color theme="1"/>
      <name val="ＭＳ Ｐ明朝"/>
      <family val="1"/>
      <charset val="128"/>
    </font>
    <font>
      <sz val="8"/>
      <color theme="1"/>
      <name val="HG丸ｺﾞｼｯｸM-PRO"/>
      <family val="3"/>
      <charset val="128"/>
    </font>
    <font>
      <sz val="14"/>
      <color theme="1"/>
      <name val="ＭＳ 明朝"/>
      <family val="1"/>
      <charset val="128"/>
    </font>
    <font>
      <sz val="7"/>
      <color theme="1"/>
      <name val="HG丸ｺﾞｼｯｸM-PRO"/>
      <family val="3"/>
      <charset val="128"/>
    </font>
    <font>
      <sz val="16"/>
      <color theme="1"/>
      <name val="ＭＳ Ｐ明朝"/>
      <family val="1"/>
      <charset val="128"/>
    </font>
    <font>
      <b/>
      <sz val="14"/>
      <color rgb="FFFF0000"/>
      <name val="HG丸ｺﾞｼｯｸM-PRO"/>
      <family val="3"/>
      <charset val="128"/>
    </font>
    <font>
      <sz val="11"/>
      <color theme="1"/>
      <name val="HG丸ｺﾞｼｯｸM-PRO"/>
      <family val="3"/>
      <charset val="128"/>
    </font>
    <font>
      <sz val="12"/>
      <color theme="1"/>
      <name val="HG丸ｺﾞｼｯｸM-PRO"/>
      <family val="3"/>
      <charset val="128"/>
    </font>
    <font>
      <b/>
      <sz val="12"/>
      <color theme="1"/>
      <name val="HG丸ｺﾞｼｯｸM-PRO"/>
      <family val="3"/>
      <charset val="128"/>
    </font>
    <font>
      <sz val="11"/>
      <name val="ＭＳ Ｐゴシック"/>
      <family val="3"/>
      <charset val="128"/>
      <scheme val="minor"/>
    </font>
    <font>
      <b/>
      <sz val="11"/>
      <color theme="1"/>
      <name val="HGｺﾞｼｯｸM"/>
      <family val="3"/>
      <charset val="128"/>
    </font>
    <font>
      <b/>
      <sz val="11"/>
      <color theme="1"/>
      <name val="HG丸ｺﾞｼｯｸM-PRO"/>
      <family val="3"/>
      <charset val="128"/>
    </font>
    <font>
      <sz val="6"/>
      <name val="ＭＳ Ｐゴシック"/>
      <family val="3"/>
      <charset val="128"/>
      <scheme val="minor"/>
    </font>
    <font>
      <sz val="18"/>
      <color theme="1"/>
      <name val="ＭＳ Ｐゴシック"/>
      <family val="3"/>
      <charset val="128"/>
      <scheme val="minor"/>
    </font>
    <font>
      <b/>
      <sz val="20"/>
      <color theme="1"/>
      <name val="BIZ UDゴシック"/>
      <family val="3"/>
      <charset val="128"/>
    </font>
    <font>
      <sz val="14"/>
      <color theme="1"/>
      <name val="BIZ UDPゴシック"/>
      <family val="3"/>
      <charset val="128"/>
    </font>
    <font>
      <sz val="11"/>
      <color theme="1"/>
      <name val="BIZ UDPゴシック"/>
      <family val="3"/>
      <charset val="128"/>
    </font>
    <font>
      <b/>
      <sz val="11"/>
      <color theme="1"/>
      <name val="BIZ UDPゴシック"/>
      <family val="3"/>
      <charset val="128"/>
    </font>
    <font>
      <u/>
      <sz val="11"/>
      <color theme="1"/>
      <name val="BIZ UDPゴシック"/>
      <family val="3"/>
      <charset val="128"/>
    </font>
    <font>
      <sz val="14"/>
      <color theme="1"/>
      <name val="HGPｺﾞｼｯｸE"/>
      <family val="3"/>
      <charset val="128"/>
    </font>
    <font>
      <sz val="11"/>
      <color theme="1"/>
      <name val="HGPｺﾞｼｯｸE"/>
      <family val="3"/>
      <charset val="128"/>
    </font>
    <font>
      <sz val="16"/>
      <color theme="1"/>
      <name val="HGPｺﾞｼｯｸE"/>
      <family val="3"/>
      <charset val="128"/>
    </font>
    <font>
      <sz val="11"/>
      <name val="BIZ UDPゴシック"/>
      <family val="3"/>
      <charset val="128"/>
    </font>
    <font>
      <sz val="16"/>
      <color theme="1"/>
      <name val="BIZ UDPゴシック"/>
      <family val="3"/>
      <charset val="128"/>
    </font>
    <font>
      <b/>
      <sz val="14"/>
      <color theme="1"/>
      <name val="BIZ UDPゴシック"/>
      <family val="3"/>
      <charset val="128"/>
    </font>
    <font>
      <b/>
      <u val="double"/>
      <sz val="14"/>
      <color theme="1"/>
      <name val="BIZ UDPゴシック"/>
      <family val="3"/>
      <charset val="128"/>
    </font>
    <font>
      <sz val="11"/>
      <color rgb="FFFF0000"/>
      <name val="BIZ UDPゴシック"/>
      <family val="3"/>
      <charset val="128"/>
    </font>
    <font>
      <b/>
      <sz val="18"/>
      <color rgb="FFFFFF00"/>
      <name val="ＭＳ Ｐゴシック"/>
      <family val="3"/>
      <charset val="128"/>
      <scheme val="minor"/>
    </font>
    <font>
      <b/>
      <sz val="20"/>
      <color rgb="FFFFFF00"/>
      <name val="ＭＳ Ｐゴシック"/>
      <family val="3"/>
      <charset val="128"/>
      <scheme val="minor"/>
    </font>
    <font>
      <sz val="14"/>
      <color theme="1"/>
      <name val="ＭＳ Ｐゴシック"/>
      <family val="3"/>
      <charset val="128"/>
      <scheme val="minor"/>
    </font>
    <font>
      <sz val="16"/>
      <color rgb="FFFFFF00"/>
      <name val="ＭＳ Ｐゴシック"/>
      <family val="3"/>
      <charset val="128"/>
      <scheme val="minor"/>
    </font>
    <font>
      <sz val="6"/>
      <name val="ＭＳ Ｐゴシック"/>
      <family val="2"/>
      <charset val="128"/>
      <scheme val="minor"/>
    </font>
    <font>
      <sz val="12"/>
      <color rgb="FFFFFF00"/>
      <name val="ＭＳ Ｐゴシック"/>
      <family val="3"/>
      <charset val="128"/>
      <scheme val="minor"/>
    </font>
    <font>
      <sz val="18"/>
      <color theme="3"/>
      <name val="ＭＳ Ｐゴシック"/>
      <family val="2"/>
      <charset val="128"/>
      <scheme val="major"/>
    </font>
    <font>
      <b/>
      <sz val="15"/>
      <color theme="3"/>
      <name val="ＭＳ Ｐゴシック"/>
      <family val="2"/>
      <charset val="128"/>
      <scheme val="minor"/>
    </font>
    <font>
      <sz val="11"/>
      <color rgb="FF9C5700"/>
      <name val="ＭＳ Ｐゴシック"/>
      <family val="2"/>
      <charset val="128"/>
      <scheme val="minor"/>
    </font>
  </fonts>
  <fills count="13">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9" tint="0.59999389629810485"/>
        <bgColor indexed="64"/>
      </patternFill>
    </fill>
    <fill>
      <patternFill patternType="solid">
        <fgColor rgb="FF92D050"/>
        <bgColor indexed="64"/>
      </patternFill>
    </fill>
    <fill>
      <patternFill patternType="solid">
        <fgColor rgb="FFFF99FF"/>
        <bgColor indexed="64"/>
      </patternFill>
    </fill>
    <fill>
      <patternFill patternType="solid">
        <fgColor theme="9" tint="0.79998168889431442"/>
        <bgColor indexed="64"/>
      </patternFill>
    </fill>
    <fill>
      <patternFill patternType="solid">
        <fgColor rgb="FFFFCCFF"/>
        <bgColor indexed="64"/>
      </patternFill>
    </fill>
    <fill>
      <patternFill patternType="solid">
        <fgColor theme="4" tint="0.79998168889431442"/>
        <bgColor indexed="64"/>
      </patternFill>
    </fill>
    <fill>
      <patternFill patternType="solid">
        <fgColor theme="0" tint="-0.499984740745262"/>
        <bgColor indexed="64"/>
      </patternFill>
    </fill>
  </fills>
  <borders count="92">
    <border>
      <left/>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diagonalUp="1">
      <left style="thin">
        <color indexed="64"/>
      </left>
      <right style="medium">
        <color indexed="64"/>
      </right>
      <top style="medium">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medium">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left style="double">
        <color indexed="64"/>
      </left>
      <right style="double">
        <color indexed="64"/>
      </right>
      <top style="double">
        <color indexed="64"/>
      </top>
      <bottom style="double">
        <color indexed="64"/>
      </bottom>
      <diagonal/>
    </border>
    <border>
      <left/>
      <right/>
      <top style="medium">
        <color indexed="64"/>
      </top>
      <bottom/>
      <diagonal/>
    </border>
    <border>
      <left/>
      <right style="thin">
        <color indexed="64"/>
      </right>
      <top style="thin">
        <color indexed="64"/>
      </top>
      <bottom style="thin">
        <color indexed="64"/>
      </bottom>
      <diagonal/>
    </border>
    <border>
      <left style="double">
        <color indexed="64"/>
      </left>
      <right/>
      <top/>
      <bottom/>
      <diagonal/>
    </border>
    <border>
      <left/>
      <right style="double">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DashDotDot">
        <color indexed="64"/>
      </left>
      <right style="mediumDashDotDot">
        <color indexed="64"/>
      </right>
      <top style="mediumDashDotDot">
        <color indexed="64"/>
      </top>
      <bottom style="mediumDashDotDot">
        <color indexed="64"/>
      </bottom>
      <diagonal/>
    </border>
    <border>
      <left style="dashed">
        <color indexed="64"/>
      </left>
      <right/>
      <top/>
      <bottom/>
      <diagonal/>
    </border>
    <border>
      <left/>
      <right style="dashed">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ck">
        <color indexed="64"/>
      </left>
      <right style="thick">
        <color indexed="64"/>
      </right>
      <top style="thick">
        <color indexed="64"/>
      </top>
      <bottom style="thick">
        <color indexed="64"/>
      </bottom>
      <diagonal/>
    </border>
    <border>
      <left/>
      <right/>
      <top/>
      <bottom style="thick">
        <color indexed="64"/>
      </bottom>
      <diagonal/>
    </border>
    <border>
      <left/>
      <right style="thick">
        <color indexed="64"/>
      </right>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ck">
        <color indexed="64"/>
      </left>
      <right style="thick">
        <color indexed="64"/>
      </right>
      <top/>
      <bottom style="thick">
        <color indexed="64"/>
      </bottom>
      <diagonal/>
    </border>
  </borders>
  <cellStyleXfs count="4">
    <xf numFmtId="0" fontId="0" fillId="0" borderId="0"/>
    <xf numFmtId="0" fontId="2" fillId="0" borderId="0"/>
    <xf numFmtId="0" fontId="2" fillId="0" borderId="0">
      <alignment vertical="center"/>
    </xf>
    <xf numFmtId="0" fontId="2" fillId="0" borderId="0"/>
  </cellStyleXfs>
  <cellXfs count="308">
    <xf numFmtId="0" fontId="0" fillId="0" borderId="0" xfId="0"/>
    <xf numFmtId="0" fontId="0" fillId="2" borderId="0" xfId="0" applyFill="1" applyAlignment="1">
      <alignment vertical="center"/>
    </xf>
    <xf numFmtId="0" fontId="20" fillId="2" borderId="0" xfId="0" applyFont="1" applyFill="1" applyAlignment="1">
      <alignment vertical="center"/>
    </xf>
    <xf numFmtId="0" fontId="21" fillId="2" borderId="0" xfId="0" applyFont="1" applyFill="1" applyAlignment="1">
      <alignment vertical="center"/>
    </xf>
    <xf numFmtId="0" fontId="22" fillId="2" borderId="0" xfId="0" applyFont="1" applyFill="1" applyAlignment="1">
      <alignment vertical="center"/>
    </xf>
    <xf numFmtId="0" fontId="12" fillId="2" borderId="0" xfId="1" applyFont="1" applyFill="1" applyAlignment="1">
      <alignment horizontal="left" vertical="center"/>
    </xf>
    <xf numFmtId="0" fontId="22" fillId="2" borderId="0" xfId="0" applyFont="1" applyFill="1" applyAlignment="1">
      <alignment horizontal="right" vertical="center"/>
    </xf>
    <xf numFmtId="0" fontId="14" fillId="2" borderId="0" xfId="1" applyFont="1" applyFill="1" applyAlignment="1">
      <alignment horizontal="left" vertical="center"/>
    </xf>
    <xf numFmtId="0" fontId="13" fillId="2" borderId="0" xfId="1" applyFont="1" applyFill="1" applyAlignment="1">
      <alignment horizontal="right" vertical="center"/>
    </xf>
    <xf numFmtId="0" fontId="13" fillId="2" borderId="0" xfId="1" applyFont="1" applyFill="1" applyAlignment="1">
      <alignment horizontal="left" vertical="center" wrapText="1"/>
    </xf>
    <xf numFmtId="0" fontId="0" fillId="0" borderId="0" xfId="0" applyAlignment="1">
      <alignment vertical="center"/>
    </xf>
    <xf numFmtId="0" fontId="23" fillId="2" borderId="0" xfId="0" applyFont="1" applyFill="1" applyAlignment="1">
      <alignment horizontal="center" vertical="center" wrapText="1"/>
    </xf>
    <xf numFmtId="0" fontId="6" fillId="2" borderId="1" xfId="1" applyFont="1" applyFill="1" applyBorder="1" applyAlignment="1">
      <alignment horizontal="center" vertical="center"/>
    </xf>
    <xf numFmtId="0" fontId="9" fillId="2" borderId="1" xfId="1" applyFont="1" applyFill="1" applyBorder="1" applyAlignment="1">
      <alignment horizontal="center" vertical="center"/>
    </xf>
    <xf numFmtId="0" fontId="9" fillId="2" borderId="2" xfId="1" applyFont="1" applyFill="1" applyBorder="1" applyAlignment="1">
      <alignment horizontal="center" vertical="center" wrapText="1"/>
    </xf>
    <xf numFmtId="0" fontId="9" fillId="3" borderId="3" xfId="1" applyFont="1" applyFill="1" applyBorder="1" applyAlignment="1" applyProtection="1">
      <alignment horizontal="center" vertical="center" wrapText="1"/>
      <protection locked="0"/>
    </xf>
    <xf numFmtId="0" fontId="9" fillId="3" borderId="1" xfId="1" applyFont="1" applyFill="1" applyBorder="1" applyAlignment="1" applyProtection="1">
      <alignment horizontal="center" vertical="center" wrapText="1"/>
      <protection locked="0"/>
    </xf>
    <xf numFmtId="0" fontId="9" fillId="4" borderId="4" xfId="1" applyFont="1" applyFill="1" applyBorder="1" applyAlignment="1">
      <alignment horizontal="center" vertical="center" wrapText="1"/>
    </xf>
    <xf numFmtId="0" fontId="9" fillId="2" borderId="0" xfId="1" applyFont="1" applyFill="1" applyAlignment="1">
      <alignment horizontal="center" vertical="center" wrapText="1"/>
    </xf>
    <xf numFmtId="0" fontId="0" fillId="2" borderId="0" xfId="0" applyFill="1" applyAlignment="1">
      <alignment horizontal="center" vertical="center"/>
    </xf>
    <xf numFmtId="0" fontId="6" fillId="2" borderId="5" xfId="1" applyFont="1" applyFill="1" applyBorder="1" applyAlignment="1">
      <alignment horizontal="center" vertical="center"/>
    </xf>
    <xf numFmtId="0" fontId="9" fillId="2" borderId="5" xfId="1" applyFont="1" applyFill="1" applyBorder="1" applyAlignment="1">
      <alignment horizontal="center" vertical="center"/>
    </xf>
    <xf numFmtId="0" fontId="9" fillId="2" borderId="6" xfId="1" applyFont="1" applyFill="1" applyBorder="1" applyAlignment="1">
      <alignment horizontal="center" vertical="center" wrapText="1"/>
    </xf>
    <xf numFmtId="0" fontId="9" fillId="3" borderId="7" xfId="1" applyFont="1" applyFill="1" applyBorder="1" applyAlignment="1" applyProtection="1">
      <alignment horizontal="center" vertical="center" wrapText="1"/>
      <protection locked="0"/>
    </xf>
    <xf numFmtId="0" fontId="9" fillId="3" borderId="5" xfId="1" applyFont="1" applyFill="1" applyBorder="1" applyAlignment="1" applyProtection="1">
      <alignment horizontal="center" vertical="center" wrapText="1"/>
      <protection locked="0"/>
    </xf>
    <xf numFmtId="0" fontId="9" fillId="4" borderId="8" xfId="1" applyFont="1" applyFill="1" applyBorder="1" applyAlignment="1">
      <alignment horizontal="center" vertical="center" wrapText="1"/>
    </xf>
    <xf numFmtId="0" fontId="9" fillId="2" borderId="9" xfId="1" applyFont="1" applyFill="1" applyBorder="1" applyAlignment="1">
      <alignment horizontal="center" vertical="center" wrapText="1" shrinkToFit="1"/>
    </xf>
    <xf numFmtId="0" fontId="9" fillId="2" borderId="10" xfId="1" applyFont="1" applyFill="1" applyBorder="1" applyAlignment="1">
      <alignment horizontal="center" vertical="center" wrapText="1" shrinkToFit="1"/>
    </xf>
    <xf numFmtId="0" fontId="9" fillId="2" borderId="5" xfId="1" applyFont="1" applyFill="1" applyBorder="1" applyAlignment="1">
      <alignment horizontal="center" vertical="center" wrapText="1"/>
    </xf>
    <xf numFmtId="0" fontId="9" fillId="3" borderId="11" xfId="1" applyFont="1" applyFill="1" applyBorder="1" applyAlignment="1" applyProtection="1">
      <alignment horizontal="center" vertical="center" wrapText="1"/>
      <protection locked="0"/>
    </xf>
    <xf numFmtId="0" fontId="6" fillId="2" borderId="5"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6" fillId="2" borderId="12" xfId="1" applyFont="1" applyFill="1" applyBorder="1" applyAlignment="1">
      <alignment horizontal="center" vertical="center"/>
    </xf>
    <xf numFmtId="0" fontId="9" fillId="2" borderId="12" xfId="1" applyFont="1" applyFill="1" applyBorder="1" applyAlignment="1">
      <alignment horizontal="center" vertical="center" wrapText="1"/>
    </xf>
    <xf numFmtId="0" fontId="9" fillId="2" borderId="13" xfId="1" applyFont="1" applyFill="1" applyBorder="1" applyAlignment="1">
      <alignment horizontal="center" vertical="center" wrapText="1"/>
    </xf>
    <xf numFmtId="0" fontId="9" fillId="3" borderId="14" xfId="1" applyFont="1" applyFill="1" applyBorder="1" applyAlignment="1" applyProtection="1">
      <alignment horizontal="center" vertical="center" wrapText="1"/>
      <protection locked="0"/>
    </xf>
    <xf numFmtId="0" fontId="9" fillId="3" borderId="12" xfId="1" applyFont="1" applyFill="1" applyBorder="1" applyAlignment="1" applyProtection="1">
      <alignment horizontal="center" vertical="center" wrapText="1"/>
      <protection locked="0"/>
    </xf>
    <xf numFmtId="0" fontId="9" fillId="4" borderId="15"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6" fillId="2" borderId="10" xfId="1" applyFont="1" applyFill="1" applyBorder="1" applyAlignment="1">
      <alignment horizontal="center" vertical="center"/>
    </xf>
    <xf numFmtId="0" fontId="9" fillId="2" borderId="10" xfId="1" applyFont="1" applyFill="1" applyBorder="1" applyAlignment="1">
      <alignment horizontal="center" vertical="center" wrapText="1"/>
    </xf>
    <xf numFmtId="0" fontId="9" fillId="2" borderId="17"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3" borderId="20" xfId="1" applyFont="1" applyFill="1" applyBorder="1" applyAlignment="1" applyProtection="1">
      <alignment horizontal="center" vertical="center" wrapText="1"/>
      <protection locked="0"/>
    </xf>
    <xf numFmtId="0" fontId="9" fillId="3" borderId="21" xfId="1" applyFont="1" applyFill="1" applyBorder="1" applyAlignment="1" applyProtection="1">
      <alignment horizontal="center" vertical="center" wrapText="1"/>
      <protection locked="0"/>
    </xf>
    <xf numFmtId="0" fontId="9" fillId="3" borderId="22" xfId="1" applyFont="1" applyFill="1" applyBorder="1" applyAlignment="1" applyProtection="1">
      <alignment horizontal="center" vertical="center" wrapText="1"/>
      <protection locked="0"/>
    </xf>
    <xf numFmtId="0" fontId="9" fillId="2" borderId="23" xfId="1" applyFont="1" applyFill="1" applyBorder="1" applyAlignment="1">
      <alignment horizontal="center" vertical="center" wrapText="1"/>
    </xf>
    <xf numFmtId="0" fontId="9" fillId="2" borderId="0" xfId="1" applyFont="1" applyFill="1" applyAlignment="1">
      <alignment horizontal="center" vertical="center"/>
    </xf>
    <xf numFmtId="0" fontId="9" fillId="2" borderId="6" xfId="1" applyFont="1" applyFill="1" applyBorder="1" applyAlignment="1">
      <alignment horizontal="center" vertical="center"/>
    </xf>
    <xf numFmtId="0" fontId="9" fillId="3" borderId="24" xfId="1" applyFont="1" applyFill="1" applyBorder="1" applyAlignment="1" applyProtection="1">
      <alignment horizontal="center" vertical="center" wrapText="1"/>
      <protection locked="0"/>
    </xf>
    <xf numFmtId="0" fontId="9" fillId="3" borderId="10" xfId="1" applyFont="1" applyFill="1" applyBorder="1" applyAlignment="1" applyProtection="1">
      <alignment horizontal="center" vertical="center" wrapText="1"/>
      <protection locked="0"/>
    </xf>
    <xf numFmtId="0" fontId="9" fillId="3" borderId="25" xfId="1" applyFont="1" applyFill="1" applyBorder="1" applyAlignment="1" applyProtection="1">
      <alignment horizontal="center" vertical="center" wrapText="1"/>
      <protection locked="0"/>
    </xf>
    <xf numFmtId="0" fontId="9" fillId="2" borderId="12" xfId="1" applyFont="1" applyFill="1" applyBorder="1" applyAlignment="1">
      <alignment horizontal="center" vertical="center"/>
    </xf>
    <xf numFmtId="0" fontId="9" fillId="2" borderId="13" xfId="1" applyFont="1" applyFill="1" applyBorder="1" applyAlignment="1">
      <alignment horizontal="center" vertical="center"/>
    </xf>
    <xf numFmtId="0" fontId="9" fillId="3" borderId="26" xfId="1" applyFont="1" applyFill="1" applyBorder="1" applyAlignment="1" applyProtection="1">
      <alignment horizontal="center" vertical="center" wrapText="1"/>
      <protection locked="0"/>
    </xf>
    <xf numFmtId="0" fontId="9" fillId="3" borderId="27" xfId="1" applyFont="1" applyFill="1" applyBorder="1" applyAlignment="1" applyProtection="1">
      <alignment horizontal="center" vertical="center" wrapText="1"/>
      <protection locked="0"/>
    </xf>
    <xf numFmtId="0" fontId="9" fillId="2" borderId="9" xfId="1" applyFont="1" applyFill="1" applyBorder="1" applyAlignment="1">
      <alignment vertical="center" wrapText="1"/>
    </xf>
    <xf numFmtId="0" fontId="9" fillId="2" borderId="9" xfId="1" applyFont="1" applyFill="1" applyBorder="1" applyAlignment="1">
      <alignment vertical="center"/>
    </xf>
    <xf numFmtId="0" fontId="9" fillId="2" borderId="28" xfId="1" applyFont="1" applyFill="1" applyBorder="1" applyAlignment="1">
      <alignment vertical="center"/>
    </xf>
    <xf numFmtId="0" fontId="9" fillId="2" borderId="5" xfId="1" applyFont="1" applyFill="1" applyBorder="1" applyAlignment="1">
      <alignment horizontal="left" vertical="center"/>
    </xf>
    <xf numFmtId="0" fontId="9" fillId="2" borderId="11" xfId="1" applyFont="1" applyFill="1" applyBorder="1" applyAlignment="1">
      <alignment horizontal="center" vertical="center"/>
    </xf>
    <xf numFmtId="0" fontId="9" fillId="2" borderId="9" xfId="1" applyFont="1" applyFill="1" applyBorder="1" applyAlignment="1">
      <alignment horizontal="center" vertical="center" shrinkToFit="1"/>
    </xf>
    <xf numFmtId="0" fontId="9" fillId="2" borderId="5" xfId="1" applyFont="1" applyFill="1" applyBorder="1" applyAlignment="1">
      <alignment vertical="center" wrapText="1"/>
    </xf>
    <xf numFmtId="0" fontId="9" fillId="2" borderId="10" xfId="1" applyFont="1" applyFill="1" applyBorder="1" applyAlignment="1">
      <alignment vertical="center" wrapText="1"/>
    </xf>
    <xf numFmtId="0" fontId="9" fillId="2" borderId="5" xfId="1" applyFont="1" applyFill="1" applyBorder="1" applyAlignment="1">
      <alignment vertical="center"/>
    </xf>
    <xf numFmtId="0" fontId="9" fillId="2" borderId="10" xfId="1" applyFont="1" applyFill="1" applyBorder="1" applyAlignment="1">
      <alignment vertical="center"/>
    </xf>
    <xf numFmtId="0" fontId="6" fillId="2" borderId="5" xfId="1" applyFont="1" applyFill="1" applyBorder="1" applyAlignment="1">
      <alignment vertical="center"/>
    </xf>
    <xf numFmtId="0" fontId="9" fillId="2" borderId="18" xfId="1" applyFont="1" applyFill="1" applyBorder="1" applyAlignment="1">
      <alignment horizontal="center" vertical="center"/>
    </xf>
    <xf numFmtId="0" fontId="9" fillId="2" borderId="16" xfId="1" applyFont="1" applyFill="1" applyBorder="1" applyAlignment="1">
      <alignment horizontal="center" vertical="center"/>
    </xf>
    <xf numFmtId="0" fontId="24" fillId="2" borderId="0" xfId="0" applyFont="1" applyFill="1" applyAlignment="1">
      <alignment vertical="center"/>
    </xf>
    <xf numFmtId="0" fontId="7" fillId="2" borderId="0" xfId="1" applyFont="1" applyFill="1" applyAlignment="1">
      <alignment horizontal="right" vertical="center" wrapText="1" shrinkToFit="1"/>
    </xf>
    <xf numFmtId="0" fontId="7" fillId="2" borderId="0" xfId="1" applyFont="1" applyFill="1" applyAlignment="1">
      <alignment horizontal="left" vertical="center" wrapText="1" shrinkToFit="1"/>
    </xf>
    <xf numFmtId="0" fontId="9" fillId="2" borderId="0" xfId="1" applyFont="1" applyFill="1" applyAlignment="1">
      <alignment vertical="center" wrapText="1"/>
    </xf>
    <xf numFmtId="0" fontId="6" fillId="2" borderId="0" xfId="1" applyFont="1" applyFill="1" applyAlignment="1">
      <alignment horizontal="center" vertical="center"/>
    </xf>
    <xf numFmtId="0" fontId="9" fillId="3" borderId="29" xfId="1" applyFont="1" applyFill="1" applyBorder="1" applyAlignment="1" applyProtection="1">
      <alignment horizontal="center" vertical="center" wrapText="1"/>
      <protection locked="0"/>
    </xf>
    <xf numFmtId="0" fontId="9" fillId="3" borderId="17" xfId="1" applyFont="1" applyFill="1" applyBorder="1" applyAlignment="1" applyProtection="1">
      <alignment horizontal="center" vertical="center" wrapText="1"/>
      <protection locked="0"/>
    </xf>
    <xf numFmtId="0" fontId="9" fillId="3" borderId="18" xfId="1" applyFont="1" applyFill="1" applyBorder="1" applyAlignment="1" applyProtection="1">
      <alignment horizontal="center" vertical="center" wrapText="1"/>
      <protection locked="0"/>
    </xf>
    <xf numFmtId="0" fontId="0" fillId="0" borderId="0" xfId="0" applyAlignment="1">
      <alignment horizontal="left" vertical="center"/>
    </xf>
    <xf numFmtId="0" fontId="9" fillId="2" borderId="0" xfId="1" applyFont="1" applyFill="1" applyAlignment="1">
      <alignment vertical="center" textRotation="255" wrapText="1"/>
    </xf>
    <xf numFmtId="0" fontId="6" fillId="2" borderId="10" xfId="1" applyFont="1" applyFill="1" applyBorder="1" applyAlignment="1">
      <alignment vertical="center" wrapText="1"/>
    </xf>
    <xf numFmtId="0" fontId="21" fillId="0" borderId="0" xfId="0" applyFont="1" applyAlignment="1">
      <alignment vertical="center"/>
    </xf>
    <xf numFmtId="0" fontId="0" fillId="0" borderId="0" xfId="0" applyAlignment="1">
      <alignment horizontal="center" vertical="center"/>
    </xf>
    <xf numFmtId="0" fontId="9" fillId="0" borderId="0" xfId="1" applyFont="1" applyAlignment="1">
      <alignment vertical="center" textRotation="255" wrapText="1"/>
    </xf>
    <xf numFmtId="0" fontId="9" fillId="0" borderId="0" xfId="1" applyFont="1" applyAlignment="1">
      <alignment vertical="center" wrapText="1"/>
    </xf>
    <xf numFmtId="0" fontId="6" fillId="0" borderId="0" xfId="1" applyFont="1" applyAlignment="1">
      <alignment horizontal="center" vertical="center"/>
    </xf>
    <xf numFmtId="0" fontId="9" fillId="0" borderId="0" xfId="1" applyFont="1" applyAlignment="1">
      <alignment horizontal="center" vertical="center"/>
    </xf>
    <xf numFmtId="0" fontId="25" fillId="2" borderId="0" xfId="1" applyFont="1" applyFill="1" applyAlignment="1">
      <alignment horizontal="left" vertical="center" wrapText="1"/>
    </xf>
    <xf numFmtId="0" fontId="13" fillId="2" borderId="0" xfId="1" applyFont="1" applyFill="1" applyAlignment="1">
      <alignment horizontal="right" vertical="center" wrapText="1"/>
    </xf>
    <xf numFmtId="0" fontId="25" fillId="2" borderId="0" xfId="1" applyFont="1" applyFill="1" applyAlignment="1">
      <alignment horizontal="center" vertical="center" wrapText="1"/>
    </xf>
    <xf numFmtId="0" fontId="8" fillId="2" borderId="0" xfId="1" applyFont="1" applyFill="1" applyAlignment="1">
      <alignment vertical="center"/>
    </xf>
    <xf numFmtId="0" fontId="13" fillId="2" borderId="0" xfId="1" applyFont="1" applyFill="1" applyAlignment="1">
      <alignment vertical="center"/>
    </xf>
    <xf numFmtId="0" fontId="6" fillId="2" borderId="0" xfId="1" applyFont="1" applyFill="1" applyAlignment="1">
      <alignment vertical="center" wrapText="1"/>
    </xf>
    <xf numFmtId="0" fontId="6" fillId="2" borderId="0" xfId="1" applyFont="1" applyFill="1" applyAlignment="1">
      <alignment horizontal="center" vertical="center" shrinkToFit="1"/>
    </xf>
    <xf numFmtId="0" fontId="10" fillId="2" borderId="0" xfId="1" applyFont="1" applyFill="1" applyAlignment="1">
      <alignment vertical="center" wrapText="1"/>
    </xf>
    <xf numFmtId="56" fontId="10" fillId="2" borderId="0" xfId="1" applyNumberFormat="1" applyFont="1" applyFill="1" applyAlignment="1">
      <alignment vertical="center" wrapText="1"/>
    </xf>
    <xf numFmtId="0" fontId="6" fillId="2" borderId="0" xfId="1" applyFont="1" applyFill="1" applyAlignment="1">
      <alignment horizontal="center" vertical="center" wrapText="1"/>
    </xf>
    <xf numFmtId="176" fontId="15" fillId="2" borderId="32" xfId="1" applyNumberFormat="1" applyFont="1" applyFill="1" applyBorder="1" applyAlignment="1">
      <alignment vertical="center"/>
    </xf>
    <xf numFmtId="176" fontId="15" fillId="2" borderId="0" xfId="1" applyNumberFormat="1" applyFont="1" applyFill="1" applyAlignment="1">
      <alignment vertical="center"/>
    </xf>
    <xf numFmtId="0" fontId="22" fillId="0" borderId="0" xfId="0" applyFont="1" applyAlignment="1">
      <alignment horizontal="right" vertical="center"/>
    </xf>
    <xf numFmtId="0" fontId="26" fillId="0" borderId="0" xfId="0" applyFont="1" applyAlignment="1">
      <alignment vertical="center"/>
    </xf>
    <xf numFmtId="0" fontId="27" fillId="0" borderId="0" xfId="0" applyFont="1" applyAlignment="1">
      <alignment vertical="center"/>
    </xf>
    <xf numFmtId="0" fontId="0" fillId="0" borderId="5" xfId="0" applyBorder="1" applyAlignment="1">
      <alignment vertical="center" wrapText="1"/>
    </xf>
    <xf numFmtId="0" fontId="0" fillId="0" borderId="5" xfId="0" applyBorder="1" applyAlignment="1">
      <alignment vertical="center"/>
    </xf>
    <xf numFmtId="0" fontId="28" fillId="0" borderId="0" xfId="0" applyFont="1" applyAlignment="1">
      <alignment horizontal="center" vertical="center" wrapText="1"/>
    </xf>
    <xf numFmtId="0" fontId="9" fillId="4" borderId="8" xfId="1" applyFont="1" applyFill="1" applyBorder="1" applyAlignment="1" applyProtection="1">
      <alignment horizontal="center" vertical="center" wrapText="1"/>
      <protection locked="0"/>
    </xf>
    <xf numFmtId="0" fontId="29" fillId="2" borderId="0" xfId="0" applyFont="1" applyFill="1" applyAlignment="1">
      <alignment vertical="center"/>
    </xf>
    <xf numFmtId="0" fontId="5" fillId="2" borderId="1"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9" xfId="1" applyFont="1" applyFill="1" applyBorder="1" applyAlignment="1">
      <alignment horizontal="center" vertical="center"/>
    </xf>
    <xf numFmtId="0" fontId="29" fillId="0" borderId="0" xfId="0" applyFont="1" applyAlignment="1">
      <alignment vertical="center"/>
    </xf>
    <xf numFmtId="0" fontId="0" fillId="0" borderId="28" xfId="0" applyBorder="1" applyAlignment="1">
      <alignment vertical="center" wrapText="1"/>
    </xf>
    <xf numFmtId="0" fontId="0" fillId="0" borderId="28" xfId="0" applyBorder="1" applyAlignment="1">
      <alignment vertical="center"/>
    </xf>
    <xf numFmtId="0" fontId="0" fillId="0" borderId="0" xfId="0" applyAlignment="1">
      <alignment vertical="center" wrapText="1"/>
    </xf>
    <xf numFmtId="0" fontId="0" fillId="0" borderId="30" xfId="0" applyBorder="1" applyAlignment="1">
      <alignment vertical="center" wrapText="1"/>
    </xf>
    <xf numFmtId="0" fontId="0" fillId="0" borderId="30" xfId="0" applyBorder="1" applyAlignment="1">
      <alignment vertical="center"/>
    </xf>
    <xf numFmtId="0" fontId="9" fillId="4" borderId="33" xfId="1" applyFont="1" applyFill="1" applyBorder="1" applyAlignment="1">
      <alignment horizontal="center" vertical="center" wrapText="1"/>
    </xf>
    <xf numFmtId="0" fontId="9" fillId="4" borderId="34" xfId="1" applyFont="1" applyFill="1" applyBorder="1" applyAlignment="1">
      <alignment horizontal="center" vertical="center" wrapText="1"/>
    </xf>
    <xf numFmtId="0" fontId="9" fillId="5" borderId="33" xfId="1" applyFont="1" applyFill="1" applyBorder="1" applyAlignment="1">
      <alignment horizontal="center" vertical="center" wrapText="1"/>
    </xf>
    <xf numFmtId="0" fontId="9" fillId="5" borderId="34" xfId="1" applyFont="1" applyFill="1" applyBorder="1" applyAlignment="1">
      <alignment horizontal="center" vertical="center" wrapText="1"/>
    </xf>
    <xf numFmtId="0" fontId="9" fillId="6" borderId="12" xfId="1" applyFont="1" applyFill="1" applyBorder="1" applyAlignment="1">
      <alignment horizontal="center" vertical="center" shrinkToFit="1"/>
    </xf>
    <xf numFmtId="0" fontId="7" fillId="6" borderId="26" xfId="1" applyFont="1" applyFill="1" applyBorder="1" applyAlignment="1">
      <alignment horizontal="center" vertical="center" shrinkToFit="1"/>
    </xf>
    <xf numFmtId="0" fontId="7" fillId="6" borderId="12" xfId="1" applyFont="1" applyFill="1" applyBorder="1" applyAlignment="1">
      <alignment horizontal="center" vertical="center" shrinkToFit="1"/>
    </xf>
    <xf numFmtId="0" fontId="21" fillId="6" borderId="27" xfId="0" applyFont="1" applyFill="1" applyBorder="1" applyAlignment="1">
      <alignment horizontal="center" vertical="center"/>
    </xf>
    <xf numFmtId="0" fontId="9" fillId="6" borderId="16" xfId="1" applyFont="1" applyFill="1" applyBorder="1" applyAlignment="1">
      <alignment horizontal="center" vertical="center" shrinkToFit="1"/>
    </xf>
    <xf numFmtId="0" fontId="7" fillId="6" borderId="13" xfId="1" applyFont="1" applyFill="1" applyBorder="1" applyAlignment="1">
      <alignment horizontal="center" vertical="center" shrinkToFit="1"/>
    </xf>
    <xf numFmtId="0" fontId="30" fillId="0" borderId="0" xfId="0" applyFont="1" applyAlignment="1">
      <alignment vertical="center" wrapText="1"/>
    </xf>
    <xf numFmtId="0" fontId="27" fillId="0" borderId="5" xfId="0" applyFont="1" applyBorder="1" applyAlignment="1">
      <alignment vertical="center"/>
    </xf>
    <xf numFmtId="0" fontId="27" fillId="0" borderId="5" xfId="0" applyFont="1" applyBorder="1" applyAlignment="1">
      <alignment horizontal="center" vertical="center"/>
    </xf>
    <xf numFmtId="0" fontId="27" fillId="0" borderId="28" xfId="0" applyFont="1" applyBorder="1" applyAlignment="1">
      <alignment horizontal="center" vertical="center"/>
    </xf>
    <xf numFmtId="0" fontId="27" fillId="0" borderId="30" xfId="0" applyFont="1" applyBorder="1" applyAlignment="1">
      <alignment horizontal="center" vertical="center"/>
    </xf>
    <xf numFmtId="0" fontId="27" fillId="0" borderId="30" xfId="0" applyFont="1" applyBorder="1" applyAlignment="1">
      <alignment vertical="center"/>
    </xf>
    <xf numFmtId="0" fontId="9" fillId="2" borderId="10" xfId="1" applyFont="1" applyFill="1" applyBorder="1" applyAlignment="1">
      <alignment horizontal="center" vertical="center"/>
    </xf>
    <xf numFmtId="0" fontId="7" fillId="6" borderId="35" xfId="1" applyFont="1" applyFill="1" applyBorder="1" applyAlignment="1">
      <alignment horizontal="center" vertical="center" shrinkToFit="1"/>
    </xf>
    <xf numFmtId="0" fontId="9" fillId="6" borderId="1" xfId="1" applyFont="1" applyFill="1" applyBorder="1" applyAlignment="1">
      <alignment horizontal="center" vertical="center" shrinkToFit="1"/>
    </xf>
    <xf numFmtId="0" fontId="0" fillId="0" borderId="5" xfId="0" applyBorder="1" applyAlignment="1">
      <alignment horizontal="left" vertical="center"/>
    </xf>
    <xf numFmtId="0" fontId="7" fillId="2" borderId="0" xfId="1" applyFont="1" applyFill="1" applyAlignment="1">
      <alignment horizontal="left" vertical="center"/>
    </xf>
    <xf numFmtId="0" fontId="9" fillId="2" borderId="10" xfId="1" applyFont="1" applyFill="1" applyBorder="1" applyAlignment="1">
      <alignment horizontal="left" vertical="center"/>
    </xf>
    <xf numFmtId="0" fontId="9" fillId="2" borderId="23" xfId="1" applyFont="1" applyFill="1" applyBorder="1" applyAlignment="1">
      <alignment horizontal="center" vertical="center"/>
    </xf>
    <xf numFmtId="0" fontId="9" fillId="2" borderId="10" xfId="1" applyFont="1" applyFill="1" applyBorder="1" applyAlignment="1">
      <alignment vertical="center" textRotation="255" shrinkToFit="1"/>
    </xf>
    <xf numFmtId="0" fontId="9" fillId="4" borderId="36" xfId="1" applyFont="1" applyFill="1" applyBorder="1" applyAlignment="1">
      <alignment horizontal="center" vertical="center" wrapText="1"/>
    </xf>
    <xf numFmtId="0" fontId="9" fillId="4" borderId="37" xfId="1" applyFont="1" applyFill="1" applyBorder="1" applyAlignment="1">
      <alignment horizontal="center" vertical="center" wrapText="1"/>
    </xf>
    <xf numFmtId="0" fontId="9" fillId="4" borderId="38" xfId="1" applyFont="1" applyFill="1" applyBorder="1" applyAlignment="1">
      <alignment horizontal="center" vertical="center" wrapText="1"/>
    </xf>
    <xf numFmtId="0" fontId="31" fillId="2" borderId="0" xfId="0" applyFont="1" applyFill="1" applyAlignment="1">
      <alignment vertical="center"/>
    </xf>
    <xf numFmtId="0" fontId="9" fillId="2" borderId="31" xfId="1" applyFont="1" applyFill="1" applyBorder="1" applyAlignment="1">
      <alignment vertical="center"/>
    </xf>
    <xf numFmtId="0" fontId="9" fillId="2" borderId="1" xfId="1" applyFont="1" applyFill="1" applyBorder="1" applyAlignment="1">
      <alignment horizontal="center" vertical="center" wrapText="1"/>
    </xf>
    <xf numFmtId="0" fontId="9" fillId="2" borderId="10" xfId="1" applyFont="1" applyFill="1" applyBorder="1" applyAlignment="1">
      <alignment horizontal="right" vertical="center" textRotation="255" wrapText="1" shrinkToFit="1"/>
    </xf>
    <xf numFmtId="0" fontId="6" fillId="2" borderId="9" xfId="1" applyFont="1" applyFill="1" applyBorder="1" applyAlignment="1">
      <alignment vertical="center" wrapText="1"/>
    </xf>
    <xf numFmtId="0" fontId="9" fillId="0" borderId="40" xfId="1" applyFont="1" applyBorder="1" applyAlignment="1">
      <alignment horizontal="center" vertical="center" textRotation="255" wrapText="1"/>
    </xf>
    <xf numFmtId="0" fontId="9" fillId="0" borderId="40" xfId="1" applyFont="1" applyBorder="1" applyAlignment="1">
      <alignment horizontal="left" vertical="center" wrapText="1"/>
    </xf>
    <xf numFmtId="0" fontId="9" fillId="0" borderId="40" xfId="1" applyFont="1" applyBorder="1" applyAlignment="1">
      <alignment horizontal="center" vertical="center" wrapText="1"/>
    </xf>
    <xf numFmtId="0" fontId="9" fillId="0" borderId="40" xfId="1" applyFont="1" applyBorder="1" applyAlignment="1">
      <alignment vertical="center" wrapText="1"/>
    </xf>
    <xf numFmtId="0" fontId="6" fillId="0" borderId="40" xfId="1" applyFont="1" applyBorder="1" applyAlignment="1">
      <alignment horizontal="center" vertical="center"/>
    </xf>
    <xf numFmtId="0" fontId="9" fillId="0" borderId="40" xfId="1" applyFont="1" applyBorder="1" applyAlignment="1">
      <alignment horizontal="center" vertical="center"/>
    </xf>
    <xf numFmtId="0" fontId="9" fillId="0" borderId="40" xfId="1" applyFont="1" applyBorder="1" applyAlignment="1" applyProtection="1">
      <alignment horizontal="center" vertical="center" wrapText="1"/>
      <protection locked="0"/>
    </xf>
    <xf numFmtId="0" fontId="0" fillId="2" borderId="40" xfId="0" applyFill="1" applyBorder="1" applyAlignment="1">
      <alignment vertical="center"/>
    </xf>
    <xf numFmtId="0" fontId="29" fillId="2" borderId="40" xfId="0" applyFont="1" applyFill="1" applyBorder="1" applyAlignment="1">
      <alignment vertical="center"/>
    </xf>
    <xf numFmtId="0" fontId="21" fillId="2" borderId="40" xfId="0" applyFont="1" applyFill="1" applyBorder="1" applyAlignment="1">
      <alignment vertical="center"/>
    </xf>
    <xf numFmtId="0" fontId="9" fillId="2" borderId="66" xfId="1" applyFont="1" applyFill="1" applyBorder="1" applyAlignment="1">
      <alignment horizontal="center" vertical="center"/>
    </xf>
    <xf numFmtId="0" fontId="33" fillId="0" borderId="0" xfId="0" applyFont="1" applyAlignment="1">
      <alignment vertical="center" wrapText="1"/>
    </xf>
    <xf numFmtId="0" fontId="0" fillId="0" borderId="42" xfId="0" applyBorder="1" applyAlignment="1">
      <alignment vertical="center"/>
    </xf>
    <xf numFmtId="0" fontId="0" fillId="0" borderId="43" xfId="0" applyBorder="1" applyAlignment="1">
      <alignment vertical="center"/>
    </xf>
    <xf numFmtId="0" fontId="0" fillId="0" borderId="42" xfId="0" applyBorder="1" applyAlignment="1">
      <alignment vertical="top"/>
    </xf>
    <xf numFmtId="0" fontId="0" fillId="0" borderId="43" xfId="0" applyBorder="1" applyAlignment="1">
      <alignment vertical="center" wrapText="1"/>
    </xf>
    <xf numFmtId="0" fontId="0" fillId="0" borderId="82" xfId="0" applyBorder="1" applyAlignment="1">
      <alignment vertical="center"/>
    </xf>
    <xf numFmtId="0" fontId="0" fillId="0" borderId="83" xfId="0" applyBorder="1" applyAlignment="1">
      <alignment vertical="center"/>
    </xf>
    <xf numFmtId="0" fontId="0" fillId="0" borderId="84" xfId="0" applyBorder="1" applyAlignment="1">
      <alignment vertical="center"/>
    </xf>
    <xf numFmtId="0" fontId="36" fillId="0" borderId="0" xfId="0" applyFont="1" applyAlignment="1">
      <alignment horizontal="center" vertical="center" wrapText="1"/>
    </xf>
    <xf numFmtId="0" fontId="39" fillId="0" borderId="85" xfId="0" applyFont="1" applyBorder="1" applyAlignment="1">
      <alignment horizontal="center" vertical="center"/>
    </xf>
    <xf numFmtId="0" fontId="39" fillId="0" borderId="91" xfId="0" applyFont="1" applyBorder="1" applyAlignment="1">
      <alignment horizontal="center" vertical="center"/>
    </xf>
    <xf numFmtId="0" fontId="40" fillId="0" borderId="0" xfId="0" applyFont="1" applyAlignment="1">
      <alignment vertical="center"/>
    </xf>
    <xf numFmtId="0" fontId="41" fillId="0" borderId="85" xfId="0" applyFont="1" applyBorder="1" applyAlignment="1">
      <alignment horizontal="center" vertical="center"/>
    </xf>
    <xf numFmtId="0" fontId="36" fillId="7" borderId="5" xfId="0" applyFont="1" applyFill="1" applyBorder="1" applyAlignment="1">
      <alignment horizontal="center" vertical="center"/>
    </xf>
    <xf numFmtId="0" fontId="43" fillId="0" borderId="5" xfId="0" applyFont="1" applyBorder="1" applyAlignment="1">
      <alignment horizontal="center" vertical="center"/>
    </xf>
    <xf numFmtId="0" fontId="36" fillId="0" borderId="0" xfId="0" applyFont="1" applyAlignment="1">
      <alignment horizontal="center" vertical="center"/>
    </xf>
    <xf numFmtId="0" fontId="36" fillId="8" borderId="5" xfId="0" applyFont="1" applyFill="1" applyBorder="1" applyAlignment="1">
      <alignment horizontal="center" vertical="center"/>
    </xf>
    <xf numFmtId="0" fontId="0" fillId="11" borderId="79" xfId="0" applyFill="1" applyBorder="1"/>
    <xf numFmtId="0" fontId="0" fillId="11" borderId="81" xfId="0" applyFill="1" applyBorder="1"/>
    <xf numFmtId="0" fontId="37" fillId="0" borderId="0" xfId="0" applyFont="1" applyAlignment="1">
      <alignment vertical="center"/>
    </xf>
    <xf numFmtId="0" fontId="13" fillId="3" borderId="39" xfId="1" applyFont="1" applyFill="1" applyBorder="1" applyAlignment="1" applyProtection="1">
      <alignment horizontal="center" vertical="center" wrapText="1"/>
      <protection locked="0"/>
    </xf>
    <xf numFmtId="0" fontId="48" fillId="12" borderId="0" xfId="0" applyFont="1" applyFill="1" applyAlignment="1">
      <alignment vertical="center"/>
    </xf>
    <xf numFmtId="0" fontId="0" fillId="12" borderId="0" xfId="0" applyFill="1" applyAlignment="1">
      <alignment vertical="center"/>
    </xf>
    <xf numFmtId="0" fontId="47" fillId="12" borderId="0" xfId="0" applyFont="1" applyFill="1" applyAlignment="1">
      <alignment vertical="center"/>
    </xf>
    <xf numFmtId="0" fontId="49" fillId="0" borderId="0" xfId="0" applyFont="1" applyAlignment="1">
      <alignment vertical="center"/>
    </xf>
    <xf numFmtId="0" fontId="0" fillId="0" borderId="0" xfId="0" applyAlignment="1" applyProtection="1">
      <alignment vertical="center"/>
      <protection locked="0"/>
    </xf>
    <xf numFmtId="0" fontId="0" fillId="0" borderId="0" xfId="0" applyProtection="1">
      <protection locked="0"/>
    </xf>
    <xf numFmtId="0" fontId="0" fillId="0" borderId="0" xfId="0" applyAlignment="1" applyProtection="1">
      <alignment vertical="center" wrapText="1"/>
      <protection locked="0"/>
    </xf>
    <xf numFmtId="0" fontId="52" fillId="0" borderId="0" xfId="0" applyFont="1" applyAlignment="1">
      <alignment vertical="center" wrapText="1"/>
    </xf>
    <xf numFmtId="0" fontId="0" fillId="0" borderId="0" xfId="0" applyAlignment="1">
      <alignment vertical="top" wrapText="1"/>
    </xf>
    <xf numFmtId="0" fontId="35" fillId="11" borderId="80" xfId="0" applyFont="1" applyFill="1" applyBorder="1" applyAlignment="1">
      <alignment horizontal="left" vertical="center"/>
    </xf>
    <xf numFmtId="0" fontId="44" fillId="0" borderId="90" xfId="0" applyFont="1" applyBorder="1" applyAlignment="1">
      <alignment horizontal="center" vertical="center"/>
    </xf>
    <xf numFmtId="0" fontId="44" fillId="0" borderId="88" xfId="0" applyFont="1" applyBorder="1" applyAlignment="1">
      <alignment horizontal="center" vertical="center"/>
    </xf>
    <xf numFmtId="0" fontId="44" fillId="0" borderId="89" xfId="0" applyFont="1" applyBorder="1" applyAlignment="1">
      <alignment horizontal="center" vertical="center"/>
    </xf>
    <xf numFmtId="0" fontId="44" fillId="10" borderId="88" xfId="0" applyFont="1" applyFill="1" applyBorder="1" applyAlignment="1">
      <alignment horizontal="center" vertical="center"/>
    </xf>
    <xf numFmtId="0" fontId="44" fillId="10" borderId="89" xfId="0" applyFont="1" applyFill="1" applyBorder="1" applyAlignment="1">
      <alignment horizontal="center" vertical="center"/>
    </xf>
    <xf numFmtId="0" fontId="34" fillId="9" borderId="76" xfId="0" applyFont="1" applyFill="1" applyBorder="1" applyAlignment="1">
      <alignment horizontal="center" vertical="center" wrapText="1"/>
    </xf>
    <xf numFmtId="0" fontId="36" fillId="0" borderId="6" xfId="0" applyFont="1" applyBorder="1" applyAlignment="1">
      <alignment horizontal="center" vertical="center"/>
    </xf>
    <xf numFmtId="0" fontId="36" fillId="0" borderId="41" xfId="0" applyFont="1" applyBorder="1" applyAlignment="1">
      <alignment horizontal="center" vertical="center"/>
    </xf>
    <xf numFmtId="0" fontId="36" fillId="0" borderId="0" xfId="0" applyFont="1" applyAlignment="1">
      <alignment horizontal="left" vertical="center" wrapText="1"/>
    </xf>
    <xf numFmtId="0" fontId="42" fillId="0" borderId="5" xfId="0" applyFont="1" applyBorder="1" applyAlignment="1">
      <alignment horizontal="center" vertical="center" wrapText="1"/>
    </xf>
    <xf numFmtId="0" fontId="36" fillId="0" borderId="70" xfId="0" applyFont="1" applyBorder="1" applyAlignment="1">
      <alignment horizontal="left" vertical="center" wrapText="1"/>
    </xf>
    <xf numFmtId="0" fontId="36" fillId="0" borderId="71" xfId="0" applyFont="1" applyBorder="1" applyAlignment="1">
      <alignment horizontal="left" vertical="center" wrapText="1"/>
    </xf>
    <xf numFmtId="0" fontId="36" fillId="0" borderId="72" xfId="0" applyFont="1" applyBorder="1" applyAlignment="1">
      <alignment horizontal="left" vertical="center" wrapText="1"/>
    </xf>
    <xf numFmtId="0" fontId="36" fillId="0" borderId="77" xfId="0" applyFont="1" applyBorder="1" applyAlignment="1">
      <alignment horizontal="left" vertical="center" wrapText="1"/>
    </xf>
    <xf numFmtId="0" fontId="36" fillId="0" borderId="78" xfId="0" applyFont="1" applyBorder="1" applyAlignment="1">
      <alignment horizontal="left" vertical="center" wrapText="1"/>
    </xf>
    <xf numFmtId="0" fontId="36" fillId="0" borderId="73" xfId="0" applyFont="1" applyBorder="1" applyAlignment="1">
      <alignment horizontal="left" vertical="center" wrapText="1"/>
    </xf>
    <xf numFmtId="0" fontId="36" fillId="0" borderId="74" xfId="0" applyFont="1" applyBorder="1" applyAlignment="1">
      <alignment horizontal="left" vertical="center" wrapText="1"/>
    </xf>
    <xf numFmtId="0" fontId="36" fillId="0" borderId="75" xfId="0" applyFont="1" applyBorder="1" applyAlignment="1">
      <alignment horizontal="left" vertical="center" wrapText="1"/>
    </xf>
    <xf numFmtId="0" fontId="36" fillId="0" borderId="5" xfId="0" applyFont="1" applyBorder="1" applyAlignment="1">
      <alignment horizontal="center" vertical="center" wrapText="1"/>
    </xf>
    <xf numFmtId="0" fontId="44" fillId="0" borderId="86" xfId="0" applyFont="1" applyBorder="1" applyAlignment="1">
      <alignment horizontal="center" vertical="center"/>
    </xf>
    <xf numFmtId="0" fontId="44" fillId="0" borderId="87" xfId="0" applyFont="1" applyBorder="1" applyAlignment="1">
      <alignment horizontal="center" vertical="center"/>
    </xf>
    <xf numFmtId="0" fontId="44" fillId="2" borderId="90" xfId="0" applyFont="1" applyFill="1" applyBorder="1" applyAlignment="1">
      <alignment horizontal="center" vertical="center" shrinkToFit="1"/>
    </xf>
    <xf numFmtId="0" fontId="44" fillId="2" borderId="88" xfId="0" applyFont="1" applyFill="1" applyBorder="1" applyAlignment="1">
      <alignment horizontal="center" vertical="center" shrinkToFit="1"/>
    </xf>
    <xf numFmtId="0" fontId="44" fillId="2" borderId="89" xfId="0" applyFont="1" applyFill="1" applyBorder="1" applyAlignment="1">
      <alignment horizontal="center" vertical="center" shrinkToFit="1"/>
    </xf>
    <xf numFmtId="0" fontId="36" fillId="0" borderId="67" xfId="0" applyFont="1" applyBorder="1" applyAlignment="1">
      <alignment horizontal="left" vertical="center" wrapText="1"/>
    </xf>
    <xf numFmtId="0" fontId="36" fillId="0" borderId="68" xfId="0" applyFont="1" applyBorder="1" applyAlignment="1">
      <alignment horizontal="left" vertical="center" wrapText="1"/>
    </xf>
    <xf numFmtId="0" fontId="36" fillId="0" borderId="69" xfId="0" applyFont="1" applyBorder="1" applyAlignment="1">
      <alignment horizontal="left" vertical="center" wrapText="1"/>
    </xf>
    <xf numFmtId="0" fontId="21" fillId="6" borderId="51" xfId="0" applyFont="1" applyFill="1" applyBorder="1" applyAlignment="1">
      <alignment horizontal="center" vertical="center"/>
    </xf>
    <xf numFmtId="0" fontId="21" fillId="6" borderId="40" xfId="0" applyFont="1" applyFill="1" applyBorder="1" applyAlignment="1">
      <alignment horizontal="center" vertical="center"/>
    </xf>
    <xf numFmtId="0" fontId="21" fillId="6" borderId="52" xfId="0" applyFont="1" applyFill="1" applyBorder="1" applyAlignment="1">
      <alignment horizontal="center" vertical="center"/>
    </xf>
    <xf numFmtId="0" fontId="6" fillId="2" borderId="9" xfId="1" applyFont="1" applyFill="1" applyBorder="1" applyAlignment="1">
      <alignment vertical="center" wrapText="1"/>
    </xf>
    <xf numFmtId="0" fontId="6" fillId="2" borderId="47" xfId="1" applyFont="1" applyFill="1" applyBorder="1" applyAlignment="1">
      <alignment vertical="center" wrapText="1"/>
    </xf>
    <xf numFmtId="0" fontId="9" fillId="2" borderId="5" xfId="1" applyFont="1" applyFill="1" applyBorder="1" applyAlignment="1">
      <alignment vertical="center" wrapText="1"/>
    </xf>
    <xf numFmtId="0" fontId="6" fillId="2" borderId="1"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9" fillId="2" borderId="1" xfId="1" applyFont="1" applyFill="1" applyBorder="1" applyAlignment="1">
      <alignment vertical="center" wrapText="1"/>
    </xf>
    <xf numFmtId="0" fontId="11" fillId="2" borderId="0" xfId="1" applyFont="1" applyFill="1" applyAlignment="1">
      <alignment horizontal="left" vertical="center"/>
    </xf>
    <xf numFmtId="0" fontId="9" fillId="2" borderId="28" xfId="1" applyFont="1" applyFill="1" applyBorder="1" applyAlignment="1">
      <alignment vertical="center" wrapText="1"/>
    </xf>
    <xf numFmtId="0" fontId="13" fillId="2" borderId="42" xfId="1" applyFont="1" applyFill="1" applyBorder="1" applyAlignment="1">
      <alignment horizontal="center" vertical="center" wrapText="1"/>
    </xf>
    <xf numFmtId="0" fontId="13" fillId="2" borderId="43" xfId="1" applyFont="1" applyFill="1" applyBorder="1" applyAlignment="1">
      <alignment horizontal="center" vertical="center" wrapText="1"/>
    </xf>
    <xf numFmtId="0" fontId="9" fillId="2" borderId="12" xfId="1" applyFont="1" applyFill="1" applyBorder="1" applyAlignment="1">
      <alignment vertical="center" wrapText="1"/>
    </xf>
    <xf numFmtId="0" fontId="6" fillId="6" borderId="19" xfId="1" applyFont="1" applyFill="1" applyBorder="1" applyAlignment="1">
      <alignment horizontal="center" vertical="center" shrinkToFit="1"/>
    </xf>
    <xf numFmtId="0" fontId="6" fillId="6" borderId="49" xfId="1" applyFont="1" applyFill="1" applyBorder="1" applyAlignment="1">
      <alignment horizontal="center" vertical="center" shrinkToFit="1"/>
    </xf>
    <xf numFmtId="0" fontId="9" fillId="2" borderId="53" xfId="1" applyFont="1" applyFill="1" applyBorder="1" applyAlignment="1">
      <alignment horizontal="center" vertical="center" textRotation="255" shrinkToFit="1"/>
    </xf>
    <xf numFmtId="0" fontId="9" fillId="2" borderId="45" xfId="1" applyFont="1" applyFill="1" applyBorder="1" applyAlignment="1">
      <alignment horizontal="center" vertical="center" textRotation="255" shrinkToFit="1"/>
    </xf>
    <xf numFmtId="0" fontId="13" fillId="2" borderId="0" xfId="1" applyFont="1" applyFill="1" applyAlignment="1">
      <alignment horizontal="right" vertical="center"/>
    </xf>
    <xf numFmtId="0" fontId="13" fillId="2" borderId="43" xfId="1" applyFont="1" applyFill="1" applyBorder="1" applyAlignment="1">
      <alignment horizontal="right" vertical="center"/>
    </xf>
    <xf numFmtId="0" fontId="13" fillId="3" borderId="54" xfId="1" applyFont="1" applyFill="1" applyBorder="1" applyAlignment="1" applyProtection="1">
      <alignment horizontal="left" vertical="center" wrapText="1"/>
      <protection locked="0"/>
    </xf>
    <xf numFmtId="0" fontId="13" fillId="3" borderId="55" xfId="1" applyFont="1" applyFill="1" applyBorder="1" applyAlignment="1" applyProtection="1">
      <alignment horizontal="left" vertical="center" wrapText="1"/>
      <protection locked="0"/>
    </xf>
    <xf numFmtId="0" fontId="13" fillId="3" borderId="56" xfId="1" applyFont="1" applyFill="1" applyBorder="1" applyAlignment="1" applyProtection="1">
      <alignment horizontal="left" vertical="center" wrapText="1"/>
      <protection locked="0"/>
    </xf>
    <xf numFmtId="0" fontId="9" fillId="6" borderId="44" xfId="1" applyFont="1" applyFill="1" applyBorder="1" applyAlignment="1">
      <alignment horizontal="center" vertical="center" wrapText="1"/>
    </xf>
    <xf numFmtId="0" fontId="9" fillId="6" borderId="45" xfId="1" applyFont="1" applyFill="1" applyBorder="1" applyAlignment="1">
      <alignment horizontal="center" vertical="center" wrapText="1"/>
    </xf>
    <xf numFmtId="0" fontId="9" fillId="6" borderId="46" xfId="1" applyFont="1" applyFill="1" applyBorder="1" applyAlignment="1">
      <alignment horizontal="center" vertical="center" wrapText="1"/>
    </xf>
    <xf numFmtId="0" fontId="9" fillId="6" borderId="47" xfId="1" applyFont="1" applyFill="1" applyBorder="1" applyAlignment="1">
      <alignment horizontal="center" vertical="center" wrapText="1"/>
    </xf>
    <xf numFmtId="0" fontId="9" fillId="6" borderId="19" xfId="1" applyFont="1" applyFill="1" applyBorder="1" applyAlignment="1">
      <alignment horizontal="center" vertical="center" wrapText="1"/>
    </xf>
    <xf numFmtId="0" fontId="9" fillId="6" borderId="40" xfId="1" applyFont="1" applyFill="1" applyBorder="1" applyAlignment="1">
      <alignment horizontal="center" vertical="center" wrapText="1"/>
    </xf>
    <xf numFmtId="0" fontId="9" fillId="6" borderId="48" xfId="1" applyFont="1" applyFill="1" applyBorder="1" applyAlignment="1">
      <alignment horizontal="center" vertical="center" wrapText="1"/>
    </xf>
    <xf numFmtId="0" fontId="9" fillId="6" borderId="49" xfId="1" applyFont="1" applyFill="1" applyBorder="1" applyAlignment="1">
      <alignment horizontal="center" vertical="center" wrapText="1"/>
    </xf>
    <xf numFmtId="0" fontId="9" fillId="6" borderId="32" xfId="1" applyFont="1" applyFill="1" applyBorder="1" applyAlignment="1">
      <alignment horizontal="center" vertical="center" wrapText="1"/>
    </xf>
    <xf numFmtId="0" fontId="9" fillId="6" borderId="50" xfId="1" applyFont="1" applyFill="1" applyBorder="1" applyAlignment="1">
      <alignment horizontal="center" vertical="center" wrapText="1"/>
    </xf>
    <xf numFmtId="0" fontId="9" fillId="2" borderId="10" xfId="1" applyFont="1" applyFill="1" applyBorder="1" applyAlignment="1">
      <alignment vertical="center" wrapText="1"/>
    </xf>
    <xf numFmtId="0" fontId="9" fillId="2" borderId="6" xfId="1" applyFont="1" applyFill="1" applyBorder="1" applyAlignment="1">
      <alignment horizontal="left" vertical="center" wrapText="1"/>
    </xf>
    <xf numFmtId="0" fontId="9" fillId="2" borderId="41" xfId="1" applyFont="1" applyFill="1" applyBorder="1" applyAlignment="1">
      <alignment horizontal="left" vertical="center" wrapText="1"/>
    </xf>
    <xf numFmtId="0" fontId="9" fillId="2" borderId="10" xfId="1" applyFont="1" applyFill="1" applyBorder="1" applyAlignment="1">
      <alignment horizontal="center" vertical="center" textRotation="255" shrinkToFit="1"/>
    </xf>
    <xf numFmtId="0" fontId="9" fillId="2" borderId="5" xfId="1" applyFont="1" applyFill="1" applyBorder="1" applyAlignment="1">
      <alignment horizontal="center" vertical="center" textRotation="255" shrinkToFit="1"/>
    </xf>
    <xf numFmtId="0" fontId="9" fillId="2" borderId="44" xfId="1" applyFont="1" applyFill="1" applyBorder="1" applyAlignment="1">
      <alignment horizontal="center" vertical="center" textRotation="255" wrapText="1"/>
    </xf>
    <xf numFmtId="0" fontId="9" fillId="2" borderId="53" xfId="1" applyFont="1" applyFill="1" applyBorder="1" applyAlignment="1">
      <alignment horizontal="center" vertical="center" textRotation="255" wrapText="1"/>
    </xf>
    <xf numFmtId="0" fontId="9" fillId="2" borderId="45" xfId="1" applyFont="1" applyFill="1" applyBorder="1" applyAlignment="1">
      <alignment horizontal="center" vertical="center" textRotation="255" wrapText="1"/>
    </xf>
    <xf numFmtId="0" fontId="9" fillId="2" borderId="46" xfId="1" applyFont="1" applyFill="1" applyBorder="1" applyAlignment="1">
      <alignment horizontal="left" vertical="center" wrapText="1"/>
    </xf>
    <xf numFmtId="0" fontId="9" fillId="2" borderId="9" xfId="1" applyFont="1" applyFill="1" applyBorder="1" applyAlignment="1">
      <alignment horizontal="left" vertical="center" wrapText="1"/>
    </xf>
    <xf numFmtId="0" fontId="9" fillId="2" borderId="47" xfId="1" applyFont="1" applyFill="1" applyBorder="1" applyAlignment="1">
      <alignment horizontal="left" vertical="center" wrapText="1"/>
    </xf>
    <xf numFmtId="0" fontId="9" fillId="2" borderId="57" xfId="1" applyFont="1" applyFill="1" applyBorder="1" applyAlignment="1">
      <alignment horizontal="center" vertical="center" wrapText="1"/>
    </xf>
    <xf numFmtId="0" fontId="9" fillId="2" borderId="58" xfId="1" applyFont="1" applyFill="1" applyBorder="1" applyAlignment="1">
      <alignment horizontal="center" vertical="center" wrapText="1"/>
    </xf>
    <xf numFmtId="0" fontId="9" fillId="2" borderId="5" xfId="1" applyFont="1" applyFill="1" applyBorder="1" applyAlignment="1">
      <alignment horizontal="right" vertical="center" textRotation="255" wrapText="1" shrinkToFit="1"/>
    </xf>
    <xf numFmtId="0" fontId="9" fillId="2" borderId="1" xfId="1" applyFont="1" applyFill="1" applyBorder="1" applyAlignment="1">
      <alignment horizontal="center" vertical="center" wrapText="1"/>
    </xf>
    <xf numFmtId="0" fontId="9" fillId="2" borderId="5" xfId="1" applyFont="1" applyFill="1" applyBorder="1" applyAlignment="1">
      <alignment horizontal="center" vertical="center" wrapText="1"/>
    </xf>
    <xf numFmtId="0" fontId="9" fillId="2" borderId="46" xfId="1" applyFont="1" applyFill="1" applyBorder="1" applyAlignment="1">
      <alignment vertical="center" wrapText="1"/>
    </xf>
    <xf numFmtId="0" fontId="9" fillId="2" borderId="2" xfId="1" applyFont="1" applyFill="1" applyBorder="1" applyAlignment="1">
      <alignment vertical="center" wrapText="1"/>
    </xf>
    <xf numFmtId="0" fontId="9" fillId="2" borderId="59" xfId="1" applyFont="1" applyFill="1" applyBorder="1" applyAlignment="1">
      <alignment vertical="center" wrapText="1"/>
    </xf>
    <xf numFmtId="0" fontId="9" fillId="2" borderId="60" xfId="1" applyFont="1" applyFill="1" applyBorder="1" applyAlignment="1">
      <alignment vertical="center" wrapText="1"/>
    </xf>
    <xf numFmtId="0" fontId="9" fillId="2" borderId="12" xfId="1" applyFont="1" applyFill="1" applyBorder="1" applyAlignment="1">
      <alignment horizontal="center" vertical="center" textRotation="255" shrinkToFit="1"/>
    </xf>
    <xf numFmtId="0" fontId="9" fillId="2" borderId="10" xfId="1" applyFont="1" applyFill="1" applyBorder="1" applyAlignment="1">
      <alignment horizontal="left" vertical="center" wrapText="1"/>
    </xf>
    <xf numFmtId="0" fontId="0" fillId="2" borderId="10" xfId="0" applyFill="1" applyBorder="1" applyAlignment="1">
      <alignment horizontal="left" vertical="center" wrapText="1"/>
    </xf>
    <xf numFmtId="0" fontId="9" fillId="2" borderId="5" xfId="1" applyFont="1" applyFill="1" applyBorder="1" applyAlignment="1">
      <alignment horizontal="left" vertical="center" wrapText="1"/>
    </xf>
    <xf numFmtId="0" fontId="9" fillId="2" borderId="28"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0" fillId="2" borderId="5" xfId="0" applyFill="1" applyBorder="1" applyAlignment="1">
      <alignment horizontal="left" vertical="center" wrapText="1"/>
    </xf>
    <xf numFmtId="0" fontId="9" fillId="2" borderId="61" xfId="1" applyFont="1" applyFill="1" applyBorder="1" applyAlignment="1">
      <alignment horizontal="center" vertical="center" wrapText="1"/>
    </xf>
    <xf numFmtId="0" fontId="9" fillId="2" borderId="5" xfId="1" applyFont="1" applyFill="1" applyBorder="1" applyAlignment="1">
      <alignment vertical="center" wrapText="1" shrinkToFit="1"/>
    </xf>
    <xf numFmtId="0" fontId="9" fillId="2" borderId="12" xfId="1" applyFont="1" applyFill="1" applyBorder="1" applyAlignment="1">
      <alignment horizontal="left" vertical="center" wrapText="1"/>
    </xf>
    <xf numFmtId="0" fontId="0" fillId="2" borderId="12" xfId="0" applyFill="1" applyBorder="1" applyAlignment="1">
      <alignment horizontal="left" vertical="center" wrapText="1"/>
    </xf>
    <xf numFmtId="0" fontId="9" fillId="2" borderId="6" xfId="1" applyFont="1" applyFill="1" applyBorder="1" applyAlignment="1">
      <alignment horizontal="center" vertical="center" wrapText="1"/>
    </xf>
    <xf numFmtId="0" fontId="9" fillId="2" borderId="28" xfId="1" applyFont="1" applyFill="1" applyBorder="1" applyAlignment="1">
      <alignment horizontal="left" vertical="center" wrapText="1"/>
    </xf>
    <xf numFmtId="0" fontId="6" fillId="2" borderId="5" xfId="1" applyFont="1" applyFill="1" applyBorder="1" applyAlignment="1">
      <alignment vertical="center" wrapText="1"/>
    </xf>
    <xf numFmtId="0" fontId="9" fillId="2" borderId="9" xfId="1" applyFont="1" applyFill="1" applyBorder="1" applyAlignment="1">
      <alignment vertical="center" wrapText="1"/>
    </xf>
    <xf numFmtId="0" fontId="9" fillId="2" borderId="47" xfId="1" applyFont="1" applyFill="1" applyBorder="1" applyAlignment="1">
      <alignment vertical="center" wrapText="1"/>
    </xf>
    <xf numFmtId="0" fontId="50" fillId="12" borderId="0" xfId="0" applyFont="1" applyFill="1" applyAlignment="1">
      <alignment vertical="center" wrapText="1"/>
    </xf>
    <xf numFmtId="0" fontId="7" fillId="2" borderId="0" xfId="1" applyFont="1" applyFill="1" applyAlignment="1">
      <alignment horizontal="left" vertical="center" wrapText="1" shrinkToFit="1"/>
    </xf>
    <xf numFmtId="0" fontId="9" fillId="2" borderId="12" xfId="1" applyFont="1" applyFill="1" applyBorder="1" applyAlignment="1">
      <alignment horizontal="center" vertical="center" wrapText="1"/>
    </xf>
    <xf numFmtId="0" fontId="9" fillId="2" borderId="62" xfId="1" applyFont="1" applyFill="1" applyBorder="1" applyAlignment="1">
      <alignment horizontal="center" vertical="center" textRotation="255" wrapText="1"/>
    </xf>
    <xf numFmtId="0" fontId="9" fillId="2" borderId="63" xfId="1" applyFont="1" applyFill="1" applyBorder="1" applyAlignment="1">
      <alignment horizontal="center" vertical="center" textRotation="255" wrapText="1"/>
    </xf>
    <xf numFmtId="0" fontId="9" fillId="2" borderId="64" xfId="1" applyFont="1" applyFill="1" applyBorder="1" applyAlignment="1">
      <alignment horizontal="center" vertical="center" textRotation="255" wrapText="1"/>
    </xf>
    <xf numFmtId="0" fontId="9" fillId="2" borderId="65" xfId="1" applyFont="1" applyFill="1" applyBorder="1" applyAlignment="1">
      <alignment horizontal="center" vertical="center" textRotation="255" wrapText="1"/>
    </xf>
    <xf numFmtId="0" fontId="9" fillId="2" borderId="46" xfId="1" applyFont="1" applyFill="1" applyBorder="1" applyAlignment="1">
      <alignment horizontal="center" vertical="center" wrapText="1"/>
    </xf>
    <xf numFmtId="0" fontId="9" fillId="2" borderId="10" xfId="1" applyFont="1" applyFill="1" applyBorder="1" applyAlignment="1">
      <alignment horizontal="right" vertical="center" textRotation="255" wrapText="1" shrinkToFit="1"/>
    </xf>
    <xf numFmtId="0" fontId="9" fillId="2" borderId="44" xfId="1" applyFont="1" applyFill="1" applyBorder="1" applyAlignment="1">
      <alignment horizontal="center" vertical="center" textRotation="255" shrinkToFit="1"/>
    </xf>
    <xf numFmtId="0" fontId="6" fillId="2" borderId="46" xfId="1" applyFont="1" applyFill="1" applyBorder="1" applyAlignment="1">
      <alignment vertical="center" wrapText="1"/>
    </xf>
    <xf numFmtId="0" fontId="9" fillId="2" borderId="28" xfId="1" applyFont="1" applyFill="1" applyBorder="1" applyAlignment="1">
      <alignment horizontal="right" vertical="center" textRotation="255" wrapText="1" shrinkToFit="1"/>
    </xf>
    <xf numFmtId="0" fontId="9" fillId="2" borderId="9" xfId="1" applyFont="1" applyFill="1" applyBorder="1" applyAlignment="1">
      <alignment horizontal="right" vertical="center" textRotation="255" wrapText="1" shrinkToFit="1"/>
    </xf>
    <xf numFmtId="0" fontId="9" fillId="2" borderId="9" xfId="1" applyFont="1" applyFill="1" applyBorder="1" applyAlignment="1">
      <alignment horizontal="center" vertical="center" textRotation="255" shrinkToFit="1"/>
    </xf>
    <xf numFmtId="0" fontId="9" fillId="2" borderId="44" xfId="1" applyFont="1" applyFill="1" applyBorder="1" applyAlignment="1">
      <alignment horizontal="center" vertical="center" textRotation="255"/>
    </xf>
    <xf numFmtId="0" fontId="9" fillId="2" borderId="53" xfId="1" applyFont="1" applyFill="1" applyBorder="1" applyAlignment="1">
      <alignment horizontal="center" vertical="center" textRotation="255"/>
    </xf>
    <xf numFmtId="0" fontId="9" fillId="2" borderId="45" xfId="1" applyFont="1" applyFill="1" applyBorder="1" applyAlignment="1">
      <alignment horizontal="center" vertical="center" textRotation="255"/>
    </xf>
    <xf numFmtId="0" fontId="6" fillId="2" borderId="0" xfId="1" applyFont="1" applyFill="1" applyAlignment="1">
      <alignment vertical="center" wrapText="1"/>
    </xf>
    <xf numFmtId="0" fontId="6" fillId="0" borderId="0" xfId="1" applyFont="1" applyAlignment="1">
      <alignment vertical="center" wrapText="1"/>
    </xf>
  </cellXfs>
  <cellStyles count="4">
    <cellStyle name="標準" xfId="0" builtinId="0"/>
    <cellStyle name="標準 2" xfId="1" xr:uid="{00000000-0005-0000-0000-000002000000}"/>
    <cellStyle name="標準 3" xfId="2" xr:uid="{00000000-0005-0000-0000-000003000000}"/>
    <cellStyle name="標準 5" xfId="3" xr:uid="{00000000-0005-0000-0000-000004000000}"/>
  </cellStyles>
  <dxfs count="646">
    <dxf>
      <font>
        <color rgb="FFFF0000"/>
      </font>
    </dxf>
    <dxf>
      <font>
        <color rgb="FFFF0000"/>
      </font>
    </dxf>
    <dxf>
      <font>
        <color rgb="FFFF0000"/>
      </font>
    </dxf>
    <dxf>
      <font>
        <color rgb="FFFF0000"/>
      </font>
    </dxf>
    <dxf>
      <font>
        <color rgb="FFFF0000"/>
      </font>
    </dxf>
    <dxf>
      <font>
        <color rgb="FFFF0000"/>
      </font>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ont>
        <color auto="1"/>
      </font>
      <fill>
        <patternFill>
          <bgColor rgb="FFFFFF00"/>
        </patternFill>
      </fill>
    </dxf>
    <dxf>
      <font>
        <color rgb="FFFF0000"/>
      </font>
      <fill>
        <patternFill>
          <bgColor rgb="FFFFFF99"/>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ont>
        <color rgb="FFFF0000"/>
      </font>
    </dxf>
    <dxf>
      <fill>
        <patternFill>
          <bgColor rgb="FFFFFF00"/>
        </patternFill>
      </fill>
    </dxf>
    <dxf>
      <fill>
        <patternFill>
          <bgColor rgb="FFFFFF00"/>
        </patternFill>
      </fill>
    </dxf>
    <dxf>
      <font>
        <color rgb="FFFF0000"/>
      </font>
    </dxf>
    <dxf>
      <fill>
        <patternFill>
          <bgColor rgb="FFFFFF00"/>
        </patternFill>
      </fill>
    </dxf>
    <dxf>
      <fill>
        <patternFill>
          <bgColor theme="0" tint="-0.14996795556505021"/>
        </patternFill>
      </fill>
    </dxf>
    <dxf>
      <fill>
        <patternFill>
          <bgColor rgb="FFFFFF00"/>
        </patternFill>
      </fill>
    </dxf>
    <dxf>
      <fill>
        <patternFill>
          <bgColor rgb="FFFFFF00"/>
        </patternFill>
      </fill>
    </dxf>
    <dxf>
      <font>
        <color rgb="FFFF0000"/>
      </font>
      <fill>
        <patternFill>
          <bgColor rgb="FFFFFF99"/>
        </patternFill>
      </fill>
    </dxf>
    <dxf>
      <fill>
        <patternFill>
          <bgColor rgb="FFFFFF00"/>
        </patternFill>
      </fill>
    </dxf>
    <dxf>
      <font>
        <color rgb="FFFF0000"/>
      </font>
    </dxf>
    <dxf>
      <font>
        <u val="none"/>
      </font>
      <fill>
        <patternFill>
          <bgColor rgb="FFFFFF00"/>
        </patternFill>
      </fill>
    </dxf>
    <dxf>
      <font>
        <color rgb="FFFF0000"/>
      </font>
    </dxf>
    <dxf>
      <fill>
        <patternFill>
          <bgColor rgb="FFFFFF00"/>
        </patternFill>
      </fill>
    </dxf>
    <dxf>
      <font>
        <color rgb="FFFF0000"/>
      </font>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ont>
        <color rgb="FFFF0000"/>
      </font>
    </dxf>
    <dxf>
      <font>
        <color rgb="FFFF0000"/>
      </font>
    </dxf>
    <dxf>
      <font>
        <color rgb="FFFF0000"/>
      </font>
    </dxf>
    <dxf>
      <font>
        <color rgb="FFFF0000"/>
      </font>
    </dxf>
    <dxf>
      <font>
        <color rgb="FFFF0000"/>
      </font>
    </dxf>
    <dxf>
      <font>
        <color rgb="FFFF0000"/>
      </font>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ont>
        <color auto="1"/>
      </font>
      <fill>
        <patternFill>
          <bgColor rgb="FFFFFF00"/>
        </patternFill>
      </fill>
    </dxf>
    <dxf>
      <font>
        <color rgb="FFFF0000"/>
      </font>
      <fill>
        <patternFill>
          <bgColor rgb="FFFFFF99"/>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ont>
        <color rgb="FFFF0000"/>
      </font>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theme="0" tint="-0.14996795556505021"/>
        </patternFill>
      </fill>
    </dxf>
    <dxf>
      <fill>
        <patternFill>
          <bgColor rgb="FFFFFF00"/>
        </patternFill>
      </fill>
    </dxf>
    <dxf>
      <font>
        <color rgb="FFFF0000"/>
      </font>
      <fill>
        <patternFill>
          <bgColor rgb="FFFFFF99"/>
        </patternFill>
      </fill>
    </dxf>
    <dxf>
      <fill>
        <patternFill>
          <bgColor rgb="FFFFFF00"/>
        </patternFill>
      </fill>
    </dxf>
    <dxf>
      <fill>
        <patternFill>
          <bgColor rgb="FFFFFF00"/>
        </patternFill>
      </fill>
    </dxf>
    <dxf>
      <font>
        <color rgb="FFFF0000"/>
      </font>
    </dxf>
    <dxf>
      <font>
        <u val="none"/>
      </font>
      <fill>
        <patternFill>
          <bgColor rgb="FFFFFF00"/>
        </patternFill>
      </fill>
    </dxf>
    <dxf>
      <font>
        <color rgb="FFFF0000"/>
      </font>
    </dxf>
    <dxf>
      <fill>
        <patternFill>
          <bgColor rgb="FFFFFF00"/>
        </patternFill>
      </fill>
    </dxf>
    <dxf>
      <font>
        <color rgb="FFFF0000"/>
      </font>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ont>
        <color rgb="FFFF0000"/>
      </font>
    </dxf>
    <dxf>
      <font>
        <color rgb="FFFF0000"/>
      </font>
      <fill>
        <patternFill>
          <bgColor rgb="FFFFFF99"/>
        </patternFill>
      </fill>
    </dxf>
    <dxf>
      <font>
        <color rgb="FFFF0000"/>
      </font>
    </dxf>
    <dxf>
      <font>
        <color rgb="FFFF0000"/>
      </font>
      <fill>
        <patternFill>
          <bgColor rgb="FFFFFF99"/>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ont>
        <color rgb="FFFF0000"/>
      </font>
      <fill>
        <patternFill>
          <bgColor rgb="FFFFFF99"/>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ont>
        <color rgb="FFFF0000"/>
      </font>
      <fill>
        <patternFill>
          <bgColor rgb="FFFFFF99"/>
        </patternFill>
      </fill>
    </dxf>
    <dxf>
      <fill>
        <patternFill>
          <bgColor rgb="FFFFFF00"/>
        </patternFill>
      </fill>
    </dxf>
    <dxf>
      <font>
        <color rgb="FFFF0000"/>
      </font>
    </dxf>
    <dxf>
      <fill>
        <patternFill>
          <bgColor rgb="FFFFFF00"/>
        </patternFill>
      </fill>
    </dxf>
    <dxf>
      <font>
        <color rgb="FFFF0000"/>
      </font>
      <fill>
        <patternFill>
          <bgColor rgb="FFFFFF99"/>
        </patternFill>
      </fill>
    </dxf>
    <dxf>
      <fill>
        <patternFill>
          <bgColor rgb="FFFFFF00"/>
        </patternFill>
      </fill>
    </dxf>
    <dxf>
      <font>
        <color rgb="FFFF0000"/>
      </font>
      <fill>
        <patternFill>
          <bgColor rgb="FFFFFF99"/>
        </patternFill>
      </fill>
    </dxf>
    <dxf>
      <fill>
        <patternFill>
          <bgColor rgb="FFFFFF00"/>
        </patternFill>
      </fill>
    </dxf>
    <dxf>
      <font>
        <color rgb="FFFF0000"/>
      </font>
      <fill>
        <patternFill>
          <bgColor rgb="FFFFFF99"/>
        </patternFill>
      </fill>
    </dxf>
    <dxf>
      <fill>
        <patternFill>
          <bgColor rgb="FFFFFF00"/>
        </patternFill>
      </fill>
    </dxf>
    <dxf>
      <font>
        <color rgb="FFFF0000"/>
      </font>
      <fill>
        <patternFill>
          <bgColor rgb="FFFFFF99"/>
        </patternFill>
      </fill>
    </dxf>
    <dxf>
      <fill>
        <patternFill>
          <bgColor rgb="FFFFFF00"/>
        </patternFill>
      </fill>
    </dxf>
    <dxf>
      <font>
        <color rgb="FFFF0000"/>
      </font>
      <fill>
        <patternFill patternType="solid">
          <bgColor rgb="FFFFFF99"/>
        </patternFill>
      </fill>
    </dxf>
    <dxf>
      <font>
        <color rgb="FFFF0000"/>
      </font>
      <fill>
        <patternFill>
          <bgColor rgb="FFFFFF99"/>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ont>
        <color rgb="FFFF0000"/>
      </font>
      <fill>
        <patternFill>
          <bgColor rgb="FFFFFF99"/>
        </patternFill>
      </fill>
    </dxf>
    <dxf>
      <font>
        <color rgb="FFFF0000"/>
      </font>
    </dxf>
    <dxf>
      <font>
        <color rgb="FFFF0000"/>
      </font>
      <fill>
        <patternFill>
          <bgColor rgb="FFFFFF99"/>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ont>
        <color rgb="FFFF0000"/>
      </font>
      <fill>
        <patternFill>
          <bgColor rgb="FFFFFF99"/>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ont>
        <color rgb="FFFF0000"/>
      </font>
    </dxf>
    <dxf>
      <fill>
        <patternFill>
          <bgColor rgb="FFFFFF00"/>
        </patternFill>
      </fill>
    </dxf>
    <dxf>
      <fill>
        <patternFill>
          <bgColor theme="0" tint="-0.14996795556505021"/>
        </patternFill>
      </fill>
    </dxf>
    <dxf>
      <fill>
        <patternFill>
          <bgColor rgb="FFFFFF00"/>
        </patternFill>
      </fill>
    </dxf>
    <dxf>
      <font>
        <color rgb="FFFF0000"/>
      </font>
      <fill>
        <patternFill>
          <bgColor rgb="FFFFFF99"/>
        </patternFill>
      </fill>
    </dxf>
    <dxf>
      <fill>
        <patternFill>
          <bgColor rgb="FFFFFF00"/>
        </patternFill>
      </fill>
    </dxf>
    <dxf>
      <fill>
        <patternFill>
          <bgColor rgb="FFFFFF00"/>
        </patternFill>
      </fill>
    </dxf>
    <dxf>
      <font>
        <color rgb="FFFF0000"/>
      </font>
    </dxf>
    <dxf>
      <fill>
        <patternFill>
          <bgColor rgb="FFFFFF00"/>
        </patternFill>
      </fill>
    </dxf>
    <dxf>
      <font>
        <color rgb="FFFF0000"/>
      </font>
      <fill>
        <patternFill>
          <bgColor rgb="FFFFFF99"/>
        </patternFill>
      </fill>
    </dxf>
    <dxf>
      <font>
        <color rgb="FFFF0000"/>
      </font>
      <fill>
        <patternFill>
          <bgColor rgb="FFFFFF99"/>
        </patternFill>
      </fill>
    </dxf>
    <dxf>
      <fill>
        <patternFill>
          <bgColor rgb="FFFFFF00"/>
        </patternFill>
      </fill>
    </dxf>
    <dxf>
      <fill>
        <patternFill>
          <bgColor rgb="FFFFFF00"/>
        </patternFill>
      </fill>
    </dxf>
    <dxf>
      <font>
        <color rgb="FFFF0000"/>
      </font>
      <fill>
        <patternFill>
          <bgColor rgb="FFFFFF99"/>
        </patternFill>
      </fill>
    </dxf>
    <dxf>
      <font>
        <color rgb="FFFF0000"/>
      </font>
      <fill>
        <patternFill>
          <bgColor rgb="FFFFFF99"/>
        </patternFill>
      </fill>
    </dxf>
    <dxf>
      <fill>
        <patternFill>
          <bgColor rgb="FFFFFF00"/>
        </patternFill>
      </fill>
    </dxf>
    <dxf>
      <fill>
        <patternFill>
          <bgColor rgb="FFFFFF00"/>
        </patternFill>
      </fill>
    </dxf>
    <dxf>
      <font>
        <color rgb="FFFF0000"/>
      </font>
      <fill>
        <patternFill patternType="solid">
          <bgColor rgb="FFFFFF99"/>
        </patternFill>
      </fill>
    </dxf>
    <dxf>
      <font>
        <color rgb="FFFF0000"/>
      </font>
      <fill>
        <patternFill>
          <bgColor rgb="FFFFFF99"/>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ont>
        <color rgb="FFFF0000"/>
      </font>
      <fill>
        <patternFill>
          <bgColor rgb="FFFFFF99"/>
        </patternFill>
      </fill>
    </dxf>
    <dxf>
      <font>
        <color rgb="FFFF0000"/>
      </font>
    </dxf>
    <dxf>
      <font>
        <color rgb="FFFF0000"/>
      </font>
      <fill>
        <patternFill>
          <bgColor rgb="FFFFFF99"/>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ont>
        <color rgb="FFFF0000"/>
      </font>
      <fill>
        <patternFill>
          <bgColor rgb="FFFFFF99"/>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theme="0" tint="-0.14996795556505021"/>
        </patternFill>
      </fill>
    </dxf>
    <dxf>
      <fill>
        <patternFill>
          <bgColor rgb="FFFFFF00"/>
        </patternFill>
      </fill>
    </dxf>
    <dxf>
      <font>
        <color rgb="FFFF0000"/>
      </font>
      <fill>
        <patternFill>
          <bgColor rgb="FFFFFF99"/>
        </patternFill>
      </fill>
    </dxf>
    <dxf>
      <fill>
        <patternFill>
          <bgColor rgb="FFFFFF00"/>
        </patternFill>
      </fill>
    </dxf>
    <dxf>
      <fill>
        <patternFill>
          <bgColor rgb="FFFFFF00"/>
        </patternFill>
      </fill>
    </dxf>
    <dxf>
      <font>
        <color rgb="FFFF0000"/>
      </font>
    </dxf>
    <dxf>
      <fill>
        <patternFill>
          <bgColor rgb="FFFFFF00"/>
        </patternFill>
      </fill>
    </dxf>
    <dxf>
      <font>
        <color rgb="FFFF0000"/>
      </font>
      <fill>
        <patternFill>
          <bgColor rgb="FFFFFF99"/>
        </patternFill>
      </fill>
    </dxf>
    <dxf>
      <fill>
        <patternFill>
          <bgColor rgb="FFFFFF00"/>
        </patternFill>
      </fill>
    </dxf>
    <dxf>
      <font>
        <color rgb="FFFF0000"/>
      </font>
      <fill>
        <patternFill>
          <bgColor rgb="FFFFFF99"/>
        </patternFill>
      </fill>
    </dxf>
    <dxf>
      <fill>
        <patternFill>
          <bgColor rgb="FFFFFF00"/>
        </patternFill>
      </fill>
    </dxf>
    <dxf>
      <font>
        <color rgb="FFFF0000"/>
      </font>
      <fill>
        <patternFill>
          <bgColor rgb="FFFFFF99"/>
        </patternFill>
      </fill>
    </dxf>
    <dxf>
      <fill>
        <patternFill>
          <bgColor rgb="FFFFFF00"/>
        </patternFill>
      </fill>
    </dxf>
    <dxf>
      <font>
        <color rgb="FFFF0000"/>
      </font>
      <fill>
        <patternFill>
          <bgColor rgb="FFFFFF99"/>
        </patternFill>
      </fill>
    </dxf>
    <dxf>
      <font>
        <color rgb="FFFF0000"/>
      </font>
      <fill>
        <patternFill patternType="solid">
          <bgColor rgb="FFFFFF99"/>
        </patternFill>
      </fill>
    </dxf>
    <dxf>
      <fill>
        <patternFill>
          <bgColor rgb="FFFFFF00"/>
        </patternFill>
      </fill>
    </dxf>
    <dxf>
      <font>
        <color rgb="FFFF0000"/>
      </font>
      <fill>
        <patternFill>
          <bgColor rgb="FFFFFF9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CCFFCC"/>
        </patternFill>
      </fill>
    </dxf>
    <dxf>
      <fill>
        <patternFill>
          <bgColor theme="0"/>
        </patternFill>
      </fill>
    </dxf>
    <dxf>
      <fill>
        <patternFill>
          <bgColor rgb="FFCCFFCC"/>
        </patternFill>
      </fill>
    </dxf>
    <dxf>
      <fill>
        <patternFill>
          <bgColor theme="0"/>
        </patternFill>
      </fill>
    </dxf>
    <dxf>
      <fill>
        <patternFill>
          <bgColor rgb="FFCCFFCC"/>
        </patternFill>
      </fill>
    </dxf>
    <dxf>
      <fill>
        <patternFill>
          <bgColor theme="0"/>
        </patternFill>
      </fill>
    </dxf>
    <dxf>
      <fill>
        <patternFill>
          <bgColor rgb="FFCCFFCC"/>
        </patternFill>
      </fill>
    </dxf>
    <dxf>
      <fill>
        <patternFill>
          <bgColor theme="0"/>
        </patternFill>
      </fill>
    </dxf>
    <dxf>
      <fill>
        <patternFill>
          <bgColor rgb="FFCCFFCC"/>
        </patternFill>
      </fill>
    </dxf>
    <dxf>
      <fill>
        <patternFill>
          <bgColor theme="0"/>
        </patternFill>
      </fill>
    </dxf>
    <dxf>
      <font>
        <color rgb="FFC00000"/>
      </font>
      <fill>
        <patternFill>
          <bgColor rgb="FFFFCCCC"/>
        </patternFill>
      </fill>
    </dxf>
    <dxf>
      <font>
        <color rgb="FFC00000"/>
      </font>
      <fill>
        <patternFill>
          <bgColor rgb="FFFFCCCC"/>
        </patternFill>
      </fill>
    </dxf>
    <dxf>
      <fill>
        <patternFill>
          <bgColor rgb="FF92D050"/>
        </patternFill>
      </fill>
    </dxf>
    <dxf>
      <fill>
        <patternFill>
          <bgColor rgb="FFFF99FF"/>
        </patternFill>
      </fill>
    </dxf>
  </dxfs>
  <tableStyles count="0" defaultTableStyle="TableStyleMedium2" defaultPivotStyle="PivotStyleMedium9"/>
  <colors>
    <mruColors>
      <color rgb="FFFFCCFF"/>
      <color rgb="FFFF99FF"/>
      <color rgb="FFFFCC99"/>
      <color rgb="FFFFCCCC"/>
      <color rgb="FFFFFFCC"/>
      <color rgb="FFCCFF99"/>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396968</xdr:colOff>
      <xdr:row>30</xdr:row>
      <xdr:rowOff>32217</xdr:rowOff>
    </xdr:from>
    <xdr:to>
      <xdr:col>9</xdr:col>
      <xdr:colOff>3782</xdr:colOff>
      <xdr:row>34</xdr:row>
      <xdr:rowOff>127000</xdr:rowOff>
    </xdr:to>
    <xdr:sp macro="" textlink="">
      <xdr:nvSpPr>
        <xdr:cNvPr id="2" name="テキスト ボックス 1">
          <a:extLst>
            <a:ext uri="{FF2B5EF4-FFF2-40B4-BE49-F238E27FC236}">
              <a16:creationId xmlns:a16="http://schemas.microsoft.com/office/drawing/2014/main" id="{54E15E1C-B6CD-44A2-878A-C35C9C29EAE7}"/>
            </a:ext>
          </a:extLst>
        </xdr:cNvPr>
        <xdr:cNvSpPr txBox="1"/>
      </xdr:nvSpPr>
      <xdr:spPr>
        <a:xfrm>
          <a:off x="700357" y="12301828"/>
          <a:ext cx="7240925" cy="6803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400"/>
            </a:lnSpc>
          </a:pPr>
          <a:r>
            <a:rPr lang="en-US" altLang="ja-JP" sz="1200">
              <a:solidFill>
                <a:srgbClr val="FF0000"/>
              </a:solidFill>
              <a:effectLst/>
              <a:latin typeface="HG丸ｺﾞｼｯｸM-PRO" panose="020F0600000000000000" pitchFamily="50" charset="-128"/>
              <a:ea typeface="HG丸ｺﾞｼｯｸM-PRO" panose="020F0600000000000000" pitchFamily="50" charset="-128"/>
              <a:cs typeface="+mn-cs"/>
            </a:rPr>
            <a:t>※</a:t>
          </a:r>
          <a:r>
            <a:rPr lang="ja-JP" altLang="en-US" sz="1200">
              <a:solidFill>
                <a:srgbClr val="FF0000"/>
              </a:solidFill>
              <a:effectLst/>
              <a:latin typeface="HG丸ｺﾞｼｯｸM-PRO" panose="020F0600000000000000" pitchFamily="50" charset="-128"/>
              <a:ea typeface="HG丸ｺﾞｼｯｸM-PRO" panose="020F0600000000000000" pitchFamily="50" charset="-128"/>
              <a:cs typeface="+mn-cs"/>
            </a:rPr>
            <a:t>　</a:t>
          </a:r>
          <a:r>
            <a:rPr lang="ja-JP" altLang="ja-JP" sz="1200">
              <a:solidFill>
                <a:srgbClr val="FF0000"/>
              </a:solidFill>
              <a:effectLst/>
              <a:latin typeface="HG丸ｺﾞｼｯｸM-PRO" panose="020F0600000000000000" pitchFamily="50" charset="-128"/>
              <a:ea typeface="HG丸ｺﾞｼｯｸM-PRO" panose="020F0600000000000000" pitchFamily="50" charset="-128"/>
              <a:cs typeface="+mn-cs"/>
            </a:rPr>
            <a:t>ここでの「連携」とは、入居者が生活を継続するために受ける医療サービス又は介護保険サービスもしくはその両方を提供する医療・介護事業者と、登録事業者及び生活支援サービスを提供する事業者とが、互いに連絡及び協力することをいいます。</a:t>
          </a:r>
          <a:endParaRPr kumimoji="1" lang="ja-JP" altLang="en-US" sz="12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320040</xdr:colOff>
      <xdr:row>6</xdr:row>
      <xdr:rowOff>83820</xdr:rowOff>
    </xdr:from>
    <xdr:to>
      <xdr:col>4</xdr:col>
      <xdr:colOff>144780</xdr:colOff>
      <xdr:row>6</xdr:row>
      <xdr:rowOff>381000</xdr:rowOff>
    </xdr:to>
    <xdr:sp macro="" textlink="">
      <xdr:nvSpPr>
        <xdr:cNvPr id="3" name="正方形/長方形 2">
          <a:extLst>
            <a:ext uri="{FF2B5EF4-FFF2-40B4-BE49-F238E27FC236}">
              <a16:creationId xmlns:a16="http://schemas.microsoft.com/office/drawing/2014/main" id="{7EC91506-848E-434F-9CFC-4A8839138440}"/>
            </a:ext>
          </a:extLst>
        </xdr:cNvPr>
        <xdr:cNvSpPr/>
      </xdr:nvSpPr>
      <xdr:spPr>
        <a:xfrm>
          <a:off x="784860" y="2948940"/>
          <a:ext cx="769620" cy="297180"/>
        </a:xfrm>
        <a:prstGeom prst="rect">
          <a:avLst/>
        </a:prstGeom>
        <a:solidFill>
          <a:srgbClr val="FFCC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320040</xdr:colOff>
      <xdr:row>7</xdr:row>
      <xdr:rowOff>83820</xdr:rowOff>
    </xdr:from>
    <xdr:to>
      <xdr:col>4</xdr:col>
      <xdr:colOff>152400</xdr:colOff>
      <xdr:row>7</xdr:row>
      <xdr:rowOff>388620</xdr:rowOff>
    </xdr:to>
    <xdr:sp macro="" textlink="">
      <xdr:nvSpPr>
        <xdr:cNvPr id="4" name="正方形/長方形 3">
          <a:extLst>
            <a:ext uri="{FF2B5EF4-FFF2-40B4-BE49-F238E27FC236}">
              <a16:creationId xmlns:a16="http://schemas.microsoft.com/office/drawing/2014/main" id="{0192E5D4-2006-41DD-AB64-D27FEE68C32C}"/>
            </a:ext>
          </a:extLst>
        </xdr:cNvPr>
        <xdr:cNvSpPr/>
      </xdr:nvSpPr>
      <xdr:spPr>
        <a:xfrm>
          <a:off x="784860" y="3413760"/>
          <a:ext cx="777240" cy="304800"/>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AB605"/>
  <sheetViews>
    <sheetView showGridLines="0" tabSelected="1" view="pageBreakPreview" zoomScale="110" zoomScaleNormal="97" zoomScaleSheetLayoutView="110" workbookViewId="0">
      <selection activeCell="W1" sqref="W1:AA1048576"/>
    </sheetView>
  </sheetViews>
  <sheetFormatPr defaultColWidth="8.77734375" defaultRowHeight="13.2" x14ac:dyDescent="0.2"/>
  <cols>
    <col min="1" max="1" width="4.33203125" style="10" customWidth="1"/>
    <col min="2" max="2" width="5.77734375" style="10" customWidth="1"/>
    <col min="3" max="3" width="3.77734375" style="10" customWidth="1"/>
    <col min="4" max="4" width="14.5546875" style="10" customWidth="1"/>
    <col min="5" max="5" width="15.33203125" style="10" customWidth="1"/>
    <col min="6" max="8" width="21.6640625" style="10" customWidth="1"/>
    <col min="9" max="9" width="4.77734375" style="10" customWidth="1"/>
    <col min="10" max="10" width="6.109375" style="10" customWidth="1"/>
    <col min="11" max="11" width="8.77734375" style="10" customWidth="1"/>
    <col min="12" max="12" width="58.5546875" style="10" customWidth="1"/>
    <col min="13" max="21" width="8.77734375" style="10" customWidth="1"/>
    <col min="22" max="22" width="8.77734375" style="186" customWidth="1"/>
    <col min="23" max="23" width="8.77734375" style="186" hidden="1" customWidth="1"/>
    <col min="24" max="24" width="11.21875" style="186" hidden="1" customWidth="1"/>
    <col min="25" max="26" width="27.5546875" style="186" hidden="1" customWidth="1"/>
    <col min="27" max="27" width="39.5546875" style="186" hidden="1" customWidth="1"/>
    <col min="28" max="28" width="8.77734375" style="186" customWidth="1"/>
    <col min="29" max="16384" width="8.77734375" style="10"/>
  </cols>
  <sheetData>
    <row r="1" spans="3:28" ht="7.35" customHeight="1" x14ac:dyDescent="0.2"/>
    <row r="2" spans="3:28" ht="13.35" customHeight="1" thickBot="1" x14ac:dyDescent="0.25"/>
    <row r="3" spans="3:28" ht="54.6" customHeight="1" thickBot="1" x14ac:dyDescent="0.25">
      <c r="C3" s="197" t="s">
        <v>271</v>
      </c>
      <c r="D3" s="197"/>
      <c r="E3" s="197"/>
      <c r="F3" s="197"/>
      <c r="G3" s="197"/>
      <c r="H3" s="197"/>
      <c r="I3" s="197"/>
      <c r="J3" s="161"/>
    </row>
    <row r="4" spans="3:28" ht="13.8" thickBot="1" x14ac:dyDescent="0.25"/>
    <row r="5" spans="3:28" customFormat="1" ht="28.2" customHeight="1" thickTop="1" x14ac:dyDescent="0.2">
      <c r="C5" s="178"/>
      <c r="D5" s="191" t="s">
        <v>306</v>
      </c>
      <c r="E5" s="191"/>
      <c r="F5" s="191"/>
      <c r="G5" s="191"/>
      <c r="H5" s="191"/>
      <c r="I5" s="179"/>
      <c r="V5" s="187"/>
      <c r="W5" s="187"/>
      <c r="X5" s="104" t="s">
        <v>1258</v>
      </c>
      <c r="Y5" s="104" t="s">
        <v>1259</v>
      </c>
      <c r="Z5" s="104" t="s">
        <v>290</v>
      </c>
      <c r="AA5" s="104" t="s">
        <v>1260</v>
      </c>
      <c r="AB5" s="187"/>
    </row>
    <row r="6" spans="3:28" ht="109.8" customHeight="1" x14ac:dyDescent="0.2">
      <c r="C6" s="164"/>
      <c r="D6" s="200" t="s">
        <v>307</v>
      </c>
      <c r="E6" s="200"/>
      <c r="F6" s="200"/>
      <c r="G6" s="200"/>
      <c r="H6" s="200"/>
      <c r="I6" s="165"/>
      <c r="L6" s="115"/>
      <c r="M6" s="115"/>
      <c r="N6" s="115"/>
      <c r="O6" s="115"/>
      <c r="P6" s="115"/>
      <c r="Q6" s="115"/>
      <c r="R6" s="115"/>
      <c r="S6" s="115"/>
      <c r="T6" s="115"/>
      <c r="U6" s="115"/>
      <c r="V6" s="188"/>
      <c r="W6" s="188"/>
      <c r="X6" s="104">
        <v>11003</v>
      </c>
      <c r="Y6" s="104" t="s">
        <v>310</v>
      </c>
      <c r="Z6" s="104" t="s">
        <v>1199</v>
      </c>
      <c r="AA6" s="104" t="s">
        <v>567</v>
      </c>
    </row>
    <row r="7" spans="3:28" ht="36.6" customHeight="1" x14ac:dyDescent="0.2">
      <c r="C7" s="164"/>
      <c r="D7" s="200" t="s">
        <v>288</v>
      </c>
      <c r="E7" s="200"/>
      <c r="F7" s="200"/>
      <c r="G7" s="200"/>
      <c r="H7" s="200"/>
      <c r="I7" s="165"/>
      <c r="X7" s="104">
        <v>11004</v>
      </c>
      <c r="Y7" s="104" t="s">
        <v>311</v>
      </c>
      <c r="Z7" s="104" t="s">
        <v>1199</v>
      </c>
      <c r="AA7" s="104" t="s">
        <v>291</v>
      </c>
    </row>
    <row r="8" spans="3:28" ht="36.6" customHeight="1" x14ac:dyDescent="0.2">
      <c r="C8" s="164"/>
      <c r="D8" s="200" t="s">
        <v>289</v>
      </c>
      <c r="E8" s="200"/>
      <c r="F8" s="200"/>
      <c r="G8" s="200"/>
      <c r="H8" s="200"/>
      <c r="I8" s="165"/>
      <c r="X8" s="104">
        <v>11005</v>
      </c>
      <c r="Y8" s="104" t="s">
        <v>312</v>
      </c>
      <c r="Z8" s="104" t="s">
        <v>1199</v>
      </c>
      <c r="AA8" s="104" t="s">
        <v>1261</v>
      </c>
    </row>
    <row r="9" spans="3:28" ht="15" customHeight="1" thickBot="1" x14ac:dyDescent="0.25">
      <c r="C9" s="162"/>
      <c r="I9" s="163"/>
      <c r="X9" s="104">
        <v>11006</v>
      </c>
      <c r="Y9" s="104" t="s">
        <v>313</v>
      </c>
      <c r="Z9" s="104" t="s">
        <v>1199</v>
      </c>
      <c r="AA9" s="104" t="s">
        <v>292</v>
      </c>
    </row>
    <row r="10" spans="3:28" ht="34.200000000000003" customHeight="1" thickTop="1" thickBot="1" x14ac:dyDescent="0.25">
      <c r="C10" s="162"/>
      <c r="D10" s="170" t="s">
        <v>277</v>
      </c>
      <c r="E10" s="195"/>
      <c r="F10" s="195"/>
      <c r="G10" s="195"/>
      <c r="H10" s="196"/>
      <c r="I10" s="163"/>
      <c r="X10" s="104">
        <v>11007</v>
      </c>
      <c r="Y10" s="104" t="s">
        <v>314</v>
      </c>
      <c r="Z10" s="104" t="s">
        <v>1199</v>
      </c>
      <c r="AA10" s="104" t="s">
        <v>1262</v>
      </c>
    </row>
    <row r="11" spans="3:28" ht="34.200000000000003" customHeight="1" thickTop="1" thickBot="1" x14ac:dyDescent="0.25">
      <c r="C11" s="162"/>
      <c r="D11" s="170" t="s">
        <v>276</v>
      </c>
      <c r="E11" s="193" t="e">
        <f>VLOOKUP($E$10,$X$5:$Z$400,2,FALSE)</f>
        <v>#N/A</v>
      </c>
      <c r="F11" s="193"/>
      <c r="G11" s="193"/>
      <c r="H11" s="194"/>
      <c r="I11" s="163"/>
      <c r="X11" s="104">
        <v>11008</v>
      </c>
      <c r="Y11" s="104" t="s">
        <v>315</v>
      </c>
      <c r="Z11" s="104" t="s">
        <v>1199</v>
      </c>
      <c r="AA11" s="104" t="s">
        <v>293</v>
      </c>
    </row>
    <row r="12" spans="3:28" ht="34.200000000000003" customHeight="1" thickTop="1" thickBot="1" x14ac:dyDescent="0.25">
      <c r="C12" s="162"/>
      <c r="D12" s="171" t="s">
        <v>305</v>
      </c>
      <c r="E12" s="192" t="e">
        <f>VLOOKUP($E$10,$X$5:$AA$400,4,FALSE)</f>
        <v>#N/A</v>
      </c>
      <c r="F12" s="193"/>
      <c r="G12" s="193"/>
      <c r="H12" s="194"/>
      <c r="I12" s="163"/>
      <c r="X12" s="104">
        <v>11009</v>
      </c>
      <c r="Y12" s="104" t="s">
        <v>316</v>
      </c>
      <c r="Z12" s="104" t="s">
        <v>1199</v>
      </c>
      <c r="AA12" s="104" t="s">
        <v>293</v>
      </c>
    </row>
    <row r="13" spans="3:28" ht="34.200000000000003" customHeight="1" thickTop="1" thickBot="1" x14ac:dyDescent="0.25">
      <c r="C13" s="162"/>
      <c r="D13" s="171" t="s">
        <v>278</v>
      </c>
      <c r="E13" s="211" t="e">
        <f>VLOOKUP($E$10,$X$5:$Z$400,3,FALSE)</f>
        <v>#N/A</v>
      </c>
      <c r="F13" s="211"/>
      <c r="G13" s="211"/>
      <c r="H13" s="212"/>
      <c r="I13" s="163"/>
      <c r="X13" s="104">
        <v>11011</v>
      </c>
      <c r="Y13" s="104" t="s">
        <v>317</v>
      </c>
      <c r="Z13" s="104" t="s">
        <v>1199</v>
      </c>
      <c r="AA13" s="104" t="s">
        <v>293</v>
      </c>
    </row>
    <row r="14" spans="3:28" ht="10.8" customHeight="1" thickTop="1" thickBot="1" x14ac:dyDescent="0.25">
      <c r="C14" s="162"/>
      <c r="D14" s="172"/>
      <c r="E14" s="180"/>
      <c r="F14" s="180"/>
      <c r="G14" s="180"/>
      <c r="H14" s="180"/>
      <c r="I14" s="163"/>
      <c r="X14" s="104">
        <v>11014</v>
      </c>
      <c r="Y14" s="104" t="s">
        <v>318</v>
      </c>
      <c r="Z14" s="104" t="s">
        <v>1200</v>
      </c>
      <c r="AA14" s="104" t="s">
        <v>1263</v>
      </c>
    </row>
    <row r="15" spans="3:28" ht="52.05" customHeight="1" thickTop="1" thickBot="1" x14ac:dyDescent="0.25">
      <c r="C15" s="162"/>
      <c r="D15" s="173" t="s">
        <v>279</v>
      </c>
      <c r="E15" s="213" t="e">
        <f>IF($E$13="指定を受けていない",$L$16,$L$17)</f>
        <v>#N/A</v>
      </c>
      <c r="F15" s="214"/>
      <c r="G15" s="214"/>
      <c r="H15" s="215"/>
      <c r="I15" s="163"/>
      <c r="X15" s="104">
        <v>11016</v>
      </c>
      <c r="Y15" s="104" t="s">
        <v>319</v>
      </c>
      <c r="Z15" s="104" t="s">
        <v>1199</v>
      </c>
      <c r="AA15" s="104" t="s">
        <v>293</v>
      </c>
    </row>
    <row r="16" spans="3:28" ht="18.600000000000001" customHeight="1" thickTop="1" x14ac:dyDescent="0.2">
      <c r="C16" s="162"/>
      <c r="I16" s="163"/>
      <c r="L16" s="189" t="s">
        <v>308</v>
      </c>
      <c r="X16" s="104">
        <v>11017</v>
      </c>
      <c r="Y16" s="104" t="s">
        <v>320</v>
      </c>
      <c r="Z16" s="104" t="s">
        <v>1199</v>
      </c>
      <c r="AA16" s="104" t="s">
        <v>293</v>
      </c>
    </row>
    <row r="17" spans="3:27" ht="21" customHeight="1" x14ac:dyDescent="0.2">
      <c r="C17" s="162"/>
      <c r="D17" s="198"/>
      <c r="E17" s="199"/>
      <c r="F17" s="174" t="s">
        <v>273</v>
      </c>
      <c r="G17" s="174" t="s">
        <v>274</v>
      </c>
      <c r="H17" s="174" t="s">
        <v>275</v>
      </c>
      <c r="I17" s="163"/>
      <c r="L17" s="189" t="s">
        <v>309</v>
      </c>
      <c r="X17" s="104">
        <v>11018</v>
      </c>
      <c r="Y17" s="104" t="s">
        <v>321</v>
      </c>
      <c r="Z17" s="104" t="s">
        <v>1199</v>
      </c>
      <c r="AA17" s="104" t="s">
        <v>293</v>
      </c>
    </row>
    <row r="18" spans="3:27" ht="51" customHeight="1" x14ac:dyDescent="0.2">
      <c r="C18" s="162"/>
      <c r="D18" s="210" t="s">
        <v>272</v>
      </c>
      <c r="E18" s="210"/>
      <c r="F18" s="175" t="s">
        <v>283</v>
      </c>
      <c r="G18" s="175" t="s">
        <v>284</v>
      </c>
      <c r="H18" s="175" t="s">
        <v>285</v>
      </c>
      <c r="I18" s="163"/>
      <c r="L18" s="189"/>
      <c r="X18" s="104">
        <v>11019</v>
      </c>
      <c r="Y18" s="104" t="s">
        <v>322</v>
      </c>
      <c r="Z18" s="104" t="s">
        <v>1199</v>
      </c>
      <c r="AA18" s="104" t="s">
        <v>293</v>
      </c>
    </row>
    <row r="19" spans="3:27" ht="13.95" customHeight="1" x14ac:dyDescent="0.2">
      <c r="C19" s="162"/>
      <c r="D19" s="169"/>
      <c r="E19" s="169"/>
      <c r="F19" s="176"/>
      <c r="G19" s="176"/>
      <c r="H19" s="176"/>
      <c r="I19" s="163"/>
      <c r="L19" s="189"/>
      <c r="X19" s="104">
        <v>11020</v>
      </c>
      <c r="Y19" s="104" t="s">
        <v>323</v>
      </c>
      <c r="Z19" s="104" t="s">
        <v>1199</v>
      </c>
      <c r="AA19" s="104" t="s">
        <v>293</v>
      </c>
    </row>
    <row r="20" spans="3:27" ht="21" customHeight="1" x14ac:dyDescent="0.2">
      <c r="C20" s="162"/>
      <c r="D20" s="198"/>
      <c r="E20" s="199"/>
      <c r="F20" s="177" t="s">
        <v>281</v>
      </c>
      <c r="G20" s="177" t="s">
        <v>282</v>
      </c>
      <c r="H20" s="176"/>
      <c r="I20" s="163"/>
      <c r="X20" s="104">
        <v>11021</v>
      </c>
      <c r="Y20" s="104" t="s">
        <v>324</v>
      </c>
      <c r="Z20" s="104" t="s">
        <v>1199</v>
      </c>
      <c r="AA20" s="104" t="s">
        <v>293</v>
      </c>
    </row>
    <row r="21" spans="3:27" ht="51.6" customHeight="1" x14ac:dyDescent="0.2">
      <c r="C21" s="162"/>
      <c r="D21" s="201" t="s">
        <v>280</v>
      </c>
      <c r="E21" s="201"/>
      <c r="F21" s="175" t="s">
        <v>286</v>
      </c>
      <c r="G21" s="175" t="s">
        <v>287</v>
      </c>
      <c r="H21" s="176"/>
      <c r="I21" s="163"/>
      <c r="X21" s="104">
        <v>11022</v>
      </c>
      <c r="Y21" s="104" t="s">
        <v>325</v>
      </c>
      <c r="Z21" s="104" t="s">
        <v>1199</v>
      </c>
      <c r="AA21" s="104" t="s">
        <v>293</v>
      </c>
    </row>
    <row r="22" spans="3:27" ht="16.350000000000001" customHeight="1" x14ac:dyDescent="0.2">
      <c r="C22" s="162"/>
      <c r="I22" s="163"/>
      <c r="X22" s="104">
        <v>11023</v>
      </c>
      <c r="Y22" s="104" t="s">
        <v>326</v>
      </c>
      <c r="Z22" s="104" t="s">
        <v>1199</v>
      </c>
      <c r="AA22" s="104" t="s">
        <v>293</v>
      </c>
    </row>
    <row r="23" spans="3:27" ht="57" customHeight="1" x14ac:dyDescent="0.2">
      <c r="C23" s="164"/>
      <c r="D23" s="216" t="s">
        <v>577</v>
      </c>
      <c r="E23" s="217"/>
      <c r="F23" s="217"/>
      <c r="G23" s="217"/>
      <c r="H23" s="218"/>
      <c r="I23" s="165"/>
      <c r="J23" s="115"/>
      <c r="K23" s="115"/>
      <c r="X23" s="104">
        <v>11024</v>
      </c>
      <c r="Y23" s="104" t="s">
        <v>327</v>
      </c>
      <c r="Z23" s="104" t="s">
        <v>1199</v>
      </c>
      <c r="AA23" s="104" t="s">
        <v>293</v>
      </c>
    </row>
    <row r="24" spans="3:27" ht="17.399999999999999" customHeight="1" x14ac:dyDescent="0.2">
      <c r="C24" s="162"/>
      <c r="I24" s="163"/>
      <c r="X24" s="104">
        <v>11025</v>
      </c>
      <c r="Y24" s="104" t="s">
        <v>328</v>
      </c>
      <c r="Z24" s="104" t="s">
        <v>1199</v>
      </c>
      <c r="AA24" s="104" t="s">
        <v>293</v>
      </c>
    </row>
    <row r="25" spans="3:27" ht="76.650000000000006" customHeight="1" x14ac:dyDescent="0.2">
      <c r="C25" s="164"/>
      <c r="D25" s="216" t="s">
        <v>578</v>
      </c>
      <c r="E25" s="217"/>
      <c r="F25" s="217"/>
      <c r="G25" s="217"/>
      <c r="H25" s="218"/>
      <c r="I25" s="165"/>
      <c r="J25" s="115"/>
      <c r="K25" s="115"/>
      <c r="X25" s="104">
        <v>11026</v>
      </c>
      <c r="Y25" s="104" t="s">
        <v>329</v>
      </c>
      <c r="Z25" s="104" t="s">
        <v>1199</v>
      </c>
      <c r="AA25" s="104" t="s">
        <v>293</v>
      </c>
    </row>
    <row r="26" spans="3:27" ht="17.399999999999999" customHeight="1" x14ac:dyDescent="0.2">
      <c r="C26" s="162"/>
      <c r="I26" s="163"/>
      <c r="X26" s="104">
        <v>11027</v>
      </c>
      <c r="Y26" s="104" t="s">
        <v>330</v>
      </c>
      <c r="Z26" s="104" t="s">
        <v>1199</v>
      </c>
      <c r="AA26" s="104" t="s">
        <v>293</v>
      </c>
    </row>
    <row r="27" spans="3:27" ht="15.6" customHeight="1" x14ac:dyDescent="0.2">
      <c r="C27" s="164"/>
      <c r="D27" s="202" t="s">
        <v>579</v>
      </c>
      <c r="E27" s="203"/>
      <c r="F27" s="203"/>
      <c r="G27" s="203"/>
      <c r="H27" s="204"/>
      <c r="I27" s="163"/>
      <c r="X27" s="104">
        <v>11028</v>
      </c>
      <c r="Y27" s="104" t="s">
        <v>331</v>
      </c>
      <c r="Z27" s="104" t="s">
        <v>1199</v>
      </c>
      <c r="AA27" s="104" t="s">
        <v>293</v>
      </c>
    </row>
    <row r="28" spans="3:27" ht="22.95" customHeight="1" x14ac:dyDescent="0.2">
      <c r="C28" s="162"/>
      <c r="D28" s="205"/>
      <c r="E28" s="200"/>
      <c r="F28" s="200"/>
      <c r="G28" s="200"/>
      <c r="H28" s="206"/>
      <c r="I28" s="163"/>
      <c r="X28" s="104">
        <v>11029</v>
      </c>
      <c r="Y28" s="104" t="s">
        <v>332</v>
      </c>
      <c r="Z28" s="104" t="s">
        <v>1199</v>
      </c>
      <c r="AA28" s="104" t="s">
        <v>293</v>
      </c>
    </row>
    <row r="29" spans="3:27" ht="42" customHeight="1" x14ac:dyDescent="0.2">
      <c r="C29" s="162"/>
      <c r="D29" s="207"/>
      <c r="E29" s="208"/>
      <c r="F29" s="208"/>
      <c r="G29" s="208"/>
      <c r="H29" s="209"/>
      <c r="I29" s="163"/>
      <c r="X29" s="104">
        <v>11030</v>
      </c>
      <c r="Y29" s="104" t="s">
        <v>333</v>
      </c>
      <c r="Z29" s="104" t="s">
        <v>1199</v>
      </c>
      <c r="AA29" s="104" t="s">
        <v>294</v>
      </c>
    </row>
    <row r="30" spans="3:27" ht="12" customHeight="1" thickBot="1" x14ac:dyDescent="0.25">
      <c r="C30" s="166"/>
      <c r="D30" s="167"/>
      <c r="E30" s="167"/>
      <c r="F30" s="167"/>
      <c r="G30" s="167"/>
      <c r="H30" s="167"/>
      <c r="I30" s="168"/>
      <c r="X30" s="104">
        <v>11031</v>
      </c>
      <c r="Y30" s="104" t="s">
        <v>334</v>
      </c>
      <c r="Z30" s="104" t="s">
        <v>1199</v>
      </c>
      <c r="AA30" s="104" t="s">
        <v>1201</v>
      </c>
    </row>
    <row r="31" spans="3:27" ht="8.4" customHeight="1" thickTop="1" x14ac:dyDescent="0.2">
      <c r="X31" s="104">
        <v>11033</v>
      </c>
      <c r="Y31" s="104" t="s">
        <v>335</v>
      </c>
      <c r="Z31" s="104" t="s">
        <v>1199</v>
      </c>
      <c r="AA31" s="104" t="s">
        <v>1264</v>
      </c>
    </row>
    <row r="32" spans="3:27" x14ac:dyDescent="0.2">
      <c r="X32" s="104">
        <v>11034</v>
      </c>
      <c r="Y32" s="104" t="s">
        <v>336</v>
      </c>
      <c r="Z32" s="104" t="s">
        <v>1199</v>
      </c>
      <c r="AA32" s="104" t="s">
        <v>293</v>
      </c>
    </row>
    <row r="33" spans="24:27" x14ac:dyDescent="0.2">
      <c r="X33" s="104">
        <v>11035</v>
      </c>
      <c r="Y33" s="104" t="s">
        <v>337</v>
      </c>
      <c r="Z33" s="104" t="s">
        <v>1199</v>
      </c>
      <c r="AA33" s="104" t="s">
        <v>293</v>
      </c>
    </row>
    <row r="34" spans="24:27" x14ac:dyDescent="0.2">
      <c r="X34" s="104">
        <v>11036</v>
      </c>
      <c r="Y34" s="104" t="s">
        <v>338</v>
      </c>
      <c r="Z34" s="104" t="s">
        <v>1199</v>
      </c>
      <c r="AA34" s="104" t="s">
        <v>293</v>
      </c>
    </row>
    <row r="35" spans="24:27" x14ac:dyDescent="0.2">
      <c r="X35" s="104">
        <v>11037</v>
      </c>
      <c r="Y35" s="104" t="s">
        <v>339</v>
      </c>
      <c r="Z35" s="104" t="s">
        <v>1199</v>
      </c>
      <c r="AA35" s="104" t="s">
        <v>293</v>
      </c>
    </row>
    <row r="36" spans="24:27" x14ac:dyDescent="0.2">
      <c r="X36" s="104">
        <v>11038</v>
      </c>
      <c r="Y36" s="104" t="s">
        <v>1265</v>
      </c>
      <c r="Z36" s="104" t="s">
        <v>1199</v>
      </c>
      <c r="AA36" s="104" t="s">
        <v>293</v>
      </c>
    </row>
    <row r="37" spans="24:27" x14ac:dyDescent="0.2">
      <c r="X37" s="104">
        <v>11039</v>
      </c>
      <c r="Y37" s="104" t="s">
        <v>340</v>
      </c>
      <c r="Z37" s="104" t="s">
        <v>1199</v>
      </c>
      <c r="AA37" s="104" t="s">
        <v>293</v>
      </c>
    </row>
    <row r="38" spans="24:27" x14ac:dyDescent="0.2">
      <c r="X38" s="104">
        <v>11040</v>
      </c>
      <c r="Y38" s="104" t="s">
        <v>341</v>
      </c>
      <c r="Z38" s="104" t="s">
        <v>1199</v>
      </c>
      <c r="AA38" s="104" t="s">
        <v>293</v>
      </c>
    </row>
    <row r="39" spans="24:27" x14ac:dyDescent="0.2">
      <c r="X39" s="104">
        <v>11041</v>
      </c>
      <c r="Y39" s="104" t="s">
        <v>342</v>
      </c>
      <c r="Z39" s="104" t="s">
        <v>1199</v>
      </c>
      <c r="AA39" s="104" t="s">
        <v>293</v>
      </c>
    </row>
    <row r="40" spans="24:27" x14ac:dyDescent="0.2">
      <c r="X40" s="104">
        <v>11042</v>
      </c>
      <c r="Y40" s="104" t="s">
        <v>343</v>
      </c>
      <c r="Z40" s="104" t="s">
        <v>1199</v>
      </c>
      <c r="AA40" s="104" t="s">
        <v>1266</v>
      </c>
    </row>
    <row r="41" spans="24:27" x14ac:dyDescent="0.2">
      <c r="X41" s="104">
        <v>11043</v>
      </c>
      <c r="Y41" s="104" t="s">
        <v>344</v>
      </c>
      <c r="Z41" s="104" t="s">
        <v>1199</v>
      </c>
      <c r="AA41" s="104" t="s">
        <v>1202</v>
      </c>
    </row>
    <row r="42" spans="24:27" x14ac:dyDescent="0.2">
      <c r="X42" s="104">
        <v>11044</v>
      </c>
      <c r="Y42" s="104" t="s">
        <v>345</v>
      </c>
      <c r="Z42" s="104" t="s">
        <v>1199</v>
      </c>
      <c r="AA42" s="104" t="s">
        <v>1202</v>
      </c>
    </row>
    <row r="43" spans="24:27" x14ac:dyDescent="0.2">
      <c r="X43" s="104">
        <v>11045</v>
      </c>
      <c r="Y43" s="104" t="s">
        <v>1267</v>
      </c>
      <c r="Z43" s="104" t="s">
        <v>1199</v>
      </c>
      <c r="AA43" s="104" t="s">
        <v>1268</v>
      </c>
    </row>
    <row r="44" spans="24:27" x14ac:dyDescent="0.2">
      <c r="X44" s="104">
        <v>11046</v>
      </c>
      <c r="Y44" s="104" t="s">
        <v>346</v>
      </c>
      <c r="Z44" s="104" t="s">
        <v>1199</v>
      </c>
      <c r="AA44" s="104" t="s">
        <v>293</v>
      </c>
    </row>
    <row r="45" spans="24:27" x14ac:dyDescent="0.2">
      <c r="X45" s="104">
        <v>11047</v>
      </c>
      <c r="Y45" s="104" t="s">
        <v>347</v>
      </c>
      <c r="Z45" s="104" t="s">
        <v>1199</v>
      </c>
      <c r="AA45" s="104" t="s">
        <v>1269</v>
      </c>
    </row>
    <row r="46" spans="24:27" x14ac:dyDescent="0.2">
      <c r="X46" s="104">
        <v>11048</v>
      </c>
      <c r="Y46" s="104" t="s">
        <v>348</v>
      </c>
      <c r="Z46" s="104" t="s">
        <v>1199</v>
      </c>
      <c r="AA46" s="104" t="s">
        <v>1270</v>
      </c>
    </row>
    <row r="47" spans="24:27" x14ac:dyDescent="0.2">
      <c r="X47" s="104">
        <v>11049</v>
      </c>
      <c r="Y47" s="104" t="s">
        <v>349</v>
      </c>
      <c r="Z47" s="104" t="s">
        <v>1199</v>
      </c>
      <c r="AA47" s="104" t="s">
        <v>1271</v>
      </c>
    </row>
    <row r="48" spans="24:27" x14ac:dyDescent="0.2">
      <c r="X48" s="104">
        <v>11050</v>
      </c>
      <c r="Y48" s="104" t="s">
        <v>350</v>
      </c>
      <c r="Z48" s="104" t="s">
        <v>1199</v>
      </c>
      <c r="AA48" s="104" t="s">
        <v>1203</v>
      </c>
    </row>
    <row r="49" spans="24:27" x14ac:dyDescent="0.2">
      <c r="X49" s="104">
        <v>11052</v>
      </c>
      <c r="Y49" s="104" t="s">
        <v>351</v>
      </c>
      <c r="Z49" s="104" t="s">
        <v>1199</v>
      </c>
      <c r="AA49" s="104" t="s">
        <v>293</v>
      </c>
    </row>
    <row r="50" spans="24:27" x14ac:dyDescent="0.2">
      <c r="X50" s="104">
        <v>11053</v>
      </c>
      <c r="Y50" s="104" t="s">
        <v>352</v>
      </c>
      <c r="Z50" s="104" t="s">
        <v>1199</v>
      </c>
      <c r="AA50" s="104" t="s">
        <v>293</v>
      </c>
    </row>
    <row r="51" spans="24:27" x14ac:dyDescent="0.2">
      <c r="X51" s="104">
        <v>11054</v>
      </c>
      <c r="Y51" s="104" t="s">
        <v>353</v>
      </c>
      <c r="Z51" s="104" t="s">
        <v>1199</v>
      </c>
      <c r="AA51" s="104" t="s">
        <v>1204</v>
      </c>
    </row>
    <row r="52" spans="24:27" x14ac:dyDescent="0.2">
      <c r="X52" s="104">
        <v>11055</v>
      </c>
      <c r="Y52" s="104" t="s">
        <v>354</v>
      </c>
      <c r="Z52" s="104" t="s">
        <v>1199</v>
      </c>
      <c r="AA52" s="104" t="s">
        <v>1272</v>
      </c>
    </row>
    <row r="53" spans="24:27" x14ac:dyDescent="0.2">
      <c r="X53" s="104">
        <v>11056</v>
      </c>
      <c r="Y53" s="104" t="s">
        <v>355</v>
      </c>
      <c r="Z53" s="104" t="s">
        <v>1199</v>
      </c>
      <c r="AA53" s="104" t="s">
        <v>1273</v>
      </c>
    </row>
    <row r="54" spans="24:27" x14ac:dyDescent="0.2">
      <c r="X54" s="104">
        <v>11057</v>
      </c>
      <c r="Y54" s="104" t="s">
        <v>356</v>
      </c>
      <c r="Z54" s="104" t="s">
        <v>1200</v>
      </c>
      <c r="AA54" s="104" t="s">
        <v>1274</v>
      </c>
    </row>
    <row r="55" spans="24:27" x14ac:dyDescent="0.2">
      <c r="X55" s="104">
        <v>11058</v>
      </c>
      <c r="Y55" s="104" t="s">
        <v>357</v>
      </c>
      <c r="Z55" s="104" t="s">
        <v>1199</v>
      </c>
      <c r="AA55" s="104" t="s">
        <v>1275</v>
      </c>
    </row>
    <row r="56" spans="24:27" x14ac:dyDescent="0.2">
      <c r="X56" s="104">
        <v>11059</v>
      </c>
      <c r="Y56" s="104" t="s">
        <v>1276</v>
      </c>
      <c r="Z56" s="104" t="s">
        <v>1199</v>
      </c>
      <c r="AA56" s="104" t="s">
        <v>1277</v>
      </c>
    </row>
    <row r="57" spans="24:27" x14ac:dyDescent="0.2">
      <c r="X57" s="104">
        <v>11061</v>
      </c>
      <c r="Y57" s="104" t="s">
        <v>358</v>
      </c>
      <c r="Z57" s="104" t="s">
        <v>1199</v>
      </c>
      <c r="AA57" s="104" t="s">
        <v>1205</v>
      </c>
    </row>
    <row r="58" spans="24:27" x14ac:dyDescent="0.2">
      <c r="X58" s="104">
        <v>11062</v>
      </c>
      <c r="Y58" s="104" t="s">
        <v>359</v>
      </c>
      <c r="Z58" s="104" t="s">
        <v>1199</v>
      </c>
      <c r="AA58" s="104" t="s">
        <v>1278</v>
      </c>
    </row>
    <row r="59" spans="24:27" x14ac:dyDescent="0.2">
      <c r="X59" s="104">
        <v>11063</v>
      </c>
      <c r="Y59" s="104" t="s">
        <v>1279</v>
      </c>
      <c r="Z59" s="104" t="s">
        <v>1199</v>
      </c>
      <c r="AA59" s="104" t="s">
        <v>1280</v>
      </c>
    </row>
    <row r="60" spans="24:27" x14ac:dyDescent="0.2">
      <c r="X60" s="104">
        <v>11064</v>
      </c>
      <c r="Y60" s="104" t="s">
        <v>360</v>
      </c>
      <c r="Z60" s="104" t="s">
        <v>1200</v>
      </c>
      <c r="AA60" s="104" t="s">
        <v>1281</v>
      </c>
    </row>
    <row r="61" spans="24:27" x14ac:dyDescent="0.2">
      <c r="X61" s="104">
        <v>11065</v>
      </c>
      <c r="Y61" s="104" t="s">
        <v>1282</v>
      </c>
      <c r="Z61" s="104" t="s">
        <v>1199</v>
      </c>
      <c r="AA61" s="104" t="s">
        <v>1283</v>
      </c>
    </row>
    <row r="62" spans="24:27" x14ac:dyDescent="0.2">
      <c r="X62" s="104">
        <v>11066</v>
      </c>
      <c r="Y62" s="104" t="s">
        <v>1284</v>
      </c>
      <c r="Z62" s="104" t="s">
        <v>1199</v>
      </c>
      <c r="AA62" s="104" t="s">
        <v>1283</v>
      </c>
    </row>
    <row r="63" spans="24:27" x14ac:dyDescent="0.2">
      <c r="X63" s="104">
        <v>11067</v>
      </c>
      <c r="Y63" s="104" t="s">
        <v>361</v>
      </c>
      <c r="Z63" s="104" t="s">
        <v>1200</v>
      </c>
      <c r="AA63" s="104" t="s">
        <v>1285</v>
      </c>
    </row>
    <row r="64" spans="24:27" x14ac:dyDescent="0.2">
      <c r="X64" s="104">
        <v>11068</v>
      </c>
      <c r="Y64" s="104" t="s">
        <v>362</v>
      </c>
      <c r="Z64" s="104" t="s">
        <v>1199</v>
      </c>
      <c r="AA64" s="104" t="s">
        <v>1286</v>
      </c>
    </row>
    <row r="65" spans="24:27" x14ac:dyDescent="0.2">
      <c r="X65" s="104">
        <v>11069</v>
      </c>
      <c r="Y65" s="104" t="s">
        <v>363</v>
      </c>
      <c r="Z65" s="104" t="s">
        <v>1200</v>
      </c>
      <c r="AA65" s="104" t="s">
        <v>1206</v>
      </c>
    </row>
    <row r="66" spans="24:27" x14ac:dyDescent="0.2">
      <c r="X66" s="104">
        <v>11070</v>
      </c>
      <c r="Y66" s="104" t="s">
        <v>1287</v>
      </c>
      <c r="Z66" s="104" t="s">
        <v>1200</v>
      </c>
      <c r="AA66" s="104" t="s">
        <v>1207</v>
      </c>
    </row>
    <row r="67" spans="24:27" x14ac:dyDescent="0.2">
      <c r="X67" s="104">
        <v>11071</v>
      </c>
      <c r="Y67" s="104" t="s">
        <v>364</v>
      </c>
      <c r="Z67" s="104" t="s">
        <v>1199</v>
      </c>
      <c r="AA67" s="104" t="s">
        <v>1288</v>
      </c>
    </row>
    <row r="68" spans="24:27" x14ac:dyDescent="0.2">
      <c r="X68" s="104">
        <v>11072</v>
      </c>
      <c r="Y68" s="104" t="s">
        <v>365</v>
      </c>
      <c r="Z68" s="104" t="s">
        <v>1199</v>
      </c>
      <c r="AA68" s="104" t="s">
        <v>1288</v>
      </c>
    </row>
    <row r="69" spans="24:27" x14ac:dyDescent="0.2">
      <c r="X69" s="104">
        <v>11073</v>
      </c>
      <c r="Y69" s="104" t="s">
        <v>1289</v>
      </c>
      <c r="Z69" s="104" t="s">
        <v>1200</v>
      </c>
      <c r="AA69" s="104" t="s">
        <v>1290</v>
      </c>
    </row>
    <row r="70" spans="24:27" x14ac:dyDescent="0.2">
      <c r="X70" s="104">
        <v>11074</v>
      </c>
      <c r="Y70" s="104" t="s">
        <v>366</v>
      </c>
      <c r="Z70" s="104" t="s">
        <v>1199</v>
      </c>
      <c r="AA70" s="104" t="s">
        <v>1288</v>
      </c>
    </row>
    <row r="71" spans="24:27" x14ac:dyDescent="0.2">
      <c r="X71" s="104">
        <v>11075</v>
      </c>
      <c r="Y71" s="104" t="s">
        <v>1291</v>
      </c>
      <c r="Z71" s="104" t="s">
        <v>1199</v>
      </c>
      <c r="AA71" s="104" t="s">
        <v>293</v>
      </c>
    </row>
    <row r="72" spans="24:27" x14ac:dyDescent="0.2">
      <c r="X72" s="104">
        <v>11076</v>
      </c>
      <c r="Y72" s="104" t="s">
        <v>367</v>
      </c>
      <c r="Z72" s="104" t="s">
        <v>1199</v>
      </c>
      <c r="AA72" s="104" t="s">
        <v>1208</v>
      </c>
    </row>
    <row r="73" spans="24:27" x14ac:dyDescent="0.2">
      <c r="X73" s="104">
        <v>11077</v>
      </c>
      <c r="Y73" s="104" t="s">
        <v>1292</v>
      </c>
      <c r="Z73" s="104" t="s">
        <v>1199</v>
      </c>
      <c r="AA73" s="104" t="s">
        <v>568</v>
      </c>
    </row>
    <row r="74" spans="24:27" x14ac:dyDescent="0.2">
      <c r="X74" s="104">
        <v>11078</v>
      </c>
      <c r="Y74" s="104" t="s">
        <v>368</v>
      </c>
      <c r="Z74" s="104" t="s">
        <v>1200</v>
      </c>
      <c r="AA74" s="104" t="s">
        <v>1293</v>
      </c>
    </row>
    <row r="75" spans="24:27" x14ac:dyDescent="0.2">
      <c r="X75" s="104">
        <v>11079</v>
      </c>
      <c r="Y75" s="104" t="s">
        <v>369</v>
      </c>
      <c r="Z75" s="104" t="s">
        <v>1200</v>
      </c>
      <c r="AA75" s="104" t="s">
        <v>1209</v>
      </c>
    </row>
    <row r="76" spans="24:27" x14ac:dyDescent="0.2">
      <c r="X76" s="104">
        <v>11080</v>
      </c>
      <c r="Y76" s="104" t="s">
        <v>370</v>
      </c>
      <c r="Z76" s="104" t="s">
        <v>1199</v>
      </c>
      <c r="AA76" s="104" t="s">
        <v>1269</v>
      </c>
    </row>
    <row r="77" spans="24:27" x14ac:dyDescent="0.2">
      <c r="X77" s="104">
        <v>11081</v>
      </c>
      <c r="Y77" s="104" t="s">
        <v>371</v>
      </c>
      <c r="Z77" s="104" t="s">
        <v>1199</v>
      </c>
      <c r="AA77" s="104" t="s">
        <v>1210</v>
      </c>
    </row>
    <row r="78" spans="24:27" x14ac:dyDescent="0.2">
      <c r="X78" s="104">
        <v>11083</v>
      </c>
      <c r="Y78" s="104" t="s">
        <v>569</v>
      </c>
      <c r="Z78" s="104" t="s">
        <v>1199</v>
      </c>
      <c r="AA78" s="104" t="s">
        <v>1294</v>
      </c>
    </row>
    <row r="79" spans="24:27" x14ac:dyDescent="0.2">
      <c r="X79" s="104">
        <v>11084</v>
      </c>
      <c r="Y79" s="104" t="s">
        <v>1211</v>
      </c>
      <c r="Z79" s="104" t="s">
        <v>1199</v>
      </c>
      <c r="AA79" s="104" t="s">
        <v>1295</v>
      </c>
    </row>
    <row r="80" spans="24:27" x14ac:dyDescent="0.2">
      <c r="X80" s="104">
        <v>12001</v>
      </c>
      <c r="Y80" s="104" t="s">
        <v>372</v>
      </c>
      <c r="Z80" s="104" t="s">
        <v>1199</v>
      </c>
      <c r="AA80" s="104" t="s">
        <v>1296</v>
      </c>
    </row>
    <row r="81" spans="24:27" x14ac:dyDescent="0.2">
      <c r="X81" s="104">
        <v>12002</v>
      </c>
      <c r="Y81" s="104" t="s">
        <v>373</v>
      </c>
      <c r="Z81" s="104" t="s">
        <v>1200</v>
      </c>
      <c r="AA81" s="104" t="s">
        <v>1297</v>
      </c>
    </row>
    <row r="82" spans="24:27" x14ac:dyDescent="0.2">
      <c r="X82" s="104">
        <v>12004</v>
      </c>
      <c r="Y82" s="104" t="s">
        <v>374</v>
      </c>
      <c r="Z82" s="104" t="s">
        <v>1199</v>
      </c>
      <c r="AA82" s="104" t="s">
        <v>293</v>
      </c>
    </row>
    <row r="83" spans="24:27" x14ac:dyDescent="0.2">
      <c r="X83" s="104">
        <v>12005</v>
      </c>
      <c r="Y83" s="104" t="s">
        <v>375</v>
      </c>
      <c r="Z83" s="104" t="s">
        <v>1199</v>
      </c>
      <c r="AA83" s="104" t="s">
        <v>1298</v>
      </c>
    </row>
    <row r="84" spans="24:27" x14ac:dyDescent="0.2">
      <c r="X84" s="104">
        <v>12006</v>
      </c>
      <c r="Y84" s="104" t="s">
        <v>376</v>
      </c>
      <c r="Z84" s="104" t="s">
        <v>1199</v>
      </c>
      <c r="AA84" s="104" t="s">
        <v>295</v>
      </c>
    </row>
    <row r="85" spans="24:27" x14ac:dyDescent="0.2">
      <c r="X85" s="104">
        <v>12007</v>
      </c>
      <c r="Y85" s="104" t="s">
        <v>377</v>
      </c>
      <c r="Z85" s="104" t="s">
        <v>1199</v>
      </c>
      <c r="AA85" s="104" t="s">
        <v>1299</v>
      </c>
    </row>
    <row r="86" spans="24:27" x14ac:dyDescent="0.2">
      <c r="X86" s="104">
        <v>12008</v>
      </c>
      <c r="Y86" s="104" t="s">
        <v>378</v>
      </c>
      <c r="Z86" s="104" t="s">
        <v>1199</v>
      </c>
      <c r="AA86" s="104" t="s">
        <v>1212</v>
      </c>
    </row>
    <row r="87" spans="24:27" x14ac:dyDescent="0.2">
      <c r="X87" s="104">
        <v>12009</v>
      </c>
      <c r="Y87" s="104" t="s">
        <v>1300</v>
      </c>
      <c r="Z87" s="104" t="s">
        <v>1199</v>
      </c>
      <c r="AA87" s="104" t="s">
        <v>1301</v>
      </c>
    </row>
    <row r="88" spans="24:27" x14ac:dyDescent="0.2">
      <c r="X88" s="104">
        <v>12010</v>
      </c>
      <c r="Y88" s="104" t="s">
        <v>379</v>
      </c>
      <c r="Z88" s="104" t="s">
        <v>1199</v>
      </c>
      <c r="AA88" s="104" t="s">
        <v>1302</v>
      </c>
    </row>
    <row r="89" spans="24:27" x14ac:dyDescent="0.2">
      <c r="X89" s="104">
        <v>12011</v>
      </c>
      <c r="Y89" s="104" t="s">
        <v>380</v>
      </c>
      <c r="Z89" s="104" t="s">
        <v>1199</v>
      </c>
      <c r="AA89" s="104" t="s">
        <v>293</v>
      </c>
    </row>
    <row r="90" spans="24:27" x14ac:dyDescent="0.2">
      <c r="X90" s="104">
        <v>12013</v>
      </c>
      <c r="Y90" s="104" t="s">
        <v>1303</v>
      </c>
      <c r="Z90" s="104" t="s">
        <v>1199</v>
      </c>
      <c r="AA90" s="104" t="s">
        <v>1304</v>
      </c>
    </row>
    <row r="91" spans="24:27" x14ac:dyDescent="0.2">
      <c r="X91" s="104">
        <v>12015</v>
      </c>
      <c r="Y91" s="104" t="s">
        <v>381</v>
      </c>
      <c r="Z91" s="104" t="s">
        <v>1200</v>
      </c>
      <c r="AA91" s="104" t="s">
        <v>1274</v>
      </c>
    </row>
    <row r="92" spans="24:27" x14ac:dyDescent="0.2">
      <c r="X92" s="104">
        <v>12016</v>
      </c>
      <c r="Y92" s="104" t="s">
        <v>382</v>
      </c>
      <c r="Z92" s="104" t="s">
        <v>1199</v>
      </c>
      <c r="AA92" s="104" t="s">
        <v>1213</v>
      </c>
    </row>
    <row r="93" spans="24:27" x14ac:dyDescent="0.2">
      <c r="X93" s="104">
        <v>12017</v>
      </c>
      <c r="Y93" s="104" t="s">
        <v>1214</v>
      </c>
      <c r="Z93" s="104" t="s">
        <v>1199</v>
      </c>
      <c r="AA93" s="104" t="s">
        <v>293</v>
      </c>
    </row>
    <row r="94" spans="24:27" x14ac:dyDescent="0.2">
      <c r="X94" s="104">
        <v>12018</v>
      </c>
      <c r="Y94" s="104" t="s">
        <v>383</v>
      </c>
      <c r="Z94" s="104" t="s">
        <v>1199</v>
      </c>
      <c r="AA94" s="104" t="s">
        <v>1305</v>
      </c>
    </row>
    <row r="95" spans="24:27" x14ac:dyDescent="0.2">
      <c r="X95" s="104">
        <v>12020</v>
      </c>
      <c r="Y95" s="104" t="s">
        <v>384</v>
      </c>
      <c r="Z95" s="104" t="s">
        <v>1199</v>
      </c>
      <c r="AA95" s="104" t="s">
        <v>1306</v>
      </c>
    </row>
    <row r="96" spans="24:27" x14ac:dyDescent="0.2">
      <c r="X96" s="104">
        <v>12021</v>
      </c>
      <c r="Y96" s="104" t="s">
        <v>385</v>
      </c>
      <c r="Z96" s="104" t="s">
        <v>1199</v>
      </c>
      <c r="AA96" s="104" t="s">
        <v>1307</v>
      </c>
    </row>
    <row r="97" spans="24:27" x14ac:dyDescent="0.2">
      <c r="X97" s="104">
        <v>12022</v>
      </c>
      <c r="Y97" s="104" t="s">
        <v>386</v>
      </c>
      <c r="Z97" s="104" t="s">
        <v>1199</v>
      </c>
      <c r="AA97" s="104" t="s">
        <v>1294</v>
      </c>
    </row>
    <row r="98" spans="24:27" x14ac:dyDescent="0.2">
      <c r="X98" s="104">
        <v>12023</v>
      </c>
      <c r="Y98" s="104" t="s">
        <v>387</v>
      </c>
      <c r="Z98" s="104" t="s">
        <v>1199</v>
      </c>
      <c r="AA98" s="104" t="s">
        <v>294</v>
      </c>
    </row>
    <row r="99" spans="24:27" x14ac:dyDescent="0.2">
      <c r="X99" s="104">
        <v>12024</v>
      </c>
      <c r="Y99" s="104" t="s">
        <v>1308</v>
      </c>
      <c r="Z99" s="104" t="s">
        <v>1200</v>
      </c>
      <c r="AA99" s="104" t="s">
        <v>1309</v>
      </c>
    </row>
    <row r="100" spans="24:27" x14ac:dyDescent="0.2">
      <c r="X100" s="104">
        <v>12025</v>
      </c>
      <c r="Y100" s="104" t="s">
        <v>388</v>
      </c>
      <c r="Z100" s="104" t="s">
        <v>1199</v>
      </c>
      <c r="AA100" s="104" t="s">
        <v>293</v>
      </c>
    </row>
    <row r="101" spans="24:27" x14ac:dyDescent="0.2">
      <c r="X101" s="104">
        <v>12026</v>
      </c>
      <c r="Y101" s="104" t="s">
        <v>389</v>
      </c>
      <c r="Z101" s="104" t="s">
        <v>1199</v>
      </c>
      <c r="AA101" s="104" t="s">
        <v>293</v>
      </c>
    </row>
    <row r="102" spans="24:27" x14ac:dyDescent="0.2">
      <c r="X102" s="104">
        <v>12027</v>
      </c>
      <c r="Y102" s="104" t="s">
        <v>390</v>
      </c>
      <c r="Z102" s="104" t="s">
        <v>1199</v>
      </c>
      <c r="AA102" s="104" t="s">
        <v>293</v>
      </c>
    </row>
    <row r="103" spans="24:27" x14ac:dyDescent="0.2">
      <c r="X103" s="104">
        <v>12029</v>
      </c>
      <c r="Y103" s="104" t="s">
        <v>391</v>
      </c>
      <c r="Z103" s="104" t="s">
        <v>1199</v>
      </c>
      <c r="AA103" s="104" t="s">
        <v>1310</v>
      </c>
    </row>
    <row r="104" spans="24:27" x14ac:dyDescent="0.2">
      <c r="X104" s="104">
        <v>12030</v>
      </c>
      <c r="Y104" s="104" t="s">
        <v>392</v>
      </c>
      <c r="Z104" s="104" t="s">
        <v>1199</v>
      </c>
      <c r="AA104" s="104" t="s">
        <v>1311</v>
      </c>
    </row>
    <row r="105" spans="24:27" x14ac:dyDescent="0.2">
      <c r="X105" s="104">
        <v>12031</v>
      </c>
      <c r="Y105" s="104" t="s">
        <v>393</v>
      </c>
      <c r="Z105" s="104" t="s">
        <v>1199</v>
      </c>
      <c r="AA105" s="104" t="s">
        <v>1310</v>
      </c>
    </row>
    <row r="106" spans="24:27" x14ac:dyDescent="0.2">
      <c r="X106" s="104">
        <v>12032</v>
      </c>
      <c r="Y106" s="104" t="s">
        <v>394</v>
      </c>
      <c r="Z106" s="104" t="s">
        <v>1199</v>
      </c>
      <c r="AA106" s="104" t="s">
        <v>293</v>
      </c>
    </row>
    <row r="107" spans="24:27" x14ac:dyDescent="0.2">
      <c r="X107" s="104">
        <v>12033</v>
      </c>
      <c r="Y107" s="104" t="s">
        <v>395</v>
      </c>
      <c r="Z107" s="104" t="s">
        <v>1199</v>
      </c>
      <c r="AA107" s="104" t="s">
        <v>1310</v>
      </c>
    </row>
    <row r="108" spans="24:27" x14ac:dyDescent="0.2">
      <c r="X108" s="104">
        <v>12034</v>
      </c>
      <c r="Y108" s="104" t="s">
        <v>396</v>
      </c>
      <c r="Z108" s="104" t="s">
        <v>1199</v>
      </c>
      <c r="AA108" s="104" t="s">
        <v>1312</v>
      </c>
    </row>
    <row r="109" spans="24:27" x14ac:dyDescent="0.2">
      <c r="X109" s="104">
        <v>12035</v>
      </c>
      <c r="Y109" s="104" t="s">
        <v>397</v>
      </c>
      <c r="Z109" s="104" t="s">
        <v>1199</v>
      </c>
      <c r="AA109" s="104" t="s">
        <v>1313</v>
      </c>
    </row>
    <row r="110" spans="24:27" x14ac:dyDescent="0.2">
      <c r="X110" s="104">
        <v>12036</v>
      </c>
      <c r="Y110" s="104" t="s">
        <v>398</v>
      </c>
      <c r="Z110" s="104" t="s">
        <v>1199</v>
      </c>
      <c r="AA110" s="104" t="s">
        <v>1293</v>
      </c>
    </row>
    <row r="111" spans="24:27" x14ac:dyDescent="0.2">
      <c r="X111" s="104">
        <v>12037</v>
      </c>
      <c r="Y111" s="104" t="s">
        <v>399</v>
      </c>
      <c r="Z111" s="104" t="s">
        <v>1199</v>
      </c>
      <c r="AA111" s="104" t="s">
        <v>1314</v>
      </c>
    </row>
    <row r="112" spans="24:27" x14ac:dyDescent="0.2">
      <c r="X112" s="104">
        <v>12039</v>
      </c>
      <c r="Y112" s="104" t="s">
        <v>400</v>
      </c>
      <c r="Z112" s="104" t="s">
        <v>1199</v>
      </c>
      <c r="AA112" s="104" t="s">
        <v>1315</v>
      </c>
    </row>
    <row r="113" spans="24:27" x14ac:dyDescent="0.2">
      <c r="X113" s="104">
        <v>12041</v>
      </c>
      <c r="Y113" s="104" t="s">
        <v>401</v>
      </c>
      <c r="Z113" s="104" t="s">
        <v>1199</v>
      </c>
      <c r="AA113" s="104" t="s">
        <v>293</v>
      </c>
    </row>
    <row r="114" spans="24:27" x14ac:dyDescent="0.2">
      <c r="X114" s="104">
        <v>12042</v>
      </c>
      <c r="Y114" s="104" t="s">
        <v>402</v>
      </c>
      <c r="Z114" s="104" t="s">
        <v>1199</v>
      </c>
      <c r="AA114" s="104" t="s">
        <v>293</v>
      </c>
    </row>
    <row r="115" spans="24:27" x14ac:dyDescent="0.2">
      <c r="X115" s="104">
        <v>12043</v>
      </c>
      <c r="Y115" s="104" t="s">
        <v>403</v>
      </c>
      <c r="Z115" s="104" t="s">
        <v>1199</v>
      </c>
      <c r="AA115" s="104" t="s">
        <v>293</v>
      </c>
    </row>
    <row r="116" spans="24:27" x14ac:dyDescent="0.2">
      <c r="X116" s="104">
        <v>12044</v>
      </c>
      <c r="Y116" s="104" t="s">
        <v>404</v>
      </c>
      <c r="Z116" s="104" t="s">
        <v>1199</v>
      </c>
      <c r="AA116" s="104" t="s">
        <v>293</v>
      </c>
    </row>
    <row r="117" spans="24:27" x14ac:dyDescent="0.2">
      <c r="X117" s="104">
        <v>12046</v>
      </c>
      <c r="Y117" s="104" t="s">
        <v>1215</v>
      </c>
      <c r="Z117" s="104" t="s">
        <v>1199</v>
      </c>
      <c r="AA117" s="104" t="s">
        <v>1216</v>
      </c>
    </row>
    <row r="118" spans="24:27" x14ac:dyDescent="0.2">
      <c r="X118" s="104">
        <v>12047</v>
      </c>
      <c r="Y118" s="104" t="s">
        <v>405</v>
      </c>
      <c r="Z118" s="104" t="s">
        <v>1199</v>
      </c>
      <c r="AA118" s="104" t="s">
        <v>296</v>
      </c>
    </row>
    <row r="119" spans="24:27" x14ac:dyDescent="0.2">
      <c r="X119" s="104">
        <v>12048</v>
      </c>
      <c r="Y119" s="104" t="s">
        <v>406</v>
      </c>
      <c r="Z119" s="104" t="s">
        <v>1200</v>
      </c>
      <c r="AA119" s="104" t="s">
        <v>1316</v>
      </c>
    </row>
    <row r="120" spans="24:27" x14ac:dyDescent="0.2">
      <c r="X120" s="104">
        <v>12049</v>
      </c>
      <c r="Y120" s="104" t="s">
        <v>407</v>
      </c>
      <c r="Z120" s="104" t="s">
        <v>1199</v>
      </c>
      <c r="AA120" s="104" t="s">
        <v>1317</v>
      </c>
    </row>
    <row r="121" spans="24:27" x14ac:dyDescent="0.2">
      <c r="X121" s="104">
        <v>12051</v>
      </c>
      <c r="Y121" s="104" t="s">
        <v>408</v>
      </c>
      <c r="Z121" s="104" t="s">
        <v>1199</v>
      </c>
      <c r="AA121" s="104" t="s">
        <v>1318</v>
      </c>
    </row>
    <row r="122" spans="24:27" x14ac:dyDescent="0.2">
      <c r="X122" s="104">
        <v>12052</v>
      </c>
      <c r="Y122" s="104" t="s">
        <v>409</v>
      </c>
      <c r="Z122" s="104" t="s">
        <v>1199</v>
      </c>
      <c r="AA122" s="104" t="s">
        <v>1310</v>
      </c>
    </row>
    <row r="123" spans="24:27" x14ac:dyDescent="0.2">
      <c r="X123" s="104">
        <v>12053</v>
      </c>
      <c r="Y123" s="104" t="s">
        <v>410</v>
      </c>
      <c r="Z123" s="104" t="s">
        <v>1199</v>
      </c>
      <c r="AA123" s="104" t="s">
        <v>1319</v>
      </c>
    </row>
    <row r="124" spans="24:27" x14ac:dyDescent="0.2">
      <c r="X124" s="104">
        <v>12054</v>
      </c>
      <c r="Y124" s="104" t="s">
        <v>411</v>
      </c>
      <c r="Z124" s="104" t="s">
        <v>1199</v>
      </c>
      <c r="AA124" s="104" t="s">
        <v>295</v>
      </c>
    </row>
    <row r="125" spans="24:27" x14ac:dyDescent="0.2">
      <c r="X125" s="104">
        <v>12055</v>
      </c>
      <c r="Y125" s="104" t="s">
        <v>412</v>
      </c>
      <c r="Z125" s="104" t="s">
        <v>1199</v>
      </c>
      <c r="AA125" s="104" t="s">
        <v>1320</v>
      </c>
    </row>
    <row r="126" spans="24:27" x14ac:dyDescent="0.2">
      <c r="X126" s="104">
        <v>12056</v>
      </c>
      <c r="Y126" s="104" t="s">
        <v>413</v>
      </c>
      <c r="Z126" s="104" t="s">
        <v>1199</v>
      </c>
      <c r="AA126" s="104" t="s">
        <v>1314</v>
      </c>
    </row>
    <row r="127" spans="24:27" x14ac:dyDescent="0.2">
      <c r="X127" s="104">
        <v>12057</v>
      </c>
      <c r="Y127" s="104" t="s">
        <v>414</v>
      </c>
      <c r="Z127" s="104" t="s">
        <v>1199</v>
      </c>
      <c r="AA127" s="104" t="s">
        <v>1217</v>
      </c>
    </row>
    <row r="128" spans="24:27" x14ac:dyDescent="0.2">
      <c r="X128" s="104">
        <v>12058</v>
      </c>
      <c r="Y128" s="104" t="s">
        <v>415</v>
      </c>
      <c r="Z128" s="104" t="s">
        <v>1199</v>
      </c>
      <c r="AA128" s="104" t="s">
        <v>1288</v>
      </c>
    </row>
    <row r="129" spans="24:27" x14ac:dyDescent="0.2">
      <c r="X129" s="104">
        <v>12059</v>
      </c>
      <c r="Y129" s="104" t="s">
        <v>416</v>
      </c>
      <c r="Z129" s="104" t="s">
        <v>1199</v>
      </c>
      <c r="AA129" s="104" t="s">
        <v>293</v>
      </c>
    </row>
    <row r="130" spans="24:27" x14ac:dyDescent="0.2">
      <c r="X130" s="104">
        <v>12060</v>
      </c>
      <c r="Y130" s="104" t="s">
        <v>417</v>
      </c>
      <c r="Z130" s="104" t="s">
        <v>1199</v>
      </c>
      <c r="AA130" s="104" t="s">
        <v>1321</v>
      </c>
    </row>
    <row r="131" spans="24:27" x14ac:dyDescent="0.2">
      <c r="X131" s="104">
        <v>12061</v>
      </c>
      <c r="Y131" s="104" t="s">
        <v>418</v>
      </c>
      <c r="Z131" s="104" t="s">
        <v>1199</v>
      </c>
      <c r="AA131" s="104" t="s">
        <v>293</v>
      </c>
    </row>
    <row r="132" spans="24:27" x14ac:dyDescent="0.2">
      <c r="X132" s="104">
        <v>12062</v>
      </c>
      <c r="Y132" s="104" t="s">
        <v>419</v>
      </c>
      <c r="Z132" s="104" t="s">
        <v>1199</v>
      </c>
      <c r="AA132" s="104" t="s">
        <v>293</v>
      </c>
    </row>
    <row r="133" spans="24:27" x14ac:dyDescent="0.2">
      <c r="X133" s="104">
        <v>12064</v>
      </c>
      <c r="Y133" s="104" t="s">
        <v>420</v>
      </c>
      <c r="Z133" s="104" t="s">
        <v>1199</v>
      </c>
      <c r="AA133" s="104" t="s">
        <v>1322</v>
      </c>
    </row>
    <row r="134" spans="24:27" x14ac:dyDescent="0.2">
      <c r="X134" s="104">
        <v>12066</v>
      </c>
      <c r="Y134" s="104" t="s">
        <v>421</v>
      </c>
      <c r="Z134" s="104" t="s">
        <v>1200</v>
      </c>
      <c r="AA134" s="104" t="s">
        <v>1316</v>
      </c>
    </row>
    <row r="135" spans="24:27" x14ac:dyDescent="0.2">
      <c r="X135" s="104">
        <v>12067</v>
      </c>
      <c r="Y135" s="104" t="s">
        <v>422</v>
      </c>
      <c r="Z135" s="104" t="s">
        <v>1200</v>
      </c>
      <c r="AA135" s="104" t="s">
        <v>1323</v>
      </c>
    </row>
    <row r="136" spans="24:27" x14ac:dyDescent="0.2">
      <c r="X136" s="104">
        <v>12068</v>
      </c>
      <c r="Y136" s="104" t="s">
        <v>423</v>
      </c>
      <c r="Z136" s="104" t="s">
        <v>1199</v>
      </c>
      <c r="AA136" s="104" t="s">
        <v>295</v>
      </c>
    </row>
    <row r="137" spans="24:27" x14ac:dyDescent="0.2">
      <c r="X137" s="104">
        <v>12069</v>
      </c>
      <c r="Y137" s="104" t="s">
        <v>424</v>
      </c>
      <c r="Z137" s="104" t="s">
        <v>1200</v>
      </c>
      <c r="AA137" s="104" t="s">
        <v>1316</v>
      </c>
    </row>
    <row r="138" spans="24:27" x14ac:dyDescent="0.2">
      <c r="X138" s="104">
        <v>12070</v>
      </c>
      <c r="Y138" s="104" t="s">
        <v>425</v>
      </c>
      <c r="Z138" s="104" t="s">
        <v>1200</v>
      </c>
      <c r="AA138" s="104" t="s">
        <v>1324</v>
      </c>
    </row>
    <row r="139" spans="24:27" x14ac:dyDescent="0.2">
      <c r="X139" s="104">
        <v>12071</v>
      </c>
      <c r="Y139" s="104" t="s">
        <v>426</v>
      </c>
      <c r="Z139" s="104" t="s">
        <v>1199</v>
      </c>
      <c r="AA139" s="104" t="s">
        <v>1325</v>
      </c>
    </row>
    <row r="140" spans="24:27" x14ac:dyDescent="0.2">
      <c r="X140" s="104">
        <v>12072</v>
      </c>
      <c r="Y140" s="104" t="s">
        <v>427</v>
      </c>
      <c r="Z140" s="104" t="s">
        <v>1199</v>
      </c>
      <c r="AA140" s="104" t="s">
        <v>1326</v>
      </c>
    </row>
    <row r="141" spans="24:27" x14ac:dyDescent="0.2">
      <c r="X141" s="104">
        <v>12073</v>
      </c>
      <c r="Y141" s="104" t="s">
        <v>428</v>
      </c>
      <c r="Z141" s="104" t="s">
        <v>1200</v>
      </c>
      <c r="AA141" s="104" t="s">
        <v>295</v>
      </c>
    </row>
    <row r="142" spans="24:27" x14ac:dyDescent="0.2">
      <c r="X142" s="104">
        <v>12074</v>
      </c>
      <c r="Y142" s="104" t="s">
        <v>429</v>
      </c>
      <c r="Z142" s="104" t="s">
        <v>1199</v>
      </c>
      <c r="AA142" s="104" t="s">
        <v>1317</v>
      </c>
    </row>
    <row r="143" spans="24:27" x14ac:dyDescent="0.2">
      <c r="X143" s="104">
        <v>12075</v>
      </c>
      <c r="Y143" s="104" t="s">
        <v>430</v>
      </c>
      <c r="Z143" s="104" t="s">
        <v>1199</v>
      </c>
      <c r="AA143" s="104" t="s">
        <v>1327</v>
      </c>
    </row>
    <row r="144" spans="24:27" x14ac:dyDescent="0.2">
      <c r="X144" s="104">
        <v>13001</v>
      </c>
      <c r="Y144" s="104" t="s">
        <v>431</v>
      </c>
      <c r="Z144" s="104" t="s">
        <v>1199</v>
      </c>
      <c r="AA144" s="104" t="s">
        <v>1218</v>
      </c>
    </row>
    <row r="145" spans="24:27" x14ac:dyDescent="0.2">
      <c r="X145" s="104">
        <v>13003</v>
      </c>
      <c r="Y145" s="104" t="s">
        <v>432</v>
      </c>
      <c r="Z145" s="104" t="s">
        <v>1199</v>
      </c>
      <c r="AA145" s="104" t="s">
        <v>1328</v>
      </c>
    </row>
    <row r="146" spans="24:27" x14ac:dyDescent="0.2">
      <c r="X146" s="104">
        <v>13004</v>
      </c>
      <c r="Y146" s="104" t="s">
        <v>433</v>
      </c>
      <c r="Z146" s="104" t="s">
        <v>1199</v>
      </c>
      <c r="AA146" s="104" t="s">
        <v>1329</v>
      </c>
    </row>
    <row r="147" spans="24:27" x14ac:dyDescent="0.2">
      <c r="X147" s="104">
        <v>13006</v>
      </c>
      <c r="Y147" s="104" t="s">
        <v>1219</v>
      </c>
      <c r="Z147" s="104" t="s">
        <v>1199</v>
      </c>
      <c r="AA147" s="104" t="s">
        <v>1220</v>
      </c>
    </row>
    <row r="148" spans="24:27" x14ac:dyDescent="0.2">
      <c r="X148" s="104">
        <v>13007</v>
      </c>
      <c r="Y148" s="104" t="s">
        <v>434</v>
      </c>
      <c r="Z148" s="104" t="s">
        <v>1199</v>
      </c>
      <c r="AA148" s="104" t="s">
        <v>1330</v>
      </c>
    </row>
    <row r="149" spans="24:27" x14ac:dyDescent="0.2">
      <c r="X149" s="104">
        <v>13008</v>
      </c>
      <c r="Y149" s="104" t="s">
        <v>435</v>
      </c>
      <c r="Z149" s="104" t="s">
        <v>1199</v>
      </c>
      <c r="AA149" s="104" t="s">
        <v>1331</v>
      </c>
    </row>
    <row r="150" spans="24:27" x14ac:dyDescent="0.2">
      <c r="X150" s="104">
        <v>13009</v>
      </c>
      <c r="Y150" s="104" t="s">
        <v>1332</v>
      </c>
      <c r="Z150" s="104" t="s">
        <v>1200</v>
      </c>
      <c r="AA150" s="104" t="s">
        <v>1328</v>
      </c>
    </row>
    <row r="151" spans="24:27" x14ac:dyDescent="0.2">
      <c r="X151" s="104">
        <v>13010</v>
      </c>
      <c r="Y151" s="104" t="s">
        <v>436</v>
      </c>
      <c r="Z151" s="104" t="s">
        <v>1199</v>
      </c>
      <c r="AA151" s="104" t="s">
        <v>1333</v>
      </c>
    </row>
    <row r="152" spans="24:27" x14ac:dyDescent="0.2">
      <c r="X152" s="104">
        <v>13011</v>
      </c>
      <c r="Y152" s="104" t="s">
        <v>1221</v>
      </c>
      <c r="Z152" s="104" t="s">
        <v>1199</v>
      </c>
      <c r="AA152" s="104" t="s">
        <v>1334</v>
      </c>
    </row>
    <row r="153" spans="24:27" x14ac:dyDescent="0.2">
      <c r="X153" s="104">
        <v>13012</v>
      </c>
      <c r="Y153" s="104" t="s">
        <v>1335</v>
      </c>
      <c r="Z153" s="104" t="s">
        <v>1199</v>
      </c>
      <c r="AA153" s="104" t="s">
        <v>1328</v>
      </c>
    </row>
    <row r="154" spans="24:27" x14ac:dyDescent="0.2">
      <c r="X154" s="104">
        <v>13013</v>
      </c>
      <c r="Y154" s="104" t="s">
        <v>1336</v>
      </c>
      <c r="Z154" s="104" t="s">
        <v>1200</v>
      </c>
      <c r="AA154" s="104" t="s">
        <v>1328</v>
      </c>
    </row>
    <row r="155" spans="24:27" x14ac:dyDescent="0.2">
      <c r="X155" s="104">
        <v>13014</v>
      </c>
      <c r="Y155" s="104" t="s">
        <v>437</v>
      </c>
      <c r="Z155" s="104" t="s">
        <v>1199</v>
      </c>
      <c r="AA155" s="104" t="s">
        <v>1337</v>
      </c>
    </row>
    <row r="156" spans="24:27" x14ac:dyDescent="0.2">
      <c r="X156" s="104">
        <v>13015</v>
      </c>
      <c r="Y156" s="104" t="s">
        <v>438</v>
      </c>
      <c r="Z156" s="104" t="s">
        <v>1199</v>
      </c>
      <c r="AA156" s="104" t="s">
        <v>1338</v>
      </c>
    </row>
    <row r="157" spans="24:27" x14ac:dyDescent="0.2">
      <c r="X157" s="104">
        <v>13016</v>
      </c>
      <c r="Y157" s="104" t="s">
        <v>439</v>
      </c>
      <c r="Z157" s="104" t="s">
        <v>1199</v>
      </c>
      <c r="AA157" s="104" t="s">
        <v>1339</v>
      </c>
    </row>
    <row r="158" spans="24:27" x14ac:dyDescent="0.2">
      <c r="X158" s="104">
        <v>13017</v>
      </c>
      <c r="Y158" s="104" t="s">
        <v>440</v>
      </c>
      <c r="Z158" s="104" t="s">
        <v>1199</v>
      </c>
      <c r="AA158" s="104" t="s">
        <v>1328</v>
      </c>
    </row>
    <row r="159" spans="24:27" x14ac:dyDescent="0.2">
      <c r="X159" s="104">
        <v>13018</v>
      </c>
      <c r="Y159" s="104" t="s">
        <v>441</v>
      </c>
      <c r="Z159" s="104" t="s">
        <v>1200</v>
      </c>
      <c r="AA159" s="104" t="s">
        <v>1330</v>
      </c>
    </row>
    <row r="160" spans="24:27" x14ac:dyDescent="0.2">
      <c r="X160" s="104">
        <v>13019</v>
      </c>
      <c r="Y160" s="104" t="s">
        <v>1222</v>
      </c>
      <c r="Z160" s="104" t="s">
        <v>1199</v>
      </c>
      <c r="AA160" s="104" t="s">
        <v>1340</v>
      </c>
    </row>
    <row r="161" spans="24:27" x14ac:dyDescent="0.2">
      <c r="X161" s="104">
        <v>13020</v>
      </c>
      <c r="Y161" s="104" t="s">
        <v>442</v>
      </c>
      <c r="Z161" s="104" t="s">
        <v>1199</v>
      </c>
      <c r="AA161" s="104" t="s">
        <v>1341</v>
      </c>
    </row>
    <row r="162" spans="24:27" x14ac:dyDescent="0.2">
      <c r="X162" s="104">
        <v>13021</v>
      </c>
      <c r="Y162" s="104" t="s">
        <v>1223</v>
      </c>
      <c r="Z162" s="104" t="s">
        <v>1199</v>
      </c>
      <c r="AA162" s="104" t="s">
        <v>1342</v>
      </c>
    </row>
    <row r="163" spans="24:27" x14ac:dyDescent="0.2">
      <c r="X163" s="104">
        <v>13022</v>
      </c>
      <c r="Y163" s="104" t="s">
        <v>443</v>
      </c>
      <c r="Z163" s="104" t="s">
        <v>1199</v>
      </c>
      <c r="AA163" s="104" t="s">
        <v>1343</v>
      </c>
    </row>
    <row r="164" spans="24:27" x14ac:dyDescent="0.2">
      <c r="X164" s="104">
        <v>13023</v>
      </c>
      <c r="Y164" s="104" t="s">
        <v>444</v>
      </c>
      <c r="Z164" s="104" t="s">
        <v>1199</v>
      </c>
      <c r="AA164" s="104" t="s">
        <v>1344</v>
      </c>
    </row>
    <row r="165" spans="24:27" x14ac:dyDescent="0.2">
      <c r="X165" s="104">
        <v>13024</v>
      </c>
      <c r="Y165" s="104" t="s">
        <v>1224</v>
      </c>
      <c r="Z165" s="104" t="s">
        <v>1199</v>
      </c>
      <c r="AA165" s="104" t="s">
        <v>1288</v>
      </c>
    </row>
    <row r="166" spans="24:27" x14ac:dyDescent="0.2">
      <c r="X166" s="104">
        <v>13025</v>
      </c>
      <c r="Y166" s="104" t="s">
        <v>445</v>
      </c>
      <c r="Z166" s="104" t="s">
        <v>1199</v>
      </c>
      <c r="AA166" s="104" t="s">
        <v>1326</v>
      </c>
    </row>
    <row r="167" spans="24:27" x14ac:dyDescent="0.2">
      <c r="X167" s="104">
        <v>13026</v>
      </c>
      <c r="Y167" s="104" t="s">
        <v>1345</v>
      </c>
      <c r="Z167" s="104" t="s">
        <v>1199</v>
      </c>
      <c r="AA167" s="104" t="s">
        <v>1346</v>
      </c>
    </row>
    <row r="168" spans="24:27" x14ac:dyDescent="0.2">
      <c r="X168" s="104">
        <v>13027</v>
      </c>
      <c r="Y168" s="104" t="s">
        <v>446</v>
      </c>
      <c r="Z168" s="104" t="s">
        <v>1200</v>
      </c>
      <c r="AA168" s="104" t="s">
        <v>1347</v>
      </c>
    </row>
    <row r="169" spans="24:27" x14ac:dyDescent="0.2">
      <c r="X169" s="104">
        <v>13028</v>
      </c>
      <c r="Y169" s="104" t="s">
        <v>447</v>
      </c>
      <c r="Z169" s="104" t="s">
        <v>1199</v>
      </c>
      <c r="AA169" s="104" t="s">
        <v>1340</v>
      </c>
    </row>
    <row r="170" spans="24:27" x14ac:dyDescent="0.2">
      <c r="X170" s="104">
        <v>13029</v>
      </c>
      <c r="Y170" s="104" t="s">
        <v>448</v>
      </c>
      <c r="Z170" s="104" t="s">
        <v>1199</v>
      </c>
      <c r="AA170" s="104" t="s">
        <v>1348</v>
      </c>
    </row>
    <row r="171" spans="24:27" x14ac:dyDescent="0.2">
      <c r="X171" s="104">
        <v>13031</v>
      </c>
      <c r="Y171" s="104" t="s">
        <v>449</v>
      </c>
      <c r="Z171" s="104" t="s">
        <v>1199</v>
      </c>
      <c r="AA171" s="104" t="s">
        <v>1349</v>
      </c>
    </row>
    <row r="172" spans="24:27" x14ac:dyDescent="0.2">
      <c r="X172" s="104">
        <v>13032</v>
      </c>
      <c r="Y172" s="104" t="s">
        <v>570</v>
      </c>
      <c r="Z172" s="104" t="s">
        <v>1199</v>
      </c>
      <c r="AA172" s="104" t="s">
        <v>1350</v>
      </c>
    </row>
    <row r="173" spans="24:27" x14ac:dyDescent="0.2">
      <c r="X173" s="104">
        <v>13033</v>
      </c>
      <c r="Y173" s="104" t="s">
        <v>450</v>
      </c>
      <c r="Z173" s="104" t="s">
        <v>1199</v>
      </c>
      <c r="AA173" s="104" t="s">
        <v>1351</v>
      </c>
    </row>
    <row r="174" spans="24:27" x14ac:dyDescent="0.2">
      <c r="X174" s="104">
        <v>13034</v>
      </c>
      <c r="Y174" s="104" t="s">
        <v>451</v>
      </c>
      <c r="Z174" s="104" t="s">
        <v>1199</v>
      </c>
      <c r="AA174" s="104" t="s">
        <v>1352</v>
      </c>
    </row>
    <row r="175" spans="24:27" x14ac:dyDescent="0.2">
      <c r="X175" s="104">
        <v>13035</v>
      </c>
      <c r="Y175" s="104" t="s">
        <v>452</v>
      </c>
      <c r="Z175" s="104" t="s">
        <v>1200</v>
      </c>
      <c r="AA175" s="104" t="s">
        <v>1353</v>
      </c>
    </row>
    <row r="176" spans="24:27" x14ac:dyDescent="0.2">
      <c r="X176" s="104">
        <v>13036</v>
      </c>
      <c r="Y176" s="104" t="s">
        <v>453</v>
      </c>
      <c r="Z176" s="104" t="s">
        <v>1199</v>
      </c>
      <c r="AA176" s="104" t="s">
        <v>1354</v>
      </c>
    </row>
    <row r="177" spans="24:27" x14ac:dyDescent="0.2">
      <c r="X177" s="104">
        <v>13037</v>
      </c>
      <c r="Y177" s="104" t="s">
        <v>454</v>
      </c>
      <c r="Z177" s="104" t="s">
        <v>1199</v>
      </c>
      <c r="AA177" s="104" t="s">
        <v>1314</v>
      </c>
    </row>
    <row r="178" spans="24:27" x14ac:dyDescent="0.2">
      <c r="X178" s="104">
        <v>13038</v>
      </c>
      <c r="Y178" s="104" t="s">
        <v>455</v>
      </c>
      <c r="Z178" s="104" t="s">
        <v>1199</v>
      </c>
      <c r="AA178" s="104" t="s">
        <v>1225</v>
      </c>
    </row>
    <row r="179" spans="24:27" x14ac:dyDescent="0.2">
      <c r="X179" s="104">
        <v>13039</v>
      </c>
      <c r="Y179" s="104" t="s">
        <v>456</v>
      </c>
      <c r="Z179" s="104" t="s">
        <v>1199</v>
      </c>
      <c r="AA179" s="104" t="s">
        <v>1328</v>
      </c>
    </row>
    <row r="180" spans="24:27" x14ac:dyDescent="0.2">
      <c r="X180" s="104">
        <v>13040</v>
      </c>
      <c r="Y180" s="104" t="s">
        <v>457</v>
      </c>
      <c r="Z180" s="104" t="s">
        <v>1200</v>
      </c>
      <c r="AA180" s="104" t="s">
        <v>1355</v>
      </c>
    </row>
    <row r="181" spans="24:27" x14ac:dyDescent="0.2">
      <c r="X181" s="104">
        <v>13041</v>
      </c>
      <c r="Y181" s="104" t="s">
        <v>458</v>
      </c>
      <c r="Z181" s="104" t="s">
        <v>1200</v>
      </c>
      <c r="AA181" s="104" t="s">
        <v>1283</v>
      </c>
    </row>
    <row r="182" spans="24:27" x14ac:dyDescent="0.2">
      <c r="X182" s="104">
        <v>13042</v>
      </c>
      <c r="Y182" s="104" t="s">
        <v>459</v>
      </c>
      <c r="Z182" s="104" t="s">
        <v>1199</v>
      </c>
      <c r="AA182" s="104" t="s">
        <v>1314</v>
      </c>
    </row>
    <row r="183" spans="24:27" x14ac:dyDescent="0.2">
      <c r="X183" s="104">
        <v>13043</v>
      </c>
      <c r="Y183" s="104" t="s">
        <v>460</v>
      </c>
      <c r="Z183" s="104" t="s">
        <v>1199</v>
      </c>
      <c r="AA183" s="104" t="s">
        <v>1341</v>
      </c>
    </row>
    <row r="184" spans="24:27" x14ac:dyDescent="0.2">
      <c r="X184" s="104">
        <v>13044</v>
      </c>
      <c r="Y184" s="104" t="s">
        <v>461</v>
      </c>
      <c r="Z184" s="104" t="s">
        <v>1199</v>
      </c>
      <c r="AA184" s="104" t="s">
        <v>1341</v>
      </c>
    </row>
    <row r="185" spans="24:27" x14ac:dyDescent="0.2">
      <c r="X185" s="104">
        <v>13045</v>
      </c>
      <c r="Y185" s="104" t="s">
        <v>462</v>
      </c>
      <c r="Z185" s="104" t="s">
        <v>1199</v>
      </c>
      <c r="AA185" s="104" t="s">
        <v>1328</v>
      </c>
    </row>
    <row r="186" spans="24:27" x14ac:dyDescent="0.2">
      <c r="X186" s="104">
        <v>13046</v>
      </c>
      <c r="Y186" s="104" t="s">
        <v>463</v>
      </c>
      <c r="Z186" s="104" t="s">
        <v>1200</v>
      </c>
      <c r="AA186" s="104" t="s">
        <v>1316</v>
      </c>
    </row>
    <row r="187" spans="24:27" x14ac:dyDescent="0.2">
      <c r="X187" s="104">
        <v>13048</v>
      </c>
      <c r="Y187" s="104" t="s">
        <v>464</v>
      </c>
      <c r="Z187" s="104" t="s">
        <v>1199</v>
      </c>
      <c r="AA187" s="104" t="s">
        <v>1356</v>
      </c>
    </row>
    <row r="188" spans="24:27" x14ac:dyDescent="0.2">
      <c r="X188" s="104">
        <v>13049</v>
      </c>
      <c r="Y188" s="104" t="s">
        <v>465</v>
      </c>
      <c r="Z188" s="104" t="s">
        <v>1199</v>
      </c>
      <c r="AA188" s="104" t="s">
        <v>1357</v>
      </c>
    </row>
    <row r="189" spans="24:27" x14ac:dyDescent="0.2">
      <c r="X189" s="104">
        <v>13050</v>
      </c>
      <c r="Y189" s="104" t="s">
        <v>1226</v>
      </c>
      <c r="Z189" s="104" t="s">
        <v>1199</v>
      </c>
      <c r="AA189" s="104" t="s">
        <v>1358</v>
      </c>
    </row>
    <row r="190" spans="24:27" x14ac:dyDescent="0.2">
      <c r="X190" s="104">
        <v>13051</v>
      </c>
      <c r="Y190" s="104" t="s">
        <v>466</v>
      </c>
      <c r="Z190" s="104" t="s">
        <v>1199</v>
      </c>
      <c r="AA190" s="104" t="s">
        <v>1317</v>
      </c>
    </row>
    <row r="191" spans="24:27" x14ac:dyDescent="0.2">
      <c r="X191" s="104">
        <v>14001</v>
      </c>
      <c r="Y191" s="104" t="s">
        <v>467</v>
      </c>
      <c r="Z191" s="104" t="s">
        <v>1200</v>
      </c>
      <c r="AA191" s="104" t="s">
        <v>1274</v>
      </c>
    </row>
    <row r="192" spans="24:27" x14ac:dyDescent="0.2">
      <c r="X192" s="104">
        <v>14003</v>
      </c>
      <c r="Y192" s="104" t="s">
        <v>468</v>
      </c>
      <c r="Z192" s="104" t="s">
        <v>1199</v>
      </c>
      <c r="AA192" s="104" t="s">
        <v>1341</v>
      </c>
    </row>
    <row r="193" spans="24:27" x14ac:dyDescent="0.2">
      <c r="X193" s="104">
        <v>14004</v>
      </c>
      <c r="Y193" s="104" t="s">
        <v>469</v>
      </c>
      <c r="Z193" s="104" t="s">
        <v>1199</v>
      </c>
      <c r="AA193" s="104" t="s">
        <v>1359</v>
      </c>
    </row>
    <row r="194" spans="24:27" x14ac:dyDescent="0.2">
      <c r="X194" s="104">
        <v>14005</v>
      </c>
      <c r="Y194" s="104" t="s">
        <v>470</v>
      </c>
      <c r="Z194" s="104" t="s">
        <v>1200</v>
      </c>
      <c r="AA194" s="104" t="s">
        <v>1274</v>
      </c>
    </row>
    <row r="195" spans="24:27" x14ac:dyDescent="0.2">
      <c r="X195" s="104">
        <v>14006</v>
      </c>
      <c r="Y195" s="104" t="s">
        <v>471</v>
      </c>
      <c r="Z195" s="104" t="s">
        <v>1199</v>
      </c>
      <c r="AA195" s="104" t="s">
        <v>1360</v>
      </c>
    </row>
    <row r="196" spans="24:27" x14ac:dyDescent="0.2">
      <c r="X196" s="104">
        <v>14007</v>
      </c>
      <c r="Y196" s="104" t="s">
        <v>1227</v>
      </c>
      <c r="Z196" s="104" t="s">
        <v>1199</v>
      </c>
      <c r="AA196" s="104" t="s">
        <v>1341</v>
      </c>
    </row>
    <row r="197" spans="24:27" x14ac:dyDescent="0.2">
      <c r="X197" s="104">
        <v>14008</v>
      </c>
      <c r="Y197" s="104" t="s">
        <v>472</v>
      </c>
      <c r="Z197" s="104" t="s">
        <v>1199</v>
      </c>
      <c r="AA197" s="104" t="s">
        <v>1361</v>
      </c>
    </row>
    <row r="198" spans="24:27" x14ac:dyDescent="0.2">
      <c r="X198" s="104">
        <v>14009</v>
      </c>
      <c r="Y198" s="104" t="s">
        <v>473</v>
      </c>
      <c r="Z198" s="104" t="s">
        <v>1199</v>
      </c>
      <c r="AA198" s="104" t="s">
        <v>1362</v>
      </c>
    </row>
    <row r="199" spans="24:27" x14ac:dyDescent="0.2">
      <c r="X199" s="104">
        <v>14010</v>
      </c>
      <c r="Y199" s="104" t="s">
        <v>474</v>
      </c>
      <c r="Z199" s="104" t="s">
        <v>1199</v>
      </c>
      <c r="AA199" s="104" t="s">
        <v>1339</v>
      </c>
    </row>
    <row r="200" spans="24:27" x14ac:dyDescent="0.2">
      <c r="X200" s="104">
        <v>14011</v>
      </c>
      <c r="Y200" s="104" t="s">
        <v>475</v>
      </c>
      <c r="Z200" s="104" t="s">
        <v>1199</v>
      </c>
      <c r="AA200" s="104" t="s">
        <v>1363</v>
      </c>
    </row>
    <row r="201" spans="24:27" x14ac:dyDescent="0.2">
      <c r="X201" s="104">
        <v>14012</v>
      </c>
      <c r="Y201" s="104" t="s">
        <v>476</v>
      </c>
      <c r="Z201" s="104" t="s">
        <v>1200</v>
      </c>
      <c r="AA201" s="104" t="s">
        <v>1274</v>
      </c>
    </row>
    <row r="202" spans="24:27" x14ac:dyDescent="0.2">
      <c r="X202" s="104">
        <v>14013</v>
      </c>
      <c r="Y202" s="104" t="s">
        <v>477</v>
      </c>
      <c r="Z202" s="104" t="s">
        <v>1199</v>
      </c>
      <c r="AA202" s="104" t="s">
        <v>1341</v>
      </c>
    </row>
    <row r="203" spans="24:27" x14ac:dyDescent="0.2">
      <c r="X203" s="104">
        <v>14014</v>
      </c>
      <c r="Y203" s="104" t="s">
        <v>478</v>
      </c>
      <c r="Z203" s="104" t="s">
        <v>1199</v>
      </c>
      <c r="AA203" s="104" t="s">
        <v>1364</v>
      </c>
    </row>
    <row r="204" spans="24:27" x14ac:dyDescent="0.2">
      <c r="X204" s="104">
        <v>14015</v>
      </c>
      <c r="Y204" s="104" t="s">
        <v>479</v>
      </c>
      <c r="Z204" s="104" t="s">
        <v>1200</v>
      </c>
      <c r="AA204" s="104" t="s">
        <v>1365</v>
      </c>
    </row>
    <row r="205" spans="24:27" x14ac:dyDescent="0.2">
      <c r="X205" s="104">
        <v>14017</v>
      </c>
      <c r="Y205" s="104" t="s">
        <v>480</v>
      </c>
      <c r="Z205" s="104" t="s">
        <v>1200</v>
      </c>
      <c r="AA205" s="104" t="s">
        <v>1330</v>
      </c>
    </row>
    <row r="206" spans="24:27" x14ac:dyDescent="0.2">
      <c r="X206" s="104">
        <v>14018</v>
      </c>
      <c r="Y206" s="104" t="s">
        <v>1228</v>
      </c>
      <c r="Z206" s="104" t="s">
        <v>1200</v>
      </c>
      <c r="AA206" s="104" t="s">
        <v>299</v>
      </c>
    </row>
    <row r="207" spans="24:27" x14ac:dyDescent="0.2">
      <c r="X207" s="104">
        <v>14021</v>
      </c>
      <c r="Y207" s="104" t="s">
        <v>1366</v>
      </c>
      <c r="Z207" s="104" t="s">
        <v>1199</v>
      </c>
      <c r="AA207" s="104" t="s">
        <v>1304</v>
      </c>
    </row>
    <row r="208" spans="24:27" x14ac:dyDescent="0.2">
      <c r="X208" s="104">
        <v>14023</v>
      </c>
      <c r="Y208" s="104" t="s">
        <v>481</v>
      </c>
      <c r="Z208" s="104" t="s">
        <v>1199</v>
      </c>
      <c r="AA208" s="104" t="s">
        <v>1367</v>
      </c>
    </row>
    <row r="209" spans="24:27" x14ac:dyDescent="0.2">
      <c r="X209" s="104">
        <v>14024</v>
      </c>
      <c r="Y209" s="104" t="s">
        <v>482</v>
      </c>
      <c r="Z209" s="104" t="s">
        <v>1199</v>
      </c>
      <c r="AA209" s="104" t="s">
        <v>1314</v>
      </c>
    </row>
    <row r="210" spans="24:27" x14ac:dyDescent="0.2">
      <c r="X210" s="104">
        <v>14025</v>
      </c>
      <c r="Y210" s="104" t="s">
        <v>483</v>
      </c>
      <c r="Z210" s="104" t="s">
        <v>1200</v>
      </c>
      <c r="AA210" s="104" t="s">
        <v>1274</v>
      </c>
    </row>
    <row r="211" spans="24:27" x14ac:dyDescent="0.2">
      <c r="X211" s="104">
        <v>14026</v>
      </c>
      <c r="Y211" s="104" t="s">
        <v>484</v>
      </c>
      <c r="Z211" s="104" t="s">
        <v>1199</v>
      </c>
      <c r="AA211" s="104" t="s">
        <v>1341</v>
      </c>
    </row>
    <row r="212" spans="24:27" x14ac:dyDescent="0.2">
      <c r="X212" s="104">
        <v>14027</v>
      </c>
      <c r="Y212" s="104" t="s">
        <v>1368</v>
      </c>
      <c r="Z212" s="104" t="s">
        <v>1199</v>
      </c>
      <c r="AA212" s="104" t="s">
        <v>1369</v>
      </c>
    </row>
    <row r="213" spans="24:27" x14ac:dyDescent="0.2">
      <c r="X213" s="104">
        <v>14028</v>
      </c>
      <c r="Y213" s="104" t="s">
        <v>485</v>
      </c>
      <c r="Z213" s="104" t="s">
        <v>1199</v>
      </c>
      <c r="AA213" s="104" t="s">
        <v>1280</v>
      </c>
    </row>
    <row r="214" spans="24:27" x14ac:dyDescent="0.2">
      <c r="X214" s="104">
        <v>14029</v>
      </c>
      <c r="Y214" s="104" t="s">
        <v>486</v>
      </c>
      <c r="Z214" s="104" t="s">
        <v>1199</v>
      </c>
      <c r="AA214" s="104" t="s">
        <v>1370</v>
      </c>
    </row>
    <row r="215" spans="24:27" x14ac:dyDescent="0.2">
      <c r="X215" s="104">
        <v>14030</v>
      </c>
      <c r="Y215" s="104" t="s">
        <v>487</v>
      </c>
      <c r="Z215" s="104" t="s">
        <v>1199</v>
      </c>
      <c r="AA215" s="104" t="s">
        <v>1371</v>
      </c>
    </row>
    <row r="216" spans="24:27" x14ac:dyDescent="0.2">
      <c r="X216" s="104">
        <v>14031</v>
      </c>
      <c r="Y216" s="104" t="s">
        <v>488</v>
      </c>
      <c r="Z216" s="104" t="s">
        <v>1199</v>
      </c>
      <c r="AA216" s="104" t="s">
        <v>1372</v>
      </c>
    </row>
    <row r="217" spans="24:27" x14ac:dyDescent="0.2">
      <c r="X217" s="104">
        <v>14032</v>
      </c>
      <c r="Y217" s="104" t="s">
        <v>489</v>
      </c>
      <c r="Z217" s="104" t="s">
        <v>1199</v>
      </c>
      <c r="AA217" s="104" t="s">
        <v>1373</v>
      </c>
    </row>
    <row r="218" spans="24:27" x14ac:dyDescent="0.2">
      <c r="X218" s="104">
        <v>14033</v>
      </c>
      <c r="Y218" s="104" t="s">
        <v>1229</v>
      </c>
      <c r="Z218" s="104" t="s">
        <v>1200</v>
      </c>
      <c r="AA218" s="104" t="s">
        <v>1374</v>
      </c>
    </row>
    <row r="219" spans="24:27" x14ac:dyDescent="0.2">
      <c r="X219" s="104">
        <v>14034</v>
      </c>
      <c r="Y219" s="104" t="s">
        <v>490</v>
      </c>
      <c r="Z219" s="104" t="s">
        <v>1199</v>
      </c>
      <c r="AA219" s="104" t="s">
        <v>1360</v>
      </c>
    </row>
    <row r="220" spans="24:27" x14ac:dyDescent="0.2">
      <c r="X220" s="104">
        <v>14036</v>
      </c>
      <c r="Y220" s="104" t="s">
        <v>1375</v>
      </c>
      <c r="Z220" s="104" t="s">
        <v>1200</v>
      </c>
      <c r="AA220" s="104" t="s">
        <v>1376</v>
      </c>
    </row>
    <row r="221" spans="24:27" x14ac:dyDescent="0.2">
      <c r="X221" s="104">
        <v>14037</v>
      </c>
      <c r="Y221" s="104" t="s">
        <v>491</v>
      </c>
      <c r="Z221" s="104" t="s">
        <v>1199</v>
      </c>
      <c r="AA221" s="104" t="s">
        <v>1341</v>
      </c>
    </row>
    <row r="222" spans="24:27" x14ac:dyDescent="0.2">
      <c r="X222" s="104">
        <v>14039</v>
      </c>
      <c r="Y222" s="104" t="s">
        <v>1230</v>
      </c>
      <c r="Z222" s="104" t="s">
        <v>1199</v>
      </c>
      <c r="AA222" s="104" t="s">
        <v>1377</v>
      </c>
    </row>
    <row r="223" spans="24:27" x14ac:dyDescent="0.2">
      <c r="X223" s="104">
        <v>14041</v>
      </c>
      <c r="Y223" s="104" t="s">
        <v>492</v>
      </c>
      <c r="Z223" s="104" t="s">
        <v>1199</v>
      </c>
      <c r="AA223" s="104" t="s">
        <v>1231</v>
      </c>
    </row>
    <row r="224" spans="24:27" x14ac:dyDescent="0.2">
      <c r="X224" s="104">
        <v>14042</v>
      </c>
      <c r="Y224" s="104" t="s">
        <v>493</v>
      </c>
      <c r="Z224" s="104" t="s">
        <v>1199</v>
      </c>
      <c r="AA224" s="104" t="s">
        <v>1378</v>
      </c>
    </row>
    <row r="225" spans="24:27" x14ac:dyDescent="0.2">
      <c r="X225" s="104">
        <v>14043</v>
      </c>
      <c r="Y225" s="104" t="s">
        <v>1232</v>
      </c>
      <c r="Z225" s="104" t="s">
        <v>1200</v>
      </c>
      <c r="AA225" s="104" t="s">
        <v>1233</v>
      </c>
    </row>
    <row r="226" spans="24:27" x14ac:dyDescent="0.2">
      <c r="X226" s="104">
        <v>14044</v>
      </c>
      <c r="Y226" s="104" t="s">
        <v>494</v>
      </c>
      <c r="Z226" s="104" t="s">
        <v>1199</v>
      </c>
      <c r="AA226" s="104" t="s">
        <v>1360</v>
      </c>
    </row>
    <row r="227" spans="24:27" x14ac:dyDescent="0.2">
      <c r="X227" s="104">
        <v>14045</v>
      </c>
      <c r="Y227" s="104" t="s">
        <v>495</v>
      </c>
      <c r="Z227" s="104" t="s">
        <v>1200</v>
      </c>
      <c r="AA227" s="104" t="s">
        <v>1316</v>
      </c>
    </row>
    <row r="228" spans="24:27" x14ac:dyDescent="0.2">
      <c r="X228" s="104">
        <v>14046</v>
      </c>
      <c r="Y228" s="104" t="s">
        <v>496</v>
      </c>
      <c r="Z228" s="104" t="s">
        <v>1199</v>
      </c>
      <c r="AA228" s="104" t="s">
        <v>1299</v>
      </c>
    </row>
    <row r="229" spans="24:27" x14ac:dyDescent="0.2">
      <c r="X229" s="104">
        <v>14047</v>
      </c>
      <c r="Y229" s="104" t="s">
        <v>497</v>
      </c>
      <c r="Z229" s="104" t="s">
        <v>1199</v>
      </c>
      <c r="AA229" s="104" t="s">
        <v>1341</v>
      </c>
    </row>
    <row r="230" spans="24:27" x14ac:dyDescent="0.2">
      <c r="X230" s="104">
        <v>14048</v>
      </c>
      <c r="Y230" s="104" t="s">
        <v>1234</v>
      </c>
      <c r="Z230" s="104" t="s">
        <v>1199</v>
      </c>
      <c r="AA230" s="104" t="s">
        <v>1379</v>
      </c>
    </row>
    <row r="231" spans="24:27" x14ac:dyDescent="0.2">
      <c r="X231" s="104">
        <v>14049</v>
      </c>
      <c r="Y231" s="104" t="s">
        <v>1380</v>
      </c>
      <c r="Z231" s="104" t="s">
        <v>1199</v>
      </c>
      <c r="AA231" s="104" t="s">
        <v>1299</v>
      </c>
    </row>
    <row r="232" spans="24:27" x14ac:dyDescent="0.2">
      <c r="X232" s="104">
        <v>14050</v>
      </c>
      <c r="Y232" s="104" t="s">
        <v>498</v>
      </c>
      <c r="Z232" s="104" t="s">
        <v>1199</v>
      </c>
      <c r="AA232" s="104" t="s">
        <v>1381</v>
      </c>
    </row>
    <row r="233" spans="24:27" x14ac:dyDescent="0.2">
      <c r="X233" s="104">
        <v>14052</v>
      </c>
      <c r="Y233" s="104" t="s">
        <v>499</v>
      </c>
      <c r="Z233" s="104" t="s">
        <v>1199</v>
      </c>
      <c r="AA233" s="104" t="s">
        <v>1341</v>
      </c>
    </row>
    <row r="234" spans="24:27" x14ac:dyDescent="0.2">
      <c r="X234" s="104">
        <v>14053</v>
      </c>
      <c r="Y234" s="104" t="s">
        <v>1235</v>
      </c>
      <c r="Z234" s="104" t="s">
        <v>1199</v>
      </c>
      <c r="AA234" s="104" t="s">
        <v>1236</v>
      </c>
    </row>
    <row r="235" spans="24:27" x14ac:dyDescent="0.2">
      <c r="X235" s="104">
        <v>14054</v>
      </c>
      <c r="Y235" s="104" t="s">
        <v>500</v>
      </c>
      <c r="Z235" s="104" t="s">
        <v>1199</v>
      </c>
      <c r="AA235" s="104" t="s">
        <v>1237</v>
      </c>
    </row>
    <row r="236" spans="24:27" x14ac:dyDescent="0.2">
      <c r="X236" s="104">
        <v>15001</v>
      </c>
      <c r="Y236" s="104" t="s">
        <v>501</v>
      </c>
      <c r="Z236" s="104" t="s">
        <v>1199</v>
      </c>
      <c r="AA236" s="104" t="s">
        <v>1382</v>
      </c>
    </row>
    <row r="237" spans="24:27" x14ac:dyDescent="0.2">
      <c r="X237" s="104">
        <v>15002</v>
      </c>
      <c r="Y237" s="104" t="s">
        <v>502</v>
      </c>
      <c r="Z237" s="104" t="s">
        <v>1199</v>
      </c>
      <c r="AA237" s="104" t="s">
        <v>1238</v>
      </c>
    </row>
    <row r="238" spans="24:27" x14ac:dyDescent="0.2">
      <c r="X238" s="104">
        <v>15003</v>
      </c>
      <c r="Y238" s="104" t="s">
        <v>503</v>
      </c>
      <c r="Z238" s="104" t="s">
        <v>1199</v>
      </c>
      <c r="AA238" s="104" t="s">
        <v>293</v>
      </c>
    </row>
    <row r="239" spans="24:27" x14ac:dyDescent="0.2">
      <c r="X239" s="104">
        <v>15004</v>
      </c>
      <c r="Y239" s="104" t="s">
        <v>504</v>
      </c>
      <c r="Z239" s="104" t="s">
        <v>1199</v>
      </c>
      <c r="AA239" s="104" t="s">
        <v>1318</v>
      </c>
    </row>
    <row r="240" spans="24:27" x14ac:dyDescent="0.2">
      <c r="X240" s="104">
        <v>15005</v>
      </c>
      <c r="Y240" s="104" t="s">
        <v>505</v>
      </c>
      <c r="Z240" s="104" t="s">
        <v>1200</v>
      </c>
      <c r="AA240" s="104" t="s">
        <v>1318</v>
      </c>
    </row>
    <row r="241" spans="24:27" x14ac:dyDescent="0.2">
      <c r="X241" s="104">
        <v>15006</v>
      </c>
      <c r="Y241" s="104" t="s">
        <v>506</v>
      </c>
      <c r="Z241" s="104" t="s">
        <v>1199</v>
      </c>
      <c r="AA241" s="104" t="s">
        <v>1357</v>
      </c>
    </row>
    <row r="242" spans="24:27" x14ac:dyDescent="0.2">
      <c r="X242" s="104">
        <v>15007</v>
      </c>
      <c r="Y242" s="104" t="s">
        <v>507</v>
      </c>
      <c r="Z242" s="104" t="s">
        <v>1199</v>
      </c>
      <c r="AA242" s="104" t="s">
        <v>1210</v>
      </c>
    </row>
    <row r="243" spans="24:27" x14ac:dyDescent="0.2">
      <c r="X243" s="104">
        <v>15008</v>
      </c>
      <c r="Y243" s="104" t="s">
        <v>1383</v>
      </c>
      <c r="Z243" s="104" t="s">
        <v>1200</v>
      </c>
      <c r="AA243" s="104" t="s">
        <v>1299</v>
      </c>
    </row>
    <row r="244" spans="24:27" x14ac:dyDescent="0.2">
      <c r="X244" s="104">
        <v>15009</v>
      </c>
      <c r="Y244" s="104" t="s">
        <v>508</v>
      </c>
      <c r="Z244" s="104" t="s">
        <v>1199</v>
      </c>
      <c r="AA244" s="104" t="s">
        <v>1384</v>
      </c>
    </row>
    <row r="245" spans="24:27" x14ac:dyDescent="0.2">
      <c r="X245" s="104">
        <v>15010</v>
      </c>
      <c r="Y245" s="104" t="s">
        <v>1239</v>
      </c>
      <c r="Z245" s="104" t="s">
        <v>1199</v>
      </c>
      <c r="AA245" s="104" t="s">
        <v>293</v>
      </c>
    </row>
    <row r="246" spans="24:27" x14ac:dyDescent="0.2">
      <c r="X246" s="104">
        <v>15011</v>
      </c>
      <c r="Y246" s="104" t="s">
        <v>509</v>
      </c>
      <c r="Z246" s="104" t="s">
        <v>1200</v>
      </c>
      <c r="AA246" s="104" t="s">
        <v>1337</v>
      </c>
    </row>
    <row r="247" spans="24:27" x14ac:dyDescent="0.2">
      <c r="X247" s="104">
        <v>15012</v>
      </c>
      <c r="Y247" s="104" t="s">
        <v>510</v>
      </c>
      <c r="Z247" s="104" t="s">
        <v>1200</v>
      </c>
      <c r="AA247" s="104" t="s">
        <v>1316</v>
      </c>
    </row>
    <row r="248" spans="24:27" x14ac:dyDescent="0.2">
      <c r="X248" s="104">
        <v>15013</v>
      </c>
      <c r="Y248" s="104" t="s">
        <v>511</v>
      </c>
      <c r="Z248" s="104" t="s">
        <v>1199</v>
      </c>
      <c r="AA248" s="104" t="s">
        <v>1210</v>
      </c>
    </row>
    <row r="249" spans="24:27" x14ac:dyDescent="0.2">
      <c r="X249" s="104">
        <v>15014</v>
      </c>
      <c r="Y249" s="104" t="s">
        <v>512</v>
      </c>
      <c r="Z249" s="104" t="s">
        <v>1199</v>
      </c>
      <c r="AA249" s="104" t="s">
        <v>1270</v>
      </c>
    </row>
    <row r="250" spans="24:27" x14ac:dyDescent="0.2">
      <c r="X250" s="104">
        <v>15015</v>
      </c>
      <c r="Y250" s="104" t="s">
        <v>513</v>
      </c>
      <c r="Z250" s="104" t="s">
        <v>1200</v>
      </c>
      <c r="AA250" s="104" t="s">
        <v>1270</v>
      </c>
    </row>
    <row r="251" spans="24:27" x14ac:dyDescent="0.2">
      <c r="X251" s="104">
        <v>15016</v>
      </c>
      <c r="Y251" s="104" t="s">
        <v>514</v>
      </c>
      <c r="Z251" s="104" t="s">
        <v>1199</v>
      </c>
      <c r="AA251" s="104" t="s">
        <v>1341</v>
      </c>
    </row>
    <row r="252" spans="24:27" x14ac:dyDescent="0.2">
      <c r="X252" s="104">
        <v>15017</v>
      </c>
      <c r="Y252" s="104" t="s">
        <v>1240</v>
      </c>
      <c r="Z252" s="104" t="s">
        <v>1199</v>
      </c>
      <c r="AA252" s="104" t="s">
        <v>293</v>
      </c>
    </row>
    <row r="253" spans="24:27" x14ac:dyDescent="0.2">
      <c r="X253" s="104">
        <v>15018</v>
      </c>
      <c r="Y253" s="104" t="s">
        <v>515</v>
      </c>
      <c r="Z253" s="104" t="s">
        <v>1199</v>
      </c>
      <c r="AA253" s="104" t="s">
        <v>1385</v>
      </c>
    </row>
    <row r="254" spans="24:27" x14ac:dyDescent="0.2">
      <c r="X254" s="104">
        <v>15019</v>
      </c>
      <c r="Y254" s="104" t="s">
        <v>516</v>
      </c>
      <c r="Z254" s="104" t="s">
        <v>1199</v>
      </c>
      <c r="AA254" s="104" t="s">
        <v>1314</v>
      </c>
    </row>
    <row r="255" spans="24:27" x14ac:dyDescent="0.2">
      <c r="X255" s="104">
        <v>15020</v>
      </c>
      <c r="Y255" s="104" t="s">
        <v>517</v>
      </c>
      <c r="Z255" s="104" t="s">
        <v>1199</v>
      </c>
      <c r="AA255" s="104" t="s">
        <v>1241</v>
      </c>
    </row>
    <row r="256" spans="24:27" x14ac:dyDescent="0.2">
      <c r="X256" s="104">
        <v>15021</v>
      </c>
      <c r="Y256" s="104" t="s">
        <v>1242</v>
      </c>
      <c r="Z256" s="104" t="s">
        <v>1199</v>
      </c>
      <c r="AA256" s="104" t="s">
        <v>1386</v>
      </c>
    </row>
    <row r="257" spans="24:27" x14ac:dyDescent="0.2">
      <c r="X257" s="104">
        <v>15022</v>
      </c>
      <c r="Y257" s="104" t="s">
        <v>518</v>
      </c>
      <c r="Z257" s="104" t="s">
        <v>1199</v>
      </c>
      <c r="AA257" s="104" t="s">
        <v>1387</v>
      </c>
    </row>
    <row r="258" spans="24:27" x14ac:dyDescent="0.2">
      <c r="X258" s="104">
        <v>15023</v>
      </c>
      <c r="Y258" s="104" t="s">
        <v>519</v>
      </c>
      <c r="Z258" s="104" t="s">
        <v>1200</v>
      </c>
      <c r="AA258" s="104" t="s">
        <v>1388</v>
      </c>
    </row>
    <row r="259" spans="24:27" x14ac:dyDescent="0.2">
      <c r="X259" s="104">
        <v>15024</v>
      </c>
      <c r="Y259" s="104" t="s">
        <v>520</v>
      </c>
      <c r="Z259" s="104" t="s">
        <v>1199</v>
      </c>
      <c r="AA259" s="104" t="s">
        <v>1389</v>
      </c>
    </row>
    <row r="260" spans="24:27" x14ac:dyDescent="0.2">
      <c r="X260" s="104">
        <v>15025</v>
      </c>
      <c r="Y260" s="104" t="s">
        <v>521</v>
      </c>
      <c r="Z260" s="104" t="s">
        <v>1199</v>
      </c>
      <c r="AA260" s="104" t="s">
        <v>1389</v>
      </c>
    </row>
    <row r="261" spans="24:27" x14ac:dyDescent="0.2">
      <c r="X261" s="104">
        <v>15026</v>
      </c>
      <c r="Y261" s="104" t="s">
        <v>522</v>
      </c>
      <c r="Z261" s="104" t="s">
        <v>1199</v>
      </c>
      <c r="AA261" s="104" t="s">
        <v>1314</v>
      </c>
    </row>
    <row r="262" spans="24:27" x14ac:dyDescent="0.2">
      <c r="X262" s="104">
        <v>15027</v>
      </c>
      <c r="Y262" s="104" t="s">
        <v>523</v>
      </c>
      <c r="Z262" s="104" t="s">
        <v>1200</v>
      </c>
      <c r="AA262" s="104" t="s">
        <v>1390</v>
      </c>
    </row>
    <row r="263" spans="24:27" x14ac:dyDescent="0.2">
      <c r="X263" s="104">
        <v>15028</v>
      </c>
      <c r="Y263" s="104" t="s">
        <v>524</v>
      </c>
      <c r="Z263" s="104" t="s">
        <v>1199</v>
      </c>
      <c r="AA263" s="104" t="s">
        <v>1210</v>
      </c>
    </row>
    <row r="264" spans="24:27" x14ac:dyDescent="0.2">
      <c r="X264" s="104">
        <v>15029</v>
      </c>
      <c r="Y264" s="104" t="s">
        <v>1243</v>
      </c>
      <c r="Z264" s="104" t="s">
        <v>1199</v>
      </c>
      <c r="AA264" s="104" t="s">
        <v>293</v>
      </c>
    </row>
    <row r="265" spans="24:27" x14ac:dyDescent="0.2">
      <c r="X265" s="104">
        <v>15030</v>
      </c>
      <c r="Y265" s="104" t="s">
        <v>525</v>
      </c>
      <c r="Z265" s="104" t="s">
        <v>1199</v>
      </c>
      <c r="AA265" s="104" t="s">
        <v>1244</v>
      </c>
    </row>
    <row r="266" spans="24:27" x14ac:dyDescent="0.2">
      <c r="X266" s="104">
        <v>16001</v>
      </c>
      <c r="Y266" s="104" t="s">
        <v>526</v>
      </c>
      <c r="Z266" s="104" t="s">
        <v>1199</v>
      </c>
      <c r="AA266" s="104" t="s">
        <v>1270</v>
      </c>
    </row>
    <row r="267" spans="24:27" x14ac:dyDescent="0.2">
      <c r="X267" s="104">
        <v>16002</v>
      </c>
      <c r="Y267" s="104" t="s">
        <v>527</v>
      </c>
      <c r="Z267" s="104" t="s">
        <v>1199</v>
      </c>
      <c r="AA267" s="104" t="s">
        <v>1391</v>
      </c>
    </row>
    <row r="268" spans="24:27" x14ac:dyDescent="0.2">
      <c r="X268" s="104">
        <v>16003</v>
      </c>
      <c r="Y268" s="104" t="s">
        <v>1245</v>
      </c>
      <c r="Z268" s="104" t="s">
        <v>1199</v>
      </c>
      <c r="AA268" s="104" t="s">
        <v>1392</v>
      </c>
    </row>
    <row r="269" spans="24:27" x14ac:dyDescent="0.2">
      <c r="X269" s="104">
        <v>16004</v>
      </c>
      <c r="Y269" s="104" t="s">
        <v>528</v>
      </c>
      <c r="Z269" s="104" t="s">
        <v>1199</v>
      </c>
      <c r="AA269" s="104" t="s">
        <v>1210</v>
      </c>
    </row>
    <row r="270" spans="24:27" x14ac:dyDescent="0.2">
      <c r="X270" s="104">
        <v>16005</v>
      </c>
      <c r="Y270" s="104" t="s">
        <v>529</v>
      </c>
      <c r="Z270" s="104" t="s">
        <v>1199</v>
      </c>
      <c r="AA270" s="104" t="s">
        <v>1246</v>
      </c>
    </row>
    <row r="271" spans="24:27" x14ac:dyDescent="0.2">
      <c r="X271" s="104">
        <v>16006</v>
      </c>
      <c r="Y271" s="104" t="s">
        <v>530</v>
      </c>
      <c r="Z271" s="104" t="s">
        <v>1199</v>
      </c>
      <c r="AA271" s="104" t="s">
        <v>1210</v>
      </c>
    </row>
    <row r="272" spans="24:27" x14ac:dyDescent="0.2">
      <c r="X272" s="104">
        <v>16007</v>
      </c>
      <c r="Y272" s="104" t="s">
        <v>531</v>
      </c>
      <c r="Z272" s="104" t="s">
        <v>1199</v>
      </c>
      <c r="AA272" s="104" t="s">
        <v>1315</v>
      </c>
    </row>
    <row r="273" spans="24:27" x14ac:dyDescent="0.2">
      <c r="X273" s="104">
        <v>16008</v>
      </c>
      <c r="Y273" s="104" t="s">
        <v>532</v>
      </c>
      <c r="Z273" s="104" t="s">
        <v>1199</v>
      </c>
      <c r="AA273" s="104" t="s">
        <v>1341</v>
      </c>
    </row>
    <row r="274" spans="24:27" x14ac:dyDescent="0.2">
      <c r="X274" s="104">
        <v>16009</v>
      </c>
      <c r="Y274" s="104" t="s">
        <v>533</v>
      </c>
      <c r="Z274" s="104" t="s">
        <v>1199</v>
      </c>
      <c r="AA274" s="104" t="s">
        <v>1341</v>
      </c>
    </row>
    <row r="275" spans="24:27" x14ac:dyDescent="0.2">
      <c r="X275" s="104">
        <v>16010</v>
      </c>
      <c r="Y275" s="104" t="s">
        <v>534</v>
      </c>
      <c r="Z275" s="104" t="s">
        <v>1199</v>
      </c>
      <c r="AA275" s="104" t="s">
        <v>1294</v>
      </c>
    </row>
    <row r="276" spans="24:27" x14ac:dyDescent="0.2">
      <c r="X276" s="104">
        <v>16011</v>
      </c>
      <c r="Y276" s="104" t="s">
        <v>535</v>
      </c>
      <c r="Z276" s="104" t="s">
        <v>1199</v>
      </c>
      <c r="AA276" s="104" t="s">
        <v>1393</v>
      </c>
    </row>
    <row r="277" spans="24:27" x14ac:dyDescent="0.2">
      <c r="X277" s="104">
        <v>16012</v>
      </c>
      <c r="Y277" s="104" t="s">
        <v>536</v>
      </c>
      <c r="Z277" s="104" t="s">
        <v>1199</v>
      </c>
      <c r="AA277" s="104" t="s">
        <v>1210</v>
      </c>
    </row>
    <row r="278" spans="24:27" x14ac:dyDescent="0.2">
      <c r="X278" s="104">
        <v>16014</v>
      </c>
      <c r="Y278" s="104" t="s">
        <v>537</v>
      </c>
      <c r="Z278" s="104" t="s">
        <v>1200</v>
      </c>
      <c r="AA278" s="104" t="s">
        <v>1394</v>
      </c>
    </row>
    <row r="279" spans="24:27" x14ac:dyDescent="0.2">
      <c r="X279" s="104">
        <v>16015</v>
      </c>
      <c r="Y279" s="104" t="s">
        <v>538</v>
      </c>
      <c r="Z279" s="104" t="s">
        <v>1200</v>
      </c>
      <c r="AA279" s="104" t="s">
        <v>1364</v>
      </c>
    </row>
    <row r="280" spans="24:27" x14ac:dyDescent="0.2">
      <c r="X280" s="104">
        <v>16017</v>
      </c>
      <c r="Y280" s="104" t="s">
        <v>539</v>
      </c>
      <c r="Z280" s="104" t="s">
        <v>1199</v>
      </c>
      <c r="AA280" s="104" t="s">
        <v>1392</v>
      </c>
    </row>
    <row r="281" spans="24:27" x14ac:dyDescent="0.2">
      <c r="X281" s="104">
        <v>16018</v>
      </c>
      <c r="Y281" s="104" t="s">
        <v>1395</v>
      </c>
      <c r="Z281" s="104" t="s">
        <v>1199</v>
      </c>
      <c r="AA281" s="104" t="s">
        <v>1270</v>
      </c>
    </row>
    <row r="282" spans="24:27" x14ac:dyDescent="0.2">
      <c r="X282" s="104">
        <v>16019</v>
      </c>
      <c r="Y282" s="104" t="s">
        <v>540</v>
      </c>
      <c r="Z282" s="104" t="s">
        <v>1199</v>
      </c>
      <c r="AA282" s="104" t="s">
        <v>1294</v>
      </c>
    </row>
    <row r="283" spans="24:27" x14ac:dyDescent="0.2">
      <c r="X283" s="104">
        <v>16020</v>
      </c>
      <c r="Y283" s="104" t="s">
        <v>541</v>
      </c>
      <c r="Z283" s="104" t="s">
        <v>1199</v>
      </c>
      <c r="AA283" s="104" t="s">
        <v>1294</v>
      </c>
    </row>
    <row r="284" spans="24:27" x14ac:dyDescent="0.2">
      <c r="X284" s="104">
        <v>16021</v>
      </c>
      <c r="Y284" s="104" t="s">
        <v>542</v>
      </c>
      <c r="Z284" s="104" t="s">
        <v>1199</v>
      </c>
      <c r="AA284" s="104" t="s">
        <v>1294</v>
      </c>
    </row>
    <row r="285" spans="24:27" x14ac:dyDescent="0.2">
      <c r="X285" s="104">
        <v>16022</v>
      </c>
      <c r="Y285" s="104" t="s">
        <v>543</v>
      </c>
      <c r="Z285" s="104" t="s">
        <v>1199</v>
      </c>
      <c r="AA285" s="104" t="s">
        <v>294</v>
      </c>
    </row>
    <row r="286" spans="24:27" x14ac:dyDescent="0.2">
      <c r="X286" s="104">
        <v>16023</v>
      </c>
      <c r="Y286" s="104" t="s">
        <v>1396</v>
      </c>
      <c r="Z286" s="104" t="s">
        <v>1199</v>
      </c>
      <c r="AA286" s="104" t="s">
        <v>1397</v>
      </c>
    </row>
    <row r="287" spans="24:27" x14ac:dyDescent="0.2">
      <c r="X287" s="104">
        <v>16024</v>
      </c>
      <c r="Y287" s="104" t="s">
        <v>544</v>
      </c>
      <c r="Z287" s="104" t="s">
        <v>1200</v>
      </c>
      <c r="AA287" s="104" t="s">
        <v>1398</v>
      </c>
    </row>
    <row r="288" spans="24:27" x14ac:dyDescent="0.2">
      <c r="X288" s="104">
        <v>16025</v>
      </c>
      <c r="Y288" s="104" t="s">
        <v>545</v>
      </c>
      <c r="Z288" s="104" t="s">
        <v>1200</v>
      </c>
      <c r="AA288" s="104" t="s">
        <v>1399</v>
      </c>
    </row>
    <row r="289" spans="24:27" x14ac:dyDescent="0.2">
      <c r="X289" s="104">
        <v>17001</v>
      </c>
      <c r="Y289" s="104" t="s">
        <v>546</v>
      </c>
      <c r="Z289" s="104" t="s">
        <v>1199</v>
      </c>
      <c r="AA289" s="104" t="s">
        <v>1294</v>
      </c>
    </row>
    <row r="290" spans="24:27" x14ac:dyDescent="0.2">
      <c r="X290" s="104">
        <v>17002</v>
      </c>
      <c r="Y290" s="104" t="s">
        <v>547</v>
      </c>
      <c r="Z290" s="104" t="s">
        <v>1199</v>
      </c>
      <c r="AA290" s="104" t="s">
        <v>1400</v>
      </c>
    </row>
    <row r="291" spans="24:27" x14ac:dyDescent="0.2">
      <c r="X291" s="104">
        <v>17003</v>
      </c>
      <c r="Y291" s="104" t="s">
        <v>548</v>
      </c>
      <c r="Z291" s="104" t="s">
        <v>1199</v>
      </c>
      <c r="AA291" s="104" t="s">
        <v>1401</v>
      </c>
    </row>
    <row r="292" spans="24:27" x14ac:dyDescent="0.2">
      <c r="X292" s="104">
        <v>17004</v>
      </c>
      <c r="Y292" s="104" t="s">
        <v>549</v>
      </c>
      <c r="Z292" s="104" t="s">
        <v>1199</v>
      </c>
      <c r="AA292" s="104" t="s">
        <v>1294</v>
      </c>
    </row>
    <row r="293" spans="24:27" x14ac:dyDescent="0.2">
      <c r="X293" s="104">
        <v>17005</v>
      </c>
      <c r="Y293" s="104" t="s">
        <v>550</v>
      </c>
      <c r="Z293" s="104" t="s">
        <v>1199</v>
      </c>
      <c r="AA293" s="104" t="s">
        <v>1350</v>
      </c>
    </row>
    <row r="294" spans="24:27" x14ac:dyDescent="0.2">
      <c r="X294" s="104">
        <v>17006</v>
      </c>
      <c r="Y294" s="104" t="s">
        <v>551</v>
      </c>
      <c r="Z294" s="104" t="s">
        <v>1199</v>
      </c>
      <c r="AA294" s="104" t="s">
        <v>1339</v>
      </c>
    </row>
    <row r="295" spans="24:27" x14ac:dyDescent="0.2">
      <c r="X295" s="104">
        <v>17007</v>
      </c>
      <c r="Y295" s="104" t="s">
        <v>1402</v>
      </c>
      <c r="Z295" s="104" t="s">
        <v>1199</v>
      </c>
      <c r="AA295" s="104" t="s">
        <v>1270</v>
      </c>
    </row>
    <row r="296" spans="24:27" x14ac:dyDescent="0.2">
      <c r="X296" s="104">
        <v>17008</v>
      </c>
      <c r="Y296" s="104" t="s">
        <v>1403</v>
      </c>
      <c r="Z296" s="104" t="s">
        <v>1200</v>
      </c>
      <c r="AA296" s="104" t="s">
        <v>1247</v>
      </c>
    </row>
    <row r="297" spans="24:27" x14ac:dyDescent="0.2">
      <c r="X297" s="104">
        <v>17009</v>
      </c>
      <c r="Y297" s="104" t="s">
        <v>552</v>
      </c>
      <c r="Z297" s="104" t="s">
        <v>1199</v>
      </c>
      <c r="AA297" s="104" t="s">
        <v>1404</v>
      </c>
    </row>
    <row r="298" spans="24:27" x14ac:dyDescent="0.2">
      <c r="X298" s="104">
        <v>17010</v>
      </c>
      <c r="Y298" s="104" t="s">
        <v>553</v>
      </c>
      <c r="Z298" s="104" t="s">
        <v>1199</v>
      </c>
      <c r="AA298" s="104" t="s">
        <v>1248</v>
      </c>
    </row>
    <row r="299" spans="24:27" x14ac:dyDescent="0.2">
      <c r="X299" s="104">
        <v>17011</v>
      </c>
      <c r="Y299" s="104" t="s">
        <v>554</v>
      </c>
      <c r="Z299" s="104" t="s">
        <v>1199</v>
      </c>
      <c r="AA299" s="104" t="s">
        <v>1405</v>
      </c>
    </row>
    <row r="300" spans="24:27" x14ac:dyDescent="0.2">
      <c r="X300" s="104">
        <v>17012</v>
      </c>
      <c r="Y300" s="104" t="s">
        <v>1406</v>
      </c>
      <c r="Z300" s="104" t="s">
        <v>1200</v>
      </c>
      <c r="AA300" s="104" t="s">
        <v>1399</v>
      </c>
    </row>
    <row r="301" spans="24:27" x14ac:dyDescent="0.2">
      <c r="X301" s="104">
        <v>17013</v>
      </c>
      <c r="Y301" s="104" t="s">
        <v>555</v>
      </c>
      <c r="Z301" s="104" t="s">
        <v>1199</v>
      </c>
      <c r="AA301" s="104" t="s">
        <v>1404</v>
      </c>
    </row>
    <row r="302" spans="24:27" x14ac:dyDescent="0.2">
      <c r="X302" s="104">
        <v>17014</v>
      </c>
      <c r="Y302" s="104" t="s">
        <v>1407</v>
      </c>
      <c r="Z302" s="104" t="s">
        <v>1199</v>
      </c>
      <c r="AA302" s="104" t="s">
        <v>1408</v>
      </c>
    </row>
    <row r="303" spans="24:27" x14ac:dyDescent="0.2">
      <c r="X303" s="104">
        <v>17015</v>
      </c>
      <c r="Y303" s="104" t="s">
        <v>556</v>
      </c>
      <c r="Z303" s="104" t="s">
        <v>1200</v>
      </c>
      <c r="AA303" s="104" t="s">
        <v>1316</v>
      </c>
    </row>
    <row r="304" spans="24:27" x14ac:dyDescent="0.2">
      <c r="X304" s="104">
        <v>17016</v>
      </c>
      <c r="Y304" s="104" t="s">
        <v>557</v>
      </c>
      <c r="Z304" s="104" t="s">
        <v>1199</v>
      </c>
      <c r="AA304" s="104" t="s">
        <v>1409</v>
      </c>
    </row>
    <row r="305" spans="24:27" x14ac:dyDescent="0.2">
      <c r="X305" s="104">
        <v>17017</v>
      </c>
      <c r="Y305" s="104" t="s">
        <v>558</v>
      </c>
      <c r="Z305" s="104" t="s">
        <v>1200</v>
      </c>
      <c r="AA305" s="104" t="s">
        <v>1249</v>
      </c>
    </row>
    <row r="306" spans="24:27" x14ac:dyDescent="0.2">
      <c r="X306" s="104">
        <v>17018</v>
      </c>
      <c r="Y306" s="104" t="s">
        <v>559</v>
      </c>
      <c r="Z306" s="104" t="s">
        <v>1199</v>
      </c>
      <c r="AA306" s="104" t="s">
        <v>1314</v>
      </c>
    </row>
    <row r="307" spans="24:27" x14ac:dyDescent="0.2">
      <c r="X307" s="104">
        <v>17019</v>
      </c>
      <c r="Y307" s="104" t="s">
        <v>560</v>
      </c>
      <c r="Z307" s="104" t="s">
        <v>1200</v>
      </c>
      <c r="AA307" s="104" t="s">
        <v>1388</v>
      </c>
    </row>
    <row r="308" spans="24:27" x14ac:dyDescent="0.2">
      <c r="X308" s="104">
        <v>17020</v>
      </c>
      <c r="Y308" s="104" t="s">
        <v>1410</v>
      </c>
      <c r="Z308" s="104" t="s">
        <v>1199</v>
      </c>
      <c r="AA308" s="104" t="s">
        <v>1411</v>
      </c>
    </row>
    <row r="309" spans="24:27" x14ac:dyDescent="0.2">
      <c r="X309" s="104">
        <v>17021</v>
      </c>
      <c r="Y309" s="104" t="s">
        <v>561</v>
      </c>
      <c r="Z309" s="104" t="s">
        <v>1199</v>
      </c>
      <c r="AA309" s="104" t="s">
        <v>1250</v>
      </c>
    </row>
    <row r="310" spans="24:27" x14ac:dyDescent="0.2">
      <c r="X310" s="104">
        <v>18001</v>
      </c>
      <c r="Y310" s="104" t="s">
        <v>562</v>
      </c>
      <c r="Z310" s="104" t="s">
        <v>1200</v>
      </c>
      <c r="AA310" s="104" t="s">
        <v>1251</v>
      </c>
    </row>
    <row r="311" spans="24:27" x14ac:dyDescent="0.2">
      <c r="X311" s="104">
        <v>18002</v>
      </c>
      <c r="Y311" s="104" t="s">
        <v>1412</v>
      </c>
      <c r="Z311" s="104" t="s">
        <v>1199</v>
      </c>
      <c r="AA311" s="104" t="s">
        <v>1404</v>
      </c>
    </row>
    <row r="312" spans="24:27" x14ac:dyDescent="0.2">
      <c r="X312" s="104">
        <v>18003</v>
      </c>
      <c r="Y312" s="104" t="s">
        <v>1413</v>
      </c>
      <c r="Z312" s="104" t="s">
        <v>1199</v>
      </c>
      <c r="AA312" s="104" t="s">
        <v>1414</v>
      </c>
    </row>
    <row r="313" spans="24:27" x14ac:dyDescent="0.2">
      <c r="X313" s="104">
        <v>18004</v>
      </c>
      <c r="Y313" s="104" t="s">
        <v>1415</v>
      </c>
      <c r="Z313" s="104" t="s">
        <v>1199</v>
      </c>
      <c r="AA313" s="104" t="s">
        <v>295</v>
      </c>
    </row>
    <row r="314" spans="24:27" x14ac:dyDescent="0.2">
      <c r="X314" s="104">
        <v>18005</v>
      </c>
      <c r="Y314" s="104" t="s">
        <v>1416</v>
      </c>
      <c r="Z314" s="104" t="s">
        <v>1200</v>
      </c>
      <c r="AA314" s="104" t="s">
        <v>295</v>
      </c>
    </row>
    <row r="315" spans="24:27" x14ac:dyDescent="0.2">
      <c r="X315" s="104">
        <v>18006</v>
      </c>
      <c r="Y315" s="104" t="s">
        <v>571</v>
      </c>
      <c r="Z315" s="104" t="s">
        <v>1199</v>
      </c>
      <c r="AA315" s="104" t="s">
        <v>1252</v>
      </c>
    </row>
    <row r="316" spans="24:27" x14ac:dyDescent="0.2">
      <c r="X316" s="104">
        <v>18007</v>
      </c>
      <c r="Y316" s="104" t="s">
        <v>572</v>
      </c>
      <c r="Z316" s="104" t="s">
        <v>1200</v>
      </c>
      <c r="AA316" s="104" t="s">
        <v>301</v>
      </c>
    </row>
    <row r="317" spans="24:27" x14ac:dyDescent="0.2">
      <c r="X317" s="104">
        <v>18008</v>
      </c>
      <c r="Y317" s="104" t="s">
        <v>1417</v>
      </c>
      <c r="Z317" s="104" t="s">
        <v>1199</v>
      </c>
      <c r="AA317" s="104" t="s">
        <v>1404</v>
      </c>
    </row>
    <row r="318" spans="24:27" x14ac:dyDescent="0.2">
      <c r="X318" s="104">
        <v>18009</v>
      </c>
      <c r="Y318" s="104" t="s">
        <v>1418</v>
      </c>
      <c r="Z318" s="104" t="s">
        <v>1199</v>
      </c>
      <c r="AA318" s="104" t="s">
        <v>1408</v>
      </c>
    </row>
    <row r="319" spans="24:27" x14ac:dyDescent="0.2">
      <c r="X319" s="104">
        <v>18010</v>
      </c>
      <c r="Y319" s="104" t="s">
        <v>1419</v>
      </c>
      <c r="Z319" s="104" t="s">
        <v>1199</v>
      </c>
      <c r="AA319" s="104" t="s">
        <v>1334</v>
      </c>
    </row>
    <row r="320" spans="24:27" x14ac:dyDescent="0.2">
      <c r="X320" s="104">
        <v>18011</v>
      </c>
      <c r="Y320" s="104" t="s">
        <v>1420</v>
      </c>
      <c r="Z320" s="104" t="s">
        <v>1199</v>
      </c>
      <c r="AA320" s="104" t="s">
        <v>295</v>
      </c>
    </row>
    <row r="321" spans="24:27" x14ac:dyDescent="0.2">
      <c r="X321" s="104">
        <v>18012</v>
      </c>
      <c r="Y321" s="104" t="s">
        <v>1421</v>
      </c>
      <c r="Z321" s="104" t="s">
        <v>1199</v>
      </c>
      <c r="AA321" s="104" t="s">
        <v>1315</v>
      </c>
    </row>
    <row r="322" spans="24:27" x14ac:dyDescent="0.2">
      <c r="X322" s="104">
        <v>18013</v>
      </c>
      <c r="Y322" s="104" t="s">
        <v>1422</v>
      </c>
      <c r="Z322" s="104" t="s">
        <v>1199</v>
      </c>
      <c r="AA322" s="104" t="s">
        <v>1423</v>
      </c>
    </row>
    <row r="323" spans="24:27" x14ac:dyDescent="0.2">
      <c r="X323" s="104">
        <v>18014</v>
      </c>
      <c r="Y323" s="104" t="s">
        <v>1424</v>
      </c>
      <c r="Z323" s="104" t="s">
        <v>1200</v>
      </c>
      <c r="AA323" s="104" t="s">
        <v>1425</v>
      </c>
    </row>
    <row r="324" spans="24:27" x14ac:dyDescent="0.2">
      <c r="X324" s="104">
        <v>18015</v>
      </c>
      <c r="Y324" s="104" t="s">
        <v>1426</v>
      </c>
      <c r="Z324" s="104" t="s">
        <v>1199</v>
      </c>
      <c r="AA324" s="104" t="s">
        <v>302</v>
      </c>
    </row>
    <row r="325" spans="24:27" x14ac:dyDescent="0.2">
      <c r="X325" s="104">
        <v>18016</v>
      </c>
      <c r="Y325" s="104" t="s">
        <v>1427</v>
      </c>
      <c r="Z325" s="104" t="s">
        <v>1199</v>
      </c>
      <c r="AA325" s="104" t="s">
        <v>1428</v>
      </c>
    </row>
    <row r="326" spans="24:27" x14ac:dyDescent="0.2">
      <c r="X326" s="104">
        <v>18017</v>
      </c>
      <c r="Y326" s="104" t="s">
        <v>1429</v>
      </c>
      <c r="Z326" s="104" t="s">
        <v>1199</v>
      </c>
      <c r="AA326" s="104" t="s">
        <v>1323</v>
      </c>
    </row>
    <row r="327" spans="24:27" x14ac:dyDescent="0.2">
      <c r="X327" s="104">
        <v>18018</v>
      </c>
      <c r="Y327" s="104" t="s">
        <v>1430</v>
      </c>
      <c r="Z327" s="104" t="s">
        <v>1200</v>
      </c>
      <c r="AA327" s="104" t="s">
        <v>1431</v>
      </c>
    </row>
    <row r="328" spans="24:27" x14ac:dyDescent="0.2">
      <c r="X328" s="104">
        <v>18019</v>
      </c>
      <c r="Y328" s="104" t="s">
        <v>1432</v>
      </c>
      <c r="Z328" s="104" t="s">
        <v>1199</v>
      </c>
      <c r="AA328" s="104" t="s">
        <v>1341</v>
      </c>
    </row>
    <row r="329" spans="24:27" x14ac:dyDescent="0.2">
      <c r="X329" s="104">
        <v>19001</v>
      </c>
      <c r="Y329" s="104" t="s">
        <v>1433</v>
      </c>
      <c r="Z329" s="104" t="s">
        <v>1199</v>
      </c>
      <c r="AA329" s="104" t="s">
        <v>563</v>
      </c>
    </row>
    <row r="330" spans="24:27" x14ac:dyDescent="0.2">
      <c r="X330" s="104">
        <v>19002</v>
      </c>
      <c r="Y330" s="104" t="s">
        <v>1434</v>
      </c>
      <c r="Z330" s="104" t="s">
        <v>1199</v>
      </c>
      <c r="AA330" s="104" t="s">
        <v>1435</v>
      </c>
    </row>
    <row r="331" spans="24:27" x14ac:dyDescent="0.2">
      <c r="X331" s="104">
        <v>19003</v>
      </c>
      <c r="Y331" s="104" t="s">
        <v>564</v>
      </c>
      <c r="Z331" s="104" t="s">
        <v>1199</v>
      </c>
      <c r="AA331" s="104" t="s">
        <v>1253</v>
      </c>
    </row>
    <row r="332" spans="24:27" x14ac:dyDescent="0.2">
      <c r="X332" s="104">
        <v>19005</v>
      </c>
      <c r="Y332" s="104" t="s">
        <v>1436</v>
      </c>
      <c r="Z332" s="104" t="s">
        <v>1200</v>
      </c>
      <c r="AA332" s="104" t="s">
        <v>1437</v>
      </c>
    </row>
    <row r="333" spans="24:27" x14ac:dyDescent="0.2">
      <c r="X333" s="104">
        <v>19006</v>
      </c>
      <c r="Y333" s="104" t="s">
        <v>565</v>
      </c>
      <c r="Z333" s="104" t="s">
        <v>1199</v>
      </c>
      <c r="AA333" s="104" t="s">
        <v>1314</v>
      </c>
    </row>
    <row r="334" spans="24:27" x14ac:dyDescent="0.2">
      <c r="X334" s="104">
        <v>19007</v>
      </c>
      <c r="Y334" s="104" t="s">
        <v>1438</v>
      </c>
      <c r="Z334" s="104" t="s">
        <v>1199</v>
      </c>
      <c r="AA334" s="104" t="s">
        <v>1288</v>
      </c>
    </row>
    <row r="335" spans="24:27" x14ac:dyDescent="0.2">
      <c r="X335" s="104">
        <v>19008</v>
      </c>
      <c r="Y335" s="104" t="s">
        <v>1439</v>
      </c>
      <c r="Z335" s="104" t="s">
        <v>1200</v>
      </c>
      <c r="AA335" s="104" t="s">
        <v>1440</v>
      </c>
    </row>
    <row r="336" spans="24:27" x14ac:dyDescent="0.2">
      <c r="X336" s="104">
        <v>19009</v>
      </c>
      <c r="Y336" s="104" t="s">
        <v>1441</v>
      </c>
      <c r="Z336" s="104" t="s">
        <v>1199</v>
      </c>
      <c r="AA336" s="104" t="s">
        <v>1404</v>
      </c>
    </row>
    <row r="337" spans="24:27" x14ac:dyDescent="0.2">
      <c r="X337" s="104">
        <v>19010</v>
      </c>
      <c r="Y337" s="104" t="s">
        <v>1442</v>
      </c>
      <c r="Z337" s="104" t="s">
        <v>1199</v>
      </c>
      <c r="AA337" s="104" t="s">
        <v>1330</v>
      </c>
    </row>
    <row r="338" spans="24:27" x14ac:dyDescent="0.2">
      <c r="X338" s="104">
        <v>19013</v>
      </c>
      <c r="Y338" s="104" t="s">
        <v>1443</v>
      </c>
      <c r="Z338" s="104" t="s">
        <v>1199</v>
      </c>
      <c r="AA338" s="104" t="s">
        <v>1404</v>
      </c>
    </row>
    <row r="339" spans="24:27" x14ac:dyDescent="0.2">
      <c r="X339" s="104">
        <v>19014</v>
      </c>
      <c r="Y339" s="104" t="s">
        <v>1444</v>
      </c>
      <c r="Z339" s="104" t="s">
        <v>1199</v>
      </c>
      <c r="AA339" s="104" t="s">
        <v>1445</v>
      </c>
    </row>
    <row r="340" spans="24:27" x14ac:dyDescent="0.2">
      <c r="X340" s="104">
        <v>19015</v>
      </c>
      <c r="Y340" s="104" t="s">
        <v>1446</v>
      </c>
      <c r="Z340" s="104" t="s">
        <v>1200</v>
      </c>
      <c r="AA340" s="104" t="s">
        <v>1437</v>
      </c>
    </row>
    <row r="341" spans="24:27" x14ac:dyDescent="0.2">
      <c r="X341" s="104">
        <v>19016</v>
      </c>
      <c r="Y341" s="104" t="s">
        <v>1447</v>
      </c>
      <c r="Z341" s="104" t="s">
        <v>1199</v>
      </c>
      <c r="AA341" s="104" t="s">
        <v>1404</v>
      </c>
    </row>
    <row r="342" spans="24:27" x14ac:dyDescent="0.2">
      <c r="X342" s="104">
        <v>19017</v>
      </c>
      <c r="Y342" s="104" t="s">
        <v>1448</v>
      </c>
      <c r="Z342" s="104" t="s">
        <v>1199</v>
      </c>
      <c r="AA342" s="104" t="s">
        <v>295</v>
      </c>
    </row>
    <row r="343" spans="24:27" x14ac:dyDescent="0.2">
      <c r="X343" s="104">
        <v>19018</v>
      </c>
      <c r="Y343" s="104" t="s">
        <v>1449</v>
      </c>
      <c r="Z343" s="104" t="s">
        <v>1199</v>
      </c>
      <c r="AA343" s="104" t="s">
        <v>1341</v>
      </c>
    </row>
    <row r="344" spans="24:27" x14ac:dyDescent="0.2">
      <c r="X344" s="104">
        <v>20001</v>
      </c>
      <c r="Y344" s="104" t="s">
        <v>1450</v>
      </c>
      <c r="Z344" s="104" t="s">
        <v>1199</v>
      </c>
      <c r="AA344" s="104" t="s">
        <v>1404</v>
      </c>
    </row>
    <row r="345" spans="24:27" x14ac:dyDescent="0.2">
      <c r="X345" s="104">
        <v>20002</v>
      </c>
      <c r="Y345" s="104" t="s">
        <v>1451</v>
      </c>
      <c r="Z345" s="104" t="s">
        <v>1199</v>
      </c>
      <c r="AA345" s="104" t="s">
        <v>1404</v>
      </c>
    </row>
    <row r="346" spans="24:27" x14ac:dyDescent="0.2">
      <c r="X346" s="104">
        <v>20003</v>
      </c>
      <c r="Y346" s="104" t="s">
        <v>1452</v>
      </c>
      <c r="Z346" s="104" t="s">
        <v>1199</v>
      </c>
      <c r="AA346" s="104" t="s">
        <v>1330</v>
      </c>
    </row>
    <row r="347" spans="24:27" x14ac:dyDescent="0.2">
      <c r="X347" s="104">
        <v>20004</v>
      </c>
      <c r="Y347" s="104" t="s">
        <v>1453</v>
      </c>
      <c r="Z347" s="104" t="s">
        <v>1199</v>
      </c>
      <c r="AA347" s="104" t="s">
        <v>1314</v>
      </c>
    </row>
    <row r="348" spans="24:27" x14ac:dyDescent="0.2">
      <c r="X348" s="104">
        <v>20005</v>
      </c>
      <c r="Y348" s="104" t="s">
        <v>1454</v>
      </c>
      <c r="Z348" s="104" t="s">
        <v>1200</v>
      </c>
      <c r="AA348" s="104" t="s">
        <v>1399</v>
      </c>
    </row>
    <row r="349" spans="24:27" x14ac:dyDescent="0.2">
      <c r="X349" s="104">
        <v>20006</v>
      </c>
      <c r="Y349" s="104" t="s">
        <v>566</v>
      </c>
      <c r="Z349" s="104" t="s">
        <v>1200</v>
      </c>
      <c r="AA349" s="104" t="s">
        <v>1254</v>
      </c>
    </row>
    <row r="350" spans="24:27" x14ac:dyDescent="0.2">
      <c r="X350" s="104">
        <v>20007</v>
      </c>
      <c r="Y350" s="104" t="s">
        <v>1455</v>
      </c>
      <c r="Z350" s="104" t="s">
        <v>1199</v>
      </c>
      <c r="AA350" s="104" t="s">
        <v>298</v>
      </c>
    </row>
    <row r="351" spans="24:27" x14ac:dyDescent="0.2">
      <c r="X351" s="104">
        <v>20008</v>
      </c>
      <c r="Y351" s="104" t="s">
        <v>1456</v>
      </c>
      <c r="Z351" s="104" t="s">
        <v>1200</v>
      </c>
      <c r="AA351" s="104" t="s">
        <v>304</v>
      </c>
    </row>
    <row r="352" spans="24:27" x14ac:dyDescent="0.2">
      <c r="X352" s="104">
        <v>20009</v>
      </c>
      <c r="Y352" s="104" t="s">
        <v>1457</v>
      </c>
      <c r="Z352" s="104" t="s">
        <v>1199</v>
      </c>
      <c r="AA352" s="104" t="s">
        <v>1314</v>
      </c>
    </row>
    <row r="353" spans="24:27" x14ac:dyDescent="0.2">
      <c r="X353" s="104">
        <v>20010</v>
      </c>
      <c r="Y353" s="104" t="s">
        <v>1458</v>
      </c>
      <c r="Z353" s="104" t="s">
        <v>1200</v>
      </c>
      <c r="AA353" s="104" t="s">
        <v>1459</v>
      </c>
    </row>
    <row r="354" spans="24:27" x14ac:dyDescent="0.2">
      <c r="X354" s="104">
        <v>20011</v>
      </c>
      <c r="Y354" s="104" t="s">
        <v>1460</v>
      </c>
      <c r="Z354" s="104" t="s">
        <v>1199</v>
      </c>
      <c r="AA354" s="104" t="s">
        <v>1404</v>
      </c>
    </row>
    <row r="355" spans="24:27" x14ac:dyDescent="0.2">
      <c r="X355" s="104">
        <v>20012</v>
      </c>
      <c r="Y355" s="104" t="s">
        <v>1461</v>
      </c>
      <c r="Z355" s="104" t="s">
        <v>1199</v>
      </c>
      <c r="AA355" s="104" t="s">
        <v>1404</v>
      </c>
    </row>
    <row r="356" spans="24:27" x14ac:dyDescent="0.2">
      <c r="X356" s="104">
        <v>20013</v>
      </c>
      <c r="Y356" s="104" t="s">
        <v>1462</v>
      </c>
      <c r="Z356" s="104" t="s">
        <v>1200</v>
      </c>
      <c r="AA356" s="104" t="s">
        <v>1388</v>
      </c>
    </row>
    <row r="357" spans="24:27" x14ac:dyDescent="0.2">
      <c r="X357" s="104">
        <v>20014</v>
      </c>
      <c r="Y357" s="104" t="s">
        <v>1463</v>
      </c>
      <c r="Z357" s="104" t="s">
        <v>1199</v>
      </c>
      <c r="AA357" s="104" t="s">
        <v>1464</v>
      </c>
    </row>
    <row r="358" spans="24:27" x14ac:dyDescent="0.2">
      <c r="X358" s="104">
        <v>20015</v>
      </c>
      <c r="Y358" s="104" t="s">
        <v>1465</v>
      </c>
      <c r="Z358" s="104" t="s">
        <v>1200</v>
      </c>
      <c r="AA358" s="104" t="s">
        <v>297</v>
      </c>
    </row>
    <row r="359" spans="24:27" x14ac:dyDescent="0.2">
      <c r="X359" s="104">
        <v>20016</v>
      </c>
      <c r="Y359" s="104" t="s">
        <v>1466</v>
      </c>
      <c r="Z359" s="104" t="s">
        <v>1199</v>
      </c>
      <c r="AA359" s="104" t="s">
        <v>1467</v>
      </c>
    </row>
    <row r="360" spans="24:27" x14ac:dyDescent="0.2">
      <c r="X360" s="104">
        <v>20017</v>
      </c>
      <c r="Y360" s="104" t="s">
        <v>1468</v>
      </c>
      <c r="Z360" s="104" t="s">
        <v>1200</v>
      </c>
      <c r="AA360" s="104" t="s">
        <v>1399</v>
      </c>
    </row>
    <row r="361" spans="24:27" x14ac:dyDescent="0.2">
      <c r="X361" s="104">
        <v>20018</v>
      </c>
      <c r="Y361" s="104" t="s">
        <v>1469</v>
      </c>
      <c r="Z361" s="104" t="s">
        <v>1200</v>
      </c>
      <c r="AA361" s="104" t="s">
        <v>304</v>
      </c>
    </row>
    <row r="362" spans="24:27" x14ac:dyDescent="0.2">
      <c r="X362" s="104">
        <v>20019</v>
      </c>
      <c r="Y362" s="104" t="s">
        <v>1470</v>
      </c>
      <c r="Z362" s="104" t="s">
        <v>1199</v>
      </c>
      <c r="AA362" s="104" t="s">
        <v>1404</v>
      </c>
    </row>
    <row r="363" spans="24:27" x14ac:dyDescent="0.2">
      <c r="X363" s="104">
        <v>21001</v>
      </c>
      <c r="Y363" s="104" t="s">
        <v>1471</v>
      </c>
      <c r="Z363" s="104" t="s">
        <v>1199</v>
      </c>
      <c r="AA363" s="104" t="s">
        <v>1341</v>
      </c>
    </row>
    <row r="364" spans="24:27" x14ac:dyDescent="0.2">
      <c r="X364" s="104">
        <v>21002</v>
      </c>
      <c r="Y364" s="104" t="s">
        <v>1472</v>
      </c>
      <c r="Z364" s="104" t="s">
        <v>1200</v>
      </c>
      <c r="AA364" s="104" t="s">
        <v>1315</v>
      </c>
    </row>
    <row r="365" spans="24:27" x14ac:dyDescent="0.2">
      <c r="X365" s="104">
        <v>21003</v>
      </c>
      <c r="Y365" s="104" t="s">
        <v>1473</v>
      </c>
      <c r="Z365" s="104" t="s">
        <v>1199</v>
      </c>
      <c r="AA365" s="104" t="s">
        <v>1404</v>
      </c>
    </row>
    <row r="366" spans="24:27" x14ac:dyDescent="0.2">
      <c r="X366" s="104">
        <v>21004</v>
      </c>
      <c r="Y366" s="104" t="s">
        <v>1474</v>
      </c>
      <c r="Z366" s="104" t="s">
        <v>1199</v>
      </c>
      <c r="AA366" s="104" t="s">
        <v>1314</v>
      </c>
    </row>
    <row r="367" spans="24:27" x14ac:dyDescent="0.2">
      <c r="X367" s="104">
        <v>21005</v>
      </c>
      <c r="Y367" s="104" t="s">
        <v>1475</v>
      </c>
      <c r="Z367" s="104" t="s">
        <v>1200</v>
      </c>
      <c r="AA367" s="104" t="s">
        <v>1476</v>
      </c>
    </row>
    <row r="368" spans="24:27" x14ac:dyDescent="0.2">
      <c r="X368" s="104">
        <v>21006</v>
      </c>
      <c r="Y368" s="104" t="s">
        <v>1477</v>
      </c>
      <c r="Z368" s="104" t="s">
        <v>1199</v>
      </c>
      <c r="AA368" s="104" t="s">
        <v>1414</v>
      </c>
    </row>
    <row r="369" spans="24:27" x14ac:dyDescent="0.2">
      <c r="X369" s="104">
        <v>21007</v>
      </c>
      <c r="Y369" s="104" t="s">
        <v>1478</v>
      </c>
      <c r="Z369" s="104" t="s">
        <v>1199</v>
      </c>
      <c r="AA369" s="104" t="s">
        <v>1315</v>
      </c>
    </row>
    <row r="370" spans="24:27" x14ac:dyDescent="0.2">
      <c r="X370" s="104">
        <v>21008</v>
      </c>
      <c r="Y370" s="104" t="s">
        <v>1479</v>
      </c>
      <c r="Z370" s="104" t="s">
        <v>1200</v>
      </c>
      <c r="AA370" s="104" t="s">
        <v>1399</v>
      </c>
    </row>
    <row r="371" spans="24:27" x14ac:dyDescent="0.2">
      <c r="X371" s="104">
        <v>21009</v>
      </c>
      <c r="Y371" s="104" t="s">
        <v>1480</v>
      </c>
      <c r="Z371" s="104" t="s">
        <v>1199</v>
      </c>
      <c r="AA371" s="104" t="s">
        <v>1315</v>
      </c>
    </row>
    <row r="372" spans="24:27" x14ac:dyDescent="0.2">
      <c r="X372" s="104">
        <v>21010</v>
      </c>
      <c r="Y372" s="104" t="s">
        <v>1481</v>
      </c>
      <c r="Z372" s="104" t="s">
        <v>1200</v>
      </c>
      <c r="AA372" s="104" t="s">
        <v>1482</v>
      </c>
    </row>
    <row r="373" spans="24:27" x14ac:dyDescent="0.2">
      <c r="X373" s="104">
        <v>21011</v>
      </c>
      <c r="Y373" s="104" t="s">
        <v>1483</v>
      </c>
      <c r="Z373" s="104" t="s">
        <v>1199</v>
      </c>
      <c r="AA373" s="104" t="s">
        <v>1484</v>
      </c>
    </row>
    <row r="374" spans="24:27" x14ac:dyDescent="0.2">
      <c r="X374" s="104">
        <v>21012</v>
      </c>
      <c r="Y374" s="104" t="s">
        <v>1485</v>
      </c>
      <c r="Z374" s="104" t="s">
        <v>1200</v>
      </c>
      <c r="AA374" s="104" t="s">
        <v>1315</v>
      </c>
    </row>
    <row r="375" spans="24:27" x14ac:dyDescent="0.2">
      <c r="X375" s="104">
        <v>21013</v>
      </c>
      <c r="Y375" s="104" t="s">
        <v>1486</v>
      </c>
      <c r="Z375" s="104" t="s">
        <v>1199</v>
      </c>
      <c r="AA375" s="104" t="s">
        <v>1408</v>
      </c>
    </row>
    <row r="376" spans="24:27" x14ac:dyDescent="0.2">
      <c r="X376" s="104">
        <v>21014</v>
      </c>
      <c r="Y376" s="104" t="s">
        <v>1487</v>
      </c>
      <c r="Z376" s="104" t="s">
        <v>1199</v>
      </c>
      <c r="AA376" s="104" t="s">
        <v>300</v>
      </c>
    </row>
    <row r="377" spans="24:27" x14ac:dyDescent="0.2">
      <c r="X377" s="104">
        <v>22001</v>
      </c>
      <c r="Y377" s="104" t="s">
        <v>1488</v>
      </c>
      <c r="Z377" s="104" t="s">
        <v>1199</v>
      </c>
      <c r="AA377" s="104" t="s">
        <v>1489</v>
      </c>
    </row>
    <row r="378" spans="24:27" x14ac:dyDescent="0.2">
      <c r="X378" s="104">
        <v>22002</v>
      </c>
      <c r="Y378" s="104" t="s">
        <v>1490</v>
      </c>
      <c r="Z378" s="104" t="s">
        <v>1199</v>
      </c>
      <c r="AA378" s="104" t="s">
        <v>1314</v>
      </c>
    </row>
    <row r="379" spans="24:27" x14ac:dyDescent="0.2">
      <c r="X379" s="104">
        <v>22003</v>
      </c>
      <c r="Y379" s="104" t="s">
        <v>1491</v>
      </c>
      <c r="Z379" s="104" t="s">
        <v>1199</v>
      </c>
      <c r="AA379" s="104" t="s">
        <v>1492</v>
      </c>
    </row>
    <row r="380" spans="24:27" x14ac:dyDescent="0.2">
      <c r="X380" s="104">
        <v>22004</v>
      </c>
      <c r="Y380" s="104" t="s">
        <v>1493</v>
      </c>
      <c r="Z380" s="104" t="s">
        <v>1199</v>
      </c>
      <c r="AA380" s="104" t="s">
        <v>1494</v>
      </c>
    </row>
    <row r="381" spans="24:27" x14ac:dyDescent="0.2">
      <c r="X381" s="104">
        <v>22005</v>
      </c>
      <c r="Y381" s="104" t="s">
        <v>1495</v>
      </c>
      <c r="Z381" s="104" t="s">
        <v>1199</v>
      </c>
      <c r="AA381" s="104" t="s">
        <v>1496</v>
      </c>
    </row>
    <row r="382" spans="24:27" x14ac:dyDescent="0.2">
      <c r="X382" s="104">
        <v>22007</v>
      </c>
      <c r="Y382" s="104" t="s">
        <v>1497</v>
      </c>
      <c r="Z382" s="104" t="s">
        <v>1199</v>
      </c>
      <c r="AA382" s="104" t="s">
        <v>1408</v>
      </c>
    </row>
    <row r="383" spans="24:27" x14ac:dyDescent="0.2">
      <c r="X383" s="104">
        <v>22008</v>
      </c>
      <c r="Y383" s="104" t="s">
        <v>1498</v>
      </c>
      <c r="Z383" s="104" t="s">
        <v>1199</v>
      </c>
      <c r="AA383" s="104" t="s">
        <v>1496</v>
      </c>
    </row>
    <row r="384" spans="24:27" x14ac:dyDescent="0.2">
      <c r="X384" s="104">
        <v>22009</v>
      </c>
      <c r="Y384" s="104" t="s">
        <v>1499</v>
      </c>
      <c r="Z384" s="104" t="s">
        <v>1199</v>
      </c>
      <c r="AA384" s="104" t="s">
        <v>1500</v>
      </c>
    </row>
    <row r="385" spans="24:27" x14ac:dyDescent="0.2">
      <c r="X385" s="104">
        <v>22010</v>
      </c>
      <c r="Y385" s="104" t="s">
        <v>1501</v>
      </c>
      <c r="Z385" s="104" t="s">
        <v>1199</v>
      </c>
      <c r="AA385" s="104" t="s">
        <v>1502</v>
      </c>
    </row>
    <row r="386" spans="24:27" x14ac:dyDescent="0.2">
      <c r="X386" s="104">
        <v>23001</v>
      </c>
      <c r="Y386" s="104" t="s">
        <v>1503</v>
      </c>
      <c r="Z386" s="104" t="s">
        <v>1199</v>
      </c>
      <c r="AA386" s="104" t="s">
        <v>1492</v>
      </c>
    </row>
    <row r="387" spans="24:27" x14ac:dyDescent="0.2">
      <c r="X387" s="104">
        <v>23002</v>
      </c>
      <c r="Y387" s="104" t="s">
        <v>1504</v>
      </c>
      <c r="Z387" s="104" t="s">
        <v>1200</v>
      </c>
      <c r="AA387" s="104" t="s">
        <v>1505</v>
      </c>
    </row>
    <row r="388" spans="24:27" x14ac:dyDescent="0.2">
      <c r="X388" s="104">
        <v>23003</v>
      </c>
      <c r="Y388" s="104" t="s">
        <v>1506</v>
      </c>
      <c r="Z388" s="104" t="s">
        <v>1199</v>
      </c>
      <c r="AA388" s="104" t="s">
        <v>302</v>
      </c>
    </row>
    <row r="389" spans="24:27" x14ac:dyDescent="0.2">
      <c r="X389" s="104">
        <v>23004</v>
      </c>
      <c r="Y389" s="104" t="s">
        <v>1507</v>
      </c>
      <c r="Z389" s="104" t="s">
        <v>1199</v>
      </c>
      <c r="AA389" s="104" t="s">
        <v>1323</v>
      </c>
    </row>
    <row r="390" spans="24:27" x14ac:dyDescent="0.2">
      <c r="X390" s="104">
        <v>23005</v>
      </c>
      <c r="Y390" s="104" t="s">
        <v>1508</v>
      </c>
      <c r="Z390" s="104" t="s">
        <v>1199</v>
      </c>
      <c r="AA390" s="104" t="s">
        <v>1509</v>
      </c>
    </row>
    <row r="391" spans="24:27" x14ac:dyDescent="0.2">
      <c r="X391" s="104">
        <v>23006</v>
      </c>
      <c r="Y391" s="104" t="s">
        <v>1510</v>
      </c>
      <c r="Z391" s="104" t="s">
        <v>1199</v>
      </c>
      <c r="AA391" s="104" t="s">
        <v>1404</v>
      </c>
    </row>
    <row r="392" spans="24:27" x14ac:dyDescent="0.2">
      <c r="X392" s="104">
        <v>23007</v>
      </c>
      <c r="Y392" s="104" t="s">
        <v>1511</v>
      </c>
      <c r="Z392" s="104" t="s">
        <v>1199</v>
      </c>
      <c r="AA392" s="104" t="s">
        <v>1255</v>
      </c>
    </row>
    <row r="393" spans="24:27" x14ac:dyDescent="0.2">
      <c r="X393" s="104">
        <v>23008</v>
      </c>
      <c r="Y393" s="104" t="s">
        <v>1512</v>
      </c>
      <c r="Z393" s="104" t="s">
        <v>1199</v>
      </c>
      <c r="AA393" s="104" t="s">
        <v>1509</v>
      </c>
    </row>
    <row r="394" spans="24:27" x14ac:dyDescent="0.2">
      <c r="X394" s="104">
        <v>23009</v>
      </c>
      <c r="Y394" s="104" t="s">
        <v>1513</v>
      </c>
      <c r="Z394" s="104" t="s">
        <v>1199</v>
      </c>
      <c r="AA394" s="104" t="s">
        <v>302</v>
      </c>
    </row>
    <row r="395" spans="24:27" x14ac:dyDescent="0.2">
      <c r="X395" s="104">
        <v>23010</v>
      </c>
      <c r="Y395" s="104" t="s">
        <v>1514</v>
      </c>
      <c r="Z395" s="104" t="s">
        <v>1199</v>
      </c>
      <c r="AA395" s="104" t="s">
        <v>1515</v>
      </c>
    </row>
    <row r="396" spans="24:27" x14ac:dyDescent="0.2">
      <c r="X396" s="104">
        <v>24001</v>
      </c>
      <c r="Y396" s="104" t="s">
        <v>1516</v>
      </c>
      <c r="Z396" s="104" t="s">
        <v>1199</v>
      </c>
      <c r="AA396" s="104" t="s">
        <v>1464</v>
      </c>
    </row>
    <row r="397" spans="24:27" x14ac:dyDescent="0.2">
      <c r="X397" s="104">
        <v>24002</v>
      </c>
      <c r="Y397" s="104" t="s">
        <v>1517</v>
      </c>
      <c r="Z397" s="104" t="s">
        <v>1199</v>
      </c>
      <c r="AA397" s="104" t="s">
        <v>1509</v>
      </c>
    </row>
    <row r="398" spans="24:27" x14ac:dyDescent="0.2">
      <c r="X398" s="104">
        <v>24003</v>
      </c>
      <c r="Y398" s="104" t="s">
        <v>1518</v>
      </c>
      <c r="Z398" s="104" t="s">
        <v>1199</v>
      </c>
      <c r="AA398" s="104" t="s">
        <v>303</v>
      </c>
    </row>
    <row r="399" spans="24:27" x14ac:dyDescent="0.2">
      <c r="X399" s="104">
        <v>25001</v>
      </c>
      <c r="Y399" s="104" t="s">
        <v>1256</v>
      </c>
      <c r="Z399" s="104" t="s">
        <v>1199</v>
      </c>
      <c r="AA399" s="104" t="s">
        <v>1257</v>
      </c>
    </row>
    <row r="400" spans="24:27" x14ac:dyDescent="0.2">
      <c r="X400" s="190">
        <v>20395</v>
      </c>
      <c r="Y400" s="190" t="s">
        <v>580</v>
      </c>
      <c r="Z400" s="190" t="s">
        <v>581</v>
      </c>
      <c r="AA400" s="190" t="s">
        <v>582</v>
      </c>
    </row>
    <row r="401" spans="24:27" x14ac:dyDescent="0.2">
      <c r="X401" s="190">
        <v>20396</v>
      </c>
      <c r="Y401" s="190" t="s">
        <v>583</v>
      </c>
      <c r="Z401" s="190" t="s">
        <v>584</v>
      </c>
      <c r="AA401" s="190" t="s">
        <v>585</v>
      </c>
    </row>
    <row r="402" spans="24:27" x14ac:dyDescent="0.2">
      <c r="X402" s="190">
        <v>20397</v>
      </c>
      <c r="Y402" s="190" t="s">
        <v>586</v>
      </c>
      <c r="Z402" s="190" t="s">
        <v>587</v>
      </c>
      <c r="AA402" s="190" t="s">
        <v>588</v>
      </c>
    </row>
    <row r="403" spans="24:27" x14ac:dyDescent="0.2">
      <c r="X403" s="190">
        <v>20398</v>
      </c>
      <c r="Y403" s="190" t="s">
        <v>589</v>
      </c>
      <c r="Z403" s="190" t="s">
        <v>590</v>
      </c>
      <c r="AA403" s="190" t="s">
        <v>591</v>
      </c>
    </row>
    <row r="404" spans="24:27" x14ac:dyDescent="0.2">
      <c r="X404" s="190">
        <v>20399</v>
      </c>
      <c r="Y404" s="190" t="s">
        <v>592</v>
      </c>
      <c r="Z404" s="190" t="s">
        <v>593</v>
      </c>
      <c r="AA404" s="190" t="s">
        <v>594</v>
      </c>
    </row>
    <row r="405" spans="24:27" x14ac:dyDescent="0.2">
      <c r="X405" s="190">
        <v>20400</v>
      </c>
      <c r="Y405" s="190" t="s">
        <v>595</v>
      </c>
      <c r="Z405" s="190" t="s">
        <v>596</v>
      </c>
      <c r="AA405" s="190" t="s">
        <v>597</v>
      </c>
    </row>
    <row r="406" spans="24:27" x14ac:dyDescent="0.2">
      <c r="X406" s="190">
        <v>20401</v>
      </c>
      <c r="Y406" s="190" t="s">
        <v>598</v>
      </c>
      <c r="Z406" s="190" t="s">
        <v>599</v>
      </c>
      <c r="AA406" s="190" t="s">
        <v>600</v>
      </c>
    </row>
    <row r="407" spans="24:27" x14ac:dyDescent="0.2">
      <c r="X407" s="190">
        <v>20402</v>
      </c>
      <c r="Y407" s="190" t="s">
        <v>601</v>
      </c>
      <c r="Z407" s="190" t="s">
        <v>602</v>
      </c>
      <c r="AA407" s="190" t="s">
        <v>603</v>
      </c>
    </row>
    <row r="408" spans="24:27" x14ac:dyDescent="0.2">
      <c r="X408" s="190">
        <v>20403</v>
      </c>
      <c r="Y408" s="190" t="s">
        <v>604</v>
      </c>
      <c r="Z408" s="190" t="s">
        <v>605</v>
      </c>
      <c r="AA408" s="190" t="s">
        <v>606</v>
      </c>
    </row>
    <row r="409" spans="24:27" x14ac:dyDescent="0.2">
      <c r="X409" s="190">
        <v>20404</v>
      </c>
      <c r="Y409" s="190" t="s">
        <v>607</v>
      </c>
      <c r="Z409" s="190" t="s">
        <v>608</v>
      </c>
      <c r="AA409" s="190" t="s">
        <v>609</v>
      </c>
    </row>
    <row r="410" spans="24:27" x14ac:dyDescent="0.2">
      <c r="X410" s="190">
        <v>20405</v>
      </c>
      <c r="Y410" s="190" t="s">
        <v>610</v>
      </c>
      <c r="Z410" s="190" t="s">
        <v>611</v>
      </c>
      <c r="AA410" s="190" t="s">
        <v>612</v>
      </c>
    </row>
    <row r="411" spans="24:27" x14ac:dyDescent="0.2">
      <c r="X411" s="190">
        <v>20406</v>
      </c>
      <c r="Y411" s="190" t="s">
        <v>613</v>
      </c>
      <c r="Z411" s="190" t="s">
        <v>614</v>
      </c>
      <c r="AA411" s="190" t="s">
        <v>615</v>
      </c>
    </row>
    <row r="412" spans="24:27" x14ac:dyDescent="0.2">
      <c r="X412" s="190">
        <v>20407</v>
      </c>
      <c r="Y412" s="190" t="s">
        <v>616</v>
      </c>
      <c r="Z412" s="190" t="s">
        <v>617</v>
      </c>
      <c r="AA412" s="190" t="s">
        <v>618</v>
      </c>
    </row>
    <row r="413" spans="24:27" x14ac:dyDescent="0.2">
      <c r="X413" s="190">
        <v>20408</v>
      </c>
      <c r="Y413" s="190" t="s">
        <v>619</v>
      </c>
      <c r="Z413" s="190" t="s">
        <v>620</v>
      </c>
      <c r="AA413" s="190" t="s">
        <v>621</v>
      </c>
    </row>
    <row r="414" spans="24:27" x14ac:dyDescent="0.2">
      <c r="X414" s="190">
        <v>20409</v>
      </c>
      <c r="Y414" s="190" t="s">
        <v>622</v>
      </c>
      <c r="Z414" s="190" t="s">
        <v>623</v>
      </c>
      <c r="AA414" s="190" t="s">
        <v>624</v>
      </c>
    </row>
    <row r="415" spans="24:27" x14ac:dyDescent="0.2">
      <c r="X415" s="190">
        <v>20410</v>
      </c>
      <c r="Y415" s="190" t="s">
        <v>625</v>
      </c>
      <c r="Z415" s="190" t="s">
        <v>626</v>
      </c>
      <c r="AA415" s="190" t="s">
        <v>627</v>
      </c>
    </row>
    <row r="416" spans="24:27" x14ac:dyDescent="0.2">
      <c r="X416" s="190">
        <v>20411</v>
      </c>
      <c r="Y416" s="190" t="s">
        <v>628</v>
      </c>
      <c r="Z416" s="190" t="s">
        <v>629</v>
      </c>
      <c r="AA416" s="190" t="s">
        <v>630</v>
      </c>
    </row>
    <row r="417" spans="24:27" x14ac:dyDescent="0.2">
      <c r="X417" s="190">
        <v>20412</v>
      </c>
      <c r="Y417" s="190" t="s">
        <v>631</v>
      </c>
      <c r="Z417" s="190" t="s">
        <v>632</v>
      </c>
      <c r="AA417" s="190" t="s">
        <v>633</v>
      </c>
    </row>
    <row r="418" spans="24:27" x14ac:dyDescent="0.2">
      <c r="X418" s="190">
        <v>20413</v>
      </c>
      <c r="Y418" s="190" t="s">
        <v>634</v>
      </c>
      <c r="Z418" s="190" t="s">
        <v>635</v>
      </c>
      <c r="AA418" s="190" t="s">
        <v>636</v>
      </c>
    </row>
    <row r="419" spans="24:27" x14ac:dyDescent="0.2">
      <c r="X419" s="190">
        <v>20414</v>
      </c>
      <c r="Y419" s="190" t="s">
        <v>637</v>
      </c>
      <c r="Z419" s="190" t="s">
        <v>638</v>
      </c>
      <c r="AA419" s="190" t="s">
        <v>639</v>
      </c>
    </row>
    <row r="420" spans="24:27" x14ac:dyDescent="0.2">
      <c r="X420" s="190">
        <v>20415</v>
      </c>
      <c r="Y420" s="190" t="s">
        <v>640</v>
      </c>
      <c r="Z420" s="190" t="s">
        <v>641</v>
      </c>
      <c r="AA420" s="190" t="s">
        <v>642</v>
      </c>
    </row>
    <row r="421" spans="24:27" x14ac:dyDescent="0.2">
      <c r="X421" s="190">
        <v>20416</v>
      </c>
      <c r="Y421" s="190" t="s">
        <v>643</v>
      </c>
      <c r="Z421" s="190" t="s">
        <v>644</v>
      </c>
      <c r="AA421" s="190" t="s">
        <v>645</v>
      </c>
    </row>
    <row r="422" spans="24:27" x14ac:dyDescent="0.2">
      <c r="X422" s="190">
        <v>20417</v>
      </c>
      <c r="Y422" s="190" t="s">
        <v>646</v>
      </c>
      <c r="Z422" s="190" t="s">
        <v>647</v>
      </c>
      <c r="AA422" s="190" t="s">
        <v>648</v>
      </c>
    </row>
    <row r="423" spans="24:27" x14ac:dyDescent="0.2">
      <c r="X423" s="190">
        <v>20418</v>
      </c>
      <c r="Y423" s="190" t="s">
        <v>649</v>
      </c>
      <c r="Z423" s="190" t="s">
        <v>650</v>
      </c>
      <c r="AA423" s="190" t="s">
        <v>651</v>
      </c>
    </row>
    <row r="424" spans="24:27" x14ac:dyDescent="0.2">
      <c r="X424" s="190">
        <v>20419</v>
      </c>
      <c r="Y424" s="190" t="s">
        <v>652</v>
      </c>
      <c r="Z424" s="190" t="s">
        <v>653</v>
      </c>
      <c r="AA424" s="190" t="s">
        <v>654</v>
      </c>
    </row>
    <row r="425" spans="24:27" x14ac:dyDescent="0.2">
      <c r="X425" s="190">
        <v>20420</v>
      </c>
      <c r="Y425" s="190" t="s">
        <v>655</v>
      </c>
      <c r="Z425" s="190" t="s">
        <v>656</v>
      </c>
      <c r="AA425" s="190" t="s">
        <v>657</v>
      </c>
    </row>
    <row r="426" spans="24:27" x14ac:dyDescent="0.2">
      <c r="X426" s="190">
        <v>20421</v>
      </c>
      <c r="Y426" s="190" t="s">
        <v>658</v>
      </c>
      <c r="Z426" s="190" t="s">
        <v>659</v>
      </c>
      <c r="AA426" s="190" t="s">
        <v>660</v>
      </c>
    </row>
    <row r="427" spans="24:27" x14ac:dyDescent="0.2">
      <c r="X427" s="190">
        <v>20422</v>
      </c>
      <c r="Y427" s="190" t="s">
        <v>661</v>
      </c>
      <c r="Z427" s="190" t="s">
        <v>662</v>
      </c>
      <c r="AA427" s="190" t="s">
        <v>663</v>
      </c>
    </row>
    <row r="428" spans="24:27" x14ac:dyDescent="0.2">
      <c r="X428" s="190">
        <v>20423</v>
      </c>
      <c r="Y428" s="190" t="s">
        <v>664</v>
      </c>
      <c r="Z428" s="190" t="s">
        <v>665</v>
      </c>
      <c r="AA428" s="190" t="s">
        <v>666</v>
      </c>
    </row>
    <row r="429" spans="24:27" x14ac:dyDescent="0.2">
      <c r="X429" s="190">
        <v>20424</v>
      </c>
      <c r="Y429" s="190" t="s">
        <v>667</v>
      </c>
      <c r="Z429" s="190" t="s">
        <v>668</v>
      </c>
      <c r="AA429" s="190" t="s">
        <v>669</v>
      </c>
    </row>
    <row r="430" spans="24:27" x14ac:dyDescent="0.2">
      <c r="X430" s="190">
        <v>20425</v>
      </c>
      <c r="Y430" s="190" t="s">
        <v>670</v>
      </c>
      <c r="Z430" s="190" t="s">
        <v>671</v>
      </c>
      <c r="AA430" s="190" t="s">
        <v>672</v>
      </c>
    </row>
    <row r="431" spans="24:27" x14ac:dyDescent="0.2">
      <c r="X431" s="190">
        <v>20426</v>
      </c>
      <c r="Y431" s="190" t="s">
        <v>673</v>
      </c>
      <c r="Z431" s="190" t="s">
        <v>674</v>
      </c>
      <c r="AA431" s="190" t="s">
        <v>675</v>
      </c>
    </row>
    <row r="432" spans="24:27" x14ac:dyDescent="0.2">
      <c r="X432" s="190">
        <v>20427</v>
      </c>
      <c r="Y432" s="190" t="s">
        <v>676</v>
      </c>
      <c r="Z432" s="190" t="s">
        <v>677</v>
      </c>
      <c r="AA432" s="190" t="s">
        <v>678</v>
      </c>
    </row>
    <row r="433" spans="24:27" x14ac:dyDescent="0.2">
      <c r="X433" s="190">
        <v>20428</v>
      </c>
      <c r="Y433" s="190" t="s">
        <v>679</v>
      </c>
      <c r="Z433" s="190" t="s">
        <v>680</v>
      </c>
      <c r="AA433" s="190" t="s">
        <v>681</v>
      </c>
    </row>
    <row r="434" spans="24:27" x14ac:dyDescent="0.2">
      <c r="X434" s="190">
        <v>20429</v>
      </c>
      <c r="Y434" s="190" t="s">
        <v>682</v>
      </c>
      <c r="Z434" s="190" t="s">
        <v>683</v>
      </c>
      <c r="AA434" s="190" t="s">
        <v>684</v>
      </c>
    </row>
    <row r="435" spans="24:27" x14ac:dyDescent="0.2">
      <c r="X435" s="190">
        <v>20430</v>
      </c>
      <c r="Y435" s="190" t="s">
        <v>685</v>
      </c>
      <c r="Z435" s="190" t="s">
        <v>686</v>
      </c>
      <c r="AA435" s="190" t="s">
        <v>687</v>
      </c>
    </row>
    <row r="436" spans="24:27" x14ac:dyDescent="0.2">
      <c r="X436" s="190">
        <v>20431</v>
      </c>
      <c r="Y436" s="190" t="s">
        <v>688</v>
      </c>
      <c r="Z436" s="190" t="s">
        <v>689</v>
      </c>
      <c r="AA436" s="190" t="s">
        <v>690</v>
      </c>
    </row>
    <row r="437" spans="24:27" x14ac:dyDescent="0.2">
      <c r="X437" s="190">
        <v>20432</v>
      </c>
      <c r="Y437" s="190" t="s">
        <v>691</v>
      </c>
      <c r="Z437" s="190" t="s">
        <v>692</v>
      </c>
      <c r="AA437" s="190" t="s">
        <v>693</v>
      </c>
    </row>
    <row r="438" spans="24:27" x14ac:dyDescent="0.2">
      <c r="X438" s="190">
        <v>20433</v>
      </c>
      <c r="Y438" s="190" t="s">
        <v>694</v>
      </c>
      <c r="Z438" s="190" t="s">
        <v>695</v>
      </c>
      <c r="AA438" s="190" t="s">
        <v>696</v>
      </c>
    </row>
    <row r="439" spans="24:27" x14ac:dyDescent="0.2">
      <c r="X439" s="190">
        <v>20434</v>
      </c>
      <c r="Y439" s="190" t="s">
        <v>697</v>
      </c>
      <c r="Z439" s="190" t="s">
        <v>698</v>
      </c>
      <c r="AA439" s="190" t="s">
        <v>699</v>
      </c>
    </row>
    <row r="440" spans="24:27" x14ac:dyDescent="0.2">
      <c r="X440" s="190">
        <v>20435</v>
      </c>
      <c r="Y440" s="190" t="s">
        <v>700</v>
      </c>
      <c r="Z440" s="190" t="s">
        <v>701</v>
      </c>
      <c r="AA440" s="190" t="s">
        <v>702</v>
      </c>
    </row>
    <row r="441" spans="24:27" x14ac:dyDescent="0.2">
      <c r="X441" s="190">
        <v>20436</v>
      </c>
      <c r="Y441" s="190" t="s">
        <v>703</v>
      </c>
      <c r="Z441" s="190" t="s">
        <v>704</v>
      </c>
      <c r="AA441" s="190" t="s">
        <v>705</v>
      </c>
    </row>
    <row r="442" spans="24:27" x14ac:dyDescent="0.2">
      <c r="X442" s="190">
        <v>20437</v>
      </c>
      <c r="Y442" s="190" t="s">
        <v>706</v>
      </c>
      <c r="Z442" s="190" t="s">
        <v>707</v>
      </c>
      <c r="AA442" s="190" t="s">
        <v>708</v>
      </c>
    </row>
    <row r="443" spans="24:27" x14ac:dyDescent="0.2">
      <c r="X443" s="190">
        <v>20438</v>
      </c>
      <c r="Y443" s="190" t="s">
        <v>709</v>
      </c>
      <c r="Z443" s="190" t="s">
        <v>710</v>
      </c>
      <c r="AA443" s="190" t="s">
        <v>711</v>
      </c>
    </row>
    <row r="444" spans="24:27" x14ac:dyDescent="0.2">
      <c r="X444" s="190">
        <v>20439</v>
      </c>
      <c r="Y444" s="190" t="s">
        <v>712</v>
      </c>
      <c r="Z444" s="190" t="s">
        <v>713</v>
      </c>
      <c r="AA444" s="190" t="s">
        <v>714</v>
      </c>
    </row>
    <row r="445" spans="24:27" x14ac:dyDescent="0.2">
      <c r="X445" s="190">
        <v>20440</v>
      </c>
      <c r="Y445" s="190" t="s">
        <v>715</v>
      </c>
      <c r="Z445" s="190" t="s">
        <v>716</v>
      </c>
      <c r="AA445" s="190" t="s">
        <v>717</v>
      </c>
    </row>
    <row r="446" spans="24:27" x14ac:dyDescent="0.2">
      <c r="X446" s="190">
        <v>20441</v>
      </c>
      <c r="Y446" s="190" t="s">
        <v>718</v>
      </c>
      <c r="Z446" s="190" t="s">
        <v>719</v>
      </c>
      <c r="AA446" s="190" t="s">
        <v>720</v>
      </c>
    </row>
    <row r="447" spans="24:27" x14ac:dyDescent="0.2">
      <c r="X447" s="190">
        <v>20442</v>
      </c>
      <c r="Y447" s="190" t="s">
        <v>721</v>
      </c>
      <c r="Z447" s="190" t="s">
        <v>722</v>
      </c>
      <c r="AA447" s="190" t="s">
        <v>723</v>
      </c>
    </row>
    <row r="448" spans="24:27" x14ac:dyDescent="0.2">
      <c r="X448" s="190">
        <v>20443</v>
      </c>
      <c r="Y448" s="190" t="s">
        <v>724</v>
      </c>
      <c r="Z448" s="190" t="s">
        <v>725</v>
      </c>
      <c r="AA448" s="190" t="s">
        <v>726</v>
      </c>
    </row>
    <row r="449" spans="24:27" x14ac:dyDescent="0.2">
      <c r="X449" s="190">
        <v>20444</v>
      </c>
      <c r="Y449" s="190" t="s">
        <v>727</v>
      </c>
      <c r="Z449" s="190" t="s">
        <v>728</v>
      </c>
      <c r="AA449" s="190" t="s">
        <v>729</v>
      </c>
    </row>
    <row r="450" spans="24:27" x14ac:dyDescent="0.2">
      <c r="X450" s="190">
        <v>20445</v>
      </c>
      <c r="Y450" s="190" t="s">
        <v>730</v>
      </c>
      <c r="Z450" s="190" t="s">
        <v>731</v>
      </c>
      <c r="AA450" s="190" t="s">
        <v>732</v>
      </c>
    </row>
    <row r="451" spans="24:27" x14ac:dyDescent="0.2">
      <c r="X451" s="190">
        <v>20446</v>
      </c>
      <c r="Y451" s="190" t="s">
        <v>733</v>
      </c>
      <c r="Z451" s="190" t="s">
        <v>734</v>
      </c>
      <c r="AA451" s="190" t="s">
        <v>735</v>
      </c>
    </row>
    <row r="452" spans="24:27" x14ac:dyDescent="0.2">
      <c r="X452" s="190">
        <v>20447</v>
      </c>
      <c r="Y452" s="190" t="s">
        <v>736</v>
      </c>
      <c r="Z452" s="190" t="s">
        <v>737</v>
      </c>
      <c r="AA452" s="190" t="s">
        <v>738</v>
      </c>
    </row>
    <row r="453" spans="24:27" x14ac:dyDescent="0.2">
      <c r="X453" s="190">
        <v>20448</v>
      </c>
      <c r="Y453" s="190" t="s">
        <v>739</v>
      </c>
      <c r="Z453" s="190" t="s">
        <v>740</v>
      </c>
      <c r="AA453" s="190" t="s">
        <v>741</v>
      </c>
    </row>
    <row r="454" spans="24:27" x14ac:dyDescent="0.2">
      <c r="X454" s="190">
        <v>20449</v>
      </c>
      <c r="Y454" s="190" t="s">
        <v>742</v>
      </c>
      <c r="Z454" s="190" t="s">
        <v>743</v>
      </c>
      <c r="AA454" s="190" t="s">
        <v>744</v>
      </c>
    </row>
    <row r="455" spans="24:27" x14ac:dyDescent="0.2">
      <c r="X455" s="190">
        <v>20450</v>
      </c>
      <c r="Y455" s="190" t="s">
        <v>745</v>
      </c>
      <c r="Z455" s="190" t="s">
        <v>746</v>
      </c>
      <c r="AA455" s="190" t="s">
        <v>747</v>
      </c>
    </row>
    <row r="456" spans="24:27" x14ac:dyDescent="0.2">
      <c r="X456" s="190">
        <v>20451</v>
      </c>
      <c r="Y456" s="190" t="s">
        <v>748</v>
      </c>
      <c r="Z456" s="190" t="s">
        <v>749</v>
      </c>
      <c r="AA456" s="190" t="s">
        <v>750</v>
      </c>
    </row>
    <row r="457" spans="24:27" x14ac:dyDescent="0.2">
      <c r="X457" s="190">
        <v>20452</v>
      </c>
      <c r="Y457" s="190" t="s">
        <v>751</v>
      </c>
      <c r="Z457" s="190" t="s">
        <v>752</v>
      </c>
      <c r="AA457" s="190" t="s">
        <v>753</v>
      </c>
    </row>
    <row r="458" spans="24:27" x14ac:dyDescent="0.2">
      <c r="X458" s="190">
        <v>20453</v>
      </c>
      <c r="Y458" s="190" t="s">
        <v>754</v>
      </c>
      <c r="Z458" s="190" t="s">
        <v>755</v>
      </c>
      <c r="AA458" s="190" t="s">
        <v>756</v>
      </c>
    </row>
    <row r="459" spans="24:27" x14ac:dyDescent="0.2">
      <c r="X459" s="190">
        <v>20454</v>
      </c>
      <c r="Y459" s="190" t="s">
        <v>757</v>
      </c>
      <c r="Z459" s="190" t="s">
        <v>758</v>
      </c>
      <c r="AA459" s="190" t="s">
        <v>759</v>
      </c>
    </row>
    <row r="460" spans="24:27" x14ac:dyDescent="0.2">
      <c r="X460" s="190">
        <v>20455</v>
      </c>
      <c r="Y460" s="190" t="s">
        <v>760</v>
      </c>
      <c r="Z460" s="190" t="s">
        <v>761</v>
      </c>
      <c r="AA460" s="190" t="s">
        <v>762</v>
      </c>
    </row>
    <row r="461" spans="24:27" x14ac:dyDescent="0.2">
      <c r="X461" s="190">
        <v>20456</v>
      </c>
      <c r="Y461" s="190" t="s">
        <v>763</v>
      </c>
      <c r="Z461" s="190" t="s">
        <v>764</v>
      </c>
      <c r="AA461" s="190" t="s">
        <v>765</v>
      </c>
    </row>
    <row r="462" spans="24:27" x14ac:dyDescent="0.2">
      <c r="X462" s="190">
        <v>20457</v>
      </c>
      <c r="Y462" s="190" t="s">
        <v>766</v>
      </c>
      <c r="Z462" s="190" t="s">
        <v>767</v>
      </c>
      <c r="AA462" s="190" t="s">
        <v>768</v>
      </c>
    </row>
    <row r="463" spans="24:27" x14ac:dyDescent="0.2">
      <c r="X463" s="190">
        <v>20458</v>
      </c>
      <c r="Y463" s="190" t="s">
        <v>769</v>
      </c>
      <c r="Z463" s="190" t="s">
        <v>770</v>
      </c>
      <c r="AA463" s="190" t="s">
        <v>771</v>
      </c>
    </row>
    <row r="464" spans="24:27" x14ac:dyDescent="0.2">
      <c r="X464" s="190">
        <v>20459</v>
      </c>
      <c r="Y464" s="190" t="s">
        <v>772</v>
      </c>
      <c r="Z464" s="190" t="s">
        <v>773</v>
      </c>
      <c r="AA464" s="190" t="s">
        <v>774</v>
      </c>
    </row>
    <row r="465" spans="24:27" x14ac:dyDescent="0.2">
      <c r="X465" s="190">
        <v>20460</v>
      </c>
      <c r="Y465" s="190" t="s">
        <v>775</v>
      </c>
      <c r="Z465" s="190" t="s">
        <v>776</v>
      </c>
      <c r="AA465" s="190" t="s">
        <v>777</v>
      </c>
    </row>
    <row r="466" spans="24:27" x14ac:dyDescent="0.2">
      <c r="X466" s="190">
        <v>20461</v>
      </c>
      <c r="Y466" s="190" t="s">
        <v>778</v>
      </c>
      <c r="Z466" s="190" t="s">
        <v>779</v>
      </c>
      <c r="AA466" s="190" t="s">
        <v>780</v>
      </c>
    </row>
    <row r="467" spans="24:27" x14ac:dyDescent="0.2">
      <c r="X467" s="190">
        <v>20462</v>
      </c>
      <c r="Y467" s="190" t="s">
        <v>781</v>
      </c>
      <c r="Z467" s="190" t="s">
        <v>782</v>
      </c>
      <c r="AA467" s="190" t="s">
        <v>783</v>
      </c>
    </row>
    <row r="468" spans="24:27" x14ac:dyDescent="0.2">
      <c r="X468" s="190">
        <v>20463</v>
      </c>
      <c r="Y468" s="190" t="s">
        <v>784</v>
      </c>
      <c r="Z468" s="190" t="s">
        <v>785</v>
      </c>
      <c r="AA468" s="190" t="s">
        <v>786</v>
      </c>
    </row>
    <row r="469" spans="24:27" x14ac:dyDescent="0.2">
      <c r="X469" s="190">
        <v>20464</v>
      </c>
      <c r="Y469" s="190" t="s">
        <v>787</v>
      </c>
      <c r="Z469" s="190" t="s">
        <v>788</v>
      </c>
      <c r="AA469" s="190" t="s">
        <v>789</v>
      </c>
    </row>
    <row r="470" spans="24:27" x14ac:dyDescent="0.2">
      <c r="X470" s="190">
        <v>20465</v>
      </c>
      <c r="Y470" s="190" t="s">
        <v>790</v>
      </c>
      <c r="Z470" s="190" t="s">
        <v>791</v>
      </c>
      <c r="AA470" s="190" t="s">
        <v>792</v>
      </c>
    </row>
    <row r="471" spans="24:27" x14ac:dyDescent="0.2">
      <c r="X471" s="190">
        <v>20466</v>
      </c>
      <c r="Y471" s="190" t="s">
        <v>793</v>
      </c>
      <c r="Z471" s="190" t="s">
        <v>794</v>
      </c>
      <c r="AA471" s="190" t="s">
        <v>795</v>
      </c>
    </row>
    <row r="472" spans="24:27" x14ac:dyDescent="0.2">
      <c r="X472" s="190">
        <v>20467</v>
      </c>
      <c r="Y472" s="190" t="s">
        <v>796</v>
      </c>
      <c r="Z472" s="190" t="s">
        <v>797</v>
      </c>
      <c r="AA472" s="190" t="s">
        <v>798</v>
      </c>
    </row>
    <row r="473" spans="24:27" x14ac:dyDescent="0.2">
      <c r="X473" s="190">
        <v>20468</v>
      </c>
      <c r="Y473" s="190" t="s">
        <v>799</v>
      </c>
      <c r="Z473" s="190" t="s">
        <v>800</v>
      </c>
      <c r="AA473" s="190" t="s">
        <v>801</v>
      </c>
    </row>
    <row r="474" spans="24:27" x14ac:dyDescent="0.2">
      <c r="X474" s="190">
        <v>20469</v>
      </c>
      <c r="Y474" s="190" t="s">
        <v>802</v>
      </c>
      <c r="Z474" s="190" t="s">
        <v>803</v>
      </c>
      <c r="AA474" s="190" t="s">
        <v>804</v>
      </c>
    </row>
    <row r="475" spans="24:27" x14ac:dyDescent="0.2">
      <c r="X475" s="190">
        <v>20470</v>
      </c>
      <c r="Y475" s="190" t="s">
        <v>805</v>
      </c>
      <c r="Z475" s="190" t="s">
        <v>806</v>
      </c>
      <c r="AA475" s="190" t="s">
        <v>807</v>
      </c>
    </row>
    <row r="476" spans="24:27" x14ac:dyDescent="0.2">
      <c r="X476" s="190">
        <v>20471</v>
      </c>
      <c r="Y476" s="190" t="s">
        <v>808</v>
      </c>
      <c r="Z476" s="190" t="s">
        <v>809</v>
      </c>
      <c r="AA476" s="190" t="s">
        <v>810</v>
      </c>
    </row>
    <row r="477" spans="24:27" x14ac:dyDescent="0.2">
      <c r="X477" s="190">
        <v>20472</v>
      </c>
      <c r="Y477" s="190" t="s">
        <v>811</v>
      </c>
      <c r="Z477" s="190" t="s">
        <v>812</v>
      </c>
      <c r="AA477" s="190" t="s">
        <v>813</v>
      </c>
    </row>
    <row r="478" spans="24:27" x14ac:dyDescent="0.2">
      <c r="X478" s="190">
        <v>20473</v>
      </c>
      <c r="Y478" s="190" t="s">
        <v>814</v>
      </c>
      <c r="Z478" s="190" t="s">
        <v>815</v>
      </c>
      <c r="AA478" s="190" t="s">
        <v>816</v>
      </c>
    </row>
    <row r="479" spans="24:27" x14ac:dyDescent="0.2">
      <c r="X479" s="190">
        <v>20474</v>
      </c>
      <c r="Y479" s="190" t="s">
        <v>817</v>
      </c>
      <c r="Z479" s="190" t="s">
        <v>818</v>
      </c>
      <c r="AA479" s="190" t="s">
        <v>819</v>
      </c>
    </row>
    <row r="480" spans="24:27" x14ac:dyDescent="0.2">
      <c r="X480" s="190">
        <v>20475</v>
      </c>
      <c r="Y480" s="190" t="s">
        <v>820</v>
      </c>
      <c r="Z480" s="190" t="s">
        <v>821</v>
      </c>
      <c r="AA480" s="190" t="s">
        <v>822</v>
      </c>
    </row>
    <row r="481" spans="24:27" x14ac:dyDescent="0.2">
      <c r="X481" s="190">
        <v>20476</v>
      </c>
      <c r="Y481" s="190" t="s">
        <v>823</v>
      </c>
      <c r="Z481" s="190" t="s">
        <v>824</v>
      </c>
      <c r="AA481" s="190" t="s">
        <v>825</v>
      </c>
    </row>
    <row r="482" spans="24:27" x14ac:dyDescent="0.2">
      <c r="X482" s="190">
        <v>20477</v>
      </c>
      <c r="Y482" s="190" t="s">
        <v>826</v>
      </c>
      <c r="Z482" s="190" t="s">
        <v>827</v>
      </c>
      <c r="AA482" s="190" t="s">
        <v>828</v>
      </c>
    </row>
    <row r="483" spans="24:27" x14ac:dyDescent="0.2">
      <c r="X483" s="190">
        <v>20478</v>
      </c>
      <c r="Y483" s="190" t="s">
        <v>829</v>
      </c>
      <c r="Z483" s="190" t="s">
        <v>830</v>
      </c>
      <c r="AA483" s="190" t="s">
        <v>831</v>
      </c>
    </row>
    <row r="484" spans="24:27" x14ac:dyDescent="0.2">
      <c r="X484" s="190">
        <v>20479</v>
      </c>
      <c r="Y484" s="190" t="s">
        <v>832</v>
      </c>
      <c r="Z484" s="190" t="s">
        <v>833</v>
      </c>
      <c r="AA484" s="190" t="s">
        <v>834</v>
      </c>
    </row>
    <row r="485" spans="24:27" x14ac:dyDescent="0.2">
      <c r="X485" s="190">
        <v>20480</v>
      </c>
      <c r="Y485" s="190" t="s">
        <v>835</v>
      </c>
      <c r="Z485" s="190" t="s">
        <v>836</v>
      </c>
      <c r="AA485" s="190" t="s">
        <v>837</v>
      </c>
    </row>
    <row r="486" spans="24:27" x14ac:dyDescent="0.2">
      <c r="X486" s="190">
        <v>20481</v>
      </c>
      <c r="Y486" s="190" t="s">
        <v>838</v>
      </c>
      <c r="Z486" s="190" t="s">
        <v>839</v>
      </c>
      <c r="AA486" s="190" t="s">
        <v>840</v>
      </c>
    </row>
    <row r="487" spans="24:27" x14ac:dyDescent="0.2">
      <c r="X487" s="190">
        <v>20482</v>
      </c>
      <c r="Y487" s="190" t="s">
        <v>841</v>
      </c>
      <c r="Z487" s="190" t="s">
        <v>842</v>
      </c>
      <c r="AA487" s="190" t="s">
        <v>843</v>
      </c>
    </row>
    <row r="488" spans="24:27" x14ac:dyDescent="0.2">
      <c r="X488" s="190">
        <v>20483</v>
      </c>
      <c r="Y488" s="190" t="s">
        <v>844</v>
      </c>
      <c r="Z488" s="190" t="s">
        <v>845</v>
      </c>
      <c r="AA488" s="190" t="s">
        <v>846</v>
      </c>
    </row>
    <row r="489" spans="24:27" x14ac:dyDescent="0.2">
      <c r="X489" s="190">
        <v>20484</v>
      </c>
      <c r="Y489" s="190" t="s">
        <v>847</v>
      </c>
      <c r="Z489" s="190" t="s">
        <v>848</v>
      </c>
      <c r="AA489" s="190" t="s">
        <v>849</v>
      </c>
    </row>
    <row r="490" spans="24:27" x14ac:dyDescent="0.2">
      <c r="X490" s="190">
        <v>20485</v>
      </c>
      <c r="Y490" s="190" t="s">
        <v>850</v>
      </c>
      <c r="Z490" s="190" t="s">
        <v>851</v>
      </c>
      <c r="AA490" s="190" t="s">
        <v>852</v>
      </c>
    </row>
    <row r="491" spans="24:27" x14ac:dyDescent="0.2">
      <c r="X491" s="190">
        <v>20486</v>
      </c>
      <c r="Y491" s="190" t="s">
        <v>853</v>
      </c>
      <c r="Z491" s="190" t="s">
        <v>854</v>
      </c>
      <c r="AA491" s="190" t="s">
        <v>855</v>
      </c>
    </row>
    <row r="492" spans="24:27" x14ac:dyDescent="0.2">
      <c r="X492" s="190">
        <v>20487</v>
      </c>
      <c r="Y492" s="190" t="s">
        <v>856</v>
      </c>
      <c r="Z492" s="190" t="s">
        <v>857</v>
      </c>
      <c r="AA492" s="190" t="s">
        <v>858</v>
      </c>
    </row>
    <row r="493" spans="24:27" x14ac:dyDescent="0.2">
      <c r="X493" s="190">
        <v>20488</v>
      </c>
      <c r="Y493" s="190" t="s">
        <v>859</v>
      </c>
      <c r="Z493" s="190" t="s">
        <v>860</v>
      </c>
      <c r="AA493" s="190" t="s">
        <v>861</v>
      </c>
    </row>
    <row r="494" spans="24:27" x14ac:dyDescent="0.2">
      <c r="X494" s="190">
        <v>20489</v>
      </c>
      <c r="Y494" s="190" t="s">
        <v>862</v>
      </c>
      <c r="Z494" s="190" t="s">
        <v>863</v>
      </c>
      <c r="AA494" s="190" t="s">
        <v>864</v>
      </c>
    </row>
    <row r="495" spans="24:27" x14ac:dyDescent="0.2">
      <c r="X495" s="190">
        <v>20490</v>
      </c>
      <c r="Y495" s="190" t="s">
        <v>865</v>
      </c>
      <c r="Z495" s="190" t="s">
        <v>866</v>
      </c>
      <c r="AA495" s="190" t="s">
        <v>867</v>
      </c>
    </row>
    <row r="496" spans="24:27" x14ac:dyDescent="0.2">
      <c r="X496" s="190">
        <v>20491</v>
      </c>
      <c r="Y496" s="190" t="s">
        <v>868</v>
      </c>
      <c r="Z496" s="190" t="s">
        <v>869</v>
      </c>
      <c r="AA496" s="190" t="s">
        <v>870</v>
      </c>
    </row>
    <row r="497" spans="24:27" x14ac:dyDescent="0.2">
      <c r="X497" s="190">
        <v>20492</v>
      </c>
      <c r="Y497" s="190" t="s">
        <v>871</v>
      </c>
      <c r="Z497" s="190" t="s">
        <v>872</v>
      </c>
      <c r="AA497" s="190" t="s">
        <v>873</v>
      </c>
    </row>
    <row r="498" spans="24:27" x14ac:dyDescent="0.2">
      <c r="X498" s="190">
        <v>20493</v>
      </c>
      <c r="Y498" s="190" t="s">
        <v>874</v>
      </c>
      <c r="Z498" s="190" t="s">
        <v>875</v>
      </c>
      <c r="AA498" s="190" t="s">
        <v>876</v>
      </c>
    </row>
    <row r="499" spans="24:27" x14ac:dyDescent="0.2">
      <c r="X499" s="190">
        <v>20494</v>
      </c>
      <c r="Y499" s="190" t="s">
        <v>877</v>
      </c>
      <c r="Z499" s="190" t="s">
        <v>878</v>
      </c>
      <c r="AA499" s="190" t="s">
        <v>879</v>
      </c>
    </row>
    <row r="500" spans="24:27" x14ac:dyDescent="0.2">
      <c r="X500" s="190">
        <v>20495</v>
      </c>
      <c r="Y500" s="190" t="s">
        <v>880</v>
      </c>
      <c r="Z500" s="190" t="s">
        <v>881</v>
      </c>
      <c r="AA500" s="190" t="s">
        <v>882</v>
      </c>
    </row>
    <row r="501" spans="24:27" x14ac:dyDescent="0.2">
      <c r="X501" s="190">
        <v>20496</v>
      </c>
      <c r="Y501" s="190" t="s">
        <v>883</v>
      </c>
      <c r="Z501" s="190" t="s">
        <v>884</v>
      </c>
      <c r="AA501" s="190" t="s">
        <v>885</v>
      </c>
    </row>
    <row r="502" spans="24:27" x14ac:dyDescent="0.2">
      <c r="X502" s="190">
        <v>20497</v>
      </c>
      <c r="Y502" s="190" t="s">
        <v>886</v>
      </c>
      <c r="Z502" s="190" t="s">
        <v>887</v>
      </c>
      <c r="AA502" s="190" t="s">
        <v>888</v>
      </c>
    </row>
    <row r="503" spans="24:27" x14ac:dyDescent="0.2">
      <c r="X503" s="190">
        <v>20498</v>
      </c>
      <c r="Y503" s="190" t="s">
        <v>889</v>
      </c>
      <c r="Z503" s="190" t="s">
        <v>890</v>
      </c>
      <c r="AA503" s="190" t="s">
        <v>891</v>
      </c>
    </row>
    <row r="504" spans="24:27" x14ac:dyDescent="0.2">
      <c r="X504" s="190">
        <v>20499</v>
      </c>
      <c r="Y504" s="190" t="s">
        <v>892</v>
      </c>
      <c r="Z504" s="190" t="s">
        <v>893</v>
      </c>
      <c r="AA504" s="190" t="s">
        <v>894</v>
      </c>
    </row>
    <row r="505" spans="24:27" x14ac:dyDescent="0.2">
      <c r="X505" s="190">
        <v>20500</v>
      </c>
      <c r="Y505" s="190" t="s">
        <v>895</v>
      </c>
      <c r="Z505" s="190" t="s">
        <v>896</v>
      </c>
      <c r="AA505" s="190" t="s">
        <v>897</v>
      </c>
    </row>
    <row r="506" spans="24:27" x14ac:dyDescent="0.2">
      <c r="X506" s="190">
        <v>20501</v>
      </c>
      <c r="Y506" s="190" t="s">
        <v>898</v>
      </c>
      <c r="Z506" s="190" t="s">
        <v>899</v>
      </c>
      <c r="AA506" s="190" t="s">
        <v>900</v>
      </c>
    </row>
    <row r="507" spans="24:27" x14ac:dyDescent="0.2">
      <c r="X507" s="190">
        <v>20502</v>
      </c>
      <c r="Y507" s="190" t="s">
        <v>901</v>
      </c>
      <c r="Z507" s="190" t="s">
        <v>902</v>
      </c>
      <c r="AA507" s="190" t="s">
        <v>903</v>
      </c>
    </row>
    <row r="508" spans="24:27" x14ac:dyDescent="0.2">
      <c r="X508" s="190">
        <v>20503</v>
      </c>
      <c r="Y508" s="190" t="s">
        <v>904</v>
      </c>
      <c r="Z508" s="190" t="s">
        <v>905</v>
      </c>
      <c r="AA508" s="190" t="s">
        <v>906</v>
      </c>
    </row>
    <row r="509" spans="24:27" x14ac:dyDescent="0.2">
      <c r="X509" s="190">
        <v>20504</v>
      </c>
      <c r="Y509" s="190" t="s">
        <v>907</v>
      </c>
      <c r="Z509" s="190" t="s">
        <v>908</v>
      </c>
      <c r="AA509" s="190" t="s">
        <v>909</v>
      </c>
    </row>
    <row r="510" spans="24:27" x14ac:dyDescent="0.2">
      <c r="X510" s="190">
        <v>20505</v>
      </c>
      <c r="Y510" s="190" t="s">
        <v>910</v>
      </c>
      <c r="Z510" s="190" t="s">
        <v>911</v>
      </c>
      <c r="AA510" s="190" t="s">
        <v>912</v>
      </c>
    </row>
    <row r="511" spans="24:27" x14ac:dyDescent="0.2">
      <c r="X511" s="190">
        <v>20506</v>
      </c>
      <c r="Y511" s="190" t="s">
        <v>913</v>
      </c>
      <c r="Z511" s="190" t="s">
        <v>914</v>
      </c>
      <c r="AA511" s="190" t="s">
        <v>915</v>
      </c>
    </row>
    <row r="512" spans="24:27" x14ac:dyDescent="0.2">
      <c r="X512" s="190">
        <v>20507</v>
      </c>
      <c r="Y512" s="190" t="s">
        <v>916</v>
      </c>
      <c r="Z512" s="190" t="s">
        <v>917</v>
      </c>
      <c r="AA512" s="190" t="s">
        <v>918</v>
      </c>
    </row>
    <row r="513" spans="24:27" x14ac:dyDescent="0.2">
      <c r="X513" s="190">
        <v>20508</v>
      </c>
      <c r="Y513" s="190" t="s">
        <v>919</v>
      </c>
      <c r="Z513" s="190" t="s">
        <v>920</v>
      </c>
      <c r="AA513" s="190" t="s">
        <v>921</v>
      </c>
    </row>
    <row r="514" spans="24:27" x14ac:dyDescent="0.2">
      <c r="X514" s="190">
        <v>20509</v>
      </c>
      <c r="Y514" s="190" t="s">
        <v>922</v>
      </c>
      <c r="Z514" s="190" t="s">
        <v>923</v>
      </c>
      <c r="AA514" s="190" t="s">
        <v>924</v>
      </c>
    </row>
    <row r="515" spans="24:27" x14ac:dyDescent="0.2">
      <c r="X515" s="190">
        <v>20510</v>
      </c>
      <c r="Y515" s="190" t="s">
        <v>925</v>
      </c>
      <c r="Z515" s="190" t="s">
        <v>926</v>
      </c>
      <c r="AA515" s="190" t="s">
        <v>927</v>
      </c>
    </row>
    <row r="516" spans="24:27" x14ac:dyDescent="0.2">
      <c r="X516" s="190">
        <v>20511</v>
      </c>
      <c r="Y516" s="190" t="s">
        <v>928</v>
      </c>
      <c r="Z516" s="190" t="s">
        <v>929</v>
      </c>
      <c r="AA516" s="190" t="s">
        <v>930</v>
      </c>
    </row>
    <row r="517" spans="24:27" x14ac:dyDescent="0.2">
      <c r="X517" s="190">
        <v>20512</v>
      </c>
      <c r="Y517" s="190" t="s">
        <v>931</v>
      </c>
      <c r="Z517" s="190" t="s">
        <v>932</v>
      </c>
      <c r="AA517" s="190" t="s">
        <v>933</v>
      </c>
    </row>
    <row r="518" spans="24:27" x14ac:dyDescent="0.2">
      <c r="X518" s="190">
        <v>20513</v>
      </c>
      <c r="Y518" s="190" t="s">
        <v>934</v>
      </c>
      <c r="Z518" s="190" t="s">
        <v>935</v>
      </c>
      <c r="AA518" s="190" t="s">
        <v>936</v>
      </c>
    </row>
    <row r="519" spans="24:27" x14ac:dyDescent="0.2">
      <c r="X519" s="190">
        <v>20514</v>
      </c>
      <c r="Y519" s="190" t="s">
        <v>937</v>
      </c>
      <c r="Z519" s="190" t="s">
        <v>938</v>
      </c>
      <c r="AA519" s="190" t="s">
        <v>939</v>
      </c>
    </row>
    <row r="520" spans="24:27" x14ac:dyDescent="0.2">
      <c r="X520" s="190">
        <v>20515</v>
      </c>
      <c r="Y520" s="190" t="s">
        <v>940</v>
      </c>
      <c r="Z520" s="190" t="s">
        <v>941</v>
      </c>
      <c r="AA520" s="190" t="s">
        <v>942</v>
      </c>
    </row>
    <row r="521" spans="24:27" x14ac:dyDescent="0.2">
      <c r="X521" s="190">
        <v>20516</v>
      </c>
      <c r="Y521" s="190" t="s">
        <v>943</v>
      </c>
      <c r="Z521" s="190" t="s">
        <v>944</v>
      </c>
      <c r="AA521" s="190" t="s">
        <v>945</v>
      </c>
    </row>
    <row r="522" spans="24:27" x14ac:dyDescent="0.2">
      <c r="X522" s="190">
        <v>20517</v>
      </c>
      <c r="Y522" s="190" t="s">
        <v>946</v>
      </c>
      <c r="Z522" s="190" t="s">
        <v>947</v>
      </c>
      <c r="AA522" s="190" t="s">
        <v>948</v>
      </c>
    </row>
    <row r="523" spans="24:27" x14ac:dyDescent="0.2">
      <c r="X523" s="190">
        <v>20518</v>
      </c>
      <c r="Y523" s="190" t="s">
        <v>949</v>
      </c>
      <c r="Z523" s="190" t="s">
        <v>950</v>
      </c>
      <c r="AA523" s="190" t="s">
        <v>951</v>
      </c>
    </row>
    <row r="524" spans="24:27" x14ac:dyDescent="0.2">
      <c r="X524" s="190">
        <v>20519</v>
      </c>
      <c r="Y524" s="190" t="s">
        <v>952</v>
      </c>
      <c r="Z524" s="190" t="s">
        <v>953</v>
      </c>
      <c r="AA524" s="190" t="s">
        <v>954</v>
      </c>
    </row>
    <row r="525" spans="24:27" x14ac:dyDescent="0.2">
      <c r="X525" s="190">
        <v>20520</v>
      </c>
      <c r="Y525" s="190" t="s">
        <v>955</v>
      </c>
      <c r="Z525" s="190" t="s">
        <v>956</v>
      </c>
      <c r="AA525" s="190" t="s">
        <v>957</v>
      </c>
    </row>
    <row r="526" spans="24:27" x14ac:dyDescent="0.2">
      <c r="X526" s="190">
        <v>20521</v>
      </c>
      <c r="Y526" s="190" t="s">
        <v>958</v>
      </c>
      <c r="Z526" s="190" t="s">
        <v>959</v>
      </c>
      <c r="AA526" s="190" t="s">
        <v>960</v>
      </c>
    </row>
    <row r="527" spans="24:27" x14ac:dyDescent="0.2">
      <c r="X527" s="190">
        <v>20522</v>
      </c>
      <c r="Y527" s="190" t="s">
        <v>961</v>
      </c>
      <c r="Z527" s="190" t="s">
        <v>962</v>
      </c>
      <c r="AA527" s="190" t="s">
        <v>963</v>
      </c>
    </row>
    <row r="528" spans="24:27" x14ac:dyDescent="0.2">
      <c r="X528" s="190">
        <v>20523</v>
      </c>
      <c r="Y528" s="190" t="s">
        <v>964</v>
      </c>
      <c r="Z528" s="190" t="s">
        <v>965</v>
      </c>
      <c r="AA528" s="190" t="s">
        <v>966</v>
      </c>
    </row>
    <row r="529" spans="24:27" x14ac:dyDescent="0.2">
      <c r="X529" s="190">
        <v>20524</v>
      </c>
      <c r="Y529" s="190" t="s">
        <v>967</v>
      </c>
      <c r="Z529" s="190" t="s">
        <v>968</v>
      </c>
      <c r="AA529" s="190" t="s">
        <v>969</v>
      </c>
    </row>
    <row r="530" spans="24:27" x14ac:dyDescent="0.2">
      <c r="X530" s="190">
        <v>20525</v>
      </c>
      <c r="Y530" s="190" t="s">
        <v>970</v>
      </c>
      <c r="Z530" s="190" t="s">
        <v>971</v>
      </c>
      <c r="AA530" s="190" t="s">
        <v>972</v>
      </c>
    </row>
    <row r="531" spans="24:27" x14ac:dyDescent="0.2">
      <c r="X531" s="190">
        <v>20526</v>
      </c>
      <c r="Y531" s="190" t="s">
        <v>973</v>
      </c>
      <c r="Z531" s="190" t="s">
        <v>974</v>
      </c>
      <c r="AA531" s="190" t="s">
        <v>975</v>
      </c>
    </row>
    <row r="532" spans="24:27" x14ac:dyDescent="0.2">
      <c r="X532" s="190">
        <v>20527</v>
      </c>
      <c r="Y532" s="190" t="s">
        <v>976</v>
      </c>
      <c r="Z532" s="190" t="s">
        <v>977</v>
      </c>
      <c r="AA532" s="190" t="s">
        <v>978</v>
      </c>
    </row>
    <row r="533" spans="24:27" x14ac:dyDescent="0.2">
      <c r="X533" s="190">
        <v>20528</v>
      </c>
      <c r="Y533" s="190" t="s">
        <v>979</v>
      </c>
      <c r="Z533" s="190" t="s">
        <v>980</v>
      </c>
      <c r="AA533" s="190" t="s">
        <v>981</v>
      </c>
    </row>
    <row r="534" spans="24:27" x14ac:dyDescent="0.2">
      <c r="X534" s="190">
        <v>20529</v>
      </c>
      <c r="Y534" s="190" t="s">
        <v>982</v>
      </c>
      <c r="Z534" s="190" t="s">
        <v>983</v>
      </c>
      <c r="AA534" s="190" t="s">
        <v>984</v>
      </c>
    </row>
    <row r="535" spans="24:27" x14ac:dyDescent="0.2">
      <c r="X535" s="190">
        <v>20530</v>
      </c>
      <c r="Y535" s="190" t="s">
        <v>985</v>
      </c>
      <c r="Z535" s="190" t="s">
        <v>986</v>
      </c>
      <c r="AA535" s="190" t="s">
        <v>987</v>
      </c>
    </row>
    <row r="536" spans="24:27" x14ac:dyDescent="0.2">
      <c r="X536" s="190">
        <v>20531</v>
      </c>
      <c r="Y536" s="190" t="s">
        <v>988</v>
      </c>
      <c r="Z536" s="190" t="s">
        <v>989</v>
      </c>
      <c r="AA536" s="190" t="s">
        <v>990</v>
      </c>
    </row>
    <row r="537" spans="24:27" x14ac:dyDescent="0.2">
      <c r="X537" s="190">
        <v>20532</v>
      </c>
      <c r="Y537" s="190" t="s">
        <v>991</v>
      </c>
      <c r="Z537" s="190" t="s">
        <v>992</v>
      </c>
      <c r="AA537" s="190" t="s">
        <v>993</v>
      </c>
    </row>
    <row r="538" spans="24:27" x14ac:dyDescent="0.2">
      <c r="X538" s="190">
        <v>20533</v>
      </c>
      <c r="Y538" s="190" t="s">
        <v>994</v>
      </c>
      <c r="Z538" s="190" t="s">
        <v>995</v>
      </c>
      <c r="AA538" s="190" t="s">
        <v>996</v>
      </c>
    </row>
    <row r="539" spans="24:27" x14ac:dyDescent="0.2">
      <c r="X539" s="190">
        <v>20534</v>
      </c>
      <c r="Y539" s="190" t="s">
        <v>997</v>
      </c>
      <c r="Z539" s="190" t="s">
        <v>998</v>
      </c>
      <c r="AA539" s="190" t="s">
        <v>999</v>
      </c>
    </row>
    <row r="540" spans="24:27" x14ac:dyDescent="0.2">
      <c r="X540" s="190">
        <v>20535</v>
      </c>
      <c r="Y540" s="190" t="s">
        <v>1000</v>
      </c>
      <c r="Z540" s="190" t="s">
        <v>1001</v>
      </c>
      <c r="AA540" s="190" t="s">
        <v>1002</v>
      </c>
    </row>
    <row r="541" spans="24:27" x14ac:dyDescent="0.2">
      <c r="X541" s="190">
        <v>20536</v>
      </c>
      <c r="Y541" s="190" t="s">
        <v>1003</v>
      </c>
      <c r="Z541" s="190" t="s">
        <v>1004</v>
      </c>
      <c r="AA541" s="190" t="s">
        <v>1005</v>
      </c>
    </row>
    <row r="542" spans="24:27" x14ac:dyDescent="0.2">
      <c r="X542" s="190">
        <v>20537</v>
      </c>
      <c r="Y542" s="190" t="s">
        <v>1006</v>
      </c>
      <c r="Z542" s="190" t="s">
        <v>1007</v>
      </c>
      <c r="AA542" s="190" t="s">
        <v>1008</v>
      </c>
    </row>
    <row r="543" spans="24:27" x14ac:dyDescent="0.2">
      <c r="X543" s="190">
        <v>20538</v>
      </c>
      <c r="Y543" s="190" t="s">
        <v>1009</v>
      </c>
      <c r="Z543" s="190" t="s">
        <v>1010</v>
      </c>
      <c r="AA543" s="190" t="s">
        <v>1011</v>
      </c>
    </row>
    <row r="544" spans="24:27" x14ac:dyDescent="0.2">
      <c r="X544" s="190">
        <v>20539</v>
      </c>
      <c r="Y544" s="190" t="s">
        <v>1012</v>
      </c>
      <c r="Z544" s="190" t="s">
        <v>1013</v>
      </c>
      <c r="AA544" s="190" t="s">
        <v>1014</v>
      </c>
    </row>
    <row r="545" spans="24:27" x14ac:dyDescent="0.2">
      <c r="X545" s="190">
        <v>20540</v>
      </c>
      <c r="Y545" s="190" t="s">
        <v>1015</v>
      </c>
      <c r="Z545" s="190" t="s">
        <v>1016</v>
      </c>
      <c r="AA545" s="190" t="s">
        <v>1017</v>
      </c>
    </row>
    <row r="546" spans="24:27" x14ac:dyDescent="0.2">
      <c r="X546" s="190">
        <v>20541</v>
      </c>
      <c r="Y546" s="190" t="s">
        <v>1018</v>
      </c>
      <c r="Z546" s="190" t="s">
        <v>1019</v>
      </c>
      <c r="AA546" s="190" t="s">
        <v>1020</v>
      </c>
    </row>
    <row r="547" spans="24:27" x14ac:dyDescent="0.2">
      <c r="X547" s="190">
        <v>20542</v>
      </c>
      <c r="Y547" s="190" t="s">
        <v>1021</v>
      </c>
      <c r="Z547" s="190" t="s">
        <v>1022</v>
      </c>
      <c r="AA547" s="190" t="s">
        <v>1023</v>
      </c>
    </row>
    <row r="548" spans="24:27" x14ac:dyDescent="0.2">
      <c r="X548" s="190">
        <v>20543</v>
      </c>
      <c r="Y548" s="190" t="s">
        <v>1024</v>
      </c>
      <c r="Z548" s="190" t="s">
        <v>1025</v>
      </c>
      <c r="AA548" s="190" t="s">
        <v>1026</v>
      </c>
    </row>
    <row r="549" spans="24:27" x14ac:dyDescent="0.2">
      <c r="X549" s="190">
        <v>20544</v>
      </c>
      <c r="Y549" s="190" t="s">
        <v>1027</v>
      </c>
      <c r="Z549" s="190" t="s">
        <v>1028</v>
      </c>
      <c r="AA549" s="190" t="s">
        <v>1029</v>
      </c>
    </row>
    <row r="550" spans="24:27" x14ac:dyDescent="0.2">
      <c r="X550" s="190">
        <v>20545</v>
      </c>
      <c r="Y550" s="190" t="s">
        <v>1030</v>
      </c>
      <c r="Z550" s="190" t="s">
        <v>1031</v>
      </c>
      <c r="AA550" s="190" t="s">
        <v>1032</v>
      </c>
    </row>
    <row r="551" spans="24:27" x14ac:dyDescent="0.2">
      <c r="X551" s="190">
        <v>20546</v>
      </c>
      <c r="Y551" s="190" t="s">
        <v>1033</v>
      </c>
      <c r="Z551" s="190" t="s">
        <v>1034</v>
      </c>
      <c r="AA551" s="190" t="s">
        <v>1035</v>
      </c>
    </row>
    <row r="552" spans="24:27" x14ac:dyDescent="0.2">
      <c r="X552" s="190">
        <v>20547</v>
      </c>
      <c r="Y552" s="190" t="s">
        <v>1036</v>
      </c>
      <c r="Z552" s="190" t="s">
        <v>1037</v>
      </c>
      <c r="AA552" s="190" t="s">
        <v>1038</v>
      </c>
    </row>
    <row r="553" spans="24:27" x14ac:dyDescent="0.2">
      <c r="X553" s="190">
        <v>20548</v>
      </c>
      <c r="Y553" s="190" t="s">
        <v>1039</v>
      </c>
      <c r="Z553" s="190" t="s">
        <v>1040</v>
      </c>
      <c r="AA553" s="190" t="s">
        <v>1041</v>
      </c>
    </row>
    <row r="554" spans="24:27" x14ac:dyDescent="0.2">
      <c r="X554" s="190">
        <v>20549</v>
      </c>
      <c r="Y554" s="190" t="s">
        <v>1042</v>
      </c>
      <c r="Z554" s="190" t="s">
        <v>1043</v>
      </c>
      <c r="AA554" s="190" t="s">
        <v>1044</v>
      </c>
    </row>
    <row r="555" spans="24:27" x14ac:dyDescent="0.2">
      <c r="X555" s="190">
        <v>20550</v>
      </c>
      <c r="Y555" s="190" t="s">
        <v>1045</v>
      </c>
      <c r="Z555" s="190" t="s">
        <v>1046</v>
      </c>
      <c r="AA555" s="190" t="s">
        <v>1047</v>
      </c>
    </row>
    <row r="556" spans="24:27" x14ac:dyDescent="0.2">
      <c r="X556" s="190">
        <v>20551</v>
      </c>
      <c r="Y556" s="190" t="s">
        <v>1048</v>
      </c>
      <c r="Z556" s="190" t="s">
        <v>1049</v>
      </c>
      <c r="AA556" s="190" t="s">
        <v>1050</v>
      </c>
    </row>
    <row r="557" spans="24:27" x14ac:dyDescent="0.2">
      <c r="X557" s="190">
        <v>20552</v>
      </c>
      <c r="Y557" s="190" t="s">
        <v>1051</v>
      </c>
      <c r="Z557" s="190" t="s">
        <v>1052</v>
      </c>
      <c r="AA557" s="190" t="s">
        <v>1053</v>
      </c>
    </row>
    <row r="558" spans="24:27" x14ac:dyDescent="0.2">
      <c r="X558" s="190">
        <v>20553</v>
      </c>
      <c r="Y558" s="190" t="s">
        <v>1054</v>
      </c>
      <c r="Z558" s="190" t="s">
        <v>1055</v>
      </c>
      <c r="AA558" s="190" t="s">
        <v>1056</v>
      </c>
    </row>
    <row r="559" spans="24:27" x14ac:dyDescent="0.2">
      <c r="X559" s="190">
        <v>20554</v>
      </c>
      <c r="Y559" s="190" t="s">
        <v>1057</v>
      </c>
      <c r="Z559" s="190" t="s">
        <v>1058</v>
      </c>
      <c r="AA559" s="190" t="s">
        <v>1059</v>
      </c>
    </row>
    <row r="560" spans="24:27" x14ac:dyDescent="0.2">
      <c r="X560" s="190">
        <v>20555</v>
      </c>
      <c r="Y560" s="190" t="s">
        <v>1060</v>
      </c>
      <c r="Z560" s="190" t="s">
        <v>1061</v>
      </c>
      <c r="AA560" s="190" t="s">
        <v>1062</v>
      </c>
    </row>
    <row r="561" spans="24:27" x14ac:dyDescent="0.2">
      <c r="X561" s="190">
        <v>20556</v>
      </c>
      <c r="Y561" s="190" t="s">
        <v>1063</v>
      </c>
      <c r="Z561" s="190" t="s">
        <v>1064</v>
      </c>
      <c r="AA561" s="190" t="s">
        <v>1065</v>
      </c>
    </row>
    <row r="562" spans="24:27" x14ac:dyDescent="0.2">
      <c r="X562" s="190">
        <v>20557</v>
      </c>
      <c r="Y562" s="190" t="s">
        <v>1066</v>
      </c>
      <c r="Z562" s="190" t="s">
        <v>1067</v>
      </c>
      <c r="AA562" s="190" t="s">
        <v>1068</v>
      </c>
    </row>
    <row r="563" spans="24:27" x14ac:dyDescent="0.2">
      <c r="X563" s="190">
        <v>20558</v>
      </c>
      <c r="Y563" s="190" t="s">
        <v>1069</v>
      </c>
      <c r="Z563" s="190" t="s">
        <v>1070</v>
      </c>
      <c r="AA563" s="190" t="s">
        <v>1071</v>
      </c>
    </row>
    <row r="564" spans="24:27" x14ac:dyDescent="0.2">
      <c r="X564" s="190">
        <v>20559</v>
      </c>
      <c r="Y564" s="190" t="s">
        <v>1072</v>
      </c>
      <c r="Z564" s="190" t="s">
        <v>1073</v>
      </c>
      <c r="AA564" s="190" t="s">
        <v>1074</v>
      </c>
    </row>
    <row r="565" spans="24:27" x14ac:dyDescent="0.2">
      <c r="X565" s="190">
        <v>20560</v>
      </c>
      <c r="Y565" s="190" t="s">
        <v>1075</v>
      </c>
      <c r="Z565" s="190" t="s">
        <v>1076</v>
      </c>
      <c r="AA565" s="190" t="s">
        <v>1077</v>
      </c>
    </row>
    <row r="566" spans="24:27" x14ac:dyDescent="0.2">
      <c r="X566" s="190">
        <v>20561</v>
      </c>
      <c r="Y566" s="190" t="s">
        <v>1078</v>
      </c>
      <c r="Z566" s="190" t="s">
        <v>1079</v>
      </c>
      <c r="AA566" s="190" t="s">
        <v>1080</v>
      </c>
    </row>
    <row r="567" spans="24:27" x14ac:dyDescent="0.2">
      <c r="X567" s="190">
        <v>20562</v>
      </c>
      <c r="Y567" s="190" t="s">
        <v>1081</v>
      </c>
      <c r="Z567" s="190" t="s">
        <v>1082</v>
      </c>
      <c r="AA567" s="190" t="s">
        <v>1083</v>
      </c>
    </row>
    <row r="568" spans="24:27" x14ac:dyDescent="0.2">
      <c r="X568" s="190">
        <v>20563</v>
      </c>
      <c r="Y568" s="190" t="s">
        <v>1084</v>
      </c>
      <c r="Z568" s="190" t="s">
        <v>1085</v>
      </c>
      <c r="AA568" s="190" t="s">
        <v>1086</v>
      </c>
    </row>
    <row r="569" spans="24:27" x14ac:dyDescent="0.2">
      <c r="X569" s="190">
        <v>20564</v>
      </c>
      <c r="Y569" s="190" t="s">
        <v>1087</v>
      </c>
      <c r="Z569" s="190" t="s">
        <v>1088</v>
      </c>
      <c r="AA569" s="190" t="s">
        <v>1089</v>
      </c>
    </row>
    <row r="570" spans="24:27" x14ac:dyDescent="0.2">
      <c r="X570" s="190">
        <v>20565</v>
      </c>
      <c r="Y570" s="190" t="s">
        <v>1090</v>
      </c>
      <c r="Z570" s="190" t="s">
        <v>1091</v>
      </c>
      <c r="AA570" s="190" t="s">
        <v>1092</v>
      </c>
    </row>
    <row r="571" spans="24:27" x14ac:dyDescent="0.2">
      <c r="X571" s="190">
        <v>20566</v>
      </c>
      <c r="Y571" s="190" t="s">
        <v>1093</v>
      </c>
      <c r="Z571" s="190" t="s">
        <v>1094</v>
      </c>
      <c r="AA571" s="190" t="s">
        <v>1095</v>
      </c>
    </row>
    <row r="572" spans="24:27" x14ac:dyDescent="0.2">
      <c r="X572" s="190">
        <v>20567</v>
      </c>
      <c r="Y572" s="190" t="s">
        <v>1096</v>
      </c>
      <c r="Z572" s="190" t="s">
        <v>1097</v>
      </c>
      <c r="AA572" s="190" t="s">
        <v>1098</v>
      </c>
    </row>
    <row r="573" spans="24:27" x14ac:dyDescent="0.2">
      <c r="X573" s="190">
        <v>20568</v>
      </c>
      <c r="Y573" s="190" t="s">
        <v>1099</v>
      </c>
      <c r="Z573" s="190" t="s">
        <v>1100</v>
      </c>
      <c r="AA573" s="190" t="s">
        <v>1101</v>
      </c>
    </row>
    <row r="574" spans="24:27" x14ac:dyDescent="0.2">
      <c r="X574" s="190">
        <v>20569</v>
      </c>
      <c r="Y574" s="190" t="s">
        <v>1102</v>
      </c>
      <c r="Z574" s="190" t="s">
        <v>1103</v>
      </c>
      <c r="AA574" s="190" t="s">
        <v>1104</v>
      </c>
    </row>
    <row r="575" spans="24:27" x14ac:dyDescent="0.2">
      <c r="X575" s="190">
        <v>20570</v>
      </c>
      <c r="Y575" s="190" t="s">
        <v>1105</v>
      </c>
      <c r="Z575" s="190" t="s">
        <v>1106</v>
      </c>
      <c r="AA575" s="190" t="s">
        <v>1107</v>
      </c>
    </row>
    <row r="576" spans="24:27" x14ac:dyDescent="0.2">
      <c r="X576" s="190">
        <v>20571</v>
      </c>
      <c r="Y576" s="190" t="s">
        <v>1108</v>
      </c>
      <c r="Z576" s="190" t="s">
        <v>1109</v>
      </c>
      <c r="AA576" s="190" t="s">
        <v>1110</v>
      </c>
    </row>
    <row r="577" spans="24:27" x14ac:dyDescent="0.2">
      <c r="X577" s="190">
        <v>20572</v>
      </c>
      <c r="Y577" s="190" t="s">
        <v>1111</v>
      </c>
      <c r="Z577" s="190" t="s">
        <v>1112</v>
      </c>
      <c r="AA577" s="190" t="s">
        <v>1113</v>
      </c>
    </row>
    <row r="578" spans="24:27" x14ac:dyDescent="0.2">
      <c r="X578" s="190">
        <v>20573</v>
      </c>
      <c r="Y578" s="190" t="s">
        <v>1114</v>
      </c>
      <c r="Z578" s="190" t="s">
        <v>1115</v>
      </c>
      <c r="AA578" s="190" t="s">
        <v>1116</v>
      </c>
    </row>
    <row r="579" spans="24:27" x14ac:dyDescent="0.2">
      <c r="X579" s="190">
        <v>20574</v>
      </c>
      <c r="Y579" s="190" t="s">
        <v>1117</v>
      </c>
      <c r="Z579" s="190" t="s">
        <v>1118</v>
      </c>
      <c r="AA579" s="190" t="s">
        <v>1119</v>
      </c>
    </row>
    <row r="580" spans="24:27" x14ac:dyDescent="0.2">
      <c r="X580" s="190">
        <v>20575</v>
      </c>
      <c r="Y580" s="190" t="s">
        <v>1120</v>
      </c>
      <c r="Z580" s="190" t="s">
        <v>1121</v>
      </c>
      <c r="AA580" s="190" t="s">
        <v>1122</v>
      </c>
    </row>
    <row r="581" spans="24:27" x14ac:dyDescent="0.2">
      <c r="X581" s="190">
        <v>20576</v>
      </c>
      <c r="Y581" s="190" t="s">
        <v>1123</v>
      </c>
      <c r="Z581" s="190" t="s">
        <v>1124</v>
      </c>
      <c r="AA581" s="190" t="s">
        <v>1125</v>
      </c>
    </row>
    <row r="582" spans="24:27" x14ac:dyDescent="0.2">
      <c r="X582" s="190">
        <v>20577</v>
      </c>
      <c r="Y582" s="190" t="s">
        <v>1126</v>
      </c>
      <c r="Z582" s="190" t="s">
        <v>1127</v>
      </c>
      <c r="AA582" s="190" t="s">
        <v>1128</v>
      </c>
    </row>
    <row r="583" spans="24:27" x14ac:dyDescent="0.2">
      <c r="X583" s="190">
        <v>20578</v>
      </c>
      <c r="Y583" s="190" t="s">
        <v>1129</v>
      </c>
      <c r="Z583" s="190" t="s">
        <v>1130</v>
      </c>
      <c r="AA583" s="190" t="s">
        <v>1131</v>
      </c>
    </row>
    <row r="584" spans="24:27" x14ac:dyDescent="0.2">
      <c r="X584" s="190">
        <v>20579</v>
      </c>
      <c r="Y584" s="190" t="s">
        <v>1132</v>
      </c>
      <c r="Z584" s="190" t="s">
        <v>1133</v>
      </c>
      <c r="AA584" s="190" t="s">
        <v>1134</v>
      </c>
    </row>
    <row r="585" spans="24:27" x14ac:dyDescent="0.2">
      <c r="X585" s="190">
        <v>20580</v>
      </c>
      <c r="Y585" s="190" t="s">
        <v>1135</v>
      </c>
      <c r="Z585" s="190" t="s">
        <v>1136</v>
      </c>
      <c r="AA585" s="190" t="s">
        <v>1137</v>
      </c>
    </row>
    <row r="586" spans="24:27" x14ac:dyDescent="0.2">
      <c r="X586" s="190">
        <v>20581</v>
      </c>
      <c r="Y586" s="190" t="s">
        <v>1138</v>
      </c>
      <c r="Z586" s="190" t="s">
        <v>1139</v>
      </c>
      <c r="AA586" s="190" t="s">
        <v>1140</v>
      </c>
    </row>
    <row r="587" spans="24:27" x14ac:dyDescent="0.2">
      <c r="X587" s="190">
        <v>20582</v>
      </c>
      <c r="Y587" s="190" t="s">
        <v>1141</v>
      </c>
      <c r="Z587" s="190" t="s">
        <v>1142</v>
      </c>
      <c r="AA587" s="190" t="s">
        <v>1143</v>
      </c>
    </row>
    <row r="588" spans="24:27" x14ac:dyDescent="0.2">
      <c r="X588" s="190">
        <v>20583</v>
      </c>
      <c r="Y588" s="190" t="s">
        <v>1144</v>
      </c>
      <c r="Z588" s="190" t="s">
        <v>1145</v>
      </c>
      <c r="AA588" s="190" t="s">
        <v>1146</v>
      </c>
    </row>
    <row r="589" spans="24:27" x14ac:dyDescent="0.2">
      <c r="X589" s="190">
        <v>20584</v>
      </c>
      <c r="Y589" s="190" t="s">
        <v>1147</v>
      </c>
      <c r="Z589" s="190" t="s">
        <v>1148</v>
      </c>
      <c r="AA589" s="190" t="s">
        <v>1149</v>
      </c>
    </row>
    <row r="590" spans="24:27" x14ac:dyDescent="0.2">
      <c r="X590" s="190">
        <v>20585</v>
      </c>
      <c r="Y590" s="190" t="s">
        <v>1150</v>
      </c>
      <c r="Z590" s="190" t="s">
        <v>1151</v>
      </c>
      <c r="AA590" s="190" t="s">
        <v>1152</v>
      </c>
    </row>
    <row r="591" spans="24:27" x14ac:dyDescent="0.2">
      <c r="X591" s="190">
        <v>20586</v>
      </c>
      <c r="Y591" s="190" t="s">
        <v>1153</v>
      </c>
      <c r="Z591" s="190" t="s">
        <v>1154</v>
      </c>
      <c r="AA591" s="190" t="s">
        <v>1155</v>
      </c>
    </row>
    <row r="592" spans="24:27" x14ac:dyDescent="0.2">
      <c r="X592" s="190">
        <v>20587</v>
      </c>
      <c r="Y592" s="190" t="s">
        <v>1156</v>
      </c>
      <c r="Z592" s="190" t="s">
        <v>1157</v>
      </c>
      <c r="AA592" s="190" t="s">
        <v>1158</v>
      </c>
    </row>
    <row r="593" spans="24:27" x14ac:dyDescent="0.2">
      <c r="X593" s="190">
        <v>20588</v>
      </c>
      <c r="Y593" s="190" t="s">
        <v>1159</v>
      </c>
      <c r="Z593" s="190" t="s">
        <v>1160</v>
      </c>
      <c r="AA593" s="190" t="s">
        <v>1161</v>
      </c>
    </row>
    <row r="594" spans="24:27" x14ac:dyDescent="0.2">
      <c r="X594" s="190">
        <v>20589</v>
      </c>
      <c r="Y594" s="190" t="s">
        <v>1162</v>
      </c>
      <c r="Z594" s="190" t="s">
        <v>1163</v>
      </c>
      <c r="AA594" s="190" t="s">
        <v>1164</v>
      </c>
    </row>
    <row r="595" spans="24:27" x14ac:dyDescent="0.2">
      <c r="X595" s="190">
        <v>20590</v>
      </c>
      <c r="Y595" s="190" t="s">
        <v>1165</v>
      </c>
      <c r="Z595" s="190" t="s">
        <v>1166</v>
      </c>
      <c r="AA595" s="190" t="s">
        <v>1167</v>
      </c>
    </row>
    <row r="596" spans="24:27" x14ac:dyDescent="0.2">
      <c r="X596" s="190">
        <v>20591</v>
      </c>
      <c r="Y596" s="190" t="s">
        <v>1168</v>
      </c>
      <c r="Z596" s="190" t="s">
        <v>1169</v>
      </c>
      <c r="AA596" s="190" t="s">
        <v>1170</v>
      </c>
    </row>
    <row r="597" spans="24:27" x14ac:dyDescent="0.2">
      <c r="X597" s="190">
        <v>20592</v>
      </c>
      <c r="Y597" s="190" t="s">
        <v>1171</v>
      </c>
      <c r="Z597" s="190" t="s">
        <v>1172</v>
      </c>
      <c r="AA597" s="190" t="s">
        <v>1173</v>
      </c>
    </row>
    <row r="598" spans="24:27" x14ac:dyDescent="0.2">
      <c r="X598" s="190">
        <v>20593</v>
      </c>
      <c r="Y598" s="190" t="s">
        <v>1174</v>
      </c>
      <c r="Z598" s="190" t="s">
        <v>1175</v>
      </c>
      <c r="AA598" s="190" t="s">
        <v>1176</v>
      </c>
    </row>
    <row r="599" spans="24:27" x14ac:dyDescent="0.2">
      <c r="X599" s="190">
        <v>20594</v>
      </c>
      <c r="Y599" s="190" t="s">
        <v>1177</v>
      </c>
      <c r="Z599" s="190" t="s">
        <v>1178</v>
      </c>
      <c r="AA599" s="190" t="s">
        <v>1179</v>
      </c>
    </row>
    <row r="600" spans="24:27" x14ac:dyDescent="0.2">
      <c r="X600" s="190">
        <v>20595</v>
      </c>
      <c r="Y600" s="190" t="s">
        <v>1180</v>
      </c>
      <c r="Z600" s="190" t="s">
        <v>1181</v>
      </c>
      <c r="AA600" s="190" t="s">
        <v>1182</v>
      </c>
    </row>
    <row r="601" spans="24:27" x14ac:dyDescent="0.2">
      <c r="X601" s="190">
        <v>20596</v>
      </c>
      <c r="Y601" s="190" t="s">
        <v>1183</v>
      </c>
      <c r="Z601" s="190" t="s">
        <v>1184</v>
      </c>
      <c r="AA601" s="190" t="s">
        <v>1185</v>
      </c>
    </row>
    <row r="602" spans="24:27" x14ac:dyDescent="0.2">
      <c r="X602" s="190">
        <v>20597</v>
      </c>
      <c r="Y602" s="190" t="s">
        <v>1186</v>
      </c>
      <c r="Z602" s="190" t="s">
        <v>1187</v>
      </c>
      <c r="AA602" s="190" t="s">
        <v>1188</v>
      </c>
    </row>
    <row r="603" spans="24:27" x14ac:dyDescent="0.2">
      <c r="X603" s="190">
        <v>20598</v>
      </c>
      <c r="Y603" s="190" t="s">
        <v>1189</v>
      </c>
      <c r="Z603" s="190" t="s">
        <v>1190</v>
      </c>
      <c r="AA603" s="190" t="s">
        <v>1191</v>
      </c>
    </row>
    <row r="604" spans="24:27" x14ac:dyDescent="0.2">
      <c r="X604" s="190">
        <v>20599</v>
      </c>
      <c r="Y604" s="190" t="s">
        <v>1192</v>
      </c>
      <c r="Z604" s="190" t="s">
        <v>1193</v>
      </c>
      <c r="AA604" s="190" t="s">
        <v>1194</v>
      </c>
    </row>
    <row r="605" spans="24:27" x14ac:dyDescent="0.2">
      <c r="X605" s="190">
        <v>20600</v>
      </c>
      <c r="Y605" s="190" t="s">
        <v>1195</v>
      </c>
      <c r="Z605" s="190" t="s">
        <v>1196</v>
      </c>
      <c r="AA605" s="190" t="s">
        <v>1197</v>
      </c>
    </row>
  </sheetData>
  <sheetProtection selectLockedCells="1"/>
  <protectedRanges>
    <protectedRange password="C750" sqref="A11:XFD14 A15:D15 I15:XFD15 A16:XFD37" name="範囲1"/>
    <protectedRange password="C750" sqref="E15:H15" name="範囲1_1"/>
  </protectedRanges>
  <mergeCells count="17">
    <mergeCell ref="D20:E20"/>
    <mergeCell ref="D6:H6"/>
    <mergeCell ref="D21:E21"/>
    <mergeCell ref="D27:H29"/>
    <mergeCell ref="D18:E18"/>
    <mergeCell ref="E13:H13"/>
    <mergeCell ref="E15:H15"/>
    <mergeCell ref="D17:E17"/>
    <mergeCell ref="D7:H7"/>
    <mergeCell ref="D8:H8"/>
    <mergeCell ref="D25:H25"/>
    <mergeCell ref="D23:H23"/>
    <mergeCell ref="D5:H5"/>
    <mergeCell ref="E12:H12"/>
    <mergeCell ref="E10:H10"/>
    <mergeCell ref="E11:H11"/>
    <mergeCell ref="C3:I3"/>
  </mergeCells>
  <phoneticPr fontId="32"/>
  <conditionalFormatting sqref="E15:H15">
    <cfRule type="cellIs" dxfId="645" priority="13" operator="equal">
      <formula>$L$17</formula>
    </cfRule>
    <cfRule type="cellIs" dxfId="644" priority="14" operator="equal">
      <formula>$L$16</formula>
    </cfRule>
  </conditionalFormatting>
  <conditionalFormatting sqref="Y182:Y183">
    <cfRule type="duplicateValues" dxfId="643" priority="1"/>
  </conditionalFormatting>
  <conditionalFormatting sqref="Y364:Z364 Y6:Y181 Y184:Y363">
    <cfRule type="duplicateValues" dxfId="642" priority="10"/>
  </conditionalFormatting>
  <conditionalFormatting sqref="Z6:Z79">
    <cfRule type="expression" dxfId="641" priority="4">
      <formula>$N6="入居開始済み"</formula>
    </cfRule>
    <cfRule type="expression" dxfId="640" priority="5">
      <formula>$N6&gt;$S$7</formula>
    </cfRule>
  </conditionalFormatting>
  <conditionalFormatting sqref="Z80:Z88 Z90:Z279 Z281:Z316">
    <cfRule type="expression" dxfId="639" priority="2">
      <formula>$N81="入居開始済み"</formula>
    </cfRule>
    <cfRule type="expression" dxfId="638" priority="3">
      <formula>$N81&gt;$S$7</formula>
    </cfRule>
  </conditionalFormatting>
  <conditionalFormatting sqref="Z89 Z280">
    <cfRule type="expression" dxfId="637" priority="11">
      <formula>#REF!="入居開始済み"</formula>
    </cfRule>
    <cfRule type="expression" dxfId="636" priority="12">
      <formula>#REF!&gt;$S$7</formula>
    </cfRule>
  </conditionalFormatting>
  <conditionalFormatting sqref="Z317:Z361">
    <cfRule type="expression" dxfId="635" priority="6">
      <formula>$N320="入居開始済み"</formula>
    </cfRule>
    <cfRule type="expression" dxfId="634" priority="7">
      <formula>$N320&gt;$S$7</formula>
    </cfRule>
  </conditionalFormatting>
  <conditionalFormatting sqref="Z362:Z363">
    <cfRule type="expression" dxfId="633" priority="8">
      <formula>$N366="入居開始済み"</formula>
    </cfRule>
    <cfRule type="expression" dxfId="632" priority="9">
      <formula>$N366&gt;$S$7</formula>
    </cfRule>
  </conditionalFormatting>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pageSetUpPr fitToPage="1"/>
  </sheetPr>
  <dimension ref="B1:AH129"/>
  <sheetViews>
    <sheetView showGridLines="0" view="pageBreakPreview" zoomScale="70" zoomScaleNormal="70" zoomScaleSheetLayoutView="70" workbookViewId="0">
      <pane xSplit="4" ySplit="14" topLeftCell="E15" activePane="bottomRight" state="frozen"/>
      <selection pane="topRight" activeCell="E1" sqref="E1"/>
      <selection pane="bottomLeft" activeCell="A15" sqref="A15"/>
      <selection pane="bottomRight" activeCell="K44" sqref="K44"/>
    </sheetView>
  </sheetViews>
  <sheetFormatPr defaultColWidth="9" defaultRowHeight="14.4" x14ac:dyDescent="0.2"/>
  <cols>
    <col min="1" max="1" width="9" style="10" customWidth="1"/>
    <col min="2" max="2" width="2" style="10" customWidth="1"/>
    <col min="3" max="3" width="9" style="10"/>
    <col min="4" max="4" width="16.33203125" style="10" customWidth="1"/>
    <col min="5" max="5" width="5" style="10" customWidth="1"/>
    <col min="6" max="6" width="3.33203125" style="10" customWidth="1"/>
    <col min="7" max="7" width="3.21875" style="10" customWidth="1"/>
    <col min="8" max="8" width="63.33203125" style="10" customWidth="1"/>
    <col min="9" max="9" width="11.33203125" style="112" customWidth="1"/>
    <col min="10" max="10" width="14.33203125" style="10" customWidth="1"/>
    <col min="11" max="12" width="17.5546875" style="10" customWidth="1"/>
    <col min="13" max="13" width="17.5546875" style="82" customWidth="1"/>
    <col min="14" max="14" width="1.77734375" style="82" customWidth="1"/>
    <col min="15" max="15" width="9" style="10" hidden="1" customWidth="1"/>
    <col min="16" max="16" width="9" style="10" customWidth="1"/>
    <col min="17" max="17" width="12.109375" style="102" hidden="1" customWidth="1"/>
    <col min="18" max="19" width="9" style="10" hidden="1" customWidth="1"/>
    <col min="20" max="20" width="9" style="10" customWidth="1"/>
    <col min="21" max="16384" width="9" style="10"/>
  </cols>
  <sheetData>
    <row r="1" spans="2:29" ht="21" x14ac:dyDescent="0.2">
      <c r="B1" s="2" t="s">
        <v>266</v>
      </c>
      <c r="C1" s="1"/>
      <c r="D1" s="1"/>
      <c r="E1" s="1"/>
      <c r="F1" s="1"/>
      <c r="G1" s="1"/>
      <c r="H1" s="1"/>
      <c r="I1" s="107"/>
      <c r="J1" s="1"/>
      <c r="K1" s="145" t="s">
        <v>1198</v>
      </c>
      <c r="L1" s="145"/>
      <c r="M1" s="145"/>
      <c r="N1" s="3"/>
      <c r="O1" s="1"/>
    </row>
    <row r="2" spans="2:29" ht="7.5" customHeight="1" x14ac:dyDescent="0.2">
      <c r="B2" s="1"/>
      <c r="C2" s="1"/>
      <c r="D2" s="1"/>
      <c r="E2" s="1"/>
      <c r="F2" s="1"/>
      <c r="G2" s="1"/>
      <c r="H2" s="1"/>
      <c r="I2" s="107"/>
      <c r="J2" s="1"/>
      <c r="K2" s="4"/>
      <c r="L2" s="4"/>
      <c r="M2" s="4"/>
      <c r="N2" s="4"/>
      <c r="O2" s="1"/>
    </row>
    <row r="3" spans="2:29" ht="23.4" x14ac:dyDescent="0.2">
      <c r="B3" s="1"/>
      <c r="C3" s="228" t="s">
        <v>190</v>
      </c>
      <c r="D3" s="228"/>
      <c r="E3" s="228"/>
      <c r="F3" s="228"/>
      <c r="G3" s="228"/>
      <c r="H3" s="228"/>
      <c r="I3" s="228"/>
      <c r="J3" s="228"/>
      <c r="K3" s="228"/>
      <c r="L3" s="228"/>
      <c r="M3" s="228"/>
      <c r="N3" s="4"/>
      <c r="O3" s="1"/>
    </row>
    <row r="4" spans="2:29" ht="10.199999999999999" customHeight="1" thickBot="1" x14ac:dyDescent="0.25">
      <c r="B4" s="1"/>
      <c r="C4" s="5"/>
      <c r="D4" s="5"/>
      <c r="E4" s="5"/>
      <c r="F4" s="5"/>
      <c r="G4" s="5"/>
      <c r="H4" s="5"/>
      <c r="I4" s="5"/>
      <c r="J4" s="5"/>
      <c r="K4" s="6"/>
      <c r="L4" s="6"/>
      <c r="M4" s="6"/>
      <c r="N4" s="6"/>
      <c r="O4" s="1"/>
    </row>
    <row r="5" spans="2:29" ht="27" customHeight="1" thickTop="1" thickBot="1" x14ac:dyDescent="0.25">
      <c r="B5" s="1"/>
      <c r="C5" s="237" t="s">
        <v>0</v>
      </c>
      <c r="D5" s="238"/>
      <c r="E5" s="239" t="e">
        <f>表紙!E12</f>
        <v>#N/A</v>
      </c>
      <c r="F5" s="240"/>
      <c r="G5" s="240"/>
      <c r="H5" s="241"/>
      <c r="I5" s="7"/>
      <c r="J5" s="1"/>
      <c r="K5" s="6"/>
      <c r="L5" s="6"/>
      <c r="M5" s="6"/>
      <c r="N5" s="6"/>
      <c r="O5" s="1"/>
    </row>
    <row r="6" spans="2:29" ht="10.199999999999999" customHeight="1" thickTop="1" thickBot="1" x14ac:dyDescent="0.25">
      <c r="B6" s="1"/>
      <c r="C6" s="8"/>
      <c r="D6" s="8"/>
      <c r="E6" s="9"/>
      <c r="F6" s="9"/>
      <c r="G6" s="9"/>
      <c r="H6" s="9"/>
      <c r="I6" s="7"/>
      <c r="J6" s="7"/>
      <c r="K6" s="6"/>
      <c r="L6" s="6"/>
      <c r="M6" s="6"/>
      <c r="N6" s="6"/>
      <c r="O6" s="1"/>
    </row>
    <row r="7" spans="2:29" ht="27" customHeight="1" thickTop="1" thickBot="1" x14ac:dyDescent="0.25">
      <c r="B7" s="1"/>
      <c r="C7" s="237" t="s">
        <v>1</v>
      </c>
      <c r="D7" s="238"/>
      <c r="E7" s="239" t="e">
        <f>表紙!E11</f>
        <v>#N/A</v>
      </c>
      <c r="F7" s="240"/>
      <c r="G7" s="240"/>
      <c r="H7" s="241"/>
      <c r="I7" s="230" t="s">
        <v>2</v>
      </c>
      <c r="J7" s="231"/>
      <c r="K7" s="181">
        <f>表紙!E10</f>
        <v>0</v>
      </c>
      <c r="L7" s="6"/>
      <c r="M7" s="6"/>
      <c r="N7" s="6"/>
      <c r="O7" s="1"/>
    </row>
    <row r="8" spans="2:29" ht="6" customHeight="1" thickTop="1" x14ac:dyDescent="0.2">
      <c r="B8" s="1"/>
      <c r="C8" s="8"/>
      <c r="D8" s="8"/>
      <c r="E8" s="88"/>
      <c r="F8" s="88"/>
      <c r="G8" s="88"/>
      <c r="H8" s="88"/>
      <c r="I8" s="89"/>
      <c r="J8" s="90"/>
      <c r="K8" s="90"/>
      <c r="L8" s="6"/>
      <c r="M8" s="6"/>
      <c r="N8" s="6"/>
      <c r="O8" s="1"/>
    </row>
    <row r="9" spans="2:29" ht="6" customHeight="1" x14ac:dyDescent="0.2">
      <c r="B9" s="1"/>
      <c r="C9" s="8"/>
      <c r="D9" s="8"/>
      <c r="E9" s="88"/>
      <c r="F9" s="88"/>
      <c r="G9" s="88"/>
      <c r="H9" s="88"/>
      <c r="I9" s="89"/>
      <c r="J9" s="90"/>
      <c r="K9" s="90"/>
      <c r="L9" s="6"/>
      <c r="M9" s="6"/>
      <c r="N9" s="6"/>
      <c r="O9" s="1"/>
    </row>
    <row r="10" spans="2:29" ht="16.2" x14ac:dyDescent="0.2">
      <c r="B10" s="1"/>
      <c r="C10" s="91" t="s">
        <v>3</v>
      </c>
      <c r="D10" s="1"/>
      <c r="E10" s="1"/>
      <c r="F10" s="92"/>
      <c r="G10" s="92"/>
      <c r="H10" s="92"/>
      <c r="I10" s="92"/>
      <c r="J10" s="92"/>
      <c r="K10" s="90"/>
      <c r="L10" s="6"/>
      <c r="M10" s="6"/>
      <c r="N10" s="6"/>
      <c r="O10" s="1"/>
    </row>
    <row r="11" spans="2:29" ht="4.6500000000000004" customHeight="1" x14ac:dyDescent="0.2">
      <c r="B11" s="1"/>
      <c r="C11" s="8"/>
      <c r="D11" s="8"/>
      <c r="E11" s="88"/>
      <c r="F11" s="88"/>
      <c r="G11" s="88"/>
      <c r="H11" s="88"/>
      <c r="I11" s="89"/>
      <c r="J11" s="90"/>
      <c r="K11" s="90"/>
      <c r="L11" s="6"/>
      <c r="M11" s="6"/>
      <c r="N11" s="6"/>
      <c r="O11" s="1"/>
    </row>
    <row r="12" spans="2:29" ht="4.6500000000000004" customHeight="1" thickBot="1" x14ac:dyDescent="0.25">
      <c r="B12" s="1"/>
      <c r="C12" s="93"/>
      <c r="D12" s="93"/>
      <c r="E12" s="93"/>
      <c r="F12" s="94"/>
      <c r="G12" s="95"/>
      <c r="H12" s="96"/>
      <c r="I12" s="97"/>
      <c r="J12" s="98"/>
      <c r="K12" s="99"/>
      <c r="L12" s="99"/>
      <c r="M12" s="3"/>
      <c r="N12" s="3"/>
      <c r="O12" s="1"/>
    </row>
    <row r="13" spans="2:29" ht="14.25" customHeight="1" x14ac:dyDescent="0.2">
      <c r="B13" s="1"/>
      <c r="C13" s="242" t="s">
        <v>4</v>
      </c>
      <c r="D13" s="244" t="s">
        <v>5</v>
      </c>
      <c r="E13" s="246" t="s">
        <v>6</v>
      </c>
      <c r="F13" s="247"/>
      <c r="G13" s="247"/>
      <c r="H13" s="248"/>
      <c r="I13" s="233" t="s">
        <v>7</v>
      </c>
      <c r="J13" s="126" t="s">
        <v>191</v>
      </c>
      <c r="K13" s="219" t="s">
        <v>8</v>
      </c>
      <c r="L13" s="220"/>
      <c r="M13" s="221"/>
      <c r="N13" s="11"/>
    </row>
    <row r="14" spans="2:29" ht="14.25" customHeight="1" thickBot="1" x14ac:dyDescent="0.25">
      <c r="B14" s="1"/>
      <c r="C14" s="243"/>
      <c r="D14" s="245"/>
      <c r="E14" s="249"/>
      <c r="F14" s="250"/>
      <c r="G14" s="250"/>
      <c r="H14" s="251"/>
      <c r="I14" s="234"/>
      <c r="J14" s="127" t="s">
        <v>9</v>
      </c>
      <c r="K14" s="123" t="s">
        <v>10</v>
      </c>
      <c r="L14" s="124" t="s">
        <v>11</v>
      </c>
      <c r="M14" s="125" t="s">
        <v>12</v>
      </c>
      <c r="N14" s="11"/>
    </row>
    <row r="15" spans="2:29" ht="56.25" customHeight="1" x14ac:dyDescent="0.2">
      <c r="B15" s="1"/>
      <c r="C15" s="235" t="s">
        <v>13</v>
      </c>
      <c r="D15" s="222" t="s">
        <v>14</v>
      </c>
      <c r="E15" s="225" t="s">
        <v>15</v>
      </c>
      <c r="F15" s="227" t="s">
        <v>16</v>
      </c>
      <c r="G15" s="227"/>
      <c r="H15" s="227"/>
      <c r="I15" s="108" t="s">
        <v>17</v>
      </c>
      <c r="J15" s="14" t="s">
        <v>18</v>
      </c>
      <c r="K15" s="15"/>
      <c r="L15" s="16"/>
      <c r="M15" s="17"/>
      <c r="N15" s="18"/>
      <c r="O15" s="19" t="s">
        <v>19</v>
      </c>
      <c r="Q15" s="102" t="str">
        <f>IF(K15="✔","○","×")</f>
        <v>×</v>
      </c>
      <c r="T15" s="182" t="s">
        <v>574</v>
      </c>
      <c r="U15" s="183"/>
      <c r="V15" s="183"/>
      <c r="W15" s="183"/>
      <c r="X15" s="183"/>
      <c r="Y15" s="183"/>
      <c r="Z15" s="183"/>
      <c r="AA15" s="183"/>
      <c r="AB15" s="183"/>
      <c r="AC15" s="183"/>
    </row>
    <row r="16" spans="2:29" ht="56.25" customHeight="1" x14ac:dyDescent="0.2">
      <c r="B16" s="1"/>
      <c r="C16" s="235"/>
      <c r="D16" s="222"/>
      <c r="E16" s="226"/>
      <c r="F16" s="224" t="s">
        <v>20</v>
      </c>
      <c r="G16" s="224"/>
      <c r="H16" s="224"/>
      <c r="I16" s="109" t="s">
        <v>17</v>
      </c>
      <c r="J16" s="22" t="s">
        <v>18</v>
      </c>
      <c r="K16" s="23"/>
      <c r="L16" s="24"/>
      <c r="M16" s="25"/>
      <c r="N16" s="18"/>
      <c r="O16" s="1"/>
      <c r="Q16" s="102" t="str">
        <f t="shared" ref="Q16:Q22" si="0">IF(K16="✔","○","×")</f>
        <v>×</v>
      </c>
    </row>
    <row r="17" spans="2:34" ht="56.25" customHeight="1" x14ac:dyDescent="0.2">
      <c r="B17" s="1"/>
      <c r="C17" s="235"/>
      <c r="D17" s="222"/>
      <c r="E17" s="226"/>
      <c r="F17" s="224" t="s">
        <v>21</v>
      </c>
      <c r="G17" s="224"/>
      <c r="H17" s="224"/>
      <c r="I17" s="109" t="s">
        <v>22</v>
      </c>
      <c r="J17" s="22" t="s">
        <v>23</v>
      </c>
      <c r="K17" s="23"/>
      <c r="L17" s="24"/>
      <c r="M17" s="25"/>
      <c r="N17" s="18"/>
      <c r="O17" s="1"/>
      <c r="Q17" s="102" t="str">
        <f t="shared" si="0"/>
        <v>×</v>
      </c>
    </row>
    <row r="18" spans="2:34" ht="56.25" customHeight="1" x14ac:dyDescent="0.2">
      <c r="B18" s="1"/>
      <c r="C18" s="235"/>
      <c r="D18" s="222"/>
      <c r="E18" s="226"/>
      <c r="F18" s="224" t="s">
        <v>24</v>
      </c>
      <c r="G18" s="224"/>
      <c r="H18" s="224"/>
      <c r="I18" s="109" t="s">
        <v>22</v>
      </c>
      <c r="J18" s="22" t="s">
        <v>23</v>
      </c>
      <c r="K18" s="23"/>
      <c r="L18" s="24"/>
      <c r="M18" s="25"/>
      <c r="N18" s="18"/>
      <c r="O18" s="1"/>
      <c r="Q18" s="102" t="str">
        <f t="shared" si="0"/>
        <v>×</v>
      </c>
    </row>
    <row r="19" spans="2:34" ht="56.25" customHeight="1" x14ac:dyDescent="0.2">
      <c r="B19" s="1"/>
      <c r="C19" s="235"/>
      <c r="D19" s="222"/>
      <c r="E19" s="226"/>
      <c r="F19" s="224" t="s">
        <v>25</v>
      </c>
      <c r="G19" s="224"/>
      <c r="H19" s="224"/>
      <c r="I19" s="109" t="s">
        <v>22</v>
      </c>
      <c r="J19" s="22" t="s">
        <v>23</v>
      </c>
      <c r="K19" s="23"/>
      <c r="L19" s="24"/>
      <c r="M19" s="25"/>
      <c r="N19" s="18"/>
      <c r="O19" s="1"/>
      <c r="Q19" s="102" t="str">
        <f t="shared" si="0"/>
        <v>×</v>
      </c>
    </row>
    <row r="20" spans="2:34" ht="56.25" customHeight="1" x14ac:dyDescent="0.2">
      <c r="B20" s="1"/>
      <c r="C20" s="235"/>
      <c r="D20" s="222"/>
      <c r="E20" s="226"/>
      <c r="F20" s="224" t="s">
        <v>26</v>
      </c>
      <c r="G20" s="224"/>
      <c r="H20" s="224"/>
      <c r="I20" s="109" t="s">
        <v>22</v>
      </c>
      <c r="J20" s="22" t="s">
        <v>23</v>
      </c>
      <c r="K20" s="23"/>
      <c r="L20" s="24"/>
      <c r="M20" s="25"/>
      <c r="N20" s="18"/>
      <c r="O20" s="1"/>
      <c r="Q20" s="102" t="str">
        <f t="shared" si="0"/>
        <v>×</v>
      </c>
    </row>
    <row r="21" spans="2:34" ht="56.25" customHeight="1" x14ac:dyDescent="0.2">
      <c r="B21" s="1"/>
      <c r="C21" s="235"/>
      <c r="D21" s="222"/>
      <c r="E21" s="226"/>
      <c r="F21" s="224" t="s">
        <v>27</v>
      </c>
      <c r="G21" s="224"/>
      <c r="H21" s="224"/>
      <c r="I21" s="109" t="s">
        <v>22</v>
      </c>
      <c r="J21" s="22" t="s">
        <v>23</v>
      </c>
      <c r="K21" s="23"/>
      <c r="L21" s="24"/>
      <c r="M21" s="25"/>
      <c r="N21" s="18"/>
      <c r="O21" s="1"/>
      <c r="Q21" s="102" t="str">
        <f t="shared" si="0"/>
        <v>×</v>
      </c>
    </row>
    <row r="22" spans="2:34" ht="56.25" customHeight="1" x14ac:dyDescent="0.2">
      <c r="B22" s="1"/>
      <c r="C22" s="235"/>
      <c r="D22" s="222"/>
      <c r="E22" s="226"/>
      <c r="F22" s="229" t="s">
        <v>28</v>
      </c>
      <c r="G22" s="224"/>
      <c r="H22" s="224"/>
      <c r="I22" s="109" t="s">
        <v>17</v>
      </c>
      <c r="J22" s="22" t="s">
        <v>18</v>
      </c>
      <c r="K22" s="23"/>
      <c r="L22" s="24"/>
      <c r="M22" s="25"/>
      <c r="N22" s="18"/>
      <c r="O22" s="1"/>
      <c r="Q22" s="102" t="str">
        <f t="shared" si="0"/>
        <v>×</v>
      </c>
    </row>
    <row r="23" spans="2:34" ht="52.5" customHeight="1" x14ac:dyDescent="0.2">
      <c r="B23" s="1"/>
      <c r="C23" s="235"/>
      <c r="D23" s="222"/>
      <c r="E23" s="226"/>
      <c r="F23" s="26"/>
      <c r="G23" s="224" t="s">
        <v>215</v>
      </c>
      <c r="H23" s="224"/>
      <c r="I23" s="109"/>
      <c r="J23" s="22" t="s">
        <v>18</v>
      </c>
      <c r="K23" s="23"/>
      <c r="L23" s="24"/>
      <c r="M23" s="25"/>
      <c r="N23" s="18"/>
      <c r="O23" s="1"/>
      <c r="Q23" s="102" t="str">
        <f>IF(COUNTIF(K23:L23,"✔")=1,"○","×")</f>
        <v>×</v>
      </c>
    </row>
    <row r="24" spans="2:34" ht="52.5" customHeight="1" x14ac:dyDescent="0.2">
      <c r="B24" s="1"/>
      <c r="C24" s="235"/>
      <c r="D24" s="222"/>
      <c r="E24" s="226"/>
      <c r="F24" s="27"/>
      <c r="G24" s="224" t="s">
        <v>216</v>
      </c>
      <c r="H24" s="224"/>
      <c r="I24" s="109"/>
      <c r="J24" s="22" t="s">
        <v>18</v>
      </c>
      <c r="K24" s="23"/>
      <c r="L24" s="24"/>
      <c r="M24" s="25"/>
      <c r="N24" s="18"/>
      <c r="O24" s="1"/>
      <c r="Q24" s="102" t="str">
        <f>IF(COUNTIF(K24:L24,"✔")=1,"○","×")</f>
        <v>×</v>
      </c>
    </row>
    <row r="25" spans="2:34" ht="56.25" customHeight="1" x14ac:dyDescent="0.2">
      <c r="B25" s="1"/>
      <c r="C25" s="235"/>
      <c r="D25" s="222"/>
      <c r="E25" s="226" t="s">
        <v>30</v>
      </c>
      <c r="F25" s="224" t="s">
        <v>31</v>
      </c>
      <c r="G25" s="224"/>
      <c r="H25" s="224"/>
      <c r="I25" s="109" t="s">
        <v>17</v>
      </c>
      <c r="J25" s="22" t="s">
        <v>18</v>
      </c>
      <c r="K25" s="23"/>
      <c r="L25" s="24"/>
      <c r="M25" s="25"/>
      <c r="N25" s="18"/>
      <c r="O25" s="1"/>
      <c r="Q25" s="102" t="str">
        <f>IF(K25="✔","○","×")</f>
        <v>×</v>
      </c>
    </row>
    <row r="26" spans="2:34" ht="56.25" customHeight="1" x14ac:dyDescent="0.2">
      <c r="B26" s="1"/>
      <c r="C26" s="235"/>
      <c r="D26" s="222"/>
      <c r="E26" s="226"/>
      <c r="F26" s="224" t="s">
        <v>32</v>
      </c>
      <c r="G26" s="224"/>
      <c r="H26" s="224"/>
      <c r="I26" s="109"/>
      <c r="J26" s="22" t="s">
        <v>29</v>
      </c>
      <c r="K26" s="23"/>
      <c r="L26" s="24"/>
      <c r="M26" s="25"/>
      <c r="N26" s="18"/>
      <c r="O26" s="1"/>
      <c r="Q26" s="102" t="str">
        <f>IF(COUNTIF(K26:L26,"✔")=1,"○","×")</f>
        <v>×</v>
      </c>
    </row>
    <row r="27" spans="2:34" ht="56.25" customHeight="1" x14ac:dyDescent="0.2">
      <c r="B27" s="1"/>
      <c r="C27" s="235"/>
      <c r="D27" s="222"/>
      <c r="E27" s="226"/>
      <c r="F27" s="224" t="s">
        <v>33</v>
      </c>
      <c r="G27" s="224"/>
      <c r="H27" s="224"/>
      <c r="I27" s="109"/>
      <c r="J27" s="22" t="s">
        <v>18</v>
      </c>
      <c r="K27" s="23"/>
      <c r="L27" s="24"/>
      <c r="M27" s="25"/>
      <c r="N27" s="18"/>
      <c r="O27" s="1"/>
      <c r="Q27" s="102" t="str">
        <f>IF(COUNTIF(K27:L27,"✔")=1,"○","×")</f>
        <v>×</v>
      </c>
    </row>
    <row r="28" spans="2:34" ht="56.25" customHeight="1" x14ac:dyDescent="0.2">
      <c r="B28" s="1"/>
      <c r="C28" s="235"/>
      <c r="D28" s="222"/>
      <c r="E28" s="226" t="s">
        <v>34</v>
      </c>
      <c r="F28" s="224" t="s">
        <v>35</v>
      </c>
      <c r="G28" s="224"/>
      <c r="H28" s="224"/>
      <c r="I28" s="109" t="s">
        <v>17</v>
      </c>
      <c r="J28" s="22" t="s">
        <v>18</v>
      </c>
      <c r="K28" s="23"/>
      <c r="L28" s="24"/>
      <c r="M28" s="25"/>
      <c r="N28" s="18"/>
      <c r="O28" s="1"/>
      <c r="Q28" s="102" t="str">
        <f>IF(K28="✔","○","×")</f>
        <v>×</v>
      </c>
      <c r="T28" s="289" t="s">
        <v>576</v>
      </c>
      <c r="U28" s="289"/>
      <c r="V28" s="289"/>
      <c r="W28" s="289"/>
      <c r="X28" s="289"/>
      <c r="Y28" s="289"/>
      <c r="Z28" s="289"/>
      <c r="AA28" s="289"/>
      <c r="AB28" s="289"/>
      <c r="AC28" s="289"/>
      <c r="AD28" s="289"/>
      <c r="AE28" s="289"/>
      <c r="AF28" s="289"/>
      <c r="AG28" s="289"/>
      <c r="AH28" s="289"/>
    </row>
    <row r="29" spans="2:34" ht="80.25" customHeight="1" x14ac:dyDescent="0.2">
      <c r="B29" s="1"/>
      <c r="C29" s="235"/>
      <c r="D29" s="222"/>
      <c r="E29" s="226"/>
      <c r="F29" s="224" t="s">
        <v>36</v>
      </c>
      <c r="G29" s="224"/>
      <c r="H29" s="224"/>
      <c r="I29" s="109" t="s">
        <v>17</v>
      </c>
      <c r="J29" s="22" t="s">
        <v>18</v>
      </c>
      <c r="K29" s="23"/>
      <c r="L29" s="24"/>
      <c r="M29" s="25"/>
      <c r="N29" s="18"/>
      <c r="O29" s="1"/>
      <c r="Q29" s="102" t="str">
        <f>IF(K29="✔","○","×")</f>
        <v>×</v>
      </c>
    </row>
    <row r="30" spans="2:34" ht="56.25" customHeight="1" x14ac:dyDescent="0.2">
      <c r="B30" s="1"/>
      <c r="C30" s="235"/>
      <c r="D30" s="222"/>
      <c r="E30" s="30" t="s">
        <v>37</v>
      </c>
      <c r="F30" s="224" t="s">
        <v>38</v>
      </c>
      <c r="G30" s="224"/>
      <c r="H30" s="224"/>
      <c r="I30" s="109" t="s">
        <v>17</v>
      </c>
      <c r="J30" s="22" t="s">
        <v>18</v>
      </c>
      <c r="K30" s="23"/>
      <c r="L30" s="24"/>
      <c r="M30" s="25"/>
      <c r="N30" s="18"/>
      <c r="O30" s="1"/>
      <c r="Q30" s="102" t="str">
        <f>IF(K30="✔","○","×")</f>
        <v>×</v>
      </c>
    </row>
    <row r="31" spans="2:34" ht="56.25" customHeight="1" x14ac:dyDescent="0.2">
      <c r="B31" s="1"/>
      <c r="C31" s="235"/>
      <c r="D31" s="222"/>
      <c r="E31" s="30" t="s">
        <v>39</v>
      </c>
      <c r="F31" s="224" t="s">
        <v>40</v>
      </c>
      <c r="G31" s="224"/>
      <c r="H31" s="224"/>
      <c r="I31" s="109"/>
      <c r="J31" s="22" t="s">
        <v>18</v>
      </c>
      <c r="K31" s="23"/>
      <c r="L31" s="24"/>
      <c r="M31" s="25"/>
      <c r="N31" s="18"/>
      <c r="O31" s="1"/>
      <c r="Q31" s="102" t="str">
        <f>IF(COUNTIF(K31:L31,"✔")=1,"○","×")</f>
        <v>×</v>
      </c>
    </row>
    <row r="32" spans="2:34" ht="80.25" customHeight="1" thickBot="1" x14ac:dyDescent="0.25">
      <c r="B32" s="1"/>
      <c r="C32" s="236"/>
      <c r="D32" s="223"/>
      <c r="E32" s="31" t="s">
        <v>41</v>
      </c>
      <c r="F32" s="232" t="s">
        <v>42</v>
      </c>
      <c r="G32" s="232"/>
      <c r="H32" s="232"/>
      <c r="I32" s="110" t="s">
        <v>17</v>
      </c>
      <c r="J32" s="34" t="s">
        <v>18</v>
      </c>
      <c r="K32" s="35"/>
      <c r="L32" s="36"/>
      <c r="M32" s="37"/>
      <c r="N32" s="18"/>
      <c r="O32" s="1"/>
      <c r="Q32" s="102" t="str">
        <f>IF(K32="✔","○","×")</f>
        <v>×</v>
      </c>
    </row>
    <row r="33" spans="2:19" ht="50.25" customHeight="1" x14ac:dyDescent="0.2">
      <c r="B33" s="1"/>
      <c r="C33" s="257" t="s">
        <v>43</v>
      </c>
      <c r="D33" s="260" t="s">
        <v>44</v>
      </c>
      <c r="E33" s="263" t="s">
        <v>15</v>
      </c>
      <c r="F33" s="227" t="s">
        <v>45</v>
      </c>
      <c r="G33" s="227"/>
      <c r="H33" s="227"/>
      <c r="I33" s="12"/>
      <c r="J33" s="38" t="s">
        <v>18</v>
      </c>
      <c r="K33" s="15"/>
      <c r="L33" s="16"/>
      <c r="M33" s="17"/>
      <c r="N33" s="18"/>
      <c r="O33" s="1"/>
      <c r="Q33" s="102" t="str">
        <f>IF(COUNTIF(K33:L33,"✔")=1,"○","×")</f>
        <v>×</v>
      </c>
    </row>
    <row r="34" spans="2:19" ht="50.25" customHeight="1" x14ac:dyDescent="0.2">
      <c r="B34" s="1"/>
      <c r="C34" s="258"/>
      <c r="D34" s="261"/>
      <c r="E34" s="264"/>
      <c r="F34" s="265" t="s">
        <v>46</v>
      </c>
      <c r="G34" s="224" t="s">
        <v>217</v>
      </c>
      <c r="H34" s="224"/>
      <c r="I34" s="20"/>
      <c r="J34" s="39" t="s">
        <v>29</v>
      </c>
      <c r="K34" s="23"/>
      <c r="L34" s="24"/>
      <c r="M34" s="29"/>
      <c r="N34" s="18"/>
      <c r="O34" s="1"/>
      <c r="Q34" s="102" t="str">
        <f>IF(((K33="✔")*(COUNTIF(K34:M34,"✔")=0)),"×","○")</f>
        <v>○</v>
      </c>
      <c r="R34" s="103" t="s">
        <v>195</v>
      </c>
      <c r="S34" s="104">
        <f>COUNTIF(K34:K41,"✔")</f>
        <v>0</v>
      </c>
    </row>
    <row r="35" spans="2:19" ht="50.25" customHeight="1" x14ac:dyDescent="0.2">
      <c r="B35" s="1"/>
      <c r="C35" s="258"/>
      <c r="D35" s="261"/>
      <c r="E35" s="264"/>
      <c r="F35" s="265"/>
      <c r="G35" s="224" t="s">
        <v>218</v>
      </c>
      <c r="H35" s="224"/>
      <c r="I35" s="20"/>
      <c r="J35" s="39" t="s">
        <v>29</v>
      </c>
      <c r="K35" s="23"/>
      <c r="L35" s="24"/>
      <c r="M35" s="29"/>
      <c r="N35" s="18"/>
      <c r="O35" s="1"/>
      <c r="Q35" s="102" t="str">
        <f>IF(((K33="✔")*(COUNTIF(K35:M35,"✔")=0)),"×","○")</f>
        <v>○</v>
      </c>
      <c r="R35" s="103" t="s">
        <v>196</v>
      </c>
      <c r="S35" s="104">
        <f>COUNTIF(K42:K54,"✔")</f>
        <v>0</v>
      </c>
    </row>
    <row r="36" spans="2:19" ht="50.25" customHeight="1" x14ac:dyDescent="0.2">
      <c r="B36" s="1"/>
      <c r="C36" s="258"/>
      <c r="D36" s="261"/>
      <c r="E36" s="264"/>
      <c r="F36" s="265"/>
      <c r="G36" s="224" t="s">
        <v>219</v>
      </c>
      <c r="H36" s="224"/>
      <c r="I36" s="20"/>
      <c r="J36" s="39" t="s">
        <v>29</v>
      </c>
      <c r="K36" s="23"/>
      <c r="L36" s="24"/>
      <c r="M36" s="29"/>
      <c r="N36" s="18"/>
      <c r="O36" s="1"/>
      <c r="Q36" s="102" t="str">
        <f>IF(((K33="✔")*(COUNTIF(K36:M36,"✔")=0)),"×","○")</f>
        <v>○</v>
      </c>
      <c r="R36" s="103" t="s">
        <v>197</v>
      </c>
      <c r="S36" s="104">
        <f>SUM(S34:S35)</f>
        <v>0</v>
      </c>
    </row>
    <row r="37" spans="2:19" ht="50.25" customHeight="1" x14ac:dyDescent="0.2">
      <c r="B37" s="1"/>
      <c r="C37" s="258"/>
      <c r="D37" s="261"/>
      <c r="E37" s="264"/>
      <c r="F37" s="265"/>
      <c r="G37" s="224" t="s">
        <v>220</v>
      </c>
      <c r="H37" s="224"/>
      <c r="I37" s="20"/>
      <c r="J37" s="39" t="s">
        <v>29</v>
      </c>
      <c r="K37" s="23"/>
      <c r="L37" s="24"/>
      <c r="M37" s="29"/>
      <c r="N37" s="18"/>
      <c r="O37" s="1"/>
      <c r="Q37" s="102" t="str">
        <f>IF(((K33="✔")*(COUNTIF(K37:M37,"✔")=0)),"×","○")</f>
        <v>○</v>
      </c>
    </row>
    <row r="38" spans="2:19" ht="50.25" customHeight="1" x14ac:dyDescent="0.2">
      <c r="B38" s="1"/>
      <c r="C38" s="258"/>
      <c r="D38" s="261"/>
      <c r="E38" s="264"/>
      <c r="F38" s="265"/>
      <c r="G38" s="224" t="s">
        <v>221</v>
      </c>
      <c r="H38" s="224"/>
      <c r="I38" s="20"/>
      <c r="J38" s="39" t="s">
        <v>29</v>
      </c>
      <c r="K38" s="23"/>
      <c r="L38" s="24"/>
      <c r="M38" s="29"/>
      <c r="N38" s="18"/>
      <c r="O38" s="1"/>
      <c r="Q38" s="102" t="str">
        <f>IF(((K33="✔")*(COUNTIF(K38:M38,"✔")=0)),"×","○")</f>
        <v>○</v>
      </c>
    </row>
    <row r="39" spans="2:19" ht="50.25" customHeight="1" x14ac:dyDescent="0.2">
      <c r="B39" s="1"/>
      <c r="C39" s="258"/>
      <c r="D39" s="261"/>
      <c r="E39" s="264"/>
      <c r="F39" s="265"/>
      <c r="G39" s="224" t="s">
        <v>222</v>
      </c>
      <c r="H39" s="224"/>
      <c r="I39" s="20"/>
      <c r="J39" s="39" t="s">
        <v>29</v>
      </c>
      <c r="K39" s="23"/>
      <c r="L39" s="24"/>
      <c r="M39" s="29"/>
      <c r="N39" s="18"/>
      <c r="O39" s="1"/>
      <c r="Q39" s="102" t="str">
        <f>IF(((K33="✔")*(COUNTIF(K39:M39,"✔")=0)),"×","○")</f>
        <v>○</v>
      </c>
    </row>
    <row r="40" spans="2:19" ht="50.25" customHeight="1" x14ac:dyDescent="0.2">
      <c r="B40" s="1"/>
      <c r="C40" s="258"/>
      <c r="D40" s="261"/>
      <c r="E40" s="264"/>
      <c r="F40" s="265"/>
      <c r="G40" s="224" t="s">
        <v>223</v>
      </c>
      <c r="H40" s="224"/>
      <c r="I40" s="20"/>
      <c r="J40" s="39" t="s">
        <v>29</v>
      </c>
      <c r="K40" s="23"/>
      <c r="L40" s="24"/>
      <c r="M40" s="29"/>
      <c r="N40" s="18"/>
      <c r="O40" s="1"/>
      <c r="Q40" s="102" t="str">
        <f>IF(((K33="✔")*(COUNTIF(K40:M40,"✔")=0)),"×","○")</f>
        <v>○</v>
      </c>
    </row>
    <row r="41" spans="2:19" ht="50.25" customHeight="1" x14ac:dyDescent="0.2">
      <c r="B41" s="1"/>
      <c r="C41" s="258"/>
      <c r="D41" s="261"/>
      <c r="E41" s="264"/>
      <c r="F41" s="265"/>
      <c r="G41" s="224" t="s">
        <v>224</v>
      </c>
      <c r="H41" s="224"/>
      <c r="I41" s="20"/>
      <c r="J41" s="39" t="s">
        <v>29</v>
      </c>
      <c r="K41" s="23"/>
      <c r="L41" s="24"/>
      <c r="M41" s="29"/>
      <c r="N41" s="18"/>
      <c r="O41" s="1"/>
      <c r="Q41" s="102" t="str">
        <f>IF(((K33="✔")*(COUNTIF(K41:M41,"✔")=0)),"×","○")</f>
        <v>○</v>
      </c>
    </row>
    <row r="42" spans="2:19" ht="50.25" customHeight="1" x14ac:dyDescent="0.2">
      <c r="B42" s="1"/>
      <c r="C42" s="258"/>
      <c r="D42" s="261"/>
      <c r="E42" s="264"/>
      <c r="F42" s="265" t="s">
        <v>47</v>
      </c>
      <c r="G42" s="252" t="s">
        <v>225</v>
      </c>
      <c r="H42" s="252"/>
      <c r="I42" s="40"/>
      <c r="J42" s="42" t="s">
        <v>29</v>
      </c>
      <c r="K42" s="76"/>
      <c r="L42" s="52"/>
      <c r="M42" s="77"/>
      <c r="N42" s="18"/>
      <c r="O42" s="1"/>
      <c r="Q42" s="102" t="str">
        <f>IF(((K33="✔")*(COUNTIF(K42:M42,"✔")=0)),"×","○")</f>
        <v>○</v>
      </c>
    </row>
    <row r="43" spans="2:19" ht="50.25" customHeight="1" x14ac:dyDescent="0.2">
      <c r="B43" s="1"/>
      <c r="C43" s="258"/>
      <c r="D43" s="261"/>
      <c r="E43" s="264"/>
      <c r="F43" s="265"/>
      <c r="G43" s="224" t="s">
        <v>226</v>
      </c>
      <c r="H43" s="224"/>
      <c r="I43" s="20"/>
      <c r="J43" s="39" t="s">
        <v>29</v>
      </c>
      <c r="K43" s="23"/>
      <c r="L43" s="24"/>
      <c r="M43" s="29"/>
      <c r="N43" s="18"/>
      <c r="O43" s="1"/>
      <c r="Q43" s="102" t="str">
        <f>IF(((K33="✔")*(COUNTIF(K43:M43,"✔")=0)),"×","○")</f>
        <v>○</v>
      </c>
    </row>
    <row r="44" spans="2:19" ht="50.25" customHeight="1" x14ac:dyDescent="0.2">
      <c r="B44" s="1"/>
      <c r="C44" s="258"/>
      <c r="D44" s="261"/>
      <c r="E44" s="264"/>
      <c r="F44" s="265"/>
      <c r="G44" s="224" t="s">
        <v>227</v>
      </c>
      <c r="H44" s="224"/>
      <c r="I44" s="20"/>
      <c r="J44" s="39" t="s">
        <v>29</v>
      </c>
      <c r="K44" s="23"/>
      <c r="L44" s="24"/>
      <c r="M44" s="29"/>
      <c r="N44" s="18"/>
      <c r="O44" s="1"/>
      <c r="Q44" s="102" t="str">
        <f>IF(((K33="✔")*(COUNTIF(K44:M44,"✔")=0)),"×","○")</f>
        <v>○</v>
      </c>
    </row>
    <row r="45" spans="2:19" ht="50.25" customHeight="1" x14ac:dyDescent="0.2">
      <c r="B45" s="1"/>
      <c r="C45" s="258"/>
      <c r="D45" s="261"/>
      <c r="E45" s="264"/>
      <c r="F45" s="265"/>
      <c r="G45" s="224" t="s">
        <v>228</v>
      </c>
      <c r="H45" s="224"/>
      <c r="I45" s="20"/>
      <c r="J45" s="39" t="s">
        <v>29</v>
      </c>
      <c r="K45" s="23"/>
      <c r="L45" s="24"/>
      <c r="M45" s="29"/>
      <c r="N45" s="18"/>
      <c r="O45" s="1"/>
      <c r="Q45" s="102" t="str">
        <f>IF(((K33="✔")*(COUNTIF(K45:M45,"✔")=0)),"×","○")</f>
        <v>○</v>
      </c>
    </row>
    <row r="46" spans="2:19" ht="50.25" customHeight="1" x14ac:dyDescent="0.2">
      <c r="B46" s="1"/>
      <c r="C46" s="258"/>
      <c r="D46" s="261"/>
      <c r="E46" s="264"/>
      <c r="F46" s="265"/>
      <c r="G46" s="224" t="s">
        <v>229</v>
      </c>
      <c r="H46" s="224"/>
      <c r="I46" s="20"/>
      <c r="J46" s="39" t="s">
        <v>29</v>
      </c>
      <c r="K46" s="23"/>
      <c r="L46" s="24"/>
      <c r="M46" s="29"/>
      <c r="N46" s="18"/>
      <c r="O46" s="1"/>
      <c r="Q46" s="102" t="str">
        <f>IF(((K33="✔")*(COUNTIF(K46:M46,"✔")=0)),"×","○")</f>
        <v>○</v>
      </c>
    </row>
    <row r="47" spans="2:19" ht="50.25" customHeight="1" x14ac:dyDescent="0.2">
      <c r="B47" s="1"/>
      <c r="C47" s="258"/>
      <c r="D47" s="261"/>
      <c r="E47" s="264"/>
      <c r="F47" s="265"/>
      <c r="G47" s="224" t="s">
        <v>230</v>
      </c>
      <c r="H47" s="224"/>
      <c r="I47" s="20"/>
      <c r="J47" s="39" t="s">
        <v>29</v>
      </c>
      <c r="K47" s="23"/>
      <c r="L47" s="24"/>
      <c r="M47" s="29"/>
      <c r="N47" s="18"/>
      <c r="O47" s="1"/>
      <c r="Q47" s="102" t="str">
        <f>IF(((K33="✔")*(COUNTIF(K47:M47,"✔")=0)),"×","○")</f>
        <v>○</v>
      </c>
    </row>
    <row r="48" spans="2:19" ht="50.25" customHeight="1" x14ac:dyDescent="0.2">
      <c r="B48" s="1"/>
      <c r="C48" s="258"/>
      <c r="D48" s="261"/>
      <c r="E48" s="264"/>
      <c r="F48" s="265"/>
      <c r="G48" s="224" t="s">
        <v>231</v>
      </c>
      <c r="H48" s="224"/>
      <c r="I48" s="20"/>
      <c r="J48" s="39" t="s">
        <v>29</v>
      </c>
      <c r="K48" s="23"/>
      <c r="L48" s="24"/>
      <c r="M48" s="29"/>
      <c r="N48" s="18"/>
      <c r="O48" s="1"/>
      <c r="Q48" s="102" t="str">
        <f>IF(((K33="✔")*(COUNTIF(K48:M48,"✔")=0)),"×","○")</f>
        <v>○</v>
      </c>
    </row>
    <row r="49" spans="2:19" ht="50.25" customHeight="1" x14ac:dyDescent="0.2">
      <c r="B49" s="1"/>
      <c r="C49" s="258"/>
      <c r="D49" s="261"/>
      <c r="E49" s="264"/>
      <c r="F49" s="265"/>
      <c r="G49" s="253" t="s">
        <v>232</v>
      </c>
      <c r="H49" s="254"/>
      <c r="I49" s="20"/>
      <c r="J49" s="39" t="s">
        <v>29</v>
      </c>
      <c r="K49" s="23"/>
      <c r="L49" s="24"/>
      <c r="M49" s="29"/>
      <c r="N49" s="18"/>
      <c r="O49" s="1"/>
      <c r="Q49" s="102" t="str">
        <f>IF(((K33="✔")*(COUNTIF(K49:M49,"✔")=0)),"×","○")</f>
        <v>○</v>
      </c>
    </row>
    <row r="50" spans="2:19" ht="50.25" customHeight="1" x14ac:dyDescent="0.2">
      <c r="B50" s="1"/>
      <c r="C50" s="258"/>
      <c r="D50" s="261"/>
      <c r="E50" s="264"/>
      <c r="F50" s="265"/>
      <c r="G50" s="224" t="s">
        <v>233</v>
      </c>
      <c r="H50" s="224"/>
      <c r="I50" s="20"/>
      <c r="J50" s="39" t="s">
        <v>29</v>
      </c>
      <c r="K50" s="23"/>
      <c r="L50" s="24"/>
      <c r="M50" s="29"/>
      <c r="N50" s="18"/>
      <c r="O50" s="1"/>
      <c r="Q50" s="102" t="str">
        <f>IF(((K33="✔")*(COUNTIF(K50:M50,"✔")=0)),"×","○")</f>
        <v>○</v>
      </c>
    </row>
    <row r="51" spans="2:19" ht="50.25" customHeight="1" x14ac:dyDescent="0.2">
      <c r="B51" s="1"/>
      <c r="C51" s="258"/>
      <c r="D51" s="261"/>
      <c r="E51" s="264"/>
      <c r="F51" s="265"/>
      <c r="G51" s="224" t="s">
        <v>234</v>
      </c>
      <c r="H51" s="224"/>
      <c r="I51" s="20"/>
      <c r="J51" s="39" t="s">
        <v>29</v>
      </c>
      <c r="K51" s="23"/>
      <c r="L51" s="24"/>
      <c r="M51" s="29"/>
      <c r="N51" s="18"/>
      <c r="O51" s="1"/>
      <c r="Q51" s="102" t="str">
        <f>IF(((K33="✔")*(COUNTIF(K51:M51,"✔")=0)),"×","○")</f>
        <v>○</v>
      </c>
    </row>
    <row r="52" spans="2:19" ht="50.25" customHeight="1" x14ac:dyDescent="0.2">
      <c r="B52" s="1"/>
      <c r="C52" s="258"/>
      <c r="D52" s="261"/>
      <c r="E52" s="264"/>
      <c r="F52" s="265"/>
      <c r="G52" s="224" t="s">
        <v>235</v>
      </c>
      <c r="H52" s="224"/>
      <c r="I52" s="20"/>
      <c r="J52" s="39" t="s">
        <v>29</v>
      </c>
      <c r="K52" s="23"/>
      <c r="L52" s="24"/>
      <c r="M52" s="29"/>
      <c r="N52" s="18"/>
      <c r="O52" s="1"/>
      <c r="Q52" s="102" t="str">
        <f>IF(((K33="✔")*(COUNTIF(K52:M52,"✔")=0)),"×","○")</f>
        <v>○</v>
      </c>
    </row>
    <row r="53" spans="2:19" ht="50.25" customHeight="1" x14ac:dyDescent="0.2">
      <c r="B53" s="1"/>
      <c r="C53" s="258"/>
      <c r="D53" s="261"/>
      <c r="E53" s="264"/>
      <c r="F53" s="265"/>
      <c r="G53" s="224" t="s">
        <v>236</v>
      </c>
      <c r="H53" s="224"/>
      <c r="I53" s="20"/>
      <c r="J53" s="39" t="s">
        <v>29</v>
      </c>
      <c r="K53" s="23"/>
      <c r="L53" s="24"/>
      <c r="M53" s="29"/>
      <c r="N53" s="18"/>
      <c r="O53" s="1"/>
      <c r="Q53" s="102" t="str">
        <f>IF(((K33="✔")*(COUNTIF(K53:M53,"✔")=0)),"×","○")</f>
        <v>○</v>
      </c>
    </row>
    <row r="54" spans="2:19" ht="50.25" customHeight="1" x14ac:dyDescent="0.2">
      <c r="B54" s="1"/>
      <c r="C54" s="258"/>
      <c r="D54" s="261"/>
      <c r="E54" s="264"/>
      <c r="F54" s="265"/>
      <c r="G54" s="224" t="s">
        <v>237</v>
      </c>
      <c r="H54" s="224"/>
      <c r="I54" s="20"/>
      <c r="J54" s="39" t="s">
        <v>29</v>
      </c>
      <c r="K54" s="23"/>
      <c r="L54" s="24"/>
      <c r="M54" s="29"/>
      <c r="N54" s="18"/>
      <c r="O54" s="1"/>
      <c r="Q54" s="102" t="str">
        <f>IF(((K33="✔")*(COUNTIF(K54:M54,"✔")=0)),"×","○")</f>
        <v>○</v>
      </c>
    </row>
    <row r="55" spans="2:19" ht="50.25" customHeight="1" x14ac:dyDescent="0.2">
      <c r="B55" s="1"/>
      <c r="C55" s="258"/>
      <c r="D55" s="261"/>
      <c r="E55" s="28" t="s">
        <v>30</v>
      </c>
      <c r="F55" s="252" t="s">
        <v>48</v>
      </c>
      <c r="G55" s="252"/>
      <c r="H55" s="252"/>
      <c r="I55" s="40"/>
      <c r="J55" s="42" t="s">
        <v>29</v>
      </c>
      <c r="K55" s="23"/>
      <c r="L55" s="24"/>
      <c r="M55" s="29"/>
      <c r="N55" s="18"/>
      <c r="O55" s="1"/>
      <c r="Q55" s="102" t="str">
        <f>IF(((K33="✔")*(COUNTIF(K55:M55,"✔")=0)),"×","○")</f>
        <v>○</v>
      </c>
    </row>
    <row r="56" spans="2:19" ht="50.25" customHeight="1" x14ac:dyDescent="0.2">
      <c r="B56" s="1"/>
      <c r="C56" s="258"/>
      <c r="D56" s="261"/>
      <c r="E56" s="41" t="s">
        <v>34</v>
      </c>
      <c r="F56" s="224" t="s">
        <v>49</v>
      </c>
      <c r="G56" s="224"/>
      <c r="H56" s="224"/>
      <c r="I56" s="20"/>
      <c r="J56" s="39" t="s">
        <v>29</v>
      </c>
      <c r="K56" s="23"/>
      <c r="L56" s="24"/>
      <c r="M56" s="25"/>
      <c r="N56" s="18"/>
      <c r="O56" s="1"/>
      <c r="Q56" s="102" t="str">
        <f>IF(COUNTIF(K56:L56,"✔")=1,"○","×")</f>
        <v>×</v>
      </c>
    </row>
    <row r="57" spans="2:19" ht="50.25" customHeight="1" thickBot="1" x14ac:dyDescent="0.25">
      <c r="B57" s="1"/>
      <c r="C57" s="259"/>
      <c r="D57" s="262"/>
      <c r="E57" s="33" t="s">
        <v>37</v>
      </c>
      <c r="F57" s="232" t="s">
        <v>50</v>
      </c>
      <c r="G57" s="232"/>
      <c r="H57" s="232"/>
      <c r="I57" s="32"/>
      <c r="J57" s="43" t="s">
        <v>29</v>
      </c>
      <c r="K57" s="35"/>
      <c r="L57" s="36"/>
      <c r="M57" s="37"/>
      <c r="N57" s="18"/>
      <c r="O57" s="1"/>
      <c r="Q57" s="102" t="str">
        <f>IF(COUNTIF(K57:L57,"✔")=1,"○","×")</f>
        <v>×</v>
      </c>
    </row>
    <row r="58" spans="2:19" ht="63" customHeight="1" x14ac:dyDescent="0.2">
      <c r="B58" s="1"/>
      <c r="C58" s="292" t="s">
        <v>51</v>
      </c>
      <c r="D58" s="260" t="s">
        <v>52</v>
      </c>
      <c r="E58" s="263" t="s">
        <v>15</v>
      </c>
      <c r="F58" s="269" t="s">
        <v>53</v>
      </c>
      <c r="G58" s="270"/>
      <c r="H58" s="271"/>
      <c r="I58" s="111" t="s">
        <v>17</v>
      </c>
      <c r="J58" s="44" t="s">
        <v>18</v>
      </c>
      <c r="K58" s="45"/>
      <c r="L58" s="16"/>
      <c r="M58" s="17"/>
      <c r="N58" s="18"/>
      <c r="O58" s="1"/>
      <c r="Q58" s="102" t="str">
        <f>IF(K58="✔","○","×")</f>
        <v>×</v>
      </c>
    </row>
    <row r="59" spans="2:19" ht="63" customHeight="1" x14ac:dyDescent="0.2">
      <c r="B59" s="1"/>
      <c r="C59" s="293"/>
      <c r="D59" s="261"/>
      <c r="E59" s="264"/>
      <c r="F59" s="256" t="s">
        <v>46</v>
      </c>
      <c r="G59" s="224" t="s">
        <v>54</v>
      </c>
      <c r="H59" s="224"/>
      <c r="I59" s="20"/>
      <c r="J59" s="22" t="s">
        <v>18</v>
      </c>
      <c r="K59" s="46"/>
      <c r="L59" s="24"/>
      <c r="M59" s="47"/>
      <c r="N59" s="18"/>
      <c r="O59" s="1"/>
      <c r="Q59" s="102" t="str">
        <f>IF(((K58="✔")*(COUNTIF(K59:M59,"✔")=0)),"×","○")</f>
        <v>○</v>
      </c>
      <c r="R59" s="103" t="s">
        <v>192</v>
      </c>
      <c r="S59" s="104" t="str">
        <f>IF(COUNTIF(K59:K63,"✔")&gt;=1,"OK","NG")</f>
        <v>NG</v>
      </c>
    </row>
    <row r="60" spans="2:19" ht="63" customHeight="1" x14ac:dyDescent="0.2">
      <c r="B60" s="1"/>
      <c r="C60" s="293"/>
      <c r="D60" s="261"/>
      <c r="E60" s="264"/>
      <c r="F60" s="256"/>
      <c r="G60" s="224" t="s">
        <v>55</v>
      </c>
      <c r="H60" s="224"/>
      <c r="I60" s="20"/>
      <c r="J60" s="22" t="s">
        <v>18</v>
      </c>
      <c r="K60" s="46"/>
      <c r="L60" s="24"/>
      <c r="M60" s="47"/>
      <c r="N60" s="18"/>
      <c r="O60" s="1"/>
      <c r="Q60" s="102" t="str">
        <f>IF(((K58="✔")*(COUNTIF(K60:M60,"✔")=0)),"×","○")</f>
        <v>○</v>
      </c>
    </row>
    <row r="61" spans="2:19" ht="63" customHeight="1" x14ac:dyDescent="0.2">
      <c r="B61" s="1"/>
      <c r="C61" s="294"/>
      <c r="D61" s="261"/>
      <c r="E61" s="264"/>
      <c r="F61" s="256"/>
      <c r="G61" s="224" t="s">
        <v>56</v>
      </c>
      <c r="H61" s="224"/>
      <c r="I61" s="20"/>
      <c r="J61" s="22" t="s">
        <v>18</v>
      </c>
      <c r="K61" s="46"/>
      <c r="L61" s="24"/>
      <c r="M61" s="47"/>
      <c r="N61" s="18"/>
      <c r="O61" s="1"/>
      <c r="Q61" s="102" t="str">
        <f>IF(((K58="✔")*(COUNTIF(K61:M61,"✔")=0)),"×","○")</f>
        <v>○</v>
      </c>
    </row>
    <row r="62" spans="2:19" ht="63" customHeight="1" x14ac:dyDescent="0.2">
      <c r="B62" s="1"/>
      <c r="C62" s="294"/>
      <c r="D62" s="261"/>
      <c r="E62" s="264"/>
      <c r="F62" s="256"/>
      <c r="G62" s="224" t="s">
        <v>57</v>
      </c>
      <c r="H62" s="224"/>
      <c r="I62" s="20"/>
      <c r="J62" s="22" t="s">
        <v>18</v>
      </c>
      <c r="K62" s="46"/>
      <c r="L62" s="24"/>
      <c r="M62" s="47"/>
      <c r="N62" s="18"/>
      <c r="O62" s="1"/>
      <c r="Q62" s="102" t="str">
        <f>IF(((K58="✔")*(COUNTIF(K62:M62,"✔")=0)),"×","○")</f>
        <v>○</v>
      </c>
    </row>
    <row r="63" spans="2:19" ht="63" customHeight="1" x14ac:dyDescent="0.2">
      <c r="B63" s="1"/>
      <c r="C63" s="294"/>
      <c r="D63" s="261"/>
      <c r="E63" s="264"/>
      <c r="F63" s="256"/>
      <c r="G63" s="224" t="s">
        <v>58</v>
      </c>
      <c r="H63" s="224"/>
      <c r="I63" s="20"/>
      <c r="J63" s="22" t="s">
        <v>23</v>
      </c>
      <c r="K63" s="46"/>
      <c r="L63" s="24"/>
      <c r="M63" s="47"/>
      <c r="N63" s="18"/>
      <c r="O63" s="1"/>
      <c r="Q63" s="102" t="str">
        <f>IF(((K58="✔")*(COUNTIF(K63:M63,"✔")=0)),"×","○")</f>
        <v>○</v>
      </c>
    </row>
    <row r="64" spans="2:19" ht="63" customHeight="1" x14ac:dyDescent="0.2">
      <c r="B64" s="1"/>
      <c r="C64" s="294"/>
      <c r="D64" s="261"/>
      <c r="E64" s="264"/>
      <c r="F64" s="255" t="s">
        <v>47</v>
      </c>
      <c r="G64" s="252" t="s">
        <v>59</v>
      </c>
      <c r="H64" s="252"/>
      <c r="I64" s="40"/>
      <c r="J64" s="48" t="s">
        <v>18</v>
      </c>
      <c r="K64" s="51"/>
      <c r="L64" s="52"/>
      <c r="M64" s="53"/>
      <c r="N64" s="18"/>
      <c r="O64" s="1"/>
      <c r="Q64" s="102" t="str">
        <f>IF(((K58="✔")*(COUNTIF(K64:M64,"✔")=0)),"×","○")</f>
        <v>○</v>
      </c>
      <c r="R64" s="103" t="s">
        <v>194</v>
      </c>
      <c r="S64" s="104" t="str">
        <f>IF(COUNTIF(K64:K66,"✔")&gt;=1,"OK","NG")</f>
        <v>NG</v>
      </c>
    </row>
    <row r="65" spans="2:17" ht="63" customHeight="1" x14ac:dyDescent="0.2">
      <c r="B65" s="1"/>
      <c r="C65" s="294"/>
      <c r="D65" s="261"/>
      <c r="E65" s="264"/>
      <c r="F65" s="256"/>
      <c r="G65" s="224" t="s">
        <v>60</v>
      </c>
      <c r="H65" s="224"/>
      <c r="I65" s="20"/>
      <c r="J65" s="22" t="s">
        <v>23</v>
      </c>
      <c r="K65" s="46"/>
      <c r="L65" s="24"/>
      <c r="M65" s="47"/>
      <c r="N65" s="18"/>
      <c r="O65" s="1"/>
      <c r="Q65" s="102" t="str">
        <f>IF(((K58="✔")*(COUNTIF(K65:M65,"✔")=0)),"×","○")</f>
        <v>○</v>
      </c>
    </row>
    <row r="66" spans="2:17" ht="63" customHeight="1" x14ac:dyDescent="0.2">
      <c r="B66" s="1"/>
      <c r="C66" s="294"/>
      <c r="D66" s="261"/>
      <c r="E66" s="264"/>
      <c r="F66" s="256"/>
      <c r="G66" s="224" t="s">
        <v>61</v>
      </c>
      <c r="H66" s="224"/>
      <c r="I66" s="20"/>
      <c r="J66" s="22" t="s">
        <v>23</v>
      </c>
      <c r="K66" s="46"/>
      <c r="L66" s="24"/>
      <c r="M66" s="47"/>
      <c r="N66" s="18"/>
      <c r="O66" s="1"/>
      <c r="Q66" s="102" t="str">
        <f>IF(((K58="✔")*(COUNTIF(K66:M66,"✔")=0)),"×","○")</f>
        <v>○</v>
      </c>
    </row>
    <row r="67" spans="2:17" ht="63" customHeight="1" x14ac:dyDescent="0.2">
      <c r="B67" s="1"/>
      <c r="C67" s="294"/>
      <c r="D67" s="261"/>
      <c r="E67" s="276" t="s">
        <v>62</v>
      </c>
      <c r="F67" s="275" t="s">
        <v>63</v>
      </c>
      <c r="G67" s="275"/>
      <c r="H67" s="275"/>
      <c r="I67" s="109" t="s">
        <v>22</v>
      </c>
      <c r="J67" s="22" t="s">
        <v>23</v>
      </c>
      <c r="K67" s="46"/>
      <c r="L67" s="24"/>
      <c r="M67" s="25"/>
      <c r="N67" s="18"/>
      <c r="O67" s="1"/>
      <c r="Q67" s="102" t="str">
        <f>IF(K67="✔","○","×")</f>
        <v>×</v>
      </c>
    </row>
    <row r="68" spans="2:17" ht="63" customHeight="1" x14ac:dyDescent="0.2">
      <c r="B68" s="1"/>
      <c r="C68" s="294"/>
      <c r="D68" s="261"/>
      <c r="E68" s="277"/>
      <c r="F68" s="141" t="s">
        <v>46</v>
      </c>
      <c r="G68" s="252" t="s">
        <v>64</v>
      </c>
      <c r="H68" s="252"/>
      <c r="I68" s="20"/>
      <c r="J68" s="22" t="s">
        <v>18</v>
      </c>
      <c r="K68" s="46"/>
      <c r="L68" s="24"/>
      <c r="M68" s="47"/>
      <c r="N68" s="18"/>
      <c r="O68" s="1"/>
      <c r="Q68" s="102" t="str">
        <f>IF(((K67="✔")*(COUNTIF(K68:M68,"✔")=0)),"×","○")</f>
        <v>○</v>
      </c>
    </row>
    <row r="69" spans="2:17" ht="63" customHeight="1" x14ac:dyDescent="0.2">
      <c r="B69" s="1"/>
      <c r="C69" s="294"/>
      <c r="D69" s="261"/>
      <c r="E69" s="277"/>
      <c r="F69" s="255" t="s">
        <v>47</v>
      </c>
      <c r="G69" s="139" t="s">
        <v>65</v>
      </c>
      <c r="H69" s="139"/>
      <c r="I69" s="40"/>
      <c r="J69" s="140" t="s">
        <v>23</v>
      </c>
      <c r="K69" s="51"/>
      <c r="L69" s="52"/>
      <c r="M69" s="53"/>
      <c r="N69" s="49"/>
      <c r="O69" s="1"/>
      <c r="Q69" s="102" t="str">
        <f>IF(((K67="✔")*(COUNTIF(K69:M69,"✔")=0)),"×","○")</f>
        <v>○</v>
      </c>
    </row>
    <row r="70" spans="2:17" ht="63" customHeight="1" x14ac:dyDescent="0.2">
      <c r="B70" s="1"/>
      <c r="C70" s="294"/>
      <c r="D70" s="261"/>
      <c r="E70" s="277"/>
      <c r="F70" s="256"/>
      <c r="G70" s="275" t="s">
        <v>66</v>
      </c>
      <c r="H70" s="275"/>
      <c r="I70" s="20"/>
      <c r="J70" s="50" t="s">
        <v>23</v>
      </c>
      <c r="K70" s="46"/>
      <c r="L70" s="24"/>
      <c r="M70" s="47"/>
      <c r="N70" s="49"/>
      <c r="O70" s="1"/>
      <c r="Q70" s="102" t="str">
        <f>IF(((K67="✔")*(COUNTIF(K70:M70,"✔")=0)),"×","○")</f>
        <v>○</v>
      </c>
    </row>
    <row r="71" spans="2:17" ht="63" customHeight="1" x14ac:dyDescent="0.2">
      <c r="B71" s="1"/>
      <c r="C71" s="294"/>
      <c r="D71" s="261"/>
      <c r="E71" s="278"/>
      <c r="F71" s="256"/>
      <c r="G71" s="275" t="s">
        <v>67</v>
      </c>
      <c r="H71" s="279"/>
      <c r="I71" s="20"/>
      <c r="J71" s="50" t="s">
        <v>23</v>
      </c>
      <c r="K71" s="51"/>
      <c r="L71" s="52"/>
      <c r="M71" s="53"/>
      <c r="N71" s="49"/>
      <c r="O71" s="1"/>
      <c r="Q71" s="102" t="str">
        <f>IF(((K67="✔")*(COUNTIF(K71:M71,"✔")=0)),"×","○")</f>
        <v>○</v>
      </c>
    </row>
    <row r="72" spans="2:17" ht="63" customHeight="1" x14ac:dyDescent="0.2">
      <c r="B72" s="1"/>
      <c r="C72" s="294"/>
      <c r="D72" s="261"/>
      <c r="E72" s="264" t="s">
        <v>68</v>
      </c>
      <c r="F72" s="281" t="s">
        <v>69</v>
      </c>
      <c r="G72" s="281"/>
      <c r="H72" s="281"/>
      <c r="I72" s="20"/>
      <c r="J72" s="50" t="s">
        <v>23</v>
      </c>
      <c r="K72" s="46"/>
      <c r="L72" s="24"/>
      <c r="M72" s="25"/>
      <c r="N72" s="49"/>
      <c r="O72" s="1"/>
      <c r="Q72" s="102" t="str">
        <f>IF(COUNTIF(K72:L72,"✔")=1,"○","×")</f>
        <v>×</v>
      </c>
    </row>
    <row r="73" spans="2:17" ht="63" customHeight="1" x14ac:dyDescent="0.2">
      <c r="B73" s="1"/>
      <c r="C73" s="294"/>
      <c r="D73" s="261"/>
      <c r="E73" s="264"/>
      <c r="F73" s="141" t="s">
        <v>46</v>
      </c>
      <c r="G73" s="252" t="s">
        <v>64</v>
      </c>
      <c r="H73" s="252"/>
      <c r="I73" s="20"/>
      <c r="J73" s="50" t="s">
        <v>23</v>
      </c>
      <c r="K73" s="46"/>
      <c r="L73" s="24"/>
      <c r="M73" s="47"/>
      <c r="N73" s="49"/>
      <c r="O73" s="1"/>
      <c r="Q73" s="102" t="str">
        <f>IF(((K72="✔")*(COUNTIF(K73:M73,"✔")=0)),"×","○")</f>
        <v>○</v>
      </c>
    </row>
    <row r="74" spans="2:17" ht="63" customHeight="1" x14ac:dyDescent="0.2">
      <c r="B74" s="1"/>
      <c r="C74" s="294"/>
      <c r="D74" s="261"/>
      <c r="E74" s="264"/>
      <c r="F74" s="255" t="s">
        <v>47</v>
      </c>
      <c r="G74" s="273" t="s">
        <v>70</v>
      </c>
      <c r="H74" s="274"/>
      <c r="I74" s="40"/>
      <c r="J74" s="140" t="s">
        <v>23</v>
      </c>
      <c r="K74" s="51"/>
      <c r="L74" s="52"/>
      <c r="M74" s="53"/>
      <c r="N74" s="49"/>
      <c r="O74" s="1"/>
      <c r="Q74" s="102" t="str">
        <f>IF(((K72="✔")*(COUNTIF(K74:M74,"✔")=0)),"×","○")</f>
        <v>○</v>
      </c>
    </row>
    <row r="75" spans="2:17" ht="63" customHeight="1" x14ac:dyDescent="0.2">
      <c r="B75" s="1"/>
      <c r="C75" s="294"/>
      <c r="D75" s="261"/>
      <c r="E75" s="264"/>
      <c r="F75" s="256"/>
      <c r="G75" s="275" t="s">
        <v>71</v>
      </c>
      <c r="H75" s="275"/>
      <c r="I75" s="20"/>
      <c r="J75" s="50" t="s">
        <v>18</v>
      </c>
      <c r="K75" s="46"/>
      <c r="L75" s="24"/>
      <c r="M75" s="47"/>
      <c r="N75" s="49"/>
      <c r="O75" s="1"/>
      <c r="Q75" s="102" t="str">
        <f>IF(((K72="✔")*(COUNTIF(K75:M75,"✔")=0)),"×","○")</f>
        <v>○</v>
      </c>
    </row>
    <row r="76" spans="2:17" ht="63" customHeight="1" thickBot="1" x14ac:dyDescent="0.25">
      <c r="B76" s="1"/>
      <c r="C76" s="295"/>
      <c r="D76" s="262"/>
      <c r="E76" s="280"/>
      <c r="F76" s="272"/>
      <c r="G76" s="282" t="s">
        <v>72</v>
      </c>
      <c r="H76" s="283"/>
      <c r="I76" s="32"/>
      <c r="J76" s="55" t="s">
        <v>18</v>
      </c>
      <c r="K76" s="56"/>
      <c r="L76" s="36"/>
      <c r="M76" s="57"/>
      <c r="N76" s="49"/>
      <c r="O76" s="1"/>
      <c r="Q76" s="102" t="str">
        <f>IF(((K72="✔")*(COUNTIF(K76:M76,"✔")=0)),"×","○")</f>
        <v>○</v>
      </c>
    </row>
    <row r="77" spans="2:17" ht="57.75" customHeight="1" x14ac:dyDescent="0.2">
      <c r="B77" s="1"/>
      <c r="C77" s="257" t="s">
        <v>73</v>
      </c>
      <c r="D77" s="268" t="s">
        <v>74</v>
      </c>
      <c r="E77" s="266" t="s">
        <v>199</v>
      </c>
      <c r="F77" s="268" t="s">
        <v>76</v>
      </c>
      <c r="G77" s="227"/>
      <c r="H77" s="227"/>
      <c r="I77" s="108" t="s">
        <v>22</v>
      </c>
      <c r="J77" s="38" t="s">
        <v>23</v>
      </c>
      <c r="K77" s="15"/>
      <c r="L77" s="16"/>
      <c r="M77" s="17"/>
      <c r="N77" s="18"/>
      <c r="O77" s="1"/>
      <c r="Q77" s="102" t="str">
        <f>IF(K77="✔","○","×")</f>
        <v>×</v>
      </c>
    </row>
    <row r="78" spans="2:17" ht="61.5" customHeight="1" x14ac:dyDescent="0.2">
      <c r="B78" s="1"/>
      <c r="C78" s="258"/>
      <c r="D78" s="287"/>
      <c r="E78" s="267"/>
      <c r="F78" s="58"/>
      <c r="G78" s="224" t="s">
        <v>77</v>
      </c>
      <c r="H78" s="224"/>
      <c r="I78" s="20"/>
      <c r="J78" s="39" t="s">
        <v>23</v>
      </c>
      <c r="K78" s="23"/>
      <c r="L78" s="24"/>
      <c r="M78" s="29"/>
      <c r="N78" s="18"/>
      <c r="O78" s="1"/>
      <c r="Q78" s="102" t="str">
        <f>IF(((K77="✔")*(COUNTIF(K78:M78,"✔")=0)),"×","○")</f>
        <v>○</v>
      </c>
    </row>
    <row r="79" spans="2:17" ht="57.75" customHeight="1" x14ac:dyDescent="0.2">
      <c r="B79" s="1"/>
      <c r="C79" s="258"/>
      <c r="D79" s="287"/>
      <c r="E79" s="267" t="s">
        <v>78</v>
      </c>
      <c r="F79" s="59"/>
      <c r="G79" s="60" t="s">
        <v>79</v>
      </c>
      <c r="H79" s="61"/>
      <c r="I79" s="20"/>
      <c r="J79" s="62" t="s">
        <v>23</v>
      </c>
      <c r="K79" s="23"/>
      <c r="L79" s="24"/>
      <c r="M79" s="25"/>
      <c r="N79" s="49"/>
      <c r="O79" s="1"/>
      <c r="Q79" s="102" t="str">
        <f>IF(((K77="✔")*(COUNTIF(K79:M79,"✔")=0)),"×","○")</f>
        <v>○</v>
      </c>
    </row>
    <row r="80" spans="2:17" ht="61.5" customHeight="1" x14ac:dyDescent="0.2">
      <c r="B80" s="1"/>
      <c r="C80" s="258"/>
      <c r="D80" s="287"/>
      <c r="E80" s="267"/>
      <c r="F80" s="63"/>
      <c r="G80" s="59"/>
      <c r="H80" s="64" t="s">
        <v>80</v>
      </c>
      <c r="I80" s="20"/>
      <c r="J80" s="62" t="s">
        <v>23</v>
      </c>
      <c r="K80" s="23"/>
      <c r="L80" s="24"/>
      <c r="M80" s="29"/>
      <c r="N80" s="49"/>
      <c r="O80" s="1"/>
      <c r="Q80" s="102" t="str">
        <f>IF(((K77="✔")*(K79="✔")*(COUNTIF(K80:M80,"✔")=0)),"×","○")</f>
        <v>○</v>
      </c>
    </row>
    <row r="81" spans="2:17" ht="57.75" customHeight="1" x14ac:dyDescent="0.2">
      <c r="B81" s="1"/>
      <c r="C81" s="258"/>
      <c r="D81" s="287"/>
      <c r="E81" s="267"/>
      <c r="F81" s="26"/>
      <c r="G81" s="58"/>
      <c r="H81" s="64" t="s">
        <v>81</v>
      </c>
      <c r="I81" s="20"/>
      <c r="J81" s="62" t="s">
        <v>29</v>
      </c>
      <c r="K81" s="23"/>
      <c r="L81" s="24"/>
      <c r="M81" s="29"/>
      <c r="N81" s="49"/>
      <c r="O81" s="1"/>
      <c r="Q81" s="102" t="str">
        <f>IF(((K77="✔")*(K79="✔")*(COUNTIF(K81:M81,"✔")=0)),"×","○")</f>
        <v>○</v>
      </c>
    </row>
    <row r="82" spans="2:17" ht="57.75" customHeight="1" x14ac:dyDescent="0.2">
      <c r="B82" s="1"/>
      <c r="C82" s="258"/>
      <c r="D82" s="287"/>
      <c r="E82" s="267"/>
      <c r="F82" s="26"/>
      <c r="G82" s="65"/>
      <c r="H82" s="64" t="s">
        <v>82</v>
      </c>
      <c r="I82" s="20"/>
      <c r="J82" s="62" t="s">
        <v>29</v>
      </c>
      <c r="K82" s="23"/>
      <c r="L82" s="24"/>
      <c r="M82" s="29"/>
      <c r="N82" s="49"/>
      <c r="O82" s="1"/>
      <c r="Q82" s="102" t="str">
        <f>IF(((K77="✔")*(K79="✔")*(COUNTIF(K82:M82,"✔")=0)),"×","○")</f>
        <v>○</v>
      </c>
    </row>
    <row r="83" spans="2:17" ht="57.75" customHeight="1" x14ac:dyDescent="0.2">
      <c r="B83" s="1"/>
      <c r="C83" s="258"/>
      <c r="D83" s="287"/>
      <c r="E83" s="267" t="s">
        <v>62</v>
      </c>
      <c r="F83" s="59"/>
      <c r="G83" s="60" t="s">
        <v>83</v>
      </c>
      <c r="H83" s="61"/>
      <c r="I83" s="20"/>
      <c r="J83" s="62" t="s">
        <v>29</v>
      </c>
      <c r="K83" s="23"/>
      <c r="L83" s="24"/>
      <c r="M83" s="25"/>
      <c r="N83" s="49"/>
      <c r="O83" s="1"/>
      <c r="Q83" s="102" t="str">
        <f>IF(((K77="✔")*(COUNTIF(K83:M83,"✔")=0)),"×","○")</f>
        <v>○</v>
      </c>
    </row>
    <row r="84" spans="2:17" ht="75.75" customHeight="1" x14ac:dyDescent="0.2">
      <c r="B84" s="1"/>
      <c r="C84" s="258"/>
      <c r="D84" s="287"/>
      <c r="E84" s="267"/>
      <c r="F84" s="63"/>
      <c r="G84" s="59"/>
      <c r="H84" s="64" t="s">
        <v>84</v>
      </c>
      <c r="I84" s="20"/>
      <c r="J84" s="62" t="s">
        <v>29</v>
      </c>
      <c r="K84" s="23"/>
      <c r="L84" s="24"/>
      <c r="M84" s="29"/>
      <c r="N84" s="49"/>
      <c r="O84" s="1"/>
      <c r="Q84" s="102" t="str">
        <f>IF(((K77="✔")*(K83="✔")*(COUNTIF(K84:M84,"✔")=0)),"×","○")</f>
        <v>○</v>
      </c>
    </row>
    <row r="85" spans="2:17" ht="57.75" customHeight="1" x14ac:dyDescent="0.2">
      <c r="B85" s="1"/>
      <c r="C85" s="258"/>
      <c r="D85" s="287"/>
      <c r="E85" s="267"/>
      <c r="F85" s="26"/>
      <c r="G85" s="58"/>
      <c r="H85" s="64" t="s">
        <v>85</v>
      </c>
      <c r="I85" s="20"/>
      <c r="J85" s="62" t="s">
        <v>29</v>
      </c>
      <c r="K85" s="23"/>
      <c r="L85" s="24"/>
      <c r="M85" s="29"/>
      <c r="N85" s="49"/>
      <c r="O85" s="1"/>
      <c r="Q85" s="102" t="str">
        <f>IF(((K77="✔")*(K83="✔")*(COUNTIF(K85:M85,"✔")=0)),"×","○")</f>
        <v>○</v>
      </c>
    </row>
    <row r="86" spans="2:17" ht="57.75" customHeight="1" x14ac:dyDescent="0.2">
      <c r="B86" s="1"/>
      <c r="C86" s="258"/>
      <c r="D86" s="287"/>
      <c r="E86" s="267"/>
      <c r="F86" s="63"/>
      <c r="G86" s="59"/>
      <c r="H86" s="66" t="s">
        <v>86</v>
      </c>
      <c r="I86" s="20"/>
      <c r="J86" s="62" t="s">
        <v>29</v>
      </c>
      <c r="K86" s="23"/>
      <c r="L86" s="24"/>
      <c r="M86" s="29"/>
      <c r="N86" s="49"/>
      <c r="O86" s="1"/>
      <c r="Q86" s="102" t="str">
        <f>IF(((K77="✔")*(K83="✔")*(COUNTIF(K86:M86,"✔")=0)),"×","○")</f>
        <v>○</v>
      </c>
    </row>
    <row r="87" spans="2:17" ht="57.75" customHeight="1" x14ac:dyDescent="0.2">
      <c r="B87" s="1"/>
      <c r="C87" s="258"/>
      <c r="D87" s="287"/>
      <c r="E87" s="284"/>
      <c r="F87" s="63"/>
      <c r="G87" s="146"/>
      <c r="H87" s="64" t="s">
        <v>87</v>
      </c>
      <c r="I87" s="20"/>
      <c r="J87" s="62" t="s">
        <v>29</v>
      </c>
      <c r="K87" s="23"/>
      <c r="L87" s="24"/>
      <c r="M87" s="29"/>
      <c r="N87" s="49"/>
      <c r="O87" s="1"/>
      <c r="Q87" s="102" t="str">
        <f>IF(((K77="✔")*(K83="✔")*(COUNTIF(K87:M87,"✔")=0)),"×","○")</f>
        <v>○</v>
      </c>
    </row>
    <row r="88" spans="2:17" ht="57.75" customHeight="1" x14ac:dyDescent="0.2">
      <c r="B88" s="1"/>
      <c r="C88" s="258"/>
      <c r="D88" s="287"/>
      <c r="E88" s="267"/>
      <c r="F88" s="63"/>
      <c r="G88" s="59"/>
      <c r="H88" s="64" t="s">
        <v>88</v>
      </c>
      <c r="I88" s="20"/>
      <c r="J88" s="62" t="s">
        <v>29</v>
      </c>
      <c r="K88" s="23"/>
      <c r="L88" s="24"/>
      <c r="M88" s="29"/>
      <c r="N88" s="49"/>
      <c r="O88" s="1"/>
      <c r="Q88" s="102" t="str">
        <f>IF(((K77="✔")*(K83="✔")*(COUNTIF(K88:M88,"✔")=0)),"×","○")</f>
        <v>○</v>
      </c>
    </row>
    <row r="89" spans="2:17" ht="57.75" customHeight="1" x14ac:dyDescent="0.2">
      <c r="B89" s="1"/>
      <c r="C89" s="258"/>
      <c r="D89" s="287"/>
      <c r="E89" s="267"/>
      <c r="F89" s="26"/>
      <c r="G89" s="58"/>
      <c r="H89" s="64" t="s">
        <v>81</v>
      </c>
      <c r="I89" s="20"/>
      <c r="J89" s="62" t="s">
        <v>29</v>
      </c>
      <c r="K89" s="23"/>
      <c r="L89" s="24"/>
      <c r="M89" s="29"/>
      <c r="N89" s="49"/>
      <c r="O89" s="1"/>
      <c r="Q89" s="102" t="str">
        <f>IF(((K77="✔")*(K83="✔")*(COUNTIF(K89:M89,"✔")=0)),"×","○")</f>
        <v>○</v>
      </c>
    </row>
    <row r="90" spans="2:17" ht="57.75" customHeight="1" x14ac:dyDescent="0.2">
      <c r="B90" s="1"/>
      <c r="C90" s="258"/>
      <c r="D90" s="287"/>
      <c r="E90" s="267"/>
      <c r="F90" s="63"/>
      <c r="G90" s="67"/>
      <c r="H90" s="64" t="s">
        <v>89</v>
      </c>
      <c r="I90" s="20"/>
      <c r="J90" s="62" t="s">
        <v>29</v>
      </c>
      <c r="K90" s="23"/>
      <c r="L90" s="24"/>
      <c r="M90" s="29"/>
      <c r="N90" s="49"/>
      <c r="O90" s="1"/>
      <c r="Q90" s="102" t="str">
        <f>IF(((K77="✔")*(K83="✔")*(COUNTIF(K90:M90,"✔")=0)),"×","○")</f>
        <v>○</v>
      </c>
    </row>
    <row r="91" spans="2:17" ht="57.75" customHeight="1" x14ac:dyDescent="0.2">
      <c r="B91" s="1"/>
      <c r="C91" s="258"/>
      <c r="D91" s="287"/>
      <c r="E91" s="267" t="s">
        <v>68</v>
      </c>
      <c r="F91" s="59"/>
      <c r="G91" s="275" t="s">
        <v>90</v>
      </c>
      <c r="H91" s="279"/>
      <c r="I91" s="20"/>
      <c r="J91" s="62" t="s">
        <v>29</v>
      </c>
      <c r="K91" s="23"/>
      <c r="L91" s="24"/>
      <c r="M91" s="25"/>
      <c r="N91" s="49"/>
      <c r="O91" s="1"/>
      <c r="Q91" s="102" t="str">
        <f>IF(((K77="✔")*(COUNTIF(K91:L91,"✔")=0)),"×","○")</f>
        <v>○</v>
      </c>
    </row>
    <row r="92" spans="2:17" ht="57.75" customHeight="1" x14ac:dyDescent="0.2">
      <c r="B92" s="1"/>
      <c r="C92" s="258"/>
      <c r="D92" s="287"/>
      <c r="E92" s="267"/>
      <c r="F92" s="59"/>
      <c r="G92" s="275" t="s">
        <v>91</v>
      </c>
      <c r="H92" s="279"/>
      <c r="I92" s="20"/>
      <c r="J92" s="62" t="s">
        <v>29</v>
      </c>
      <c r="K92" s="23"/>
      <c r="L92" s="24"/>
      <c r="M92" s="25"/>
      <c r="N92" s="49"/>
      <c r="O92" s="1"/>
      <c r="Q92" s="102" t="str">
        <f>IF(((K77="✔")*(COUNTIF(K92:L92,"✔")=0)),"×","○")</f>
        <v>○</v>
      </c>
    </row>
    <row r="93" spans="2:17" ht="57.75" customHeight="1" x14ac:dyDescent="0.2">
      <c r="B93" s="1"/>
      <c r="C93" s="258"/>
      <c r="D93" s="287"/>
      <c r="E93" s="267"/>
      <c r="F93" s="59"/>
      <c r="G93" s="275" t="s">
        <v>92</v>
      </c>
      <c r="H93" s="279"/>
      <c r="I93" s="68"/>
      <c r="J93" s="62" t="s">
        <v>29</v>
      </c>
      <c r="K93" s="23"/>
      <c r="L93" s="24"/>
      <c r="M93" s="25"/>
      <c r="N93" s="49"/>
      <c r="O93" s="1"/>
      <c r="Q93" s="102" t="str">
        <f>IF(((K77="✔")*(COUNTIF(K93:M93,"✔")=0)),"×","○")</f>
        <v>○</v>
      </c>
    </row>
    <row r="94" spans="2:17" ht="57.75" customHeight="1" x14ac:dyDescent="0.2">
      <c r="B94" s="1"/>
      <c r="C94" s="258"/>
      <c r="D94" s="287"/>
      <c r="E94" s="267" t="s">
        <v>93</v>
      </c>
      <c r="F94" s="59"/>
      <c r="G94" s="275" t="s">
        <v>94</v>
      </c>
      <c r="H94" s="279"/>
      <c r="I94" s="68"/>
      <c r="J94" s="62" t="s">
        <v>29</v>
      </c>
      <c r="K94" s="23"/>
      <c r="L94" s="24"/>
      <c r="M94" s="25"/>
      <c r="N94" s="49"/>
      <c r="O94" s="1"/>
      <c r="Q94" s="102" t="str">
        <f>IF(((K77="✔")*(COUNTIF(K94:M94,"✔")=0)),"×","○")</f>
        <v>○</v>
      </c>
    </row>
    <row r="95" spans="2:17" ht="57.75" customHeight="1" x14ac:dyDescent="0.2">
      <c r="B95" s="1"/>
      <c r="C95" s="258"/>
      <c r="D95" s="287"/>
      <c r="E95" s="267"/>
      <c r="F95" s="67"/>
      <c r="G95" s="275" t="s">
        <v>95</v>
      </c>
      <c r="H95" s="279"/>
      <c r="I95" s="68"/>
      <c r="J95" s="62" t="s">
        <v>29</v>
      </c>
      <c r="K95" s="23"/>
      <c r="L95" s="24"/>
      <c r="M95" s="25"/>
      <c r="N95" s="49"/>
      <c r="O95" s="1"/>
      <c r="Q95" s="102" t="str">
        <f>IF(((K77="✔")*(COUNTIF(K95:M95,"✔")=0)),"×","○")</f>
        <v>○</v>
      </c>
    </row>
    <row r="96" spans="2:17" ht="57.75" customHeight="1" x14ac:dyDescent="0.2">
      <c r="B96" s="1"/>
      <c r="C96" s="258"/>
      <c r="D96" s="287"/>
      <c r="E96" s="28" t="s">
        <v>96</v>
      </c>
      <c r="F96" s="224" t="s">
        <v>97</v>
      </c>
      <c r="G96" s="224"/>
      <c r="H96" s="224"/>
      <c r="I96" s="20"/>
      <c r="J96" s="62" t="s">
        <v>29</v>
      </c>
      <c r="K96" s="23"/>
      <c r="L96" s="24"/>
      <c r="M96" s="29"/>
      <c r="N96" s="49"/>
      <c r="O96" s="1"/>
      <c r="Q96" s="102" t="str">
        <f>IF(COUNTIF(K96:M96,"✔")=1,"○","×")</f>
        <v>×</v>
      </c>
    </row>
    <row r="97" spans="2:20" ht="57.75" customHeight="1" thickBot="1" x14ac:dyDescent="0.25">
      <c r="B97" s="1"/>
      <c r="C97" s="259"/>
      <c r="D97" s="288"/>
      <c r="E97" s="33" t="s">
        <v>98</v>
      </c>
      <c r="F97" s="232" t="s">
        <v>99</v>
      </c>
      <c r="G97" s="232"/>
      <c r="H97" s="232"/>
      <c r="I97" s="110" t="s">
        <v>22</v>
      </c>
      <c r="J97" s="69" t="s">
        <v>29</v>
      </c>
      <c r="K97" s="35"/>
      <c r="L97" s="36"/>
      <c r="M97" s="37"/>
      <c r="N97" s="49"/>
      <c r="O97" s="1"/>
      <c r="Q97" s="102" t="str">
        <f>IF(K97="✔","○","×")</f>
        <v>×</v>
      </c>
    </row>
    <row r="98" spans="2:20" ht="51.75" customHeight="1" x14ac:dyDescent="0.2">
      <c r="B98" s="1"/>
      <c r="C98" s="257" t="s">
        <v>100</v>
      </c>
      <c r="D98" s="260" t="s">
        <v>101</v>
      </c>
      <c r="E98" s="266" t="s">
        <v>15</v>
      </c>
      <c r="F98" s="227" t="s">
        <v>102</v>
      </c>
      <c r="G98" s="227"/>
      <c r="H98" s="227"/>
      <c r="I98" s="12"/>
      <c r="J98" s="70" t="s">
        <v>29</v>
      </c>
      <c r="K98" s="15"/>
      <c r="L98" s="16"/>
      <c r="M98" s="17"/>
      <c r="N98" s="49"/>
      <c r="O98" s="1"/>
      <c r="Q98" s="102" t="str">
        <f>IF(COUNTIF(K98:L98,"✔")=1,"○","×")</f>
        <v>×</v>
      </c>
    </row>
    <row r="99" spans="2:20" ht="51.75" customHeight="1" x14ac:dyDescent="0.2">
      <c r="B99" s="1"/>
      <c r="C99" s="258"/>
      <c r="D99" s="261"/>
      <c r="E99" s="267"/>
      <c r="F99" s="224" t="s">
        <v>103</v>
      </c>
      <c r="G99" s="224"/>
      <c r="H99" s="224"/>
      <c r="I99" s="20"/>
      <c r="J99" s="62" t="s">
        <v>18</v>
      </c>
      <c r="K99" s="23"/>
      <c r="L99" s="24"/>
      <c r="M99" s="25"/>
      <c r="N99" s="49"/>
      <c r="O99" s="1"/>
      <c r="Q99" s="102" t="str">
        <f>IF(COUNTIF(K99:L99,"✔")=1,"○","×")</f>
        <v>×</v>
      </c>
    </row>
    <row r="100" spans="2:20" ht="51.75" customHeight="1" x14ac:dyDescent="0.2">
      <c r="B100" s="1"/>
      <c r="C100" s="258"/>
      <c r="D100" s="261"/>
      <c r="E100" s="267" t="s">
        <v>30</v>
      </c>
      <c r="F100" s="285" t="s">
        <v>104</v>
      </c>
      <c r="G100" s="279"/>
      <c r="H100" s="279"/>
      <c r="I100" s="20"/>
      <c r="J100" s="62" t="s">
        <v>18</v>
      </c>
      <c r="K100" s="23"/>
      <c r="L100" s="24"/>
      <c r="M100" s="25"/>
      <c r="N100" s="49"/>
      <c r="O100" s="1"/>
      <c r="Q100" s="102" t="str">
        <f>IF(COUNTIF(K100:L100,"✔")=1,"○","×")</f>
        <v>×</v>
      </c>
    </row>
    <row r="101" spans="2:20" ht="51.75" customHeight="1" x14ac:dyDescent="0.2">
      <c r="B101" s="1"/>
      <c r="C101" s="258"/>
      <c r="D101" s="261"/>
      <c r="E101" s="267"/>
      <c r="F101" s="58"/>
      <c r="G101" s="286" t="s">
        <v>105</v>
      </c>
      <c r="H101" s="286"/>
      <c r="I101" s="20"/>
      <c r="J101" s="62" t="s">
        <v>18</v>
      </c>
      <c r="K101" s="23"/>
      <c r="L101" s="24"/>
      <c r="M101" s="29"/>
      <c r="N101" s="49"/>
      <c r="O101" s="1"/>
      <c r="Q101" s="102" t="str">
        <f>IF(((K100="✔")*(COUNTIF(K101:M101,"✔")=0)),"×","○")</f>
        <v>○</v>
      </c>
    </row>
    <row r="102" spans="2:20" ht="51.75" customHeight="1" x14ac:dyDescent="0.2">
      <c r="B102" s="1"/>
      <c r="C102" s="258"/>
      <c r="D102" s="261"/>
      <c r="E102" s="267"/>
      <c r="F102" s="58"/>
      <c r="G102" s="286" t="s">
        <v>106</v>
      </c>
      <c r="H102" s="286"/>
      <c r="I102" s="20"/>
      <c r="J102" s="62" t="s">
        <v>18</v>
      </c>
      <c r="K102" s="23"/>
      <c r="L102" s="24"/>
      <c r="M102" s="29"/>
      <c r="N102" s="49"/>
      <c r="O102" s="1"/>
      <c r="Q102" s="102" t="str">
        <f>IF(((K100="✔")*(COUNTIF(K102:M102,"✔")=0)),"×","○")</f>
        <v>○</v>
      </c>
    </row>
    <row r="103" spans="2:20" ht="51.75" customHeight="1" x14ac:dyDescent="0.2">
      <c r="B103" s="1"/>
      <c r="C103" s="258"/>
      <c r="D103" s="261"/>
      <c r="E103" s="267"/>
      <c r="F103" s="65"/>
      <c r="G103" s="286" t="s">
        <v>107</v>
      </c>
      <c r="H103" s="286"/>
      <c r="I103" s="20"/>
      <c r="J103" s="62" t="s">
        <v>18</v>
      </c>
      <c r="K103" s="23"/>
      <c r="L103" s="24"/>
      <c r="M103" s="29"/>
      <c r="N103" s="49"/>
      <c r="O103" s="1"/>
      <c r="Q103" s="102" t="str">
        <f>IF(((K100="✔")*(COUNTIF(K103:M103,"✔")=0)),"×","○")</f>
        <v>○</v>
      </c>
    </row>
    <row r="104" spans="2:20" ht="51.75" customHeight="1" x14ac:dyDescent="0.2">
      <c r="B104" s="1"/>
      <c r="C104" s="258"/>
      <c r="D104" s="261"/>
      <c r="E104" s="267"/>
      <c r="F104" s="224" t="s">
        <v>108</v>
      </c>
      <c r="G104" s="224"/>
      <c r="H104" s="224"/>
      <c r="I104" s="20"/>
      <c r="J104" s="62" t="s">
        <v>18</v>
      </c>
      <c r="K104" s="23"/>
      <c r="L104" s="24"/>
      <c r="M104" s="25"/>
      <c r="N104" s="49"/>
      <c r="O104" s="1"/>
      <c r="Q104" s="102" t="str">
        <f>IF(COUNTIF(K104:M104,"✔")=1,"○","×")</f>
        <v>×</v>
      </c>
    </row>
    <row r="105" spans="2:20" ht="51.75" customHeight="1" x14ac:dyDescent="0.2">
      <c r="B105" s="1"/>
      <c r="C105" s="258"/>
      <c r="D105" s="261"/>
      <c r="E105" s="267"/>
      <c r="F105" s="224" t="s">
        <v>109</v>
      </c>
      <c r="G105" s="224"/>
      <c r="H105" s="224"/>
      <c r="I105" s="20"/>
      <c r="J105" s="62" t="s">
        <v>18</v>
      </c>
      <c r="K105" s="23"/>
      <c r="L105" s="24"/>
      <c r="M105" s="25"/>
      <c r="N105" s="49"/>
      <c r="O105" s="1"/>
      <c r="Q105" s="102" t="str">
        <f>IF(COUNTIF(K105:M105,"✔")=1,"○","×")</f>
        <v>×</v>
      </c>
    </row>
    <row r="106" spans="2:20" ht="51.75" customHeight="1" x14ac:dyDescent="0.2">
      <c r="B106" s="1"/>
      <c r="C106" s="258"/>
      <c r="D106" s="261"/>
      <c r="E106" s="267"/>
      <c r="F106" s="224" t="s">
        <v>110</v>
      </c>
      <c r="G106" s="224"/>
      <c r="H106" s="224"/>
      <c r="I106" s="20"/>
      <c r="J106" s="62" t="s">
        <v>18</v>
      </c>
      <c r="K106" s="23"/>
      <c r="L106" s="24"/>
      <c r="M106" s="25"/>
      <c r="N106" s="49"/>
      <c r="O106" s="1"/>
      <c r="Q106" s="102" t="str">
        <f>IF(COUNTIF(K106:L106,"✔")=1,"○","×")</f>
        <v>×</v>
      </c>
    </row>
    <row r="107" spans="2:20" ht="51.75" customHeight="1" x14ac:dyDescent="0.2">
      <c r="B107" s="1"/>
      <c r="C107" s="258"/>
      <c r="D107" s="261"/>
      <c r="E107" s="267"/>
      <c r="F107" s="224" t="s">
        <v>111</v>
      </c>
      <c r="G107" s="224"/>
      <c r="H107" s="224"/>
      <c r="I107" s="20"/>
      <c r="J107" s="62" t="s">
        <v>18</v>
      </c>
      <c r="K107" s="23"/>
      <c r="L107" s="24"/>
      <c r="M107" s="25"/>
      <c r="N107" s="49"/>
      <c r="O107" s="1"/>
      <c r="Q107" s="102" t="str">
        <f>IF(COUNTIF(K107:L107,"✔")=1,"○","×")</f>
        <v>×</v>
      </c>
    </row>
    <row r="108" spans="2:20" ht="51.75" customHeight="1" x14ac:dyDescent="0.2">
      <c r="B108" s="1"/>
      <c r="C108" s="258"/>
      <c r="D108" s="261"/>
      <c r="E108" s="267"/>
      <c r="F108" s="224" t="s">
        <v>112</v>
      </c>
      <c r="G108" s="224"/>
      <c r="H108" s="224"/>
      <c r="I108" s="109" t="s">
        <v>17</v>
      </c>
      <c r="J108" s="62" t="s">
        <v>18</v>
      </c>
      <c r="K108" s="23"/>
      <c r="L108" s="24"/>
      <c r="M108" s="29"/>
      <c r="N108" s="49"/>
      <c r="O108" s="1"/>
      <c r="Q108" s="102" t="str">
        <f>IF((COUNTIF(K108:M108,"✔")=1)*(L108=""),"○","×")</f>
        <v>×</v>
      </c>
      <c r="T108" s="105" t="s">
        <v>265</v>
      </c>
    </row>
    <row r="109" spans="2:20" ht="51.75" customHeight="1" x14ac:dyDescent="0.2">
      <c r="B109" s="1"/>
      <c r="C109" s="258"/>
      <c r="D109" s="261"/>
      <c r="E109" s="267"/>
      <c r="F109" s="224" t="s">
        <v>113</v>
      </c>
      <c r="G109" s="224"/>
      <c r="H109" s="224"/>
      <c r="I109" s="20"/>
      <c r="J109" s="62" t="s">
        <v>18</v>
      </c>
      <c r="K109" s="23"/>
      <c r="L109" s="24"/>
      <c r="M109" s="29"/>
      <c r="N109" s="49"/>
      <c r="O109" s="1"/>
      <c r="Q109" s="102" t="str">
        <f>IF(COUNTIF(K109:M109,"✔")=1,"○","×")</f>
        <v>×</v>
      </c>
    </row>
    <row r="110" spans="2:20" ht="51.75" customHeight="1" x14ac:dyDescent="0.2">
      <c r="B110" s="1"/>
      <c r="C110" s="258"/>
      <c r="D110" s="261"/>
      <c r="E110" s="267"/>
      <c r="F110" s="224" t="s">
        <v>114</v>
      </c>
      <c r="G110" s="224"/>
      <c r="H110" s="224"/>
      <c r="I110" s="20"/>
      <c r="J110" s="62" t="s">
        <v>18</v>
      </c>
      <c r="K110" s="23"/>
      <c r="L110" s="24"/>
      <c r="M110" s="29"/>
      <c r="N110" s="49"/>
      <c r="O110" s="1"/>
      <c r="Q110" s="102" t="str">
        <f>IF(COUNTIF(K110:M110,"✔")=1,"○","×")</f>
        <v>×</v>
      </c>
    </row>
    <row r="111" spans="2:20" ht="51.75" customHeight="1" x14ac:dyDescent="0.2">
      <c r="B111" s="1"/>
      <c r="C111" s="258"/>
      <c r="D111" s="261"/>
      <c r="E111" s="267" t="s">
        <v>34</v>
      </c>
      <c r="F111" s="224" t="s">
        <v>115</v>
      </c>
      <c r="G111" s="224"/>
      <c r="H111" s="224"/>
      <c r="I111" s="20"/>
      <c r="J111" s="62" t="s">
        <v>18</v>
      </c>
      <c r="K111" s="23"/>
      <c r="L111" s="24"/>
      <c r="M111" s="25"/>
      <c r="N111" s="49"/>
      <c r="O111" s="1"/>
      <c r="Q111" s="102" t="str">
        <f>IF(COUNTIF(K111:M111,"✔")=1,"○","×")</f>
        <v>×</v>
      </c>
    </row>
    <row r="112" spans="2:20" ht="51.75" customHeight="1" x14ac:dyDescent="0.2">
      <c r="B112" s="1"/>
      <c r="C112" s="258"/>
      <c r="D112" s="261"/>
      <c r="E112" s="267"/>
      <c r="F112" s="224" t="s">
        <v>116</v>
      </c>
      <c r="G112" s="224"/>
      <c r="H112" s="224"/>
      <c r="I112" s="20"/>
      <c r="J112" s="62" t="s">
        <v>18</v>
      </c>
      <c r="K112" s="23"/>
      <c r="L112" s="24"/>
      <c r="M112" s="25"/>
      <c r="N112" s="49"/>
      <c r="O112" s="1"/>
      <c r="Q112" s="102" t="str">
        <f>IF(COUNTIF(K112:M112,"✔")=1,"○","×")</f>
        <v>×</v>
      </c>
    </row>
    <row r="113" spans="2:18" ht="51.75" customHeight="1" x14ac:dyDescent="0.2">
      <c r="B113" s="1"/>
      <c r="C113" s="258"/>
      <c r="D113" s="261"/>
      <c r="E113" s="267" t="s">
        <v>37</v>
      </c>
      <c r="F113" s="224" t="s">
        <v>117</v>
      </c>
      <c r="G113" s="224"/>
      <c r="H113" s="224"/>
      <c r="I113" s="20"/>
      <c r="J113" s="62" t="s">
        <v>18</v>
      </c>
      <c r="K113" s="23"/>
      <c r="L113" s="24"/>
      <c r="M113" s="25"/>
      <c r="N113" s="49"/>
      <c r="O113" s="1"/>
      <c r="Q113" s="102" t="str">
        <f t="shared" ref="Q113:Q120" si="1">IF(COUNTIF(K113:L113,"✔")=1,"○","×")</f>
        <v>×</v>
      </c>
    </row>
    <row r="114" spans="2:18" ht="51.75" customHeight="1" x14ac:dyDescent="0.2">
      <c r="B114" s="1"/>
      <c r="C114" s="258"/>
      <c r="D114" s="261"/>
      <c r="E114" s="267"/>
      <c r="F114" s="224" t="s">
        <v>118</v>
      </c>
      <c r="G114" s="224"/>
      <c r="H114" s="224"/>
      <c r="I114" s="20"/>
      <c r="J114" s="62" t="s">
        <v>18</v>
      </c>
      <c r="K114" s="23"/>
      <c r="L114" s="24"/>
      <c r="M114" s="25"/>
      <c r="N114" s="49"/>
      <c r="O114" s="1"/>
      <c r="Q114" s="102" t="str">
        <f t="shared" si="1"/>
        <v>×</v>
      </c>
    </row>
    <row r="115" spans="2:18" ht="51.75" customHeight="1" x14ac:dyDescent="0.2">
      <c r="B115" s="1"/>
      <c r="C115" s="258"/>
      <c r="D115" s="261"/>
      <c r="E115" s="267"/>
      <c r="F115" s="224" t="s">
        <v>119</v>
      </c>
      <c r="G115" s="224"/>
      <c r="H115" s="224"/>
      <c r="I115" s="20"/>
      <c r="J115" s="62" t="s">
        <v>18</v>
      </c>
      <c r="K115" s="23"/>
      <c r="L115" s="24"/>
      <c r="M115" s="25"/>
      <c r="N115" s="49"/>
      <c r="O115" s="1"/>
      <c r="Q115" s="102" t="str">
        <f t="shared" si="1"/>
        <v>×</v>
      </c>
    </row>
    <row r="116" spans="2:18" ht="51.75" customHeight="1" x14ac:dyDescent="0.2">
      <c r="B116" s="1"/>
      <c r="C116" s="258"/>
      <c r="D116" s="261"/>
      <c r="E116" s="267"/>
      <c r="F116" s="224" t="s">
        <v>120</v>
      </c>
      <c r="G116" s="224"/>
      <c r="H116" s="224"/>
      <c r="I116" s="20"/>
      <c r="J116" s="62" t="s">
        <v>18</v>
      </c>
      <c r="K116" s="23"/>
      <c r="L116" s="24"/>
      <c r="M116" s="25"/>
      <c r="N116" s="49"/>
      <c r="O116" s="1"/>
      <c r="Q116" s="102" t="str">
        <f t="shared" si="1"/>
        <v>×</v>
      </c>
    </row>
    <row r="117" spans="2:18" ht="51.75" customHeight="1" x14ac:dyDescent="0.2">
      <c r="B117" s="1"/>
      <c r="C117" s="258"/>
      <c r="D117" s="261"/>
      <c r="E117" s="267"/>
      <c r="F117" s="224" t="s">
        <v>121</v>
      </c>
      <c r="G117" s="224"/>
      <c r="H117" s="224"/>
      <c r="I117" s="20"/>
      <c r="J117" s="62" t="s">
        <v>18</v>
      </c>
      <c r="K117" s="23"/>
      <c r="L117" s="24"/>
      <c r="M117" s="25"/>
      <c r="N117" s="49"/>
      <c r="O117" s="1"/>
      <c r="Q117" s="102" t="str">
        <f t="shared" si="1"/>
        <v>×</v>
      </c>
    </row>
    <row r="118" spans="2:18" ht="51.75" customHeight="1" x14ac:dyDescent="0.2">
      <c r="B118" s="1"/>
      <c r="C118" s="258"/>
      <c r="D118" s="261"/>
      <c r="E118" s="267"/>
      <c r="F118" s="224" t="s">
        <v>122</v>
      </c>
      <c r="G118" s="224"/>
      <c r="H118" s="224"/>
      <c r="I118" s="20"/>
      <c r="J118" s="62" t="s">
        <v>18</v>
      </c>
      <c r="K118" s="23"/>
      <c r="L118" s="24"/>
      <c r="M118" s="25"/>
      <c r="N118" s="49"/>
      <c r="O118" s="1"/>
      <c r="Q118" s="102" t="str">
        <f t="shared" si="1"/>
        <v>×</v>
      </c>
    </row>
    <row r="119" spans="2:18" ht="51.75" customHeight="1" x14ac:dyDescent="0.2">
      <c r="B119" s="1"/>
      <c r="C119" s="258"/>
      <c r="D119" s="261"/>
      <c r="E119" s="267" t="s">
        <v>267</v>
      </c>
      <c r="F119" s="224" t="s">
        <v>268</v>
      </c>
      <c r="G119" s="224"/>
      <c r="H119" s="224"/>
      <c r="I119" s="20"/>
      <c r="J119" s="62" t="s">
        <v>269</v>
      </c>
      <c r="K119" s="23"/>
      <c r="L119" s="24"/>
      <c r="M119" s="25"/>
      <c r="N119" s="49"/>
      <c r="O119" s="1"/>
      <c r="Q119" s="102" t="str">
        <f t="shared" si="1"/>
        <v>×</v>
      </c>
    </row>
    <row r="120" spans="2:18" ht="51.75" customHeight="1" thickBot="1" x14ac:dyDescent="0.25">
      <c r="B120" s="1"/>
      <c r="C120" s="259"/>
      <c r="D120" s="262"/>
      <c r="E120" s="291"/>
      <c r="F120" s="232" t="s">
        <v>270</v>
      </c>
      <c r="G120" s="232"/>
      <c r="H120" s="232"/>
      <c r="I120" s="32"/>
      <c r="J120" s="69" t="s">
        <v>269</v>
      </c>
      <c r="K120" s="35"/>
      <c r="L120" s="36"/>
      <c r="M120" s="37"/>
      <c r="N120" s="49"/>
      <c r="O120" s="1"/>
      <c r="Q120" s="102" t="str">
        <f t="shared" si="1"/>
        <v>×</v>
      </c>
    </row>
    <row r="121" spans="2:18" ht="4.6500000000000004" customHeight="1" x14ac:dyDescent="0.2">
      <c r="B121" s="1"/>
      <c r="C121" s="150"/>
      <c r="D121" s="151"/>
      <c r="E121" s="152"/>
      <c r="F121" s="153"/>
      <c r="G121" s="153"/>
      <c r="H121" s="153"/>
      <c r="I121" s="154"/>
      <c r="J121" s="155"/>
      <c r="K121" s="156"/>
      <c r="L121" s="156"/>
      <c r="M121" s="152"/>
      <c r="N121" s="49"/>
      <c r="O121" s="1"/>
    </row>
    <row r="122" spans="2:18" ht="15.75" customHeight="1" x14ac:dyDescent="0.2">
      <c r="B122" s="1"/>
      <c r="C122" s="290" t="s">
        <v>212</v>
      </c>
      <c r="D122" s="290"/>
      <c r="E122" s="290"/>
      <c r="F122" s="290"/>
      <c r="G122" s="290"/>
      <c r="H122" s="290"/>
      <c r="I122" s="290"/>
      <c r="J122" s="290"/>
      <c r="K122" s="290"/>
      <c r="L122" s="290"/>
      <c r="M122" s="290"/>
      <c r="N122" s="18"/>
      <c r="O122" s="1"/>
    </row>
    <row r="123" spans="2:18" x14ac:dyDescent="0.2">
      <c r="B123" s="1"/>
      <c r="C123" s="290"/>
      <c r="D123" s="290"/>
      <c r="E123" s="290"/>
      <c r="F123" s="290"/>
      <c r="G123" s="290"/>
      <c r="H123" s="290"/>
      <c r="I123" s="290"/>
      <c r="J123" s="290"/>
      <c r="K123" s="290"/>
      <c r="L123" s="290"/>
      <c r="M123" s="290"/>
      <c r="N123" s="18"/>
      <c r="O123" s="1"/>
    </row>
    <row r="124" spans="2:18" x14ac:dyDescent="0.2">
      <c r="B124" s="1"/>
      <c r="C124" s="1"/>
      <c r="D124" s="1"/>
      <c r="E124" s="1"/>
      <c r="F124" s="1"/>
      <c r="G124" s="1"/>
      <c r="H124" s="1"/>
      <c r="I124" s="107"/>
      <c r="J124" s="1"/>
      <c r="K124" s="1"/>
      <c r="L124" s="1"/>
      <c r="M124" s="3"/>
      <c r="N124" s="3"/>
      <c r="O124" s="1"/>
    </row>
    <row r="127" spans="2:18" ht="43.5" customHeight="1" x14ac:dyDescent="0.2">
      <c r="Q127" s="129">
        <f>COUNTIF(Q15:Q120,"×")</f>
        <v>47</v>
      </c>
      <c r="R127" s="103" t="s">
        <v>204</v>
      </c>
    </row>
    <row r="128" spans="2:18" ht="46.5" customHeight="1" x14ac:dyDescent="0.2">
      <c r="Q128" s="129" t="str">
        <f>S59</f>
        <v>NG</v>
      </c>
      <c r="R128" s="103" t="s">
        <v>203</v>
      </c>
    </row>
    <row r="129" spans="17:18" ht="50.25" customHeight="1" x14ac:dyDescent="0.2">
      <c r="Q129" s="129" t="str">
        <f>S64</f>
        <v>NG</v>
      </c>
      <c r="R129" s="103" t="s">
        <v>193</v>
      </c>
    </row>
  </sheetData>
  <sheetProtection algorithmName="SHA-512" hashValue="/dQWVyqykHCneY5rhbH+WZVzKHae8XPScCnbGFhk38GGIu8fHXoviPR568t7UYohPamAf6j59ONy8D40hzaTVQ==" saltValue="MfreDvozn5VEnK/VVPthew==" spinCount="100000" sheet="1" selectLockedCells="1"/>
  <protectedRanges>
    <protectedRange password="C750" sqref="C1:J1048576" name="範囲1"/>
  </protectedRanges>
  <mergeCells count="139">
    <mergeCell ref="T28:AH28"/>
    <mergeCell ref="C122:M123"/>
    <mergeCell ref="F110:H110"/>
    <mergeCell ref="E111:E112"/>
    <mergeCell ref="F111:H111"/>
    <mergeCell ref="F112:H112"/>
    <mergeCell ref="E113:E118"/>
    <mergeCell ref="C98:C120"/>
    <mergeCell ref="F118:H118"/>
    <mergeCell ref="E119:E120"/>
    <mergeCell ref="F120:H120"/>
    <mergeCell ref="F115:H115"/>
    <mergeCell ref="F99:H99"/>
    <mergeCell ref="F119:H119"/>
    <mergeCell ref="F117:H117"/>
    <mergeCell ref="F106:H106"/>
    <mergeCell ref="F107:H107"/>
    <mergeCell ref="F109:H109"/>
    <mergeCell ref="F108:H108"/>
    <mergeCell ref="G103:H103"/>
    <mergeCell ref="F104:H104"/>
    <mergeCell ref="C58:C76"/>
    <mergeCell ref="G59:H59"/>
    <mergeCell ref="C77:C97"/>
    <mergeCell ref="G76:H76"/>
    <mergeCell ref="F59:F63"/>
    <mergeCell ref="D98:D120"/>
    <mergeCell ref="E98:E99"/>
    <mergeCell ref="E83:E90"/>
    <mergeCell ref="E91:E93"/>
    <mergeCell ref="G91:H91"/>
    <mergeCell ref="F98:H98"/>
    <mergeCell ref="F116:H116"/>
    <mergeCell ref="F100:H100"/>
    <mergeCell ref="G101:H101"/>
    <mergeCell ref="E79:E82"/>
    <mergeCell ref="G102:H102"/>
    <mergeCell ref="E100:E110"/>
    <mergeCell ref="F113:H113"/>
    <mergeCell ref="F114:H114"/>
    <mergeCell ref="F105:H105"/>
    <mergeCell ref="G92:H92"/>
    <mergeCell ref="G93:H93"/>
    <mergeCell ref="D77:D97"/>
    <mergeCell ref="E94:E95"/>
    <mergeCell ref="G94:H94"/>
    <mergeCell ref="G95:H95"/>
    <mergeCell ref="F96:H96"/>
    <mergeCell ref="E77:E78"/>
    <mergeCell ref="F77:H77"/>
    <mergeCell ref="G78:H78"/>
    <mergeCell ref="F97:H97"/>
    <mergeCell ref="D58:D76"/>
    <mergeCell ref="E58:E66"/>
    <mergeCell ref="F58:H58"/>
    <mergeCell ref="G73:H73"/>
    <mergeCell ref="F74:F76"/>
    <mergeCell ref="G74:H74"/>
    <mergeCell ref="G64:H64"/>
    <mergeCell ref="G65:H65"/>
    <mergeCell ref="G66:H66"/>
    <mergeCell ref="F67:H67"/>
    <mergeCell ref="E67:E71"/>
    <mergeCell ref="G68:H68"/>
    <mergeCell ref="G70:H70"/>
    <mergeCell ref="G71:H71"/>
    <mergeCell ref="E72:E76"/>
    <mergeCell ref="F69:F71"/>
    <mergeCell ref="G75:H75"/>
    <mergeCell ref="F72:H72"/>
    <mergeCell ref="G60:H60"/>
    <mergeCell ref="G61:H61"/>
    <mergeCell ref="G62:H62"/>
    <mergeCell ref="G63:H63"/>
    <mergeCell ref="F64:F66"/>
    <mergeCell ref="C33:C57"/>
    <mergeCell ref="G52:H52"/>
    <mergeCell ref="G53:H53"/>
    <mergeCell ref="G54:H54"/>
    <mergeCell ref="G39:H39"/>
    <mergeCell ref="G40:H40"/>
    <mergeCell ref="G41:H41"/>
    <mergeCell ref="G50:H50"/>
    <mergeCell ref="G35:H35"/>
    <mergeCell ref="G36:H36"/>
    <mergeCell ref="G37:H37"/>
    <mergeCell ref="G38:H38"/>
    <mergeCell ref="G42:H42"/>
    <mergeCell ref="D33:D57"/>
    <mergeCell ref="E33:E54"/>
    <mergeCell ref="F33:H33"/>
    <mergeCell ref="F34:F41"/>
    <mergeCell ref="G34:H34"/>
    <mergeCell ref="G45:H45"/>
    <mergeCell ref="F42:F54"/>
    <mergeCell ref="G51:H51"/>
    <mergeCell ref="F55:H55"/>
    <mergeCell ref="G44:H44"/>
    <mergeCell ref="F56:H56"/>
    <mergeCell ref="G43:H43"/>
    <mergeCell ref="G49:H49"/>
    <mergeCell ref="G46:H46"/>
    <mergeCell ref="G47:H47"/>
    <mergeCell ref="G48:H48"/>
    <mergeCell ref="F57:H57"/>
    <mergeCell ref="C3:M3"/>
    <mergeCell ref="F22:H22"/>
    <mergeCell ref="I7:J7"/>
    <mergeCell ref="F32:H32"/>
    <mergeCell ref="I13:I14"/>
    <mergeCell ref="C15:C32"/>
    <mergeCell ref="E28:E29"/>
    <mergeCell ref="F28:H28"/>
    <mergeCell ref="G23:H23"/>
    <mergeCell ref="G24:H24"/>
    <mergeCell ref="C5:D5"/>
    <mergeCell ref="E5:H5"/>
    <mergeCell ref="F20:H20"/>
    <mergeCell ref="F26:H26"/>
    <mergeCell ref="F27:H27"/>
    <mergeCell ref="C7:D7"/>
    <mergeCell ref="E7:H7"/>
    <mergeCell ref="F29:H29"/>
    <mergeCell ref="F30:H30"/>
    <mergeCell ref="F31:H31"/>
    <mergeCell ref="F21:H21"/>
    <mergeCell ref="C13:C14"/>
    <mergeCell ref="D13:D14"/>
    <mergeCell ref="E13:H14"/>
    <mergeCell ref="K13:M13"/>
    <mergeCell ref="D15:D32"/>
    <mergeCell ref="F25:H25"/>
    <mergeCell ref="E15:E24"/>
    <mergeCell ref="F15:H15"/>
    <mergeCell ref="F16:H16"/>
    <mergeCell ref="F18:H18"/>
    <mergeCell ref="F19:H19"/>
    <mergeCell ref="E25:E27"/>
    <mergeCell ref="F17:H17"/>
  </mergeCells>
  <phoneticPr fontId="3"/>
  <conditionalFormatting sqref="E5:H5">
    <cfRule type="expression" dxfId="631" priority="139" stopIfTrue="1">
      <formula>$E$5=""</formula>
    </cfRule>
  </conditionalFormatting>
  <conditionalFormatting sqref="E7:H7">
    <cfRule type="expression" dxfId="630" priority="138" stopIfTrue="1">
      <formula>$E$7=""</formula>
    </cfRule>
  </conditionalFormatting>
  <conditionalFormatting sqref="K7">
    <cfRule type="expression" dxfId="629" priority="3" stopIfTrue="1">
      <formula>$K$7=""</formula>
    </cfRule>
  </conditionalFormatting>
  <conditionalFormatting sqref="K15:L15">
    <cfRule type="expression" dxfId="628" priority="132" stopIfTrue="1">
      <formula>COUNTIF($K$15:$L$15,"✔")=0</formula>
    </cfRule>
    <cfRule type="expression" dxfId="627" priority="141" stopIfTrue="1">
      <formula>$Q$15="×"</formula>
    </cfRule>
  </conditionalFormatting>
  <conditionalFormatting sqref="K16:L16">
    <cfRule type="expression" dxfId="626" priority="131" stopIfTrue="1">
      <formula>COUNTIF($K$16:$L$16,"✔")=0</formula>
    </cfRule>
    <cfRule type="expression" dxfId="625" priority="140" stopIfTrue="1">
      <formula>$Q$16="×"</formula>
    </cfRule>
  </conditionalFormatting>
  <conditionalFormatting sqref="K17:L17">
    <cfRule type="expression" dxfId="624" priority="136" stopIfTrue="1">
      <formula>$Q$17="×"</formula>
    </cfRule>
    <cfRule type="expression" dxfId="623" priority="130" stopIfTrue="1">
      <formula>COUNTIF($K$17:$L$17,"✔")=0</formula>
    </cfRule>
  </conditionalFormatting>
  <conditionalFormatting sqref="K18:L18">
    <cfRule type="expression" dxfId="622" priority="135" stopIfTrue="1">
      <formula>$Q$18="×"</formula>
    </cfRule>
    <cfRule type="expression" dxfId="621" priority="129" stopIfTrue="1">
      <formula>COUNTIF($K$18:$L$18,"✔")=0</formula>
    </cfRule>
  </conditionalFormatting>
  <conditionalFormatting sqref="K19:L19">
    <cfRule type="expression" dxfId="620" priority="134" stopIfTrue="1">
      <formula>$Q$19="×"</formula>
    </cfRule>
    <cfRule type="expression" dxfId="619" priority="128" stopIfTrue="1">
      <formula>COUNTIF($K$19:$L$19,"✔")=0</formula>
    </cfRule>
  </conditionalFormatting>
  <conditionalFormatting sqref="K20:L20">
    <cfRule type="expression" dxfId="618" priority="133" stopIfTrue="1">
      <formula>$Q$20="×"</formula>
    </cfRule>
    <cfRule type="expression" dxfId="617" priority="127" stopIfTrue="1">
      <formula>COUNTIF($K$20:$L$20,"✔")=0</formula>
    </cfRule>
  </conditionalFormatting>
  <conditionalFormatting sqref="K21:L21">
    <cfRule type="expression" dxfId="616" priority="126" stopIfTrue="1">
      <formula>$Q$21="×"</formula>
    </cfRule>
    <cfRule type="expression" dxfId="615" priority="125" stopIfTrue="1">
      <formula>COUNTIF($K$21:$L$21,"✔")=0</formula>
    </cfRule>
  </conditionalFormatting>
  <conditionalFormatting sqref="K22:L22">
    <cfRule type="expression" dxfId="614" priority="123" stopIfTrue="1">
      <formula>COUNTIF($K$22:$L$22,"✔")=0</formula>
    </cfRule>
    <cfRule type="expression" dxfId="613" priority="124" stopIfTrue="1">
      <formula>$Q$22="×"</formula>
    </cfRule>
  </conditionalFormatting>
  <conditionalFormatting sqref="K23:L23">
    <cfRule type="expression" dxfId="612" priority="90" stopIfTrue="1">
      <formula>$Q$23="×"</formula>
    </cfRule>
  </conditionalFormatting>
  <conditionalFormatting sqref="K23:L24">
    <cfRule type="expression" dxfId="611" priority="7" stopIfTrue="1">
      <formula>$L$22="✔"</formula>
    </cfRule>
  </conditionalFormatting>
  <conditionalFormatting sqref="K24:L24">
    <cfRule type="expression" dxfId="610" priority="89" stopIfTrue="1">
      <formula>$Q$24="×"</formula>
    </cfRule>
  </conditionalFormatting>
  <conditionalFormatting sqref="K25:L25">
    <cfRule type="expression" dxfId="609" priority="87" stopIfTrue="1">
      <formula>COUNTIF($K$25:$L$25,"✔")=0</formula>
    </cfRule>
    <cfRule type="expression" dxfId="608" priority="122" stopIfTrue="1">
      <formula>$Q$25="×"</formula>
    </cfRule>
  </conditionalFormatting>
  <conditionalFormatting sqref="K26:L26">
    <cfRule type="expression" dxfId="607" priority="88" stopIfTrue="1">
      <formula>$Q$26="×"</formula>
    </cfRule>
  </conditionalFormatting>
  <conditionalFormatting sqref="K27:L27">
    <cfRule type="expression" dxfId="606" priority="86" stopIfTrue="1">
      <formula>$Q$27="×"</formula>
    </cfRule>
  </conditionalFormatting>
  <conditionalFormatting sqref="K28:L28">
    <cfRule type="expression" dxfId="605" priority="52" stopIfTrue="1">
      <formula>COUNTIF($K$28:$L$28,"✔")=0</formula>
    </cfRule>
  </conditionalFormatting>
  <conditionalFormatting sqref="K29:L29">
    <cfRule type="expression" dxfId="604" priority="53" stopIfTrue="1">
      <formula>COUNTIF($K$29:$L$29,"✔")=0</formula>
    </cfRule>
  </conditionalFormatting>
  <conditionalFormatting sqref="K30:L30">
    <cfRule type="expression" dxfId="603" priority="51" stopIfTrue="1">
      <formula>COUNTIF($K$30:$L$30,"✔")=0</formula>
    </cfRule>
  </conditionalFormatting>
  <conditionalFormatting sqref="K31:L31">
    <cfRule type="expression" dxfId="602" priority="8" stopIfTrue="1">
      <formula>COUNTIF($K$31:$L$31,"✔")=0</formula>
    </cfRule>
  </conditionalFormatting>
  <conditionalFormatting sqref="K32:L32">
    <cfRule type="expression" dxfId="601" priority="118" stopIfTrue="1">
      <formula>$Q$32="×"</formula>
    </cfRule>
    <cfRule type="expression" dxfId="600" priority="54" stopIfTrue="1">
      <formula>COUNTIF($K$32:$L$32,"✔")=0</formula>
    </cfRule>
  </conditionalFormatting>
  <conditionalFormatting sqref="K33:L33">
    <cfRule type="expression" dxfId="599" priority="85" stopIfTrue="1">
      <formula>$Q$33="×"</formula>
    </cfRule>
  </conditionalFormatting>
  <conditionalFormatting sqref="K56:L56">
    <cfRule type="expression" dxfId="598" priority="83" stopIfTrue="1">
      <formula>$Q$56="×"</formula>
    </cfRule>
  </conditionalFormatting>
  <conditionalFormatting sqref="K57:L57">
    <cfRule type="expression" dxfId="597" priority="82" stopIfTrue="1">
      <formula>$Q$57="×"</formula>
    </cfRule>
  </conditionalFormatting>
  <conditionalFormatting sqref="K58:L58">
    <cfRule type="expression" dxfId="596" priority="117" stopIfTrue="1">
      <formula>$Q$58="×"</formula>
    </cfRule>
    <cfRule type="expression" dxfId="595" priority="84" stopIfTrue="1">
      <formula>COUNTIF($K$58:$L$58,"✔")=0</formula>
    </cfRule>
  </conditionalFormatting>
  <conditionalFormatting sqref="K67:L67">
    <cfRule type="expression" dxfId="594" priority="72" stopIfTrue="1">
      <formula>COUNTIF($K$67:$L$67,"✔")=0</formula>
    </cfRule>
    <cfRule type="expression" dxfId="593" priority="116" stopIfTrue="1">
      <formula>$Q$67="×"</formula>
    </cfRule>
  </conditionalFormatting>
  <conditionalFormatting sqref="K72:L72">
    <cfRule type="expression" dxfId="592" priority="66" stopIfTrue="1">
      <formula>$Q$72="×"</formula>
    </cfRule>
  </conditionalFormatting>
  <conditionalFormatting sqref="K77:L77">
    <cfRule type="expression" dxfId="591" priority="59" stopIfTrue="1">
      <formula>COUNTIF($K$77:$L$77,"✔")=0</formula>
    </cfRule>
  </conditionalFormatting>
  <conditionalFormatting sqref="K79:L79">
    <cfRule type="expression" dxfId="590" priority="60" stopIfTrue="1">
      <formula>$Q$79="×"</formula>
    </cfRule>
  </conditionalFormatting>
  <conditionalFormatting sqref="K83:L83">
    <cfRule type="expression" dxfId="589" priority="50" stopIfTrue="1">
      <formula>$Q$83="×"</formula>
    </cfRule>
  </conditionalFormatting>
  <conditionalFormatting sqref="K91:L91">
    <cfRule type="expression" dxfId="588" priority="40" stopIfTrue="1">
      <formula>$Q$91="×"</formula>
    </cfRule>
  </conditionalFormatting>
  <conditionalFormatting sqref="K92:L92">
    <cfRule type="expression" dxfId="587" priority="39" stopIfTrue="1">
      <formula>$Q$92="×"</formula>
    </cfRule>
  </conditionalFormatting>
  <conditionalFormatting sqref="K93:L93">
    <cfRule type="expression" dxfId="586" priority="38" stopIfTrue="1">
      <formula>$Q$93="×"</formula>
    </cfRule>
  </conditionalFormatting>
  <conditionalFormatting sqref="K94:L94">
    <cfRule type="expression" dxfId="585" priority="37" stopIfTrue="1">
      <formula>$Q$94="×"</formula>
    </cfRule>
  </conditionalFormatting>
  <conditionalFormatting sqref="K95:L95">
    <cfRule type="expression" dxfId="584" priority="36" stopIfTrue="1">
      <formula>$Q$95="×"</formula>
    </cfRule>
  </conditionalFormatting>
  <conditionalFormatting sqref="K97:L97">
    <cfRule type="expression" dxfId="583" priority="34" stopIfTrue="1">
      <formula>COUNTIF($K$97:$L$97,"✔")=0</formula>
    </cfRule>
    <cfRule type="expression" dxfId="582" priority="114" stopIfTrue="1">
      <formula>$Q$97="×"</formula>
    </cfRule>
  </conditionalFormatting>
  <conditionalFormatting sqref="K98:L98">
    <cfRule type="expression" dxfId="581" priority="33" stopIfTrue="1">
      <formula>$Q$98="×"</formula>
    </cfRule>
  </conditionalFormatting>
  <conditionalFormatting sqref="K99:L99">
    <cfRule type="expression" dxfId="580" priority="32" stopIfTrue="1">
      <formula>$Q$99="×"</formula>
    </cfRule>
  </conditionalFormatting>
  <conditionalFormatting sqref="K100:L100">
    <cfRule type="expression" dxfId="579" priority="31" stopIfTrue="1">
      <formula>$Q$100="×"</formula>
    </cfRule>
  </conditionalFormatting>
  <conditionalFormatting sqref="K104:L104">
    <cfRule type="expression" dxfId="578" priority="26" stopIfTrue="1">
      <formula>$Q$104="×"</formula>
    </cfRule>
  </conditionalFormatting>
  <conditionalFormatting sqref="K105:L105">
    <cfRule type="expression" dxfId="577" priority="25" stopIfTrue="1">
      <formula>$Q$105="×"</formula>
    </cfRule>
  </conditionalFormatting>
  <conditionalFormatting sqref="K106:L106">
    <cfRule type="expression" dxfId="576" priority="24" stopIfTrue="1">
      <formula>$Q$106="×"</formula>
    </cfRule>
  </conditionalFormatting>
  <conditionalFormatting sqref="K107:L107">
    <cfRule type="expression" dxfId="575" priority="22" stopIfTrue="1">
      <formula>$Q$107="×"</formula>
    </cfRule>
  </conditionalFormatting>
  <conditionalFormatting sqref="K111:L111">
    <cfRule type="expression" dxfId="574" priority="18" stopIfTrue="1">
      <formula>$Q$111="×"</formula>
    </cfRule>
  </conditionalFormatting>
  <conditionalFormatting sqref="K112:L112">
    <cfRule type="expression" dxfId="573" priority="17" stopIfTrue="1">
      <formula>$Q$112="×"</formula>
    </cfRule>
  </conditionalFormatting>
  <conditionalFormatting sqref="K113:L113">
    <cfRule type="expression" dxfId="572" priority="16" stopIfTrue="1">
      <formula>$Q$113="×"</formula>
    </cfRule>
  </conditionalFormatting>
  <conditionalFormatting sqref="K114:L114">
    <cfRule type="expression" dxfId="571" priority="15" stopIfTrue="1">
      <formula>$Q$114="×"</formula>
    </cfRule>
  </conditionalFormatting>
  <conditionalFormatting sqref="K115:L115">
    <cfRule type="expression" dxfId="570" priority="14" stopIfTrue="1">
      <formula>$Q$115="×"</formula>
    </cfRule>
  </conditionalFormatting>
  <conditionalFormatting sqref="K116:L116">
    <cfRule type="expression" dxfId="569" priority="13" stopIfTrue="1">
      <formula>$Q$116="×"</formula>
    </cfRule>
  </conditionalFormatting>
  <conditionalFormatting sqref="K117:L117">
    <cfRule type="expression" dxfId="568" priority="12" stopIfTrue="1">
      <formula>$Q$117="×"</formula>
    </cfRule>
  </conditionalFormatting>
  <conditionalFormatting sqref="K118:L118">
    <cfRule type="expression" dxfId="567" priority="11" stopIfTrue="1">
      <formula>$Q$118="×"</formula>
    </cfRule>
  </conditionalFormatting>
  <conditionalFormatting sqref="K119:L119">
    <cfRule type="expression" dxfId="566" priority="2" stopIfTrue="1">
      <formula>$Q$119="×"</formula>
    </cfRule>
  </conditionalFormatting>
  <conditionalFormatting sqref="K120:L120">
    <cfRule type="expression" dxfId="565" priority="1" stopIfTrue="1">
      <formula>$Q$120="×"</formula>
    </cfRule>
  </conditionalFormatting>
  <conditionalFormatting sqref="K34:M34">
    <cfRule type="expression" dxfId="564" priority="111" stopIfTrue="1">
      <formula>($K$33="✔")*($Q$34="×")</formula>
    </cfRule>
  </conditionalFormatting>
  <conditionalFormatting sqref="K34:M55">
    <cfRule type="expression" dxfId="563" priority="112" stopIfTrue="1">
      <formula>$L$33="✔"</formula>
    </cfRule>
  </conditionalFormatting>
  <conditionalFormatting sqref="K35:M35">
    <cfRule type="expression" dxfId="562" priority="110" stopIfTrue="1">
      <formula>($K$33="✔")*($Q$35="×")</formula>
    </cfRule>
  </conditionalFormatting>
  <conditionalFormatting sqref="K36:M36">
    <cfRule type="expression" dxfId="561" priority="109" stopIfTrue="1">
      <formula>($K$33="✔")*($Q$36="×")</formula>
    </cfRule>
  </conditionalFormatting>
  <conditionalFormatting sqref="K37:M37">
    <cfRule type="expression" dxfId="560" priority="108" stopIfTrue="1">
      <formula>($K$33="✔")*($Q$37="×")</formula>
    </cfRule>
  </conditionalFormatting>
  <conditionalFormatting sqref="K38:M38">
    <cfRule type="expression" dxfId="559" priority="107" stopIfTrue="1">
      <formula>($K$33="✔")*($Q$38="×")</formula>
    </cfRule>
  </conditionalFormatting>
  <conditionalFormatting sqref="K39:M39">
    <cfRule type="expression" dxfId="558" priority="106" stopIfTrue="1">
      <formula>($K$33="✔")*($Q$39="×")</formula>
    </cfRule>
  </conditionalFormatting>
  <conditionalFormatting sqref="K40:M40">
    <cfRule type="expression" dxfId="557" priority="105" stopIfTrue="1">
      <formula>($K$33="✔")*($Q$40="×")</formula>
    </cfRule>
  </conditionalFormatting>
  <conditionalFormatting sqref="K41:M41">
    <cfRule type="expression" dxfId="556" priority="104" stopIfTrue="1">
      <formula>($K$33="✔")*($Q$41="×")</formula>
    </cfRule>
  </conditionalFormatting>
  <conditionalFormatting sqref="K42:M42">
    <cfRule type="expression" dxfId="555" priority="103" stopIfTrue="1">
      <formula>($K$33="✔")*($Q$42="×")</formula>
    </cfRule>
  </conditionalFormatting>
  <conditionalFormatting sqref="K43:M43">
    <cfRule type="expression" dxfId="554" priority="102" stopIfTrue="1">
      <formula>($K$33="✔")*($Q$43="×")</formula>
    </cfRule>
  </conditionalFormatting>
  <conditionalFormatting sqref="K44:M44">
    <cfRule type="expression" dxfId="553" priority="101" stopIfTrue="1">
      <formula>($K$33="✔")*($Q$44="×")</formula>
    </cfRule>
  </conditionalFormatting>
  <conditionalFormatting sqref="K45:M45">
    <cfRule type="expression" dxfId="552" priority="100" stopIfTrue="1">
      <formula>($K$33="✔")*($Q$45="×")</formula>
    </cfRule>
  </conditionalFormatting>
  <conditionalFormatting sqref="K46:M46">
    <cfRule type="expression" dxfId="551" priority="99" stopIfTrue="1">
      <formula>($K$33="✔")*($Q$46="×")</formula>
    </cfRule>
  </conditionalFormatting>
  <conditionalFormatting sqref="K47:M47">
    <cfRule type="expression" dxfId="550" priority="98" stopIfTrue="1">
      <formula>($K$33="✔")*($Q$47="×")</formula>
    </cfRule>
  </conditionalFormatting>
  <conditionalFormatting sqref="K48:M48">
    <cfRule type="expression" dxfId="549" priority="73" stopIfTrue="1">
      <formula>($K$33="✔")*($Q$48="×")</formula>
    </cfRule>
  </conditionalFormatting>
  <conditionalFormatting sqref="K49:M49">
    <cfRule type="expression" dxfId="548" priority="97" stopIfTrue="1">
      <formula>($K$33="✔")*($Q$49="×")</formula>
    </cfRule>
  </conditionalFormatting>
  <conditionalFormatting sqref="K50:M50">
    <cfRule type="expression" dxfId="547" priority="96" stopIfTrue="1">
      <formula>($K$33="✔")*($Q$50="×")</formula>
    </cfRule>
  </conditionalFormatting>
  <conditionalFormatting sqref="K51:M51">
    <cfRule type="expression" dxfId="546" priority="95" stopIfTrue="1">
      <formula>($K$33="✔")*($Q$51="×")</formula>
    </cfRule>
  </conditionalFormatting>
  <conditionalFormatting sqref="K52:M52">
    <cfRule type="expression" dxfId="545" priority="94" stopIfTrue="1">
      <formula>($K$33="✔")*($Q$52="×")</formula>
    </cfRule>
  </conditionalFormatting>
  <conditionalFormatting sqref="K53:M53">
    <cfRule type="expression" dxfId="544" priority="93" stopIfTrue="1">
      <formula>($K$33="✔")*($Q$53="×")</formula>
    </cfRule>
  </conditionalFormatting>
  <conditionalFormatting sqref="K54:M54">
    <cfRule type="expression" dxfId="543" priority="92" stopIfTrue="1">
      <formula>($K$33="✔")*($Q$54="×")</formula>
    </cfRule>
  </conditionalFormatting>
  <conditionalFormatting sqref="K55:M55">
    <cfRule type="expression" dxfId="542" priority="91" stopIfTrue="1">
      <formula>($K$33="✔")*($Q$55="×")</formula>
    </cfRule>
  </conditionalFormatting>
  <conditionalFormatting sqref="K59:M59">
    <cfRule type="expression" dxfId="541" priority="80" stopIfTrue="1">
      <formula>$Q$59="×"</formula>
    </cfRule>
  </conditionalFormatting>
  <conditionalFormatting sqref="K59:M66">
    <cfRule type="expression" dxfId="540" priority="81" stopIfTrue="1">
      <formula>$L$58="✔"</formula>
    </cfRule>
  </conditionalFormatting>
  <conditionalFormatting sqref="K60:M60">
    <cfRule type="expression" dxfId="539" priority="79" stopIfTrue="1">
      <formula>$Q$60="×"</formula>
    </cfRule>
  </conditionalFormatting>
  <conditionalFormatting sqref="K61:M61">
    <cfRule type="expression" dxfId="538" priority="78" stopIfTrue="1">
      <formula>$Q$61="×"</formula>
    </cfRule>
  </conditionalFormatting>
  <conditionalFormatting sqref="K62:M62">
    <cfRule type="expression" dxfId="537" priority="77" stopIfTrue="1">
      <formula>$Q$62="×"</formula>
    </cfRule>
  </conditionalFormatting>
  <conditionalFormatting sqref="K63:M63">
    <cfRule type="expression" dxfId="536" priority="76" stopIfTrue="1">
      <formula>$Q$63="×"</formula>
    </cfRule>
  </conditionalFormatting>
  <conditionalFormatting sqref="K64:M64">
    <cfRule type="expression" dxfId="535" priority="75" stopIfTrue="1">
      <formula>$Q$64="×"</formula>
    </cfRule>
  </conditionalFormatting>
  <conditionalFormatting sqref="K65:M65">
    <cfRule type="expression" dxfId="534" priority="74" stopIfTrue="1">
      <formula>$Q$65="×"</formula>
    </cfRule>
  </conditionalFormatting>
  <conditionalFormatting sqref="K66:M66">
    <cfRule type="expression" dxfId="533" priority="6" stopIfTrue="1">
      <formula>$Q$66="×"</formula>
    </cfRule>
  </conditionalFormatting>
  <conditionalFormatting sqref="K68:M68">
    <cfRule type="expression" dxfId="532" priority="70" stopIfTrue="1">
      <formula>$Q$68="×"</formula>
    </cfRule>
  </conditionalFormatting>
  <conditionalFormatting sqref="K68:M71">
    <cfRule type="expression" dxfId="531" priority="71" stopIfTrue="1">
      <formula>$L$67="✔"</formula>
    </cfRule>
  </conditionalFormatting>
  <conditionalFormatting sqref="K69:M69">
    <cfRule type="expression" dxfId="530" priority="69" stopIfTrue="1">
      <formula>$Q$69="×"</formula>
    </cfRule>
  </conditionalFormatting>
  <conditionalFormatting sqref="K70:M70">
    <cfRule type="expression" dxfId="529" priority="68" stopIfTrue="1">
      <formula>$Q$70="×"</formula>
    </cfRule>
  </conditionalFormatting>
  <conditionalFormatting sqref="K71:M71">
    <cfRule type="expression" dxfId="528" priority="67" stopIfTrue="1">
      <formula>$Q$71="×"</formula>
    </cfRule>
  </conditionalFormatting>
  <conditionalFormatting sqref="K73:M73">
    <cfRule type="expression" dxfId="527" priority="65" stopIfTrue="1">
      <formula>$Q$73="×"</formula>
    </cfRule>
  </conditionalFormatting>
  <conditionalFormatting sqref="K73:M76">
    <cfRule type="expression" dxfId="526" priority="5" stopIfTrue="1">
      <formula>$L$72="✔"</formula>
    </cfRule>
  </conditionalFormatting>
  <conditionalFormatting sqref="K74:M74">
    <cfRule type="expression" dxfId="525" priority="64" stopIfTrue="1">
      <formula>$Q$74="×"</formula>
    </cfRule>
  </conditionalFormatting>
  <conditionalFormatting sqref="K75:M75">
    <cfRule type="expression" dxfId="524" priority="63" stopIfTrue="1">
      <formula>$Q$75="×"</formula>
    </cfRule>
  </conditionalFormatting>
  <conditionalFormatting sqref="K76:M76">
    <cfRule type="expression" dxfId="523" priority="62" stopIfTrue="1">
      <formula>$Q$76="×"</formula>
    </cfRule>
  </conditionalFormatting>
  <conditionalFormatting sqref="K78:M78">
    <cfRule type="expression" dxfId="522" priority="61" stopIfTrue="1">
      <formula>$Q$78="×"</formula>
    </cfRule>
  </conditionalFormatting>
  <conditionalFormatting sqref="K78:M95">
    <cfRule type="expression" dxfId="521" priority="58" stopIfTrue="1">
      <formula>$L$77="✔"</formula>
    </cfRule>
  </conditionalFormatting>
  <conditionalFormatting sqref="K80:M80">
    <cfRule type="expression" dxfId="520" priority="57" stopIfTrue="1">
      <formula>$Q$80="×"</formula>
    </cfRule>
  </conditionalFormatting>
  <conditionalFormatting sqref="K80:M82">
    <cfRule type="expression" dxfId="519" priority="49" stopIfTrue="1">
      <formula>$L$79="✔"</formula>
    </cfRule>
  </conditionalFormatting>
  <conditionalFormatting sqref="K81:M81">
    <cfRule type="expression" dxfId="518" priority="56" stopIfTrue="1">
      <formula>$Q$81="×"</formula>
    </cfRule>
  </conditionalFormatting>
  <conditionalFormatting sqref="K82:M82">
    <cfRule type="expression" dxfId="517" priority="55" stopIfTrue="1">
      <formula>$Q$82="×"</formula>
    </cfRule>
  </conditionalFormatting>
  <conditionalFormatting sqref="K84:M84">
    <cfRule type="expression" dxfId="516" priority="47" stopIfTrue="1">
      <formula>$Q$84="×"</formula>
    </cfRule>
  </conditionalFormatting>
  <conditionalFormatting sqref="K84:M90">
    <cfRule type="expression" dxfId="515" priority="48" stopIfTrue="1">
      <formula>$L$83="✔"</formula>
    </cfRule>
  </conditionalFormatting>
  <conditionalFormatting sqref="K85:M85">
    <cfRule type="expression" dxfId="514" priority="46" stopIfTrue="1">
      <formula>$Q$85="×"</formula>
    </cfRule>
  </conditionalFormatting>
  <conditionalFormatting sqref="K86:M86">
    <cfRule type="expression" dxfId="513" priority="45" stopIfTrue="1">
      <formula>$Q$86="×"</formula>
    </cfRule>
  </conditionalFormatting>
  <conditionalFormatting sqref="K87:M87">
    <cfRule type="expression" dxfId="512" priority="44" stopIfTrue="1">
      <formula>$Q$87="×"</formula>
    </cfRule>
  </conditionalFormatting>
  <conditionalFormatting sqref="K88:M88">
    <cfRule type="expression" dxfId="511" priority="43" stopIfTrue="1">
      <formula>$Q$88="×"</formula>
    </cfRule>
  </conditionalFormatting>
  <conditionalFormatting sqref="K89:M89">
    <cfRule type="expression" dxfId="510" priority="42" stopIfTrue="1">
      <formula>$Q$89="×"</formula>
    </cfRule>
  </conditionalFormatting>
  <conditionalFormatting sqref="K90:M90">
    <cfRule type="expression" dxfId="509" priority="41" stopIfTrue="1">
      <formula>$Q$90="×"</formula>
    </cfRule>
  </conditionalFormatting>
  <conditionalFormatting sqref="K96:M96">
    <cfRule type="expression" dxfId="508" priority="35" stopIfTrue="1">
      <formula>$Q$96="×"</formula>
    </cfRule>
  </conditionalFormatting>
  <conditionalFormatting sqref="K101:M101">
    <cfRule type="expression" dxfId="507" priority="29" stopIfTrue="1">
      <formula>$Q$101="×"</formula>
    </cfRule>
  </conditionalFormatting>
  <conditionalFormatting sqref="K101:M103">
    <cfRule type="expression" dxfId="506" priority="30" stopIfTrue="1">
      <formula>$L$100="✔"</formula>
    </cfRule>
  </conditionalFormatting>
  <conditionalFormatting sqref="K102:M102">
    <cfRule type="expression" dxfId="505" priority="28" stopIfTrue="1">
      <formula>$Q$102="×"</formula>
    </cfRule>
  </conditionalFormatting>
  <conditionalFormatting sqref="K103:M103">
    <cfRule type="expression" dxfId="504" priority="27" stopIfTrue="1">
      <formula>$Q$103="×"</formula>
    </cfRule>
  </conditionalFormatting>
  <conditionalFormatting sqref="K108:M108">
    <cfRule type="expression" dxfId="503" priority="113" stopIfTrue="1">
      <formula>$Q$108="×"</formula>
    </cfRule>
    <cfRule type="expression" dxfId="502" priority="21" stopIfTrue="1">
      <formula>COUNTIF($K$108:$M$108,"✔")=0</formula>
    </cfRule>
  </conditionalFormatting>
  <conditionalFormatting sqref="K109:M109">
    <cfRule type="expression" dxfId="501" priority="20" stopIfTrue="1">
      <formula>$Q$109="×"</formula>
    </cfRule>
  </conditionalFormatting>
  <conditionalFormatting sqref="K110:M110">
    <cfRule type="expression" dxfId="500" priority="19" stopIfTrue="1">
      <formula>$Q$110="×"</formula>
    </cfRule>
  </conditionalFormatting>
  <conditionalFormatting sqref="L28">
    <cfRule type="expression" dxfId="499" priority="121" stopIfTrue="1">
      <formula>$Q$28="×"</formula>
    </cfRule>
  </conditionalFormatting>
  <conditionalFormatting sqref="L29">
    <cfRule type="expression" dxfId="498" priority="120" stopIfTrue="1">
      <formula>$Q$29="×"</formula>
    </cfRule>
  </conditionalFormatting>
  <conditionalFormatting sqref="L30">
    <cfRule type="expression" dxfId="497" priority="119" stopIfTrue="1">
      <formula>$Q$30="×"</formula>
    </cfRule>
  </conditionalFormatting>
  <conditionalFormatting sqref="L77">
    <cfRule type="expression" dxfId="496" priority="115" stopIfTrue="1">
      <formula>$Q$77="×"</formula>
    </cfRule>
  </conditionalFormatting>
  <dataValidations count="1">
    <dataValidation type="list" allowBlank="1" showInputMessage="1" showErrorMessage="1" sqref="K15:M121" xr:uid="{00000000-0002-0000-0100-000000000000}">
      <formula1>$O$15:$O$16</formula1>
    </dataValidation>
  </dataValidations>
  <pageMargins left="0.70866141732283472" right="0.70866141732283472" top="0.74803149606299213" bottom="0.74803149606299213" header="0.31496062992125984" footer="0.31496062992125984"/>
  <pageSetup paperSize="9" scale="48" fitToHeight="0" orientation="portrait" r:id="rId1"/>
  <rowBreaks count="4" manualBreakCount="4">
    <brk id="32" min="1" max="14" man="1"/>
    <brk id="57" min="1" max="14" man="1"/>
    <brk id="76" min="1" max="14" man="1"/>
    <brk id="97" min="1"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pageSetUpPr fitToPage="1"/>
  </sheetPr>
  <dimension ref="B1:AJ130"/>
  <sheetViews>
    <sheetView showGridLines="0" view="pageBreakPreview" zoomScale="70" zoomScaleNormal="55" zoomScaleSheetLayoutView="70" workbookViewId="0">
      <pane xSplit="4" ySplit="14" topLeftCell="E21" activePane="bottomRight" state="frozen"/>
      <selection pane="topRight" activeCell="E1" sqref="E1"/>
      <selection pane="bottomLeft" activeCell="A15" sqref="A15"/>
      <selection pane="bottomRight" activeCell="E5" sqref="E5:H5"/>
    </sheetView>
  </sheetViews>
  <sheetFormatPr defaultColWidth="9" defaultRowHeight="14.4" x14ac:dyDescent="0.2"/>
  <cols>
    <col min="1" max="1" width="9" style="10" customWidth="1"/>
    <col min="2" max="2" width="2" style="10" customWidth="1"/>
    <col min="3" max="3" width="9" style="10"/>
    <col min="4" max="4" width="16.33203125" style="10" customWidth="1"/>
    <col min="5" max="5" width="5" style="10" customWidth="1"/>
    <col min="6" max="6" width="3.33203125" style="10" customWidth="1"/>
    <col min="7" max="7" width="3.21875" style="10" customWidth="1"/>
    <col min="8" max="8" width="63.33203125" style="10" customWidth="1"/>
    <col min="9" max="9" width="11.33203125" style="112" customWidth="1"/>
    <col min="10" max="10" width="14.33203125" style="10" customWidth="1"/>
    <col min="11" max="12" width="17.5546875" style="10" customWidth="1"/>
    <col min="13" max="13" width="17.5546875" style="82" customWidth="1"/>
    <col min="14" max="14" width="1.77734375" style="82" customWidth="1"/>
    <col min="15" max="15" width="1" style="10" hidden="1" customWidth="1"/>
    <col min="16" max="16" width="0" style="10" hidden="1" customWidth="1"/>
    <col min="17" max="17" width="12.109375" style="102" hidden="1" customWidth="1"/>
    <col min="18" max="20" width="9" style="10" hidden="1" customWidth="1"/>
    <col min="21" max="16384" width="9" style="10"/>
  </cols>
  <sheetData>
    <row r="1" spans="2:31" ht="21" x14ac:dyDescent="0.2">
      <c r="B1" s="2" t="s">
        <v>200</v>
      </c>
      <c r="C1" s="1"/>
      <c r="D1" s="1"/>
      <c r="E1" s="1"/>
      <c r="F1" s="1"/>
      <c r="G1" s="1"/>
      <c r="H1" s="1"/>
      <c r="I1" s="107"/>
      <c r="J1" s="1"/>
      <c r="K1" s="145" t="s">
        <v>1198</v>
      </c>
      <c r="L1" s="145"/>
      <c r="M1" s="145"/>
      <c r="N1" s="3"/>
      <c r="O1" s="1"/>
    </row>
    <row r="2" spans="2:31" ht="7.5" customHeight="1" x14ac:dyDescent="0.2">
      <c r="B2" s="1"/>
      <c r="C2" s="1"/>
      <c r="D2" s="1"/>
      <c r="E2" s="1"/>
      <c r="F2" s="1"/>
      <c r="G2" s="1"/>
      <c r="H2" s="1"/>
      <c r="I2" s="107"/>
      <c r="J2" s="1"/>
      <c r="K2" s="4"/>
      <c r="L2" s="4"/>
      <c r="M2" s="4"/>
      <c r="N2" s="4"/>
      <c r="O2" s="1"/>
    </row>
    <row r="3" spans="2:31" ht="23.4" x14ac:dyDescent="0.2">
      <c r="B3" s="1"/>
      <c r="C3" s="228" t="s">
        <v>190</v>
      </c>
      <c r="D3" s="228"/>
      <c r="E3" s="228"/>
      <c r="F3" s="228"/>
      <c r="G3" s="228"/>
      <c r="H3" s="228"/>
      <c r="I3" s="228"/>
      <c r="J3" s="228"/>
      <c r="K3" s="228"/>
      <c r="L3" s="228"/>
      <c r="M3" s="228"/>
      <c r="N3" s="4"/>
      <c r="O3" s="1"/>
    </row>
    <row r="4" spans="2:31" ht="10.199999999999999" customHeight="1" thickBot="1" x14ac:dyDescent="0.25">
      <c r="B4" s="1"/>
      <c r="C4" s="5"/>
      <c r="D4" s="5"/>
      <c r="E4" s="5"/>
      <c r="F4" s="5"/>
      <c r="G4" s="5"/>
      <c r="H4" s="5"/>
      <c r="I4" s="5"/>
      <c r="J4" s="5"/>
      <c r="K4" s="6"/>
      <c r="L4" s="6"/>
      <c r="M4" s="6"/>
      <c r="N4" s="6"/>
      <c r="O4" s="1"/>
    </row>
    <row r="5" spans="2:31" ht="27" customHeight="1" thickTop="1" thickBot="1" x14ac:dyDescent="0.25">
      <c r="B5" s="1"/>
      <c r="C5" s="237" t="s">
        <v>0</v>
      </c>
      <c r="D5" s="238"/>
      <c r="E5" s="239" t="e">
        <f>表紙!E12</f>
        <v>#N/A</v>
      </c>
      <c r="F5" s="240"/>
      <c r="G5" s="240"/>
      <c r="H5" s="241"/>
      <c r="I5" s="7"/>
      <c r="J5" s="1"/>
      <c r="K5" s="6"/>
      <c r="L5" s="6"/>
      <c r="M5" s="6"/>
      <c r="N5" s="6"/>
      <c r="O5" s="1"/>
    </row>
    <row r="6" spans="2:31" ht="10.199999999999999" customHeight="1" thickTop="1" thickBot="1" x14ac:dyDescent="0.25">
      <c r="B6" s="1"/>
      <c r="C6" s="8"/>
      <c r="D6" s="8"/>
      <c r="E6" s="9"/>
      <c r="F6" s="9"/>
      <c r="G6" s="9"/>
      <c r="H6" s="9"/>
      <c r="I6" s="7"/>
      <c r="J6" s="7"/>
      <c r="K6" s="6"/>
      <c r="L6" s="6"/>
      <c r="M6" s="6"/>
      <c r="N6" s="6"/>
      <c r="O6" s="1"/>
    </row>
    <row r="7" spans="2:31" ht="27" customHeight="1" thickTop="1" thickBot="1" x14ac:dyDescent="0.25">
      <c r="B7" s="1"/>
      <c r="C7" s="237" t="s">
        <v>1</v>
      </c>
      <c r="D7" s="238"/>
      <c r="E7" s="239" t="e">
        <f>表紙!E11</f>
        <v>#N/A</v>
      </c>
      <c r="F7" s="240"/>
      <c r="G7" s="240"/>
      <c r="H7" s="241"/>
      <c r="I7" s="230" t="s">
        <v>2</v>
      </c>
      <c r="J7" s="231"/>
      <c r="K7" s="181">
        <f>表紙!E10</f>
        <v>0</v>
      </c>
      <c r="L7" s="6"/>
      <c r="M7" s="6"/>
      <c r="N7" s="6"/>
      <c r="O7" s="1"/>
    </row>
    <row r="8" spans="2:31" ht="6" customHeight="1" thickTop="1" x14ac:dyDescent="0.2">
      <c r="B8" s="1"/>
      <c r="C8" s="8"/>
      <c r="D8" s="8"/>
      <c r="E8" s="88"/>
      <c r="F8" s="88"/>
      <c r="G8" s="88"/>
      <c r="H8" s="88"/>
      <c r="I8" s="89"/>
      <c r="J8" s="90"/>
      <c r="K8" s="90"/>
      <c r="L8" s="6"/>
      <c r="M8" s="6"/>
      <c r="N8" s="6"/>
      <c r="O8" s="1"/>
    </row>
    <row r="9" spans="2:31" ht="6" customHeight="1" x14ac:dyDescent="0.2">
      <c r="B9" s="1"/>
      <c r="C9" s="8"/>
      <c r="D9" s="8"/>
      <c r="E9" s="88"/>
      <c r="F9" s="88"/>
      <c r="G9" s="88"/>
      <c r="H9" s="88"/>
      <c r="I9" s="89"/>
      <c r="J9" s="90"/>
      <c r="K9" s="90"/>
      <c r="L9" s="6"/>
      <c r="M9" s="6"/>
      <c r="N9" s="6"/>
      <c r="O9" s="1"/>
    </row>
    <row r="10" spans="2:31" ht="16.2" x14ac:dyDescent="0.2">
      <c r="B10" s="1"/>
      <c r="C10" s="91" t="s">
        <v>3</v>
      </c>
      <c r="D10" s="1"/>
      <c r="E10" s="1"/>
      <c r="F10" s="92"/>
      <c r="G10" s="92"/>
      <c r="H10" s="92"/>
      <c r="I10" s="92"/>
      <c r="J10" s="92"/>
      <c r="K10" s="90"/>
      <c r="L10" s="6"/>
      <c r="M10" s="6"/>
      <c r="N10" s="6"/>
      <c r="O10" s="1"/>
    </row>
    <row r="11" spans="2:31" ht="4.6500000000000004" customHeight="1" x14ac:dyDescent="0.2">
      <c r="B11" s="1"/>
      <c r="C11" s="8"/>
      <c r="D11" s="8"/>
      <c r="E11" s="88"/>
      <c r="F11" s="88"/>
      <c r="G11" s="88"/>
      <c r="H11" s="88"/>
      <c r="I11" s="89"/>
      <c r="J11" s="90"/>
      <c r="K11" s="90"/>
      <c r="L11" s="6"/>
      <c r="M11" s="6"/>
      <c r="N11" s="6"/>
      <c r="O11" s="1"/>
    </row>
    <row r="12" spans="2:31" ht="4.6500000000000004" customHeight="1" thickBot="1" x14ac:dyDescent="0.25">
      <c r="B12" s="1"/>
      <c r="C12" s="93"/>
      <c r="D12" s="93"/>
      <c r="E12" s="93"/>
      <c r="F12" s="94"/>
      <c r="G12" s="95"/>
      <c r="H12" s="96"/>
      <c r="I12" s="97"/>
      <c r="J12" s="98"/>
      <c r="K12" s="99"/>
      <c r="L12" s="99"/>
      <c r="M12" s="3"/>
      <c r="N12" s="3"/>
      <c r="O12" s="1"/>
    </row>
    <row r="13" spans="2:31" ht="14.25" customHeight="1" x14ac:dyDescent="0.2">
      <c r="B13" s="1"/>
      <c r="C13" s="242" t="s">
        <v>4</v>
      </c>
      <c r="D13" s="244" t="s">
        <v>5</v>
      </c>
      <c r="E13" s="246" t="s">
        <v>6</v>
      </c>
      <c r="F13" s="247"/>
      <c r="G13" s="247"/>
      <c r="H13" s="248"/>
      <c r="I13" s="233" t="s">
        <v>7</v>
      </c>
      <c r="J13" s="126" t="s">
        <v>191</v>
      </c>
      <c r="K13" s="219" t="s">
        <v>8</v>
      </c>
      <c r="L13" s="220"/>
      <c r="M13" s="221"/>
      <c r="N13" s="11"/>
    </row>
    <row r="14" spans="2:31" ht="14.25" customHeight="1" thickBot="1" x14ac:dyDescent="0.25">
      <c r="B14" s="1"/>
      <c r="C14" s="243"/>
      <c r="D14" s="245"/>
      <c r="E14" s="249"/>
      <c r="F14" s="250"/>
      <c r="G14" s="250"/>
      <c r="H14" s="251"/>
      <c r="I14" s="234"/>
      <c r="J14" s="127" t="s">
        <v>198</v>
      </c>
      <c r="K14" s="123" t="s">
        <v>10</v>
      </c>
      <c r="L14" s="124" t="s">
        <v>11</v>
      </c>
      <c r="M14" s="125" t="s">
        <v>12</v>
      </c>
      <c r="N14" s="11"/>
    </row>
    <row r="15" spans="2:31" ht="56.25" customHeight="1" x14ac:dyDescent="0.2">
      <c r="B15" s="1"/>
      <c r="C15" s="298" t="s">
        <v>13</v>
      </c>
      <c r="D15" s="299" t="s">
        <v>14</v>
      </c>
      <c r="E15" s="225" t="s">
        <v>15</v>
      </c>
      <c r="F15" s="227" t="s">
        <v>16</v>
      </c>
      <c r="G15" s="227"/>
      <c r="H15" s="227"/>
      <c r="I15" s="108" t="s">
        <v>17</v>
      </c>
      <c r="J15" s="13" t="s">
        <v>18</v>
      </c>
      <c r="K15" s="15"/>
      <c r="L15" s="16"/>
      <c r="M15" s="17"/>
      <c r="N15" s="18"/>
      <c r="O15" s="19" t="s">
        <v>573</v>
      </c>
      <c r="Q15" s="102" t="str">
        <f>IF(K15="✔","○","×")</f>
        <v>×</v>
      </c>
      <c r="V15" s="182" t="s">
        <v>574</v>
      </c>
      <c r="W15" s="183"/>
      <c r="X15" s="183"/>
      <c r="Y15" s="183"/>
      <c r="Z15" s="183"/>
      <c r="AA15" s="183"/>
      <c r="AB15" s="183"/>
      <c r="AC15" s="183"/>
      <c r="AD15" s="183"/>
      <c r="AE15" s="183"/>
    </row>
    <row r="16" spans="2:31" ht="56.25" customHeight="1" x14ac:dyDescent="0.2">
      <c r="B16" s="1"/>
      <c r="C16" s="235"/>
      <c r="D16" s="222"/>
      <c r="E16" s="226"/>
      <c r="F16" s="224" t="s">
        <v>20</v>
      </c>
      <c r="G16" s="224"/>
      <c r="H16" s="224"/>
      <c r="I16" s="109" t="s">
        <v>17</v>
      </c>
      <c r="J16" s="21" t="s">
        <v>18</v>
      </c>
      <c r="K16" s="23"/>
      <c r="L16" s="24"/>
      <c r="M16" s="25"/>
      <c r="N16" s="18"/>
      <c r="O16" s="1"/>
      <c r="Q16" s="102" t="str">
        <f t="shared" ref="Q16:Q22" si="0">IF(K16="✔","○","×")</f>
        <v>×</v>
      </c>
    </row>
    <row r="17" spans="2:36" ht="56.25" customHeight="1" x14ac:dyDescent="0.2">
      <c r="B17" s="1"/>
      <c r="C17" s="235"/>
      <c r="D17" s="222"/>
      <c r="E17" s="226"/>
      <c r="F17" s="224" t="s">
        <v>21</v>
      </c>
      <c r="G17" s="224"/>
      <c r="H17" s="224"/>
      <c r="I17" s="109" t="s">
        <v>17</v>
      </c>
      <c r="J17" s="21" t="s">
        <v>18</v>
      </c>
      <c r="K17" s="23"/>
      <c r="L17" s="24"/>
      <c r="M17" s="25"/>
      <c r="N17" s="18"/>
      <c r="O17" s="1"/>
      <c r="Q17" s="102" t="str">
        <f t="shared" si="0"/>
        <v>×</v>
      </c>
    </row>
    <row r="18" spans="2:36" ht="56.25" customHeight="1" x14ac:dyDescent="0.2">
      <c r="B18" s="1"/>
      <c r="C18" s="235"/>
      <c r="D18" s="222"/>
      <c r="E18" s="226"/>
      <c r="F18" s="224" t="s">
        <v>24</v>
      </c>
      <c r="G18" s="224"/>
      <c r="H18" s="224"/>
      <c r="I18" s="109" t="s">
        <v>17</v>
      </c>
      <c r="J18" s="21" t="s">
        <v>18</v>
      </c>
      <c r="K18" s="23"/>
      <c r="L18" s="24"/>
      <c r="M18" s="25"/>
      <c r="N18" s="18"/>
      <c r="O18" s="1"/>
      <c r="Q18" s="102" t="str">
        <f t="shared" si="0"/>
        <v>×</v>
      </c>
    </row>
    <row r="19" spans="2:36" ht="56.25" customHeight="1" x14ac:dyDescent="0.2">
      <c r="B19" s="1"/>
      <c r="C19" s="235"/>
      <c r="D19" s="222"/>
      <c r="E19" s="226"/>
      <c r="F19" s="224" t="s">
        <v>25</v>
      </c>
      <c r="G19" s="224"/>
      <c r="H19" s="224"/>
      <c r="I19" s="109" t="s">
        <v>17</v>
      </c>
      <c r="J19" s="21" t="s">
        <v>18</v>
      </c>
      <c r="K19" s="23"/>
      <c r="L19" s="24"/>
      <c r="M19" s="25"/>
      <c r="N19" s="18"/>
      <c r="O19" s="1"/>
      <c r="Q19" s="102" t="str">
        <f t="shared" si="0"/>
        <v>×</v>
      </c>
    </row>
    <row r="20" spans="2:36" ht="56.25" customHeight="1" x14ac:dyDescent="0.2">
      <c r="B20" s="1"/>
      <c r="C20" s="235"/>
      <c r="D20" s="222"/>
      <c r="E20" s="226"/>
      <c r="F20" s="224" t="s">
        <v>26</v>
      </c>
      <c r="G20" s="224"/>
      <c r="H20" s="224"/>
      <c r="I20" s="109" t="s">
        <v>17</v>
      </c>
      <c r="J20" s="21" t="s">
        <v>18</v>
      </c>
      <c r="K20" s="23"/>
      <c r="L20" s="24"/>
      <c r="M20" s="25"/>
      <c r="N20" s="18"/>
      <c r="O20" s="1"/>
      <c r="Q20" s="102" t="str">
        <f t="shared" si="0"/>
        <v>×</v>
      </c>
    </row>
    <row r="21" spans="2:36" ht="56.25" customHeight="1" x14ac:dyDescent="0.2">
      <c r="B21" s="1"/>
      <c r="C21" s="235"/>
      <c r="D21" s="222"/>
      <c r="E21" s="226"/>
      <c r="F21" s="224" t="s">
        <v>27</v>
      </c>
      <c r="G21" s="224"/>
      <c r="H21" s="224"/>
      <c r="I21" s="109" t="s">
        <v>17</v>
      </c>
      <c r="J21" s="21" t="s">
        <v>18</v>
      </c>
      <c r="K21" s="23"/>
      <c r="L21" s="24"/>
      <c r="M21" s="25"/>
      <c r="N21" s="18"/>
      <c r="O21" s="1"/>
      <c r="Q21" s="102" t="str">
        <f t="shared" si="0"/>
        <v>×</v>
      </c>
    </row>
    <row r="22" spans="2:36" ht="56.25" customHeight="1" x14ac:dyDescent="0.2">
      <c r="B22" s="1"/>
      <c r="C22" s="235"/>
      <c r="D22" s="222"/>
      <c r="E22" s="226"/>
      <c r="F22" s="229" t="s">
        <v>28</v>
      </c>
      <c r="G22" s="224"/>
      <c r="H22" s="224"/>
      <c r="I22" s="109" t="s">
        <v>17</v>
      </c>
      <c r="J22" s="21" t="s">
        <v>18</v>
      </c>
      <c r="K22" s="23"/>
      <c r="L22" s="24"/>
      <c r="M22" s="25"/>
      <c r="N22" s="18"/>
      <c r="O22" s="1"/>
      <c r="Q22" s="102" t="str">
        <f t="shared" si="0"/>
        <v>×</v>
      </c>
    </row>
    <row r="23" spans="2:36" ht="52.5" customHeight="1" x14ac:dyDescent="0.2">
      <c r="B23" s="1"/>
      <c r="C23" s="235"/>
      <c r="D23" s="222"/>
      <c r="E23" s="226"/>
      <c r="F23" s="26"/>
      <c r="G23" s="224" t="s">
        <v>215</v>
      </c>
      <c r="H23" s="224"/>
      <c r="I23" s="109"/>
      <c r="J23" s="21" t="s">
        <v>29</v>
      </c>
      <c r="K23" s="23"/>
      <c r="L23" s="24"/>
      <c r="M23" s="25"/>
      <c r="N23" s="18"/>
      <c r="O23" s="1"/>
      <c r="Q23" s="102" t="str">
        <f>IF(COUNTIF(K23:L23,"✔")=1,"○","×")</f>
        <v>×</v>
      </c>
    </row>
    <row r="24" spans="2:36" ht="52.5" customHeight="1" x14ac:dyDescent="0.2">
      <c r="B24" s="1"/>
      <c r="C24" s="235"/>
      <c r="D24" s="222"/>
      <c r="E24" s="226"/>
      <c r="F24" s="27"/>
      <c r="G24" s="224" t="s">
        <v>216</v>
      </c>
      <c r="H24" s="224"/>
      <c r="I24" s="109"/>
      <c r="J24" s="21" t="s">
        <v>29</v>
      </c>
      <c r="K24" s="23"/>
      <c r="L24" s="24"/>
      <c r="M24" s="25"/>
      <c r="N24" s="18"/>
      <c r="O24" s="1"/>
      <c r="Q24" s="102" t="str">
        <f>IF(COUNTIF(K24:L24,"✔")=1,"○","×")</f>
        <v>×</v>
      </c>
    </row>
    <row r="25" spans="2:36" ht="56.25" customHeight="1" x14ac:dyDescent="0.2">
      <c r="B25" s="1"/>
      <c r="C25" s="235"/>
      <c r="D25" s="222"/>
      <c r="E25" s="226" t="s">
        <v>30</v>
      </c>
      <c r="F25" s="224" t="s">
        <v>31</v>
      </c>
      <c r="G25" s="224"/>
      <c r="H25" s="224"/>
      <c r="I25" s="109" t="s">
        <v>17</v>
      </c>
      <c r="J25" s="21" t="s">
        <v>18</v>
      </c>
      <c r="K25" s="23"/>
      <c r="L25" s="24"/>
      <c r="M25" s="25"/>
      <c r="N25" s="18"/>
      <c r="O25" s="1"/>
      <c r="Q25" s="102" t="str">
        <f>IF(K25="✔","○","×")</f>
        <v>×</v>
      </c>
    </row>
    <row r="26" spans="2:36" ht="56.25" customHeight="1" x14ac:dyDescent="0.2">
      <c r="B26" s="1"/>
      <c r="C26" s="235"/>
      <c r="D26" s="222"/>
      <c r="E26" s="226"/>
      <c r="F26" s="224" t="s">
        <v>32</v>
      </c>
      <c r="G26" s="224"/>
      <c r="H26" s="224"/>
      <c r="I26" s="109"/>
      <c r="J26" s="28"/>
      <c r="K26" s="118"/>
      <c r="L26" s="119"/>
      <c r="M26" s="25"/>
      <c r="N26" s="18"/>
      <c r="O26" s="1"/>
    </row>
    <row r="27" spans="2:36" ht="56.25" customHeight="1" x14ac:dyDescent="0.2">
      <c r="B27" s="1"/>
      <c r="C27" s="235"/>
      <c r="D27" s="222"/>
      <c r="E27" s="226"/>
      <c r="F27" s="224" t="s">
        <v>33</v>
      </c>
      <c r="G27" s="224"/>
      <c r="H27" s="224"/>
      <c r="I27" s="109"/>
      <c r="J27" s="28" t="s">
        <v>18</v>
      </c>
      <c r="K27" s="23"/>
      <c r="L27" s="24"/>
      <c r="M27" s="25"/>
      <c r="N27" s="18"/>
      <c r="O27" s="1"/>
      <c r="Q27" s="102" t="str">
        <f>IF(COUNTIF(K27:L27,"✔")=1,"○","×")</f>
        <v>×</v>
      </c>
    </row>
    <row r="28" spans="2:36" ht="56.25" customHeight="1" x14ac:dyDescent="0.2">
      <c r="B28" s="1"/>
      <c r="C28" s="235"/>
      <c r="D28" s="222"/>
      <c r="E28" s="226" t="s">
        <v>34</v>
      </c>
      <c r="F28" s="224" t="s">
        <v>35</v>
      </c>
      <c r="G28" s="224"/>
      <c r="H28" s="224"/>
      <c r="I28" s="109" t="s">
        <v>17</v>
      </c>
      <c r="J28" s="21" t="s">
        <v>18</v>
      </c>
      <c r="K28" s="23"/>
      <c r="L28" s="24"/>
      <c r="M28" s="25"/>
      <c r="N28" s="18"/>
      <c r="O28" s="1"/>
      <c r="Q28" s="102" t="str">
        <f>IF(K28="✔","○","×")</f>
        <v>×</v>
      </c>
      <c r="V28" s="289" t="s">
        <v>576</v>
      </c>
      <c r="W28" s="289"/>
      <c r="X28" s="289"/>
      <c r="Y28" s="289"/>
      <c r="Z28" s="289"/>
      <c r="AA28" s="289"/>
      <c r="AB28" s="289"/>
      <c r="AC28" s="289"/>
      <c r="AD28" s="289"/>
      <c r="AE28" s="289"/>
      <c r="AF28" s="289"/>
      <c r="AG28" s="289"/>
      <c r="AH28" s="289"/>
      <c r="AI28" s="289"/>
      <c r="AJ28" s="289"/>
    </row>
    <row r="29" spans="2:36" ht="80.25" customHeight="1" x14ac:dyDescent="0.2">
      <c r="B29" s="1"/>
      <c r="C29" s="235"/>
      <c r="D29" s="222"/>
      <c r="E29" s="226"/>
      <c r="F29" s="224" t="s">
        <v>36</v>
      </c>
      <c r="G29" s="224"/>
      <c r="H29" s="224"/>
      <c r="I29" s="109" t="s">
        <v>17</v>
      </c>
      <c r="J29" s="21" t="s">
        <v>18</v>
      </c>
      <c r="K29" s="23"/>
      <c r="L29" s="24"/>
      <c r="M29" s="25"/>
      <c r="N29" s="18"/>
      <c r="O29" s="1"/>
      <c r="Q29" s="102" t="str">
        <f>IF(K29="✔","○","×")</f>
        <v>×</v>
      </c>
    </row>
    <row r="30" spans="2:36" ht="56.25" customHeight="1" x14ac:dyDescent="0.2">
      <c r="B30" s="1"/>
      <c r="C30" s="235"/>
      <c r="D30" s="222"/>
      <c r="E30" s="30" t="s">
        <v>37</v>
      </c>
      <c r="F30" s="224" t="s">
        <v>38</v>
      </c>
      <c r="G30" s="224"/>
      <c r="H30" s="224"/>
      <c r="I30" s="109" t="s">
        <v>17</v>
      </c>
      <c r="J30" s="21" t="s">
        <v>18</v>
      </c>
      <c r="K30" s="23"/>
      <c r="L30" s="24"/>
      <c r="M30" s="25"/>
      <c r="N30" s="18"/>
      <c r="O30" s="1"/>
      <c r="Q30" s="102" t="str">
        <f>IF(K30="✔","○","×")</f>
        <v>×</v>
      </c>
    </row>
    <row r="31" spans="2:36" ht="56.25" customHeight="1" x14ac:dyDescent="0.2">
      <c r="B31" s="1"/>
      <c r="C31" s="235"/>
      <c r="D31" s="222"/>
      <c r="E31" s="30" t="s">
        <v>39</v>
      </c>
      <c r="F31" s="224" t="s">
        <v>40</v>
      </c>
      <c r="G31" s="224"/>
      <c r="H31" s="224"/>
      <c r="I31" s="109"/>
      <c r="J31" s="21" t="s">
        <v>18</v>
      </c>
      <c r="K31" s="23"/>
      <c r="L31" s="24"/>
      <c r="M31" s="25"/>
      <c r="N31" s="18"/>
      <c r="O31" s="1"/>
      <c r="Q31" s="102" t="str">
        <f>IF(COUNTIF(K31:L31,"✔")=1,"○","×")</f>
        <v>×</v>
      </c>
    </row>
    <row r="32" spans="2:36" ht="80.25" customHeight="1" thickBot="1" x14ac:dyDescent="0.25">
      <c r="B32" s="1"/>
      <c r="C32" s="236"/>
      <c r="D32" s="223"/>
      <c r="E32" s="31" t="s">
        <v>41</v>
      </c>
      <c r="F32" s="232" t="s">
        <v>42</v>
      </c>
      <c r="G32" s="232"/>
      <c r="H32" s="232"/>
      <c r="I32" s="110" t="s">
        <v>17</v>
      </c>
      <c r="J32" s="33" t="s">
        <v>18</v>
      </c>
      <c r="K32" s="35"/>
      <c r="L32" s="36"/>
      <c r="M32" s="37"/>
      <c r="N32" s="18"/>
      <c r="O32" s="1"/>
      <c r="Q32" s="102" t="str">
        <f>IF(K32="✔","○","×")</f>
        <v>×</v>
      </c>
    </row>
    <row r="33" spans="2:32" ht="50.25" customHeight="1" x14ac:dyDescent="0.2">
      <c r="B33" s="1"/>
      <c r="C33" s="257" t="s">
        <v>43</v>
      </c>
      <c r="D33" s="260" t="s">
        <v>44</v>
      </c>
      <c r="E33" s="263" t="s">
        <v>15</v>
      </c>
      <c r="F33" s="227" t="s">
        <v>45</v>
      </c>
      <c r="G33" s="227"/>
      <c r="H33" s="227"/>
      <c r="I33" s="12"/>
      <c r="J33" s="38" t="s">
        <v>29</v>
      </c>
      <c r="K33" s="15"/>
      <c r="L33" s="16"/>
      <c r="M33" s="17"/>
      <c r="N33" s="18"/>
      <c r="O33" s="1"/>
      <c r="Q33" s="102" t="str">
        <f>IF(COUNTIF(K33:L33,"✔")=1,"○","×")</f>
        <v>×</v>
      </c>
      <c r="AF33" s="185"/>
    </row>
    <row r="34" spans="2:32" ht="50.25" customHeight="1" x14ac:dyDescent="0.2">
      <c r="B34" s="1"/>
      <c r="C34" s="258"/>
      <c r="D34" s="261"/>
      <c r="E34" s="264"/>
      <c r="F34" s="297" t="s">
        <v>46</v>
      </c>
      <c r="G34" s="252" t="s">
        <v>238</v>
      </c>
      <c r="H34" s="252"/>
      <c r="I34" s="20"/>
      <c r="J34" s="39" t="s">
        <v>29</v>
      </c>
      <c r="K34" s="23"/>
      <c r="L34" s="24"/>
      <c r="M34" s="29"/>
      <c r="N34" s="18"/>
      <c r="O34" s="1"/>
      <c r="Q34" s="102" t="str">
        <f>IF(((K33="✔")*(COUNTIF(K34:M34,"✔")=0)),"×","○")</f>
        <v>○</v>
      </c>
      <c r="R34" s="113" t="s">
        <v>195</v>
      </c>
      <c r="S34" s="114">
        <f>COUNTIF(K34:K41,"✔")</f>
        <v>0</v>
      </c>
    </row>
    <row r="35" spans="2:32" ht="50.25" customHeight="1" x14ac:dyDescent="0.2">
      <c r="B35" s="1"/>
      <c r="C35" s="258"/>
      <c r="D35" s="261"/>
      <c r="E35" s="264"/>
      <c r="F35" s="265"/>
      <c r="G35" s="224" t="s">
        <v>239</v>
      </c>
      <c r="H35" s="224"/>
      <c r="I35" s="20"/>
      <c r="J35" s="39" t="s">
        <v>29</v>
      </c>
      <c r="K35" s="23"/>
      <c r="L35" s="24"/>
      <c r="M35" s="29"/>
      <c r="N35" s="18"/>
      <c r="O35" s="1"/>
      <c r="Q35" s="102" t="str">
        <f>IF(((K33="✔")*(COUNTIF(K35:M35,"✔")=0)),"×","○")</f>
        <v>○</v>
      </c>
      <c r="R35" s="116"/>
      <c r="S35" s="117"/>
    </row>
    <row r="36" spans="2:32" ht="50.25" customHeight="1" x14ac:dyDescent="0.2">
      <c r="B36" s="1"/>
      <c r="C36" s="258"/>
      <c r="D36" s="261"/>
      <c r="E36" s="264"/>
      <c r="F36" s="265"/>
      <c r="G36" s="224" t="s">
        <v>240</v>
      </c>
      <c r="H36" s="224"/>
      <c r="I36" s="20"/>
      <c r="J36" s="39" t="s">
        <v>29</v>
      </c>
      <c r="K36" s="23"/>
      <c r="L36" s="24"/>
      <c r="M36" s="29"/>
      <c r="N36" s="18"/>
      <c r="O36" s="1"/>
      <c r="Q36" s="102" t="str">
        <f>IF(((K33="✔")*(COUNTIF(K36:M36,"✔")=0)),"×","○")</f>
        <v>○</v>
      </c>
      <c r="R36" s="115"/>
    </row>
    <row r="37" spans="2:32" ht="50.25" customHeight="1" x14ac:dyDescent="0.2">
      <c r="B37" s="1"/>
      <c r="C37" s="258"/>
      <c r="D37" s="261"/>
      <c r="E37" s="264"/>
      <c r="F37" s="265"/>
      <c r="G37" s="224" t="s">
        <v>241</v>
      </c>
      <c r="H37" s="224"/>
      <c r="I37" s="20"/>
      <c r="J37" s="39" t="s">
        <v>29</v>
      </c>
      <c r="K37" s="23"/>
      <c r="L37" s="24"/>
      <c r="M37" s="29"/>
      <c r="N37" s="18"/>
      <c r="O37" s="1"/>
      <c r="Q37" s="102" t="str">
        <f>IF(((K33="✔")*(COUNTIF(K37:M37,"✔")=0)),"×","○")</f>
        <v>○</v>
      </c>
    </row>
    <row r="38" spans="2:32" ht="50.25" customHeight="1" x14ac:dyDescent="0.2">
      <c r="B38" s="1"/>
      <c r="C38" s="258"/>
      <c r="D38" s="261"/>
      <c r="E38" s="264"/>
      <c r="F38" s="265"/>
      <c r="G38" s="224" t="s">
        <v>242</v>
      </c>
      <c r="H38" s="224"/>
      <c r="I38" s="20"/>
      <c r="J38" s="39" t="s">
        <v>29</v>
      </c>
      <c r="K38" s="23"/>
      <c r="L38" s="24"/>
      <c r="M38" s="29"/>
      <c r="N38" s="18"/>
      <c r="O38" s="1"/>
      <c r="Q38" s="102" t="str">
        <f>IF(((K33="✔")*(COUNTIF(K38:M38,"✔")=0)),"×","○")</f>
        <v>○</v>
      </c>
    </row>
    <row r="39" spans="2:32" ht="50.25" customHeight="1" x14ac:dyDescent="0.2">
      <c r="B39" s="1"/>
      <c r="C39" s="258"/>
      <c r="D39" s="261"/>
      <c r="E39" s="264"/>
      <c r="F39" s="265"/>
      <c r="G39" s="224" t="s">
        <v>243</v>
      </c>
      <c r="H39" s="224"/>
      <c r="I39" s="20"/>
      <c r="J39" s="39" t="s">
        <v>29</v>
      </c>
      <c r="K39" s="23"/>
      <c r="L39" s="24"/>
      <c r="M39" s="29"/>
      <c r="N39" s="18"/>
      <c r="O39" s="1"/>
      <c r="Q39" s="102" t="str">
        <f>IF(((K33="✔")*(COUNTIF(K39:M39,"✔")=0)),"×","○")</f>
        <v>○</v>
      </c>
    </row>
    <row r="40" spans="2:32" ht="50.25" customHeight="1" x14ac:dyDescent="0.2">
      <c r="B40" s="1"/>
      <c r="C40" s="258"/>
      <c r="D40" s="261"/>
      <c r="E40" s="264"/>
      <c r="F40" s="265"/>
      <c r="G40" s="224" t="s">
        <v>244</v>
      </c>
      <c r="H40" s="224"/>
      <c r="I40" s="20"/>
      <c r="J40" s="39" t="s">
        <v>29</v>
      </c>
      <c r="K40" s="23"/>
      <c r="L40" s="24"/>
      <c r="M40" s="29"/>
      <c r="N40" s="18"/>
      <c r="O40" s="1"/>
      <c r="Q40" s="102" t="str">
        <f>IF(((K33="✔")*(COUNTIF(K40:M40,"✔")=0)),"×","○")</f>
        <v>○</v>
      </c>
    </row>
    <row r="41" spans="2:32" ht="50.25" customHeight="1" x14ac:dyDescent="0.2">
      <c r="B41" s="1"/>
      <c r="C41" s="258"/>
      <c r="D41" s="261"/>
      <c r="E41" s="264"/>
      <c r="F41" s="265"/>
      <c r="G41" s="224" t="s">
        <v>224</v>
      </c>
      <c r="H41" s="224"/>
      <c r="I41" s="20"/>
      <c r="J41" s="39" t="s">
        <v>29</v>
      </c>
      <c r="K41" s="23"/>
      <c r="L41" s="24"/>
      <c r="M41" s="29"/>
      <c r="N41" s="18"/>
      <c r="O41" s="1"/>
      <c r="Q41" s="102" t="str">
        <f>IF(((K33="✔")*(COUNTIF(K41:M41,"✔")=0)),"×","○")</f>
        <v>○</v>
      </c>
    </row>
    <row r="42" spans="2:32" ht="50.25" customHeight="1" x14ac:dyDescent="0.2">
      <c r="B42" s="1"/>
      <c r="C42" s="258"/>
      <c r="D42" s="261"/>
      <c r="E42" s="264"/>
      <c r="F42" s="297" t="s">
        <v>47</v>
      </c>
      <c r="G42" s="252" t="s">
        <v>225</v>
      </c>
      <c r="H42" s="252"/>
      <c r="I42" s="40"/>
      <c r="J42" s="42"/>
      <c r="K42" s="142"/>
      <c r="L42" s="143"/>
      <c r="M42" s="144"/>
      <c r="N42" s="18"/>
      <c r="O42" s="1"/>
    </row>
    <row r="43" spans="2:32" ht="50.25" customHeight="1" x14ac:dyDescent="0.2">
      <c r="B43" s="1"/>
      <c r="C43" s="258"/>
      <c r="D43" s="261"/>
      <c r="E43" s="264"/>
      <c r="F43" s="265"/>
      <c r="G43" s="224" t="s">
        <v>245</v>
      </c>
      <c r="H43" s="224"/>
      <c r="I43" s="20"/>
      <c r="J43" s="39"/>
      <c r="K43" s="118"/>
      <c r="L43" s="119"/>
      <c r="M43" s="25"/>
      <c r="N43" s="18"/>
      <c r="O43" s="1"/>
    </row>
    <row r="44" spans="2:32" ht="50.25" customHeight="1" x14ac:dyDescent="0.2">
      <c r="B44" s="1"/>
      <c r="C44" s="258"/>
      <c r="D44" s="261"/>
      <c r="E44" s="264"/>
      <c r="F44" s="265"/>
      <c r="G44" s="224" t="s">
        <v>246</v>
      </c>
      <c r="H44" s="224"/>
      <c r="I44" s="20"/>
      <c r="J44" s="39"/>
      <c r="K44" s="118"/>
      <c r="L44" s="119"/>
      <c r="M44" s="25"/>
      <c r="N44" s="18"/>
      <c r="O44" s="1"/>
    </row>
    <row r="45" spans="2:32" ht="50.25" customHeight="1" x14ac:dyDescent="0.2">
      <c r="B45" s="1"/>
      <c r="C45" s="258"/>
      <c r="D45" s="261"/>
      <c r="E45" s="264"/>
      <c r="F45" s="265"/>
      <c r="G45" s="224" t="s">
        <v>228</v>
      </c>
      <c r="H45" s="224"/>
      <c r="I45" s="20"/>
      <c r="J45" s="39"/>
      <c r="K45" s="118"/>
      <c r="L45" s="119"/>
      <c r="M45" s="25"/>
      <c r="N45" s="18"/>
      <c r="O45" s="1"/>
    </row>
    <row r="46" spans="2:32" ht="50.25" customHeight="1" x14ac:dyDescent="0.2">
      <c r="B46" s="1"/>
      <c r="C46" s="258"/>
      <c r="D46" s="261"/>
      <c r="E46" s="264"/>
      <c r="F46" s="265"/>
      <c r="G46" s="224" t="s">
        <v>247</v>
      </c>
      <c r="H46" s="224"/>
      <c r="I46" s="20"/>
      <c r="J46" s="39"/>
      <c r="K46" s="118"/>
      <c r="L46" s="119"/>
      <c r="M46" s="25"/>
      <c r="N46" s="18"/>
      <c r="O46" s="1"/>
    </row>
    <row r="47" spans="2:32" ht="50.25" customHeight="1" x14ac:dyDescent="0.2">
      <c r="B47" s="1"/>
      <c r="C47" s="258"/>
      <c r="D47" s="261"/>
      <c r="E47" s="264"/>
      <c r="F47" s="265"/>
      <c r="G47" s="224" t="s">
        <v>248</v>
      </c>
      <c r="H47" s="224"/>
      <c r="I47" s="20"/>
      <c r="J47" s="39"/>
      <c r="K47" s="118"/>
      <c r="L47" s="119"/>
      <c r="M47" s="25"/>
      <c r="N47" s="18"/>
      <c r="O47" s="1"/>
    </row>
    <row r="48" spans="2:32" ht="50.25" customHeight="1" x14ac:dyDescent="0.2">
      <c r="B48" s="1"/>
      <c r="C48" s="258"/>
      <c r="D48" s="261"/>
      <c r="E48" s="264"/>
      <c r="F48" s="265"/>
      <c r="G48" s="224" t="s">
        <v>231</v>
      </c>
      <c r="H48" s="224"/>
      <c r="I48" s="20"/>
      <c r="J48" s="39"/>
      <c r="K48" s="118"/>
      <c r="L48" s="119"/>
      <c r="M48" s="25"/>
      <c r="N48" s="18"/>
      <c r="O48" s="1"/>
    </row>
    <row r="49" spans="2:19" ht="50.25" customHeight="1" x14ac:dyDescent="0.2">
      <c r="B49" s="1"/>
      <c r="C49" s="258"/>
      <c r="D49" s="261"/>
      <c r="E49" s="264"/>
      <c r="F49" s="265"/>
      <c r="G49" s="253" t="s">
        <v>232</v>
      </c>
      <c r="H49" s="254"/>
      <c r="I49" s="20"/>
      <c r="J49" s="39"/>
      <c r="K49" s="118"/>
      <c r="L49" s="119"/>
      <c r="M49" s="25"/>
      <c r="N49" s="18"/>
      <c r="O49" s="1"/>
    </row>
    <row r="50" spans="2:19" ht="50.25" customHeight="1" x14ac:dyDescent="0.2">
      <c r="B50" s="1"/>
      <c r="C50" s="258"/>
      <c r="D50" s="261"/>
      <c r="E50" s="264"/>
      <c r="F50" s="265"/>
      <c r="G50" s="224" t="s">
        <v>233</v>
      </c>
      <c r="H50" s="224"/>
      <c r="I50" s="20"/>
      <c r="J50" s="39"/>
      <c r="K50" s="118"/>
      <c r="L50" s="119"/>
      <c r="M50" s="25"/>
      <c r="N50" s="18"/>
      <c r="O50" s="1"/>
    </row>
    <row r="51" spans="2:19" ht="50.25" customHeight="1" x14ac:dyDescent="0.2">
      <c r="B51" s="1"/>
      <c r="C51" s="258"/>
      <c r="D51" s="261"/>
      <c r="E51" s="264"/>
      <c r="F51" s="265"/>
      <c r="G51" s="224" t="s">
        <v>234</v>
      </c>
      <c r="H51" s="224"/>
      <c r="I51" s="20"/>
      <c r="J51" s="39"/>
      <c r="K51" s="118"/>
      <c r="L51" s="119"/>
      <c r="M51" s="25"/>
      <c r="N51" s="18"/>
      <c r="O51" s="1"/>
    </row>
    <row r="52" spans="2:19" ht="50.25" customHeight="1" x14ac:dyDescent="0.2">
      <c r="B52" s="1"/>
      <c r="C52" s="258"/>
      <c r="D52" s="261"/>
      <c r="E52" s="264"/>
      <c r="F52" s="265"/>
      <c r="G52" s="224" t="s">
        <v>235</v>
      </c>
      <c r="H52" s="224"/>
      <c r="I52" s="20"/>
      <c r="J52" s="39"/>
      <c r="K52" s="118"/>
      <c r="L52" s="119"/>
      <c r="M52" s="25"/>
      <c r="N52" s="18"/>
      <c r="O52" s="1"/>
    </row>
    <row r="53" spans="2:19" ht="50.25" customHeight="1" x14ac:dyDescent="0.2">
      <c r="B53" s="1"/>
      <c r="C53" s="258"/>
      <c r="D53" s="261"/>
      <c r="E53" s="264"/>
      <c r="F53" s="265"/>
      <c r="G53" s="224" t="s">
        <v>236</v>
      </c>
      <c r="H53" s="224"/>
      <c r="I53" s="20"/>
      <c r="J53" s="39"/>
      <c r="K53" s="118"/>
      <c r="L53" s="119"/>
      <c r="M53" s="25"/>
      <c r="N53" s="18"/>
      <c r="O53" s="1"/>
    </row>
    <row r="54" spans="2:19" ht="50.25" customHeight="1" x14ac:dyDescent="0.2">
      <c r="B54" s="1"/>
      <c r="C54" s="258"/>
      <c r="D54" s="261"/>
      <c r="E54" s="264"/>
      <c r="F54" s="265"/>
      <c r="G54" s="224" t="s">
        <v>237</v>
      </c>
      <c r="H54" s="224"/>
      <c r="I54" s="20"/>
      <c r="J54" s="39"/>
      <c r="K54" s="118"/>
      <c r="L54" s="119"/>
      <c r="M54" s="25"/>
      <c r="N54" s="18"/>
      <c r="O54" s="1"/>
    </row>
    <row r="55" spans="2:19" ht="50.25" customHeight="1" x14ac:dyDescent="0.2">
      <c r="B55" s="1"/>
      <c r="C55" s="258"/>
      <c r="D55" s="261"/>
      <c r="E55" s="28" t="s">
        <v>30</v>
      </c>
      <c r="F55" s="252" t="s">
        <v>48</v>
      </c>
      <c r="G55" s="252"/>
      <c r="H55" s="252"/>
      <c r="I55" s="40"/>
      <c r="J55" s="42" t="s">
        <v>29</v>
      </c>
      <c r="K55" s="23"/>
      <c r="L55" s="24"/>
      <c r="M55" s="29"/>
      <c r="N55" s="18"/>
      <c r="O55" s="1"/>
      <c r="Q55" s="102" t="str">
        <f>IF(((K33="✔")*(COUNTIF(K55:M55,"✔")=0)),"×","○")</f>
        <v>○</v>
      </c>
    </row>
    <row r="56" spans="2:19" ht="50.25" customHeight="1" x14ac:dyDescent="0.2">
      <c r="B56" s="1"/>
      <c r="C56" s="258"/>
      <c r="D56" s="261"/>
      <c r="E56" s="41" t="s">
        <v>34</v>
      </c>
      <c r="F56" s="224" t="s">
        <v>49</v>
      </c>
      <c r="G56" s="224"/>
      <c r="H56" s="224"/>
      <c r="I56" s="20"/>
      <c r="J56" s="39" t="s">
        <v>29</v>
      </c>
      <c r="K56" s="23"/>
      <c r="L56" s="24"/>
      <c r="M56" s="25"/>
      <c r="N56" s="18"/>
      <c r="O56" s="1"/>
      <c r="Q56" s="102" t="str">
        <f>IF(COUNTIF(K56:L56,"✔")=1,"○","×")</f>
        <v>×</v>
      </c>
    </row>
    <row r="57" spans="2:19" ht="50.25" customHeight="1" thickBot="1" x14ac:dyDescent="0.25">
      <c r="B57" s="1"/>
      <c r="C57" s="259"/>
      <c r="D57" s="262"/>
      <c r="E57" s="33" t="s">
        <v>37</v>
      </c>
      <c r="F57" s="232" t="s">
        <v>50</v>
      </c>
      <c r="G57" s="232"/>
      <c r="H57" s="232"/>
      <c r="I57" s="32"/>
      <c r="J57" s="43" t="s">
        <v>29</v>
      </c>
      <c r="K57" s="35"/>
      <c r="L57" s="36"/>
      <c r="M57" s="37"/>
      <c r="N57" s="18"/>
      <c r="O57" s="1"/>
      <c r="Q57" s="102" t="str">
        <f>IF(COUNTIF(K57:L57,"✔")=1,"○","×")</f>
        <v>×</v>
      </c>
    </row>
    <row r="58" spans="2:19" ht="63" customHeight="1" x14ac:dyDescent="0.2">
      <c r="B58" s="1"/>
      <c r="C58" s="292" t="s">
        <v>51</v>
      </c>
      <c r="D58" s="260" t="s">
        <v>52</v>
      </c>
      <c r="E58" s="263" t="s">
        <v>15</v>
      </c>
      <c r="F58" s="269" t="s">
        <v>53</v>
      </c>
      <c r="G58" s="270"/>
      <c r="H58" s="271"/>
      <c r="I58" s="111" t="s">
        <v>17</v>
      </c>
      <c r="J58" s="44" t="s">
        <v>29</v>
      </c>
      <c r="K58" s="45"/>
      <c r="L58" s="16"/>
      <c r="M58" s="17"/>
      <c r="N58" s="18"/>
      <c r="O58" s="1"/>
      <c r="Q58" s="102" t="str">
        <f>IF(K58="✔","○","×")</f>
        <v>×</v>
      </c>
    </row>
    <row r="59" spans="2:19" ht="63" customHeight="1" x14ac:dyDescent="0.2">
      <c r="B59" s="1"/>
      <c r="C59" s="293"/>
      <c r="D59" s="261"/>
      <c r="E59" s="264"/>
      <c r="F59" s="255" t="s">
        <v>46</v>
      </c>
      <c r="G59" s="252" t="s">
        <v>54</v>
      </c>
      <c r="H59" s="252"/>
      <c r="I59" s="20"/>
      <c r="J59" s="22" t="s">
        <v>29</v>
      </c>
      <c r="K59" s="46"/>
      <c r="L59" s="24"/>
      <c r="M59" s="47"/>
      <c r="N59" s="18"/>
      <c r="O59" s="1"/>
      <c r="Q59" s="102" t="str">
        <f>IF(((K58="✔")*(COUNTIF(K59:M59,"✔")=0)),"×","○")</f>
        <v>○</v>
      </c>
      <c r="R59" s="103" t="s">
        <v>192</v>
      </c>
      <c r="S59" s="104" t="str">
        <f>IF(COUNTIF(K59:K63,"✔")&gt;=1,"OK","NG")</f>
        <v>NG</v>
      </c>
    </row>
    <row r="60" spans="2:19" ht="63" customHeight="1" x14ac:dyDescent="0.2">
      <c r="B60" s="1"/>
      <c r="C60" s="293"/>
      <c r="D60" s="261"/>
      <c r="E60" s="264"/>
      <c r="F60" s="256"/>
      <c r="G60" s="224" t="s">
        <v>55</v>
      </c>
      <c r="H60" s="224"/>
      <c r="I60" s="20"/>
      <c r="J60" s="22" t="s">
        <v>29</v>
      </c>
      <c r="K60" s="46"/>
      <c r="L60" s="24"/>
      <c r="M60" s="47"/>
      <c r="N60" s="18"/>
      <c r="O60" s="1"/>
      <c r="Q60" s="102" t="str">
        <f>IF(((K58="✔")*(COUNTIF(K60:M60,"✔")=0)),"×","○")</f>
        <v>○</v>
      </c>
    </row>
    <row r="61" spans="2:19" ht="63" customHeight="1" x14ac:dyDescent="0.2">
      <c r="B61" s="1"/>
      <c r="C61" s="294"/>
      <c r="D61" s="261"/>
      <c r="E61" s="264"/>
      <c r="F61" s="256"/>
      <c r="G61" s="224" t="s">
        <v>56</v>
      </c>
      <c r="H61" s="224"/>
      <c r="I61" s="20"/>
      <c r="J61" s="22" t="s">
        <v>29</v>
      </c>
      <c r="K61" s="46"/>
      <c r="L61" s="24"/>
      <c r="M61" s="47"/>
      <c r="N61" s="18"/>
      <c r="O61" s="1"/>
      <c r="Q61" s="102" t="str">
        <f>IF(((K58="✔")*(COUNTIF(K61:M61,"✔")=0)),"×","○")</f>
        <v>○</v>
      </c>
    </row>
    <row r="62" spans="2:19" ht="63" customHeight="1" x14ac:dyDescent="0.2">
      <c r="B62" s="1"/>
      <c r="C62" s="294"/>
      <c r="D62" s="261"/>
      <c r="E62" s="264"/>
      <c r="F62" s="256"/>
      <c r="G62" s="224" t="s">
        <v>57</v>
      </c>
      <c r="H62" s="224"/>
      <c r="I62" s="20"/>
      <c r="J62" s="22" t="s">
        <v>29</v>
      </c>
      <c r="K62" s="46"/>
      <c r="L62" s="24"/>
      <c r="M62" s="47"/>
      <c r="N62" s="18"/>
      <c r="O62" s="1"/>
      <c r="Q62" s="102" t="str">
        <f>IF(((K58="✔")*(COUNTIF(K62:M62,"✔")=0)),"×","○")</f>
        <v>○</v>
      </c>
    </row>
    <row r="63" spans="2:19" ht="63" customHeight="1" x14ac:dyDescent="0.2">
      <c r="B63" s="1"/>
      <c r="C63" s="294"/>
      <c r="D63" s="261"/>
      <c r="E63" s="264"/>
      <c r="F63" s="256"/>
      <c r="G63" s="224" t="s">
        <v>58</v>
      </c>
      <c r="H63" s="224"/>
      <c r="I63" s="20"/>
      <c r="J63" s="22" t="s">
        <v>29</v>
      </c>
      <c r="K63" s="46"/>
      <c r="L63" s="24"/>
      <c r="M63" s="47"/>
      <c r="N63" s="18"/>
      <c r="O63" s="1"/>
      <c r="Q63" s="102" t="str">
        <f>IF(((K58="✔")*(COUNTIF(K63:M63,"✔")=0)),"×","○")</f>
        <v>○</v>
      </c>
    </row>
    <row r="64" spans="2:19" ht="63" customHeight="1" x14ac:dyDescent="0.2">
      <c r="B64" s="1"/>
      <c r="C64" s="294"/>
      <c r="D64" s="261"/>
      <c r="E64" s="264"/>
      <c r="F64" s="255" t="s">
        <v>47</v>
      </c>
      <c r="G64" s="252" t="s">
        <v>59</v>
      </c>
      <c r="H64" s="252"/>
      <c r="I64" s="40"/>
      <c r="J64" s="48"/>
      <c r="K64" s="51"/>
      <c r="L64" s="52"/>
      <c r="M64" s="53"/>
      <c r="N64" s="18"/>
      <c r="O64" s="1"/>
      <c r="R64" s="115"/>
    </row>
    <row r="65" spans="2:17" ht="63" customHeight="1" x14ac:dyDescent="0.2">
      <c r="B65" s="1"/>
      <c r="C65" s="294"/>
      <c r="D65" s="261"/>
      <c r="E65" s="264"/>
      <c r="F65" s="256"/>
      <c r="G65" s="224" t="s">
        <v>60</v>
      </c>
      <c r="H65" s="224"/>
      <c r="I65" s="20"/>
      <c r="J65" s="22"/>
      <c r="K65" s="46"/>
      <c r="L65" s="24"/>
      <c r="M65" s="47"/>
      <c r="N65" s="18"/>
      <c r="O65" s="1"/>
    </row>
    <row r="66" spans="2:17" ht="63" customHeight="1" x14ac:dyDescent="0.2">
      <c r="B66" s="1"/>
      <c r="C66" s="294"/>
      <c r="D66" s="261"/>
      <c r="E66" s="264"/>
      <c r="F66" s="256"/>
      <c r="G66" s="224" t="s">
        <v>61</v>
      </c>
      <c r="H66" s="224"/>
      <c r="I66" s="20"/>
      <c r="J66" s="22"/>
      <c r="K66" s="46"/>
      <c r="L66" s="24"/>
      <c r="M66" s="47"/>
      <c r="N66" s="18"/>
      <c r="O66" s="1"/>
    </row>
    <row r="67" spans="2:17" ht="63" customHeight="1" x14ac:dyDescent="0.2">
      <c r="B67" s="1"/>
      <c r="C67" s="294"/>
      <c r="D67" s="261"/>
      <c r="E67" s="276" t="s">
        <v>30</v>
      </c>
      <c r="F67" s="275" t="s">
        <v>63</v>
      </c>
      <c r="G67" s="275"/>
      <c r="H67" s="275"/>
      <c r="I67" s="109" t="s">
        <v>17</v>
      </c>
      <c r="J67" s="22" t="s">
        <v>29</v>
      </c>
      <c r="K67" s="46"/>
      <c r="L67" s="24"/>
      <c r="M67" s="25"/>
      <c r="N67" s="18"/>
      <c r="O67" s="1"/>
      <c r="Q67" s="102" t="str">
        <f>IF(K67="✔","○","×")</f>
        <v>×</v>
      </c>
    </row>
    <row r="68" spans="2:17" ht="63" customHeight="1" x14ac:dyDescent="0.2">
      <c r="B68" s="1"/>
      <c r="C68" s="294"/>
      <c r="D68" s="261"/>
      <c r="E68" s="277"/>
      <c r="F68" s="141" t="s">
        <v>46</v>
      </c>
      <c r="G68" s="252" t="s">
        <v>64</v>
      </c>
      <c r="H68" s="252"/>
      <c r="I68" s="20"/>
      <c r="J68" s="22" t="s">
        <v>29</v>
      </c>
      <c r="K68" s="46"/>
      <c r="L68" s="24"/>
      <c r="M68" s="47"/>
      <c r="N68" s="18"/>
      <c r="O68" s="1"/>
      <c r="Q68" s="102" t="str">
        <f>IF(((K67="✔")*(COUNTIF(K68:M68,"✔")=0)),"×","○")</f>
        <v>○</v>
      </c>
    </row>
    <row r="69" spans="2:17" ht="63" customHeight="1" x14ac:dyDescent="0.2">
      <c r="B69" s="1"/>
      <c r="C69" s="294"/>
      <c r="D69" s="261"/>
      <c r="E69" s="277"/>
      <c r="F69" s="255" t="s">
        <v>47</v>
      </c>
      <c r="G69" s="139" t="s">
        <v>65</v>
      </c>
      <c r="H69" s="139"/>
      <c r="I69" s="40"/>
      <c r="J69" s="140"/>
      <c r="K69" s="51"/>
      <c r="L69" s="52"/>
      <c r="M69" s="53"/>
      <c r="N69" s="49"/>
      <c r="O69" s="1"/>
    </row>
    <row r="70" spans="2:17" ht="63" customHeight="1" x14ac:dyDescent="0.2">
      <c r="B70" s="1"/>
      <c r="C70" s="294"/>
      <c r="D70" s="261"/>
      <c r="E70" s="277"/>
      <c r="F70" s="256"/>
      <c r="G70" s="275" t="s">
        <v>66</v>
      </c>
      <c r="H70" s="275"/>
      <c r="I70" s="20"/>
      <c r="J70" s="50"/>
      <c r="K70" s="46"/>
      <c r="L70" s="24"/>
      <c r="M70" s="47"/>
      <c r="N70" s="49"/>
      <c r="O70" s="1"/>
    </row>
    <row r="71" spans="2:17" ht="63" customHeight="1" x14ac:dyDescent="0.2">
      <c r="B71" s="1"/>
      <c r="C71" s="294"/>
      <c r="D71" s="261"/>
      <c r="E71" s="278"/>
      <c r="F71" s="256"/>
      <c r="G71" s="275" t="s">
        <v>67</v>
      </c>
      <c r="H71" s="279"/>
      <c r="I71" s="20"/>
      <c r="J71" s="50"/>
      <c r="K71" s="46"/>
      <c r="L71" s="24"/>
      <c r="M71" s="47"/>
      <c r="N71" s="49"/>
      <c r="O71" s="1"/>
    </row>
    <row r="72" spans="2:17" ht="63" customHeight="1" x14ac:dyDescent="0.2">
      <c r="B72" s="1"/>
      <c r="C72" s="294"/>
      <c r="D72" s="261"/>
      <c r="E72" s="264" t="s">
        <v>34</v>
      </c>
      <c r="F72" s="281" t="s">
        <v>69</v>
      </c>
      <c r="G72" s="281"/>
      <c r="H72" s="281"/>
      <c r="I72" s="20"/>
      <c r="J72" s="50" t="s">
        <v>29</v>
      </c>
      <c r="K72" s="46"/>
      <c r="L72" s="24"/>
      <c r="M72" s="25"/>
      <c r="N72" s="49"/>
      <c r="O72" s="1"/>
      <c r="Q72" s="102" t="str">
        <f>IF(COUNTIF(K72:L72,"✔")=1,"○","×")</f>
        <v>×</v>
      </c>
    </row>
    <row r="73" spans="2:17" ht="63" customHeight="1" x14ac:dyDescent="0.2">
      <c r="B73" s="1"/>
      <c r="C73" s="294"/>
      <c r="D73" s="261"/>
      <c r="E73" s="264"/>
      <c r="F73" s="141" t="s">
        <v>46</v>
      </c>
      <c r="G73" s="252" t="s">
        <v>64</v>
      </c>
      <c r="H73" s="252"/>
      <c r="I73" s="20"/>
      <c r="J73" s="50" t="s">
        <v>29</v>
      </c>
      <c r="K73" s="46"/>
      <c r="L73" s="24"/>
      <c r="M73" s="47"/>
      <c r="N73" s="49"/>
      <c r="O73" s="1"/>
      <c r="Q73" s="102" t="str">
        <f>IF(((K72="✔")*(COUNTIF(K73:M73,"✔")=0)),"×","○")</f>
        <v>○</v>
      </c>
    </row>
    <row r="74" spans="2:17" ht="63" customHeight="1" x14ac:dyDescent="0.2">
      <c r="B74" s="1"/>
      <c r="C74" s="294"/>
      <c r="D74" s="261"/>
      <c r="E74" s="264"/>
      <c r="F74" s="255" t="s">
        <v>47</v>
      </c>
      <c r="G74" s="273" t="s">
        <v>65</v>
      </c>
      <c r="H74" s="274"/>
      <c r="I74" s="40"/>
      <c r="J74" s="140"/>
      <c r="K74" s="51"/>
      <c r="L74" s="52"/>
      <c r="M74" s="53"/>
      <c r="N74" s="49"/>
      <c r="O74" s="1"/>
    </row>
    <row r="75" spans="2:17" ht="63" customHeight="1" x14ac:dyDescent="0.2">
      <c r="B75" s="1"/>
      <c r="C75" s="294"/>
      <c r="D75" s="261"/>
      <c r="E75" s="264"/>
      <c r="F75" s="256"/>
      <c r="G75" s="275" t="s">
        <v>66</v>
      </c>
      <c r="H75" s="275"/>
      <c r="I75" s="20"/>
      <c r="J75" s="50"/>
      <c r="K75" s="46"/>
      <c r="L75" s="24"/>
      <c r="M75" s="47"/>
      <c r="N75" s="49"/>
      <c r="O75" s="1"/>
    </row>
    <row r="76" spans="2:17" ht="63" customHeight="1" thickBot="1" x14ac:dyDescent="0.25">
      <c r="B76" s="1"/>
      <c r="C76" s="295"/>
      <c r="D76" s="262"/>
      <c r="E76" s="280"/>
      <c r="F76" s="272"/>
      <c r="G76" s="282" t="s">
        <v>67</v>
      </c>
      <c r="H76" s="283"/>
      <c r="I76" s="32"/>
      <c r="J76" s="55"/>
      <c r="K76" s="56"/>
      <c r="L76" s="36"/>
      <c r="M76" s="57"/>
      <c r="N76" s="49"/>
      <c r="O76" s="1"/>
    </row>
    <row r="77" spans="2:17" ht="57.75" customHeight="1" x14ac:dyDescent="0.2">
      <c r="B77" s="1"/>
      <c r="C77" s="257" t="s">
        <v>73</v>
      </c>
      <c r="D77" s="268" t="s">
        <v>74</v>
      </c>
      <c r="E77" s="296" t="s">
        <v>199</v>
      </c>
      <c r="F77" s="268" t="s">
        <v>76</v>
      </c>
      <c r="G77" s="227"/>
      <c r="H77" s="227"/>
      <c r="I77" s="108" t="s">
        <v>17</v>
      </c>
      <c r="J77" s="38" t="s">
        <v>29</v>
      </c>
      <c r="K77" s="15"/>
      <c r="L77" s="16"/>
      <c r="M77" s="17"/>
      <c r="N77" s="18"/>
      <c r="O77" s="1"/>
      <c r="Q77" s="102" t="str">
        <f>IF(K77="✔","○","×")</f>
        <v>×</v>
      </c>
    </row>
    <row r="78" spans="2:17" ht="61.5" customHeight="1" x14ac:dyDescent="0.2">
      <c r="B78" s="1"/>
      <c r="C78" s="258"/>
      <c r="D78" s="287"/>
      <c r="E78" s="278"/>
      <c r="F78" s="58"/>
      <c r="G78" s="224" t="s">
        <v>77</v>
      </c>
      <c r="H78" s="224"/>
      <c r="I78" s="20"/>
      <c r="J78" s="39" t="s">
        <v>29</v>
      </c>
      <c r="K78" s="23"/>
      <c r="L78" s="24"/>
      <c r="M78" s="29"/>
      <c r="N78" s="18"/>
      <c r="O78" s="1"/>
      <c r="Q78" s="102" t="str">
        <f>IF(((K77="✔")*(COUNTIF(K78:M78,"✔")=0)),"×","○")</f>
        <v>○</v>
      </c>
    </row>
    <row r="79" spans="2:17" ht="57.75" customHeight="1" x14ac:dyDescent="0.2">
      <c r="B79" s="1"/>
      <c r="C79" s="258"/>
      <c r="D79" s="287"/>
      <c r="E79" s="267" t="s">
        <v>15</v>
      </c>
      <c r="F79" s="59"/>
      <c r="G79" s="60" t="s">
        <v>79</v>
      </c>
      <c r="H79" s="61"/>
      <c r="I79" s="20"/>
      <c r="J79" s="62" t="s">
        <v>29</v>
      </c>
      <c r="K79" s="23"/>
      <c r="L79" s="24"/>
      <c r="M79" s="25"/>
      <c r="N79" s="49"/>
      <c r="O79" s="1"/>
      <c r="Q79" s="102" t="str">
        <f>IF(((K77="✔")*(COUNTIF(K79:M79,"✔")=0)),"×","○")</f>
        <v>○</v>
      </c>
    </row>
    <row r="80" spans="2:17" ht="61.5" customHeight="1" x14ac:dyDescent="0.2">
      <c r="B80" s="1"/>
      <c r="C80" s="258"/>
      <c r="D80" s="287"/>
      <c r="E80" s="267"/>
      <c r="F80" s="63"/>
      <c r="G80" s="59"/>
      <c r="H80" s="64" t="s">
        <v>80</v>
      </c>
      <c r="I80" s="20"/>
      <c r="J80" s="62" t="s">
        <v>29</v>
      </c>
      <c r="K80" s="23"/>
      <c r="L80" s="24"/>
      <c r="M80" s="29"/>
      <c r="N80" s="49"/>
      <c r="O80" s="1"/>
      <c r="Q80" s="102" t="str">
        <f>IF(((K77="✔")*(K79="✔")*(COUNTIF(K80:M80,"✔")=0)),"×","○")</f>
        <v>○</v>
      </c>
    </row>
    <row r="81" spans="2:17" ht="57.75" customHeight="1" x14ac:dyDescent="0.2">
      <c r="B81" s="1"/>
      <c r="C81" s="258"/>
      <c r="D81" s="287"/>
      <c r="E81" s="267"/>
      <c r="F81" s="26"/>
      <c r="G81" s="58"/>
      <c r="H81" s="64" t="s">
        <v>81</v>
      </c>
      <c r="I81" s="20"/>
      <c r="J81" s="62" t="s">
        <v>29</v>
      </c>
      <c r="K81" s="23"/>
      <c r="L81" s="24"/>
      <c r="M81" s="29"/>
      <c r="N81" s="49"/>
      <c r="O81" s="1"/>
      <c r="Q81" s="102" t="str">
        <f>IF(((K77="✔")*(K79="✔")*(COUNTIF(K81:M81,"✔")=0)),"×","○")</f>
        <v>○</v>
      </c>
    </row>
    <row r="82" spans="2:17" ht="57.75" customHeight="1" x14ac:dyDescent="0.2">
      <c r="B82" s="1"/>
      <c r="C82" s="258"/>
      <c r="D82" s="287"/>
      <c r="E82" s="267"/>
      <c r="F82" s="26"/>
      <c r="G82" s="65"/>
      <c r="H82" s="64" t="s">
        <v>82</v>
      </c>
      <c r="I82" s="20"/>
      <c r="J82" s="62" t="s">
        <v>29</v>
      </c>
      <c r="K82" s="23"/>
      <c r="L82" s="24"/>
      <c r="M82" s="29"/>
      <c r="N82" s="49"/>
      <c r="O82" s="1"/>
      <c r="Q82" s="102" t="str">
        <f>IF(((K77="✔")*(K79="✔")*(COUNTIF(K82:M82,"✔")=0)),"×","○")</f>
        <v>○</v>
      </c>
    </row>
    <row r="83" spans="2:17" ht="57.75" customHeight="1" x14ac:dyDescent="0.2">
      <c r="B83" s="1"/>
      <c r="C83" s="258"/>
      <c r="D83" s="287"/>
      <c r="E83" s="267" t="s">
        <v>30</v>
      </c>
      <c r="F83" s="59"/>
      <c r="G83" s="60" t="s">
        <v>83</v>
      </c>
      <c r="H83" s="61"/>
      <c r="I83" s="20"/>
      <c r="J83" s="62" t="s">
        <v>29</v>
      </c>
      <c r="K83" s="23"/>
      <c r="L83" s="24"/>
      <c r="M83" s="25"/>
      <c r="N83" s="49"/>
      <c r="O83" s="1"/>
      <c r="Q83" s="102" t="str">
        <f>IF(((K77="✔")*(COUNTIF(K83:M83,"✔")=0)),"×","○")</f>
        <v>○</v>
      </c>
    </row>
    <row r="84" spans="2:17" ht="75.75" customHeight="1" x14ac:dyDescent="0.2">
      <c r="B84" s="1"/>
      <c r="C84" s="258"/>
      <c r="D84" s="287"/>
      <c r="E84" s="267"/>
      <c r="F84" s="63"/>
      <c r="G84" s="59"/>
      <c r="H84" s="64" t="s">
        <v>84</v>
      </c>
      <c r="I84" s="20"/>
      <c r="J84" s="62" t="s">
        <v>29</v>
      </c>
      <c r="K84" s="23"/>
      <c r="L84" s="24"/>
      <c r="M84" s="29"/>
      <c r="N84" s="49"/>
      <c r="O84" s="1"/>
      <c r="Q84" s="102" t="str">
        <f>IF(((K77="✔")*(K83="✔")*(COUNTIF(K84:M84,"✔")=0)),"×","○")</f>
        <v>○</v>
      </c>
    </row>
    <row r="85" spans="2:17" ht="57.75" customHeight="1" x14ac:dyDescent="0.2">
      <c r="B85" s="1"/>
      <c r="C85" s="258"/>
      <c r="D85" s="287"/>
      <c r="E85" s="267"/>
      <c r="F85" s="26"/>
      <c r="G85" s="58"/>
      <c r="H85" s="64" t="s">
        <v>85</v>
      </c>
      <c r="I85" s="20"/>
      <c r="J85" s="62" t="s">
        <v>29</v>
      </c>
      <c r="K85" s="23"/>
      <c r="L85" s="24"/>
      <c r="M85" s="29"/>
      <c r="N85" s="49"/>
      <c r="O85" s="1"/>
      <c r="Q85" s="102" t="str">
        <f>IF(((K77="✔")*(K83="✔")*(COUNTIF(K85:M85,"✔")=0)),"×","○")</f>
        <v>○</v>
      </c>
    </row>
    <row r="86" spans="2:17" ht="57.75" customHeight="1" x14ac:dyDescent="0.2">
      <c r="B86" s="1"/>
      <c r="C86" s="258"/>
      <c r="D86" s="287"/>
      <c r="E86" s="267"/>
      <c r="F86" s="63"/>
      <c r="G86" s="59"/>
      <c r="H86" s="66" t="s">
        <v>86</v>
      </c>
      <c r="I86" s="20"/>
      <c r="J86" s="62" t="s">
        <v>29</v>
      </c>
      <c r="K86" s="23"/>
      <c r="L86" s="24"/>
      <c r="M86" s="29"/>
      <c r="N86" s="49"/>
      <c r="O86" s="1"/>
      <c r="Q86" s="102" t="str">
        <f>IF(((K77="✔")*(K83="✔")*(COUNTIF(K86:M86,"✔")=0)),"×","○")</f>
        <v>○</v>
      </c>
    </row>
    <row r="87" spans="2:17" ht="57.75" customHeight="1" x14ac:dyDescent="0.2">
      <c r="B87" s="1"/>
      <c r="C87" s="258"/>
      <c r="D87" s="287"/>
      <c r="E87" s="267"/>
      <c r="F87" s="63"/>
      <c r="G87" s="59"/>
      <c r="H87" s="64" t="s">
        <v>87</v>
      </c>
      <c r="I87" s="20"/>
      <c r="J87" s="62" t="s">
        <v>29</v>
      </c>
      <c r="K87" s="23"/>
      <c r="L87" s="24"/>
      <c r="M87" s="29"/>
      <c r="N87" s="49"/>
      <c r="O87" s="1"/>
      <c r="Q87" s="102" t="str">
        <f>IF(((K77="✔")*(K83="✔")*(COUNTIF(K87:M87,"✔")=0)),"×","○")</f>
        <v>○</v>
      </c>
    </row>
    <row r="88" spans="2:17" ht="57.75" customHeight="1" x14ac:dyDescent="0.2">
      <c r="B88" s="1"/>
      <c r="C88" s="258"/>
      <c r="D88" s="287"/>
      <c r="E88" s="267"/>
      <c r="F88" s="63"/>
      <c r="G88" s="59"/>
      <c r="H88" s="64" t="s">
        <v>88</v>
      </c>
      <c r="I88" s="20"/>
      <c r="J88" s="62" t="s">
        <v>29</v>
      </c>
      <c r="K88" s="23"/>
      <c r="L88" s="24"/>
      <c r="M88" s="29"/>
      <c r="N88" s="49"/>
      <c r="O88" s="1"/>
      <c r="Q88" s="102" t="str">
        <f>IF(((K77="✔")*(K83="✔")*(COUNTIF(K88:M88,"✔")=0)),"×","○")</f>
        <v>○</v>
      </c>
    </row>
    <row r="89" spans="2:17" ht="57.75" customHeight="1" x14ac:dyDescent="0.2">
      <c r="B89" s="1"/>
      <c r="C89" s="258"/>
      <c r="D89" s="287"/>
      <c r="E89" s="267"/>
      <c r="F89" s="26"/>
      <c r="G89" s="58"/>
      <c r="H89" s="64" t="s">
        <v>81</v>
      </c>
      <c r="I89" s="20"/>
      <c r="J89" s="62" t="s">
        <v>29</v>
      </c>
      <c r="K89" s="23"/>
      <c r="L89" s="24"/>
      <c r="M89" s="29"/>
      <c r="N89" s="49"/>
      <c r="O89" s="1"/>
      <c r="Q89" s="102" t="str">
        <f>IF(((K77="✔")*(K83="✔")*(COUNTIF(K89:M89,"✔")=0)),"×","○")</f>
        <v>○</v>
      </c>
    </row>
    <row r="90" spans="2:17" ht="57.75" customHeight="1" x14ac:dyDescent="0.2">
      <c r="B90" s="1"/>
      <c r="C90" s="258"/>
      <c r="D90" s="287"/>
      <c r="E90" s="267"/>
      <c r="F90" s="63"/>
      <c r="G90" s="67"/>
      <c r="H90" s="64" t="s">
        <v>89</v>
      </c>
      <c r="I90" s="20"/>
      <c r="J90" s="62" t="s">
        <v>29</v>
      </c>
      <c r="K90" s="23"/>
      <c r="L90" s="24"/>
      <c r="M90" s="29"/>
      <c r="N90" s="49"/>
      <c r="O90" s="1"/>
      <c r="Q90" s="102" t="str">
        <f>IF(((K77="✔")*(K83="✔")*(COUNTIF(K90:M90,"✔")=0)),"×","○")</f>
        <v>○</v>
      </c>
    </row>
    <row r="91" spans="2:17" ht="57.75" customHeight="1" x14ac:dyDescent="0.2">
      <c r="B91" s="1"/>
      <c r="C91" s="258"/>
      <c r="D91" s="287"/>
      <c r="E91" s="267" t="s">
        <v>34</v>
      </c>
      <c r="F91" s="59"/>
      <c r="G91" s="275" t="s">
        <v>90</v>
      </c>
      <c r="H91" s="279"/>
      <c r="I91" s="20"/>
      <c r="J91" s="62" t="s">
        <v>29</v>
      </c>
      <c r="K91" s="23"/>
      <c r="L91" s="24"/>
      <c r="M91" s="25"/>
      <c r="N91" s="49"/>
      <c r="O91" s="1"/>
      <c r="Q91" s="102" t="str">
        <f>IF(((K77="✔")*(COUNTIF(K91:M91,"✔")=0)),"×","○")</f>
        <v>○</v>
      </c>
    </row>
    <row r="92" spans="2:17" ht="57.75" customHeight="1" x14ac:dyDescent="0.2">
      <c r="B92" s="1"/>
      <c r="C92" s="258"/>
      <c r="D92" s="287"/>
      <c r="E92" s="267"/>
      <c r="F92" s="59"/>
      <c r="G92" s="275" t="s">
        <v>91</v>
      </c>
      <c r="H92" s="279"/>
      <c r="I92" s="20"/>
      <c r="J92" s="62" t="s">
        <v>29</v>
      </c>
      <c r="K92" s="23"/>
      <c r="L92" s="24"/>
      <c r="M92" s="25"/>
      <c r="N92" s="49"/>
      <c r="O92" s="1"/>
      <c r="Q92" s="102" t="str">
        <f>IF(((K77="✔")*(COUNTIF(K92:M92,"✔")=0)),"×","○")</f>
        <v>○</v>
      </c>
    </row>
    <row r="93" spans="2:17" ht="57.75" customHeight="1" x14ac:dyDescent="0.2">
      <c r="B93" s="1"/>
      <c r="C93" s="258"/>
      <c r="D93" s="287"/>
      <c r="E93" s="267"/>
      <c r="F93" s="59"/>
      <c r="G93" s="275" t="s">
        <v>92</v>
      </c>
      <c r="H93" s="279"/>
      <c r="I93" s="68"/>
      <c r="J93" s="62" t="s">
        <v>29</v>
      </c>
      <c r="K93" s="23"/>
      <c r="L93" s="24"/>
      <c r="M93" s="25"/>
      <c r="N93" s="49"/>
      <c r="O93" s="1"/>
      <c r="Q93" s="102" t="str">
        <f>IF(((K77="✔")*(COUNTIF(K93:M93,"✔")=0)),"×","○")</f>
        <v>○</v>
      </c>
    </row>
    <row r="94" spans="2:17" ht="57.75" customHeight="1" x14ac:dyDescent="0.2">
      <c r="B94" s="1"/>
      <c r="C94" s="258"/>
      <c r="D94" s="287"/>
      <c r="E94" s="267" t="s">
        <v>37</v>
      </c>
      <c r="F94" s="59"/>
      <c r="G94" s="275" t="s">
        <v>94</v>
      </c>
      <c r="H94" s="279"/>
      <c r="I94" s="68"/>
      <c r="J94" s="62" t="s">
        <v>29</v>
      </c>
      <c r="K94" s="23"/>
      <c r="L94" s="24"/>
      <c r="M94" s="25"/>
      <c r="N94" s="49"/>
      <c r="O94" s="1"/>
      <c r="Q94" s="102" t="str">
        <f>IF(((K77="✔")*(COUNTIF(K94:M94,"✔")=0)),"×","○")</f>
        <v>○</v>
      </c>
    </row>
    <row r="95" spans="2:17" ht="57.75" customHeight="1" x14ac:dyDescent="0.2">
      <c r="B95" s="1"/>
      <c r="C95" s="258"/>
      <c r="D95" s="287"/>
      <c r="E95" s="267"/>
      <c r="F95" s="67"/>
      <c r="G95" s="275" t="s">
        <v>95</v>
      </c>
      <c r="H95" s="279"/>
      <c r="I95" s="68"/>
      <c r="J95" s="62" t="s">
        <v>29</v>
      </c>
      <c r="K95" s="23"/>
      <c r="L95" s="24"/>
      <c r="M95" s="25"/>
      <c r="N95" s="49"/>
      <c r="O95" s="1"/>
      <c r="Q95" s="102" t="str">
        <f>IF(((K77="✔")*(COUNTIF(K95:M95,"✔")=0)),"×","○")</f>
        <v>○</v>
      </c>
    </row>
    <row r="96" spans="2:17" ht="57.75" customHeight="1" x14ac:dyDescent="0.2">
      <c r="B96" s="1"/>
      <c r="C96" s="258"/>
      <c r="D96" s="287"/>
      <c r="E96" s="28" t="s">
        <v>39</v>
      </c>
      <c r="F96" s="224" t="s">
        <v>97</v>
      </c>
      <c r="G96" s="224"/>
      <c r="H96" s="224"/>
      <c r="I96" s="20"/>
      <c r="J96" s="62"/>
      <c r="K96" s="118"/>
      <c r="L96" s="119"/>
      <c r="M96" s="25"/>
      <c r="N96" s="49"/>
      <c r="O96" s="1"/>
    </row>
    <row r="97" spans="2:20" ht="57.75" customHeight="1" thickBot="1" x14ac:dyDescent="0.25">
      <c r="B97" s="1"/>
      <c r="C97" s="259"/>
      <c r="D97" s="288"/>
      <c r="E97" s="33" t="s">
        <v>41</v>
      </c>
      <c r="F97" s="232" t="s">
        <v>99</v>
      </c>
      <c r="G97" s="232"/>
      <c r="H97" s="232"/>
      <c r="I97" s="110" t="s">
        <v>17</v>
      </c>
      <c r="J97" s="69" t="s">
        <v>29</v>
      </c>
      <c r="K97" s="35"/>
      <c r="L97" s="36"/>
      <c r="M97" s="37"/>
      <c r="N97" s="49"/>
      <c r="O97" s="1"/>
      <c r="Q97" s="102" t="str">
        <f>IF(K97="✔","○","×")</f>
        <v>×</v>
      </c>
    </row>
    <row r="98" spans="2:20" ht="51.75" customHeight="1" x14ac:dyDescent="0.2">
      <c r="B98" s="1"/>
      <c r="C98" s="257" t="s">
        <v>100</v>
      </c>
      <c r="D98" s="260" t="s">
        <v>101</v>
      </c>
      <c r="E98" s="266" t="s">
        <v>15</v>
      </c>
      <c r="F98" s="227" t="s">
        <v>102</v>
      </c>
      <c r="G98" s="227"/>
      <c r="H98" s="227"/>
      <c r="I98" s="12"/>
      <c r="J98" s="70"/>
      <c r="K98" s="15"/>
      <c r="L98" s="16"/>
      <c r="M98" s="17"/>
      <c r="N98" s="49"/>
      <c r="O98" s="1"/>
    </row>
    <row r="99" spans="2:20" ht="51.75" customHeight="1" x14ac:dyDescent="0.2">
      <c r="B99" s="1"/>
      <c r="C99" s="258"/>
      <c r="D99" s="261"/>
      <c r="E99" s="267"/>
      <c r="F99" s="224" t="s">
        <v>103</v>
      </c>
      <c r="G99" s="224"/>
      <c r="H99" s="224"/>
      <c r="I99" s="20"/>
      <c r="J99" s="62" t="s">
        <v>29</v>
      </c>
      <c r="K99" s="23"/>
      <c r="L99" s="24"/>
      <c r="M99" s="25"/>
      <c r="N99" s="49"/>
      <c r="O99" s="1"/>
      <c r="Q99" s="102" t="str">
        <f>IF(COUNTIF(K99:L99,"✔")=1,"○","×")</f>
        <v>×</v>
      </c>
    </row>
    <row r="100" spans="2:20" ht="51.75" customHeight="1" x14ac:dyDescent="0.2">
      <c r="B100" s="1"/>
      <c r="C100" s="258"/>
      <c r="D100" s="261"/>
      <c r="E100" s="267" t="s">
        <v>30</v>
      </c>
      <c r="F100" s="285" t="s">
        <v>104</v>
      </c>
      <c r="G100" s="279"/>
      <c r="H100" s="279"/>
      <c r="I100" s="20"/>
      <c r="J100" s="62" t="s">
        <v>29</v>
      </c>
      <c r="K100" s="23"/>
      <c r="L100" s="24"/>
      <c r="M100" s="25"/>
      <c r="N100" s="49"/>
      <c r="O100" s="1"/>
      <c r="Q100" s="102" t="str">
        <f>IF(COUNTIF(K100:L100,"✔")=1,"○","×")</f>
        <v>×</v>
      </c>
    </row>
    <row r="101" spans="2:20" ht="51.75" customHeight="1" x14ac:dyDescent="0.2">
      <c r="B101" s="1"/>
      <c r="C101" s="258"/>
      <c r="D101" s="261"/>
      <c r="E101" s="267"/>
      <c r="F101" s="58"/>
      <c r="G101" s="286" t="s">
        <v>105</v>
      </c>
      <c r="H101" s="286"/>
      <c r="I101" s="20"/>
      <c r="J101" s="62" t="s">
        <v>29</v>
      </c>
      <c r="K101" s="23"/>
      <c r="L101" s="24"/>
      <c r="M101" s="29"/>
      <c r="N101" s="49"/>
      <c r="O101" s="1"/>
      <c r="Q101" s="102" t="str">
        <f>IF(((K100="✔")*(COUNTIF(K101:M101,"✔")=0)),"×","○")</f>
        <v>○</v>
      </c>
    </row>
    <row r="102" spans="2:20" ht="51.75" customHeight="1" x14ac:dyDescent="0.2">
      <c r="B102" s="1"/>
      <c r="C102" s="258"/>
      <c r="D102" s="261"/>
      <c r="E102" s="267"/>
      <c r="F102" s="58"/>
      <c r="G102" s="286" t="s">
        <v>106</v>
      </c>
      <c r="H102" s="286"/>
      <c r="I102" s="20"/>
      <c r="J102" s="62" t="s">
        <v>29</v>
      </c>
      <c r="K102" s="23"/>
      <c r="L102" s="24"/>
      <c r="M102" s="29"/>
      <c r="N102" s="49"/>
      <c r="O102" s="1"/>
      <c r="Q102" s="102" t="str">
        <f>IF(((K100="✔")*(COUNTIF(K102:M102,"✔")=0)),"×","○")</f>
        <v>○</v>
      </c>
    </row>
    <row r="103" spans="2:20" ht="51.75" customHeight="1" x14ac:dyDescent="0.2">
      <c r="B103" s="1"/>
      <c r="C103" s="258"/>
      <c r="D103" s="261"/>
      <c r="E103" s="267"/>
      <c r="F103" s="65"/>
      <c r="G103" s="286" t="s">
        <v>107</v>
      </c>
      <c r="H103" s="286"/>
      <c r="I103" s="20"/>
      <c r="J103" s="62" t="s">
        <v>29</v>
      </c>
      <c r="K103" s="23"/>
      <c r="L103" s="24"/>
      <c r="M103" s="29"/>
      <c r="N103" s="49"/>
      <c r="O103" s="1"/>
      <c r="Q103" s="102" t="str">
        <f>IF(((K100="✔")*(COUNTIF(K103:M103,"✔")=0)),"×","○")</f>
        <v>○</v>
      </c>
    </row>
    <row r="104" spans="2:20" ht="51.75" customHeight="1" x14ac:dyDescent="0.2">
      <c r="B104" s="1"/>
      <c r="C104" s="258"/>
      <c r="D104" s="261"/>
      <c r="E104" s="267"/>
      <c r="F104" s="224" t="s">
        <v>108</v>
      </c>
      <c r="G104" s="224"/>
      <c r="H104" s="224"/>
      <c r="I104" s="20"/>
      <c r="J104" s="62" t="s">
        <v>29</v>
      </c>
      <c r="K104" s="23"/>
      <c r="L104" s="24"/>
      <c r="M104" s="106"/>
      <c r="N104" s="49"/>
      <c r="O104" s="1"/>
      <c r="Q104" s="102" t="str">
        <f>IF(COUNTIF(K104:M104,"✔")=1,"○","×")</f>
        <v>×</v>
      </c>
    </row>
    <row r="105" spans="2:20" ht="51.75" customHeight="1" x14ac:dyDescent="0.2">
      <c r="B105" s="1"/>
      <c r="C105" s="258"/>
      <c r="D105" s="261"/>
      <c r="E105" s="267"/>
      <c r="F105" s="224" t="s">
        <v>109</v>
      </c>
      <c r="G105" s="224"/>
      <c r="H105" s="224"/>
      <c r="I105" s="20"/>
      <c r="J105" s="62"/>
      <c r="K105" s="118"/>
      <c r="L105" s="119"/>
      <c r="M105" s="106"/>
      <c r="N105" s="49"/>
      <c r="O105" s="1"/>
    </row>
    <row r="106" spans="2:20" ht="51.75" customHeight="1" x14ac:dyDescent="0.2">
      <c r="B106" s="1"/>
      <c r="C106" s="258"/>
      <c r="D106" s="261"/>
      <c r="E106" s="267"/>
      <c r="F106" s="224" t="s">
        <v>110</v>
      </c>
      <c r="G106" s="224"/>
      <c r="H106" s="224"/>
      <c r="I106" s="20"/>
      <c r="J106" s="62" t="s">
        <v>29</v>
      </c>
      <c r="K106" s="23"/>
      <c r="L106" s="24"/>
      <c r="M106" s="25"/>
      <c r="N106" s="49"/>
      <c r="O106" s="1"/>
      <c r="Q106" s="102" t="str">
        <f>IF(COUNTIF(K106:L106,"✔")=1,"○","×")</f>
        <v>×</v>
      </c>
    </row>
    <row r="107" spans="2:20" ht="51.75" customHeight="1" x14ac:dyDescent="0.2">
      <c r="B107" s="1"/>
      <c r="C107" s="258"/>
      <c r="D107" s="261"/>
      <c r="E107" s="267"/>
      <c r="F107" s="224" t="s">
        <v>111</v>
      </c>
      <c r="G107" s="224"/>
      <c r="H107" s="224"/>
      <c r="I107" s="20"/>
      <c r="J107" s="62" t="s">
        <v>29</v>
      </c>
      <c r="K107" s="23"/>
      <c r="L107" s="24"/>
      <c r="M107" s="25"/>
      <c r="N107" s="49"/>
      <c r="O107" s="1"/>
      <c r="Q107" s="102" t="str">
        <f>IF(COUNTIF(K107:L107,"✔")=1,"○","×")</f>
        <v>×</v>
      </c>
    </row>
    <row r="108" spans="2:20" ht="51.75" customHeight="1" x14ac:dyDescent="0.2">
      <c r="B108" s="1"/>
      <c r="C108" s="258"/>
      <c r="D108" s="261"/>
      <c r="E108" s="267"/>
      <c r="F108" s="224" t="s">
        <v>112</v>
      </c>
      <c r="G108" s="224"/>
      <c r="H108" s="224"/>
      <c r="I108" s="109" t="s">
        <v>17</v>
      </c>
      <c r="J108" s="62" t="s">
        <v>29</v>
      </c>
      <c r="K108" s="24"/>
      <c r="L108" s="24"/>
      <c r="M108" s="29"/>
      <c r="N108" s="49"/>
      <c r="O108" s="105"/>
      <c r="Q108" s="102" t="str">
        <f>IF((COUNTIF(K108:M108,"✔")=1)*(L108=""),"○","×")</f>
        <v>×</v>
      </c>
      <c r="T108" s="105" t="s">
        <v>265</v>
      </c>
    </row>
    <row r="109" spans="2:20" ht="51.75" customHeight="1" x14ac:dyDescent="0.2">
      <c r="B109" s="1"/>
      <c r="C109" s="258"/>
      <c r="D109" s="261"/>
      <c r="E109" s="267"/>
      <c r="F109" s="224" t="s">
        <v>113</v>
      </c>
      <c r="G109" s="224"/>
      <c r="H109" s="224"/>
      <c r="I109" s="20"/>
      <c r="J109" s="62" t="s">
        <v>29</v>
      </c>
      <c r="K109" s="23"/>
      <c r="L109" s="24"/>
      <c r="M109" s="29"/>
      <c r="N109" s="49"/>
      <c r="O109" s="1"/>
      <c r="Q109" s="102" t="str">
        <f>IF(COUNTIF(K109:M109,"✔")=1,"○","×")</f>
        <v>×</v>
      </c>
    </row>
    <row r="110" spans="2:20" ht="52.35" customHeight="1" x14ac:dyDescent="0.2">
      <c r="B110" s="1"/>
      <c r="C110" s="258"/>
      <c r="D110" s="261"/>
      <c r="E110" s="267"/>
      <c r="F110" s="224" t="s">
        <v>114</v>
      </c>
      <c r="G110" s="224"/>
      <c r="H110" s="224"/>
      <c r="I110" s="20"/>
      <c r="J110" s="62" t="s">
        <v>29</v>
      </c>
      <c r="K110" s="23"/>
      <c r="L110" s="24"/>
      <c r="M110" s="29"/>
      <c r="N110" s="49"/>
      <c r="O110" s="1"/>
      <c r="Q110" s="102" t="str">
        <f>IF(COUNTIF(K110:M110,"✔")=1,"○","×")</f>
        <v>×</v>
      </c>
    </row>
    <row r="111" spans="2:20" ht="51.75" customHeight="1" x14ac:dyDescent="0.2">
      <c r="B111" s="1"/>
      <c r="C111" s="258"/>
      <c r="D111" s="261"/>
      <c r="E111" s="267" t="s">
        <v>34</v>
      </c>
      <c r="F111" s="224" t="s">
        <v>115</v>
      </c>
      <c r="G111" s="224"/>
      <c r="H111" s="224"/>
      <c r="I111" s="20"/>
      <c r="J111" s="62"/>
      <c r="K111" s="120"/>
      <c r="L111" s="121"/>
      <c r="M111" s="106"/>
      <c r="N111" s="49"/>
      <c r="O111" s="1"/>
    </row>
    <row r="112" spans="2:20" ht="51.75" customHeight="1" x14ac:dyDescent="0.2">
      <c r="B112" s="1"/>
      <c r="C112" s="258"/>
      <c r="D112" s="261"/>
      <c r="E112" s="267"/>
      <c r="F112" s="224" t="s">
        <v>116</v>
      </c>
      <c r="G112" s="224"/>
      <c r="H112" s="224"/>
      <c r="I112" s="20"/>
      <c r="J112" s="62" t="s">
        <v>29</v>
      </c>
      <c r="K112" s="23"/>
      <c r="L112" s="24"/>
      <c r="M112" s="106"/>
      <c r="N112" s="49"/>
      <c r="O112" s="1"/>
      <c r="Q112" s="102" t="str">
        <f>IF(COUNTIF(K112:M112,"✔")=1,"○","×")</f>
        <v>×</v>
      </c>
    </row>
    <row r="113" spans="2:18" ht="51.75" customHeight="1" x14ac:dyDescent="0.2">
      <c r="B113" s="1"/>
      <c r="C113" s="258"/>
      <c r="D113" s="261"/>
      <c r="E113" s="267" t="s">
        <v>37</v>
      </c>
      <c r="F113" s="224" t="s">
        <v>117</v>
      </c>
      <c r="G113" s="224"/>
      <c r="H113" s="224"/>
      <c r="I113" s="20"/>
      <c r="J113" s="62" t="s">
        <v>29</v>
      </c>
      <c r="K113" s="23"/>
      <c r="L113" s="24"/>
      <c r="M113" s="25"/>
      <c r="N113" s="49"/>
      <c r="O113" s="1"/>
      <c r="Q113" s="102" t="str">
        <f t="shared" ref="Q113:Q120" si="1">IF(COUNTIF(K113:L113,"✔")=1,"○","×")</f>
        <v>×</v>
      </c>
    </row>
    <row r="114" spans="2:18" ht="51.75" customHeight="1" x14ac:dyDescent="0.2">
      <c r="B114" s="1"/>
      <c r="C114" s="258"/>
      <c r="D114" s="261"/>
      <c r="E114" s="267"/>
      <c r="F114" s="224" t="s">
        <v>118</v>
      </c>
      <c r="G114" s="224"/>
      <c r="H114" s="224"/>
      <c r="I114" s="20"/>
      <c r="J114" s="62" t="s">
        <v>29</v>
      </c>
      <c r="K114" s="23"/>
      <c r="L114" s="24"/>
      <c r="M114" s="25"/>
      <c r="N114" s="49"/>
      <c r="O114" s="1"/>
      <c r="Q114" s="102" t="str">
        <f t="shared" si="1"/>
        <v>×</v>
      </c>
    </row>
    <row r="115" spans="2:18" ht="51.75" customHeight="1" x14ac:dyDescent="0.2">
      <c r="B115" s="1"/>
      <c r="C115" s="258"/>
      <c r="D115" s="261"/>
      <c r="E115" s="267"/>
      <c r="F115" s="224" t="s">
        <v>119</v>
      </c>
      <c r="G115" s="224"/>
      <c r="H115" s="224"/>
      <c r="I115" s="20"/>
      <c r="J115" s="62" t="s">
        <v>29</v>
      </c>
      <c r="K115" s="23"/>
      <c r="L115" s="24"/>
      <c r="M115" s="25"/>
      <c r="N115" s="49"/>
      <c r="O115" s="1"/>
      <c r="Q115" s="102" t="str">
        <f t="shared" si="1"/>
        <v>×</v>
      </c>
    </row>
    <row r="116" spans="2:18" ht="51.75" customHeight="1" x14ac:dyDescent="0.2">
      <c r="B116" s="1"/>
      <c r="C116" s="258"/>
      <c r="D116" s="261"/>
      <c r="E116" s="267"/>
      <c r="F116" s="224" t="s">
        <v>120</v>
      </c>
      <c r="G116" s="224"/>
      <c r="H116" s="224"/>
      <c r="I116" s="20"/>
      <c r="J116" s="62" t="s">
        <v>29</v>
      </c>
      <c r="K116" s="23"/>
      <c r="L116" s="24"/>
      <c r="M116" s="25"/>
      <c r="N116" s="49"/>
      <c r="O116" s="1"/>
      <c r="Q116" s="102" t="str">
        <f t="shared" si="1"/>
        <v>×</v>
      </c>
    </row>
    <row r="117" spans="2:18" ht="51.75" customHeight="1" x14ac:dyDescent="0.2">
      <c r="B117" s="1"/>
      <c r="C117" s="258"/>
      <c r="D117" s="261"/>
      <c r="E117" s="267"/>
      <c r="F117" s="224" t="s">
        <v>121</v>
      </c>
      <c r="G117" s="224"/>
      <c r="H117" s="224"/>
      <c r="I117" s="20"/>
      <c r="J117" s="62" t="s">
        <v>29</v>
      </c>
      <c r="K117" s="23"/>
      <c r="L117" s="24"/>
      <c r="M117" s="25"/>
      <c r="N117" s="49"/>
      <c r="O117" s="1"/>
      <c r="Q117" s="102" t="str">
        <f t="shared" si="1"/>
        <v>×</v>
      </c>
    </row>
    <row r="118" spans="2:18" ht="51.75" customHeight="1" x14ac:dyDescent="0.2">
      <c r="B118" s="1"/>
      <c r="C118" s="258"/>
      <c r="D118" s="261"/>
      <c r="E118" s="267"/>
      <c r="F118" s="224" t="s">
        <v>122</v>
      </c>
      <c r="G118" s="224"/>
      <c r="H118" s="224"/>
      <c r="I118" s="20"/>
      <c r="J118" s="62" t="s">
        <v>29</v>
      </c>
      <c r="K118" s="23"/>
      <c r="L118" s="24"/>
      <c r="M118" s="25"/>
      <c r="N118" s="49"/>
      <c r="O118" s="1"/>
      <c r="Q118" s="102" t="str">
        <f t="shared" si="1"/>
        <v>×</v>
      </c>
    </row>
    <row r="119" spans="2:18" ht="51.75" customHeight="1" x14ac:dyDescent="0.2">
      <c r="B119" s="1"/>
      <c r="C119" s="258"/>
      <c r="D119" s="261"/>
      <c r="E119" s="267" t="s">
        <v>39</v>
      </c>
      <c r="F119" s="224" t="s">
        <v>123</v>
      </c>
      <c r="G119" s="224"/>
      <c r="H119" s="224"/>
      <c r="I119" s="20"/>
      <c r="J119" s="62" t="s">
        <v>29</v>
      </c>
      <c r="K119" s="23"/>
      <c r="L119" s="24"/>
      <c r="M119" s="25"/>
      <c r="N119" s="49"/>
      <c r="O119" s="1"/>
      <c r="Q119" s="102" t="str">
        <f t="shared" si="1"/>
        <v>×</v>
      </c>
    </row>
    <row r="120" spans="2:18" ht="51.75" customHeight="1" thickBot="1" x14ac:dyDescent="0.25">
      <c r="B120" s="1"/>
      <c r="C120" s="259"/>
      <c r="D120" s="262"/>
      <c r="E120" s="291"/>
      <c r="F120" s="232" t="s">
        <v>124</v>
      </c>
      <c r="G120" s="232"/>
      <c r="H120" s="232"/>
      <c r="I120" s="32"/>
      <c r="J120" s="69" t="s">
        <v>29</v>
      </c>
      <c r="K120" s="35"/>
      <c r="L120" s="36"/>
      <c r="M120" s="37"/>
      <c r="N120" s="49"/>
      <c r="O120" s="1"/>
      <c r="Q120" s="102" t="str">
        <f t="shared" si="1"/>
        <v>×</v>
      </c>
    </row>
    <row r="121" spans="2:18" ht="4.6500000000000004" customHeight="1" x14ac:dyDescent="0.2">
      <c r="B121" s="1"/>
      <c r="C121" s="157"/>
      <c r="D121" s="157"/>
      <c r="E121" s="157"/>
      <c r="F121" s="157"/>
      <c r="G121" s="157"/>
      <c r="H121" s="157"/>
      <c r="I121" s="158"/>
      <c r="J121" s="157"/>
      <c r="K121" s="157"/>
      <c r="L121" s="157"/>
      <c r="M121" s="159"/>
      <c r="N121" s="3"/>
      <c r="O121" s="1"/>
    </row>
    <row r="122" spans="2:18" ht="15.75" customHeight="1" x14ac:dyDescent="0.2">
      <c r="B122" s="1"/>
      <c r="C122" s="290" t="s">
        <v>212</v>
      </c>
      <c r="D122" s="290"/>
      <c r="E122" s="290"/>
      <c r="F122" s="290"/>
      <c r="G122" s="290"/>
      <c r="H122" s="290"/>
      <c r="I122" s="290"/>
      <c r="J122" s="290"/>
      <c r="K122" s="290"/>
      <c r="L122" s="290"/>
      <c r="M122" s="290"/>
      <c r="N122" s="18"/>
      <c r="O122" s="1"/>
    </row>
    <row r="123" spans="2:18" x14ac:dyDescent="0.2">
      <c r="B123" s="1"/>
      <c r="C123" s="290"/>
      <c r="D123" s="290"/>
      <c r="E123" s="290"/>
      <c r="F123" s="290"/>
      <c r="G123" s="290"/>
      <c r="H123" s="290"/>
      <c r="I123" s="290"/>
      <c r="J123" s="290"/>
      <c r="K123" s="290"/>
      <c r="L123" s="290"/>
      <c r="M123" s="290"/>
      <c r="N123" s="18"/>
      <c r="O123" s="1"/>
    </row>
    <row r="124" spans="2:18" x14ac:dyDescent="0.2">
      <c r="B124" s="1"/>
      <c r="C124" s="1"/>
      <c r="D124" s="1"/>
      <c r="E124" s="1"/>
      <c r="F124" s="1"/>
      <c r="G124" s="1"/>
      <c r="H124" s="1"/>
      <c r="I124" s="107"/>
      <c r="J124" s="1"/>
      <c r="K124" s="1"/>
      <c r="L124" s="1"/>
      <c r="M124" s="3"/>
      <c r="N124" s="3"/>
      <c r="O124" s="1"/>
    </row>
    <row r="128" spans="2:18" ht="39.75" customHeight="1" x14ac:dyDescent="0.2">
      <c r="Q128" s="130">
        <f>COUNTIF(Q15:Q120,"×")</f>
        <v>42</v>
      </c>
      <c r="R128" s="103" t="s">
        <v>204</v>
      </c>
    </row>
    <row r="129" spans="17:18" ht="39" customHeight="1" x14ac:dyDescent="0.2">
      <c r="Q129" s="131" t="str">
        <f>S59</f>
        <v>NG</v>
      </c>
      <c r="R129" s="113" t="s">
        <v>203</v>
      </c>
    </row>
    <row r="130" spans="17:18" ht="39.75" customHeight="1" x14ac:dyDescent="0.2">
      <c r="Q130" s="132"/>
      <c r="R130" s="116"/>
    </row>
  </sheetData>
  <sheetProtection algorithmName="SHA-512" hashValue="jvgmDzX9RC+8OHHA25krYzR8r0/pmjmecfJ5okqOpekL7sdpPsfUDON1raVPBkJLgJ06dxpCnDAKAYM7jOtSug==" saltValue="BycFvHAhQW3uMnLkeHjHwg==" spinCount="100000" sheet="1" selectLockedCells="1"/>
  <protectedRanges>
    <protectedRange password="C750" sqref="C1:J1048576" name="範囲1"/>
  </protectedRanges>
  <mergeCells count="139">
    <mergeCell ref="V28:AJ28"/>
    <mergeCell ref="C3:M3"/>
    <mergeCell ref="C5:D5"/>
    <mergeCell ref="E5:H5"/>
    <mergeCell ref="C7:D7"/>
    <mergeCell ref="E7:H7"/>
    <mergeCell ref="I7:J7"/>
    <mergeCell ref="C13:C14"/>
    <mergeCell ref="D13:D14"/>
    <mergeCell ref="E13:H14"/>
    <mergeCell ref="I13:I14"/>
    <mergeCell ref="K13:M13"/>
    <mergeCell ref="C15:C32"/>
    <mergeCell ref="D15:D32"/>
    <mergeCell ref="E15:E24"/>
    <mergeCell ref="F15:H15"/>
    <mergeCell ref="F16:H16"/>
    <mergeCell ref="G23:H23"/>
    <mergeCell ref="G24:H24"/>
    <mergeCell ref="E25:E27"/>
    <mergeCell ref="F25:H25"/>
    <mergeCell ref="F26:H26"/>
    <mergeCell ref="F27:H27"/>
    <mergeCell ref="F17:H17"/>
    <mergeCell ref="G39:H39"/>
    <mergeCell ref="E28:E29"/>
    <mergeCell ref="F28:H28"/>
    <mergeCell ref="F29:H29"/>
    <mergeCell ref="F30:H30"/>
    <mergeCell ref="F31:H31"/>
    <mergeCell ref="F32:H32"/>
    <mergeCell ref="G48:H48"/>
    <mergeCell ref="F18:H18"/>
    <mergeCell ref="F19:H19"/>
    <mergeCell ref="F20:H20"/>
    <mergeCell ref="F21:H21"/>
    <mergeCell ref="F22:H22"/>
    <mergeCell ref="G34:H34"/>
    <mergeCell ref="G35:H35"/>
    <mergeCell ref="G36:H36"/>
    <mergeCell ref="G37:H37"/>
    <mergeCell ref="F57:H57"/>
    <mergeCell ref="C33:C57"/>
    <mergeCell ref="D33:D57"/>
    <mergeCell ref="E33:E54"/>
    <mergeCell ref="F33:H33"/>
    <mergeCell ref="G51:H51"/>
    <mergeCell ref="G52:H52"/>
    <mergeCell ref="G53:H53"/>
    <mergeCell ref="G54:H54"/>
    <mergeCell ref="G40:H40"/>
    <mergeCell ref="F55:H55"/>
    <mergeCell ref="F56:H56"/>
    <mergeCell ref="F42:F54"/>
    <mergeCell ref="G42:H42"/>
    <mergeCell ref="G43:H43"/>
    <mergeCell ref="G44:H44"/>
    <mergeCell ref="G45:H45"/>
    <mergeCell ref="G46:H46"/>
    <mergeCell ref="G47:H47"/>
    <mergeCell ref="G41:H41"/>
    <mergeCell ref="G49:H49"/>
    <mergeCell ref="G50:H50"/>
    <mergeCell ref="F34:F41"/>
    <mergeCell ref="G38:H38"/>
    <mergeCell ref="C58:C76"/>
    <mergeCell ref="D58:D76"/>
    <mergeCell ref="E58:E66"/>
    <mergeCell ref="F58:H58"/>
    <mergeCell ref="F59:F63"/>
    <mergeCell ref="G59:H59"/>
    <mergeCell ref="G60:H60"/>
    <mergeCell ref="G61:H61"/>
    <mergeCell ref="G62:H62"/>
    <mergeCell ref="G63:H63"/>
    <mergeCell ref="E72:E76"/>
    <mergeCell ref="F72:H72"/>
    <mergeCell ref="G73:H73"/>
    <mergeCell ref="F74:F76"/>
    <mergeCell ref="G74:H74"/>
    <mergeCell ref="G75:H75"/>
    <mergeCell ref="G76:H76"/>
    <mergeCell ref="F64:F66"/>
    <mergeCell ref="G64:H64"/>
    <mergeCell ref="G65:H65"/>
    <mergeCell ref="G66:H66"/>
    <mergeCell ref="E67:E71"/>
    <mergeCell ref="F67:H67"/>
    <mergeCell ref="G68:H68"/>
    <mergeCell ref="F69:F71"/>
    <mergeCell ref="G70:H70"/>
    <mergeCell ref="G71:H71"/>
    <mergeCell ref="G93:H93"/>
    <mergeCell ref="E94:E95"/>
    <mergeCell ref="G94:H94"/>
    <mergeCell ref="G95:H95"/>
    <mergeCell ref="F96:H96"/>
    <mergeCell ref="F97:H97"/>
    <mergeCell ref="C77:C97"/>
    <mergeCell ref="D77:D97"/>
    <mergeCell ref="E77:E78"/>
    <mergeCell ref="F77:H77"/>
    <mergeCell ref="G78:H78"/>
    <mergeCell ref="E79:E82"/>
    <mergeCell ref="E83:E90"/>
    <mergeCell ref="E91:E93"/>
    <mergeCell ref="G91:H91"/>
    <mergeCell ref="G92:H92"/>
    <mergeCell ref="F104:H104"/>
    <mergeCell ref="F105:H105"/>
    <mergeCell ref="F106:H106"/>
    <mergeCell ref="F107:H107"/>
    <mergeCell ref="F108:H108"/>
    <mergeCell ref="F109:H109"/>
    <mergeCell ref="C98:C120"/>
    <mergeCell ref="D98:D120"/>
    <mergeCell ref="E98:E99"/>
    <mergeCell ref="F98:H98"/>
    <mergeCell ref="F99:H99"/>
    <mergeCell ref="E100:E110"/>
    <mergeCell ref="F100:H100"/>
    <mergeCell ref="G101:H101"/>
    <mergeCell ref="G102:H102"/>
    <mergeCell ref="G103:H103"/>
    <mergeCell ref="E119:E120"/>
    <mergeCell ref="F119:H119"/>
    <mergeCell ref="F120:H120"/>
    <mergeCell ref="C122:M123"/>
    <mergeCell ref="F110:H110"/>
    <mergeCell ref="E111:E112"/>
    <mergeCell ref="F111:H111"/>
    <mergeCell ref="F112:H112"/>
    <mergeCell ref="E113:E118"/>
    <mergeCell ref="F113:H113"/>
    <mergeCell ref="F114:H114"/>
    <mergeCell ref="F115:H115"/>
    <mergeCell ref="F116:H116"/>
    <mergeCell ref="F117:H117"/>
    <mergeCell ref="F118:H118"/>
  </mergeCells>
  <phoneticPr fontId="18"/>
  <conditionalFormatting sqref="E5:H5">
    <cfRule type="expression" dxfId="495" priority="10" stopIfTrue="1">
      <formula>$E$5=""</formula>
    </cfRule>
  </conditionalFormatting>
  <conditionalFormatting sqref="E7:H7">
    <cfRule type="expression" dxfId="494" priority="9" stopIfTrue="1">
      <formula>$E$7=""</formula>
    </cfRule>
  </conditionalFormatting>
  <conditionalFormatting sqref="K7">
    <cfRule type="expression" dxfId="493" priority="6" stopIfTrue="1">
      <formula>$K$7=""</formula>
    </cfRule>
  </conditionalFormatting>
  <conditionalFormatting sqref="K15:L15">
    <cfRule type="expression" dxfId="492" priority="1" stopIfTrue="1">
      <formula>COUNTIF($K$15:$L$15,"✔")=0</formula>
    </cfRule>
    <cfRule type="expression" dxfId="491" priority="2" stopIfTrue="1">
      <formula>$Q$15="×"</formula>
    </cfRule>
  </conditionalFormatting>
  <conditionalFormatting sqref="K16:L16">
    <cfRule type="expression" dxfId="490" priority="145" stopIfTrue="1">
      <formula>$Q$16="×"</formula>
    </cfRule>
    <cfRule type="expression" dxfId="489" priority="136" stopIfTrue="1">
      <formula>COUNTIF($K$16:$L$16,"✔")=0</formula>
    </cfRule>
  </conditionalFormatting>
  <conditionalFormatting sqref="K17:L17">
    <cfRule type="expression" dxfId="488" priority="135" stopIfTrue="1">
      <formula>COUNTIF($K$17:$L$17,"✔")=0</formula>
    </cfRule>
    <cfRule type="expression" dxfId="487" priority="141" stopIfTrue="1">
      <formula>$Q$17="×"</formula>
    </cfRule>
  </conditionalFormatting>
  <conditionalFormatting sqref="K18:L18">
    <cfRule type="expression" dxfId="486" priority="140" stopIfTrue="1">
      <formula>$Q$18="×"</formula>
    </cfRule>
    <cfRule type="expression" dxfId="485" priority="134" stopIfTrue="1">
      <formula>COUNTIF($K$18:$L$18,"✔")=0</formula>
    </cfRule>
  </conditionalFormatting>
  <conditionalFormatting sqref="K19:L19">
    <cfRule type="expression" dxfId="484" priority="133" stopIfTrue="1">
      <formula>COUNTIF($K$19:$L$19,"✔")=0</formula>
    </cfRule>
    <cfRule type="expression" dxfId="483" priority="139" stopIfTrue="1">
      <formula>$Q$19="×"</formula>
    </cfRule>
  </conditionalFormatting>
  <conditionalFormatting sqref="K20:L20">
    <cfRule type="expression" dxfId="482" priority="138" stopIfTrue="1">
      <formula>$Q$20="×"</formula>
    </cfRule>
    <cfRule type="expression" dxfId="481" priority="132" stopIfTrue="1">
      <formula>COUNTIF($K$20:$L$20,"✔")=0</formula>
    </cfRule>
  </conditionalFormatting>
  <conditionalFormatting sqref="K21:L21">
    <cfRule type="expression" dxfId="480" priority="131" stopIfTrue="1">
      <formula>$Q$21="×"</formula>
    </cfRule>
    <cfRule type="expression" dxfId="479" priority="130" stopIfTrue="1">
      <formula>COUNTIF($K$21:$L$21,"✔")=0</formula>
    </cfRule>
  </conditionalFormatting>
  <conditionalFormatting sqref="K22:L22">
    <cfRule type="expression" dxfId="478" priority="128" stopIfTrue="1">
      <formula>COUNTIF($K$22:$L$22,"✔")=0</formula>
    </cfRule>
    <cfRule type="expression" dxfId="477" priority="129" stopIfTrue="1">
      <formula>$Q$22="×"</formula>
    </cfRule>
  </conditionalFormatting>
  <conditionalFormatting sqref="K23:L23">
    <cfRule type="expression" dxfId="476" priority="95" stopIfTrue="1">
      <formula>$Q$23="×"</formula>
    </cfRule>
  </conditionalFormatting>
  <conditionalFormatting sqref="K23:L24">
    <cfRule type="expression" dxfId="475" priority="12" stopIfTrue="1">
      <formula>$L$22="✔"</formula>
    </cfRule>
  </conditionalFormatting>
  <conditionalFormatting sqref="K24:L24">
    <cfRule type="expression" dxfId="474" priority="94" stopIfTrue="1">
      <formula>$Q$24="×"</formula>
    </cfRule>
  </conditionalFormatting>
  <conditionalFormatting sqref="K25:L25">
    <cfRule type="expression" dxfId="473" priority="127" stopIfTrue="1">
      <formula>$Q$25="×"</formula>
    </cfRule>
    <cfRule type="expression" dxfId="472" priority="92" stopIfTrue="1">
      <formula>COUNTIF($K$25:$L$25,"✔")=0</formula>
    </cfRule>
  </conditionalFormatting>
  <conditionalFormatting sqref="K27:L27">
    <cfRule type="expression" dxfId="471" priority="91" stopIfTrue="1">
      <formula>$Q$27="×"</formula>
    </cfRule>
  </conditionalFormatting>
  <conditionalFormatting sqref="K28:L28">
    <cfRule type="expression" dxfId="470" priority="57" stopIfTrue="1">
      <formula>COUNTIF($K$28:$L$28,"✔")=0</formula>
    </cfRule>
  </conditionalFormatting>
  <conditionalFormatting sqref="K29:L29">
    <cfRule type="expression" dxfId="469" priority="58" stopIfTrue="1">
      <formula>COUNTIF($K$29:$L$29,"✔")=0</formula>
    </cfRule>
  </conditionalFormatting>
  <conditionalFormatting sqref="K30:L30">
    <cfRule type="expression" dxfId="468" priority="56" stopIfTrue="1">
      <formula>COUNTIF($K$30:$L$30,"✔")=0</formula>
    </cfRule>
  </conditionalFormatting>
  <conditionalFormatting sqref="K31:L31">
    <cfRule type="expression" dxfId="467" priority="14" stopIfTrue="1">
      <formula>COUNTIF($K$31:$L$31,"✔")=0</formula>
    </cfRule>
  </conditionalFormatting>
  <conditionalFormatting sqref="K32:L32">
    <cfRule type="expression" dxfId="466" priority="123" stopIfTrue="1">
      <formula>$Q$32="×"</formula>
    </cfRule>
    <cfRule type="expression" dxfId="465" priority="59" stopIfTrue="1">
      <formula>COUNTIF($K$32:$L$32,"✔")=0</formula>
    </cfRule>
  </conditionalFormatting>
  <conditionalFormatting sqref="K33:L33">
    <cfRule type="expression" dxfId="464" priority="90" stopIfTrue="1">
      <formula>$Q$33="×"</formula>
    </cfRule>
  </conditionalFormatting>
  <conditionalFormatting sqref="K56:L56">
    <cfRule type="expression" dxfId="463" priority="88" stopIfTrue="1">
      <formula>$Q$56="×"</formula>
    </cfRule>
  </conditionalFormatting>
  <conditionalFormatting sqref="K57:L57">
    <cfRule type="expression" dxfId="462" priority="87" stopIfTrue="1">
      <formula>$Q$57="×"</formula>
    </cfRule>
  </conditionalFormatting>
  <conditionalFormatting sqref="K58:L58">
    <cfRule type="expression" dxfId="461" priority="122" stopIfTrue="1">
      <formula>$Q$58="×"</formula>
    </cfRule>
    <cfRule type="expression" dxfId="460" priority="89" stopIfTrue="1">
      <formula>COUNTIF($K$58:$L$58,"✔")=0</formula>
    </cfRule>
  </conditionalFormatting>
  <conditionalFormatting sqref="K67:L67">
    <cfRule type="expression" dxfId="459" priority="121" stopIfTrue="1">
      <formula>$Q$67="×"</formula>
    </cfRule>
    <cfRule type="expression" dxfId="458" priority="77" stopIfTrue="1">
      <formula>COUNTIF($K$67:$L$67,"✔")=0</formula>
    </cfRule>
  </conditionalFormatting>
  <conditionalFormatting sqref="K72:L72">
    <cfRule type="expression" dxfId="457" priority="71" stopIfTrue="1">
      <formula>$Q$72="×"</formula>
    </cfRule>
  </conditionalFormatting>
  <conditionalFormatting sqref="K77:L77">
    <cfRule type="expression" dxfId="456" priority="64" stopIfTrue="1">
      <formula>COUNTIF($K$77:$L$77,"✔")=0</formula>
    </cfRule>
  </conditionalFormatting>
  <conditionalFormatting sqref="K79:L79">
    <cfRule type="expression" dxfId="455" priority="65" stopIfTrue="1">
      <formula>$Q$79="×"</formula>
    </cfRule>
  </conditionalFormatting>
  <conditionalFormatting sqref="K83:L83">
    <cfRule type="expression" dxfId="454" priority="55" stopIfTrue="1">
      <formula>$Q$83="×"</formula>
    </cfRule>
  </conditionalFormatting>
  <conditionalFormatting sqref="K91:L91">
    <cfRule type="expression" dxfId="453" priority="45" stopIfTrue="1">
      <formula>$Q$91="×"</formula>
    </cfRule>
  </conditionalFormatting>
  <conditionalFormatting sqref="K92:L92">
    <cfRule type="expression" dxfId="452" priority="44" stopIfTrue="1">
      <formula>$Q$92="×"</formula>
    </cfRule>
  </conditionalFormatting>
  <conditionalFormatting sqref="K93:L93">
    <cfRule type="expression" dxfId="451" priority="43" stopIfTrue="1">
      <formula>$Q$93="×"</formula>
    </cfRule>
  </conditionalFormatting>
  <conditionalFormatting sqref="K94:L94">
    <cfRule type="expression" dxfId="450" priority="42" stopIfTrue="1">
      <formula>$Q$94="×"</formula>
    </cfRule>
  </conditionalFormatting>
  <conditionalFormatting sqref="K95:L95">
    <cfRule type="expression" dxfId="449" priority="41" stopIfTrue="1">
      <formula>$Q$95="×"</formula>
    </cfRule>
  </conditionalFormatting>
  <conditionalFormatting sqref="K97:L97">
    <cfRule type="expression" dxfId="448" priority="119" stopIfTrue="1">
      <formula>$Q$97="×"</formula>
    </cfRule>
    <cfRule type="expression" dxfId="447" priority="39" stopIfTrue="1">
      <formula>COUNTIF($K$97:$L$97,"✔")=0</formula>
    </cfRule>
  </conditionalFormatting>
  <conditionalFormatting sqref="K98:L98">
    <cfRule type="expression" dxfId="446" priority="38" stopIfTrue="1">
      <formula>$Q$98="×"</formula>
    </cfRule>
  </conditionalFormatting>
  <conditionalFormatting sqref="K99:L99">
    <cfRule type="expression" dxfId="445" priority="37" stopIfTrue="1">
      <formula>$Q$99="×"</formula>
    </cfRule>
  </conditionalFormatting>
  <conditionalFormatting sqref="K100:L100">
    <cfRule type="expression" dxfId="444" priority="36" stopIfTrue="1">
      <formula>$Q$100="×"</formula>
    </cfRule>
  </conditionalFormatting>
  <conditionalFormatting sqref="K104:L104">
    <cfRule type="expression" dxfId="443" priority="31" stopIfTrue="1">
      <formula>$Q$104="×"</formula>
    </cfRule>
  </conditionalFormatting>
  <conditionalFormatting sqref="K105:L105">
    <cfRule type="expression" dxfId="442" priority="30" stopIfTrue="1">
      <formula>$Q$105="×"</formula>
    </cfRule>
  </conditionalFormatting>
  <conditionalFormatting sqref="K106:L106">
    <cfRule type="expression" dxfId="441" priority="29" stopIfTrue="1">
      <formula>$Q$106="×"</formula>
    </cfRule>
  </conditionalFormatting>
  <conditionalFormatting sqref="K107:L107">
    <cfRule type="expression" dxfId="440" priority="28" stopIfTrue="1">
      <formula>$Q$107="×"</formula>
    </cfRule>
  </conditionalFormatting>
  <conditionalFormatting sqref="K111:L111">
    <cfRule type="expression" dxfId="439" priority="24" stopIfTrue="1">
      <formula>$Q$111="×"</formula>
    </cfRule>
  </conditionalFormatting>
  <conditionalFormatting sqref="K112:L112">
    <cfRule type="expression" dxfId="438" priority="23" stopIfTrue="1">
      <formula>$Q$112="×"</formula>
    </cfRule>
  </conditionalFormatting>
  <conditionalFormatting sqref="K113:L113">
    <cfRule type="expression" dxfId="437" priority="22" stopIfTrue="1">
      <formula>$Q$113="×"</formula>
    </cfRule>
  </conditionalFormatting>
  <conditionalFormatting sqref="K114:L114">
    <cfRule type="expression" dxfId="436" priority="21" stopIfTrue="1">
      <formula>$Q$114="×"</formula>
    </cfRule>
  </conditionalFormatting>
  <conditionalFormatting sqref="K115:L115">
    <cfRule type="expression" dxfId="435" priority="20" stopIfTrue="1">
      <formula>$Q$115="×"</formula>
    </cfRule>
  </conditionalFormatting>
  <conditionalFormatting sqref="K116:L116">
    <cfRule type="expression" dxfId="434" priority="19" stopIfTrue="1">
      <formula>$Q$116="×"</formula>
    </cfRule>
  </conditionalFormatting>
  <conditionalFormatting sqref="K117:L117">
    <cfRule type="expression" dxfId="433" priority="18" stopIfTrue="1">
      <formula>$Q$117="×"</formula>
    </cfRule>
  </conditionalFormatting>
  <conditionalFormatting sqref="K118:L118">
    <cfRule type="expression" dxfId="432" priority="17" stopIfTrue="1">
      <formula>$Q$118="×"</formula>
    </cfRule>
  </conditionalFormatting>
  <conditionalFormatting sqref="K119:L119">
    <cfRule type="expression" dxfId="431" priority="16" stopIfTrue="1">
      <formula>$Q$119="×"</formula>
    </cfRule>
  </conditionalFormatting>
  <conditionalFormatting sqref="K120:L120">
    <cfRule type="expression" dxfId="430" priority="15" stopIfTrue="1">
      <formula>$Q$120="×"</formula>
    </cfRule>
  </conditionalFormatting>
  <conditionalFormatting sqref="K34:M34">
    <cfRule type="expression" dxfId="429" priority="116" stopIfTrue="1">
      <formula>($K$33="✔")*($Q$34="×")</formula>
    </cfRule>
  </conditionalFormatting>
  <conditionalFormatting sqref="K34:M41 K55:M55">
    <cfRule type="expression" dxfId="428" priority="117" stopIfTrue="1">
      <formula>$L$33="✔"</formula>
    </cfRule>
  </conditionalFormatting>
  <conditionalFormatting sqref="K35:M35">
    <cfRule type="expression" dxfId="427" priority="115" stopIfTrue="1">
      <formula>($K$33="✔")*($Q$35="×")</formula>
    </cfRule>
  </conditionalFormatting>
  <conditionalFormatting sqref="K36:M36">
    <cfRule type="expression" dxfId="426" priority="114" stopIfTrue="1">
      <formula>($K$33="✔")*($Q$36="×")</formula>
    </cfRule>
  </conditionalFormatting>
  <conditionalFormatting sqref="K37:M37">
    <cfRule type="expression" dxfId="425" priority="113" stopIfTrue="1">
      <formula>($K$33="✔")*($Q$37="×")</formula>
    </cfRule>
  </conditionalFormatting>
  <conditionalFormatting sqref="K38:M38">
    <cfRule type="expression" dxfId="424" priority="112" stopIfTrue="1">
      <formula>($K$33="✔")*($Q$38="×")</formula>
    </cfRule>
  </conditionalFormatting>
  <conditionalFormatting sqref="K39:M39">
    <cfRule type="expression" dxfId="423" priority="111" stopIfTrue="1">
      <formula>($K$33="✔")*($Q$39="×")</formula>
    </cfRule>
  </conditionalFormatting>
  <conditionalFormatting sqref="K40:M40">
    <cfRule type="expression" dxfId="422" priority="110" stopIfTrue="1">
      <formula>($K$33="✔")*($Q$40="×")</formula>
    </cfRule>
  </conditionalFormatting>
  <conditionalFormatting sqref="K41:M41">
    <cfRule type="expression" dxfId="421" priority="109" stopIfTrue="1">
      <formula>($K$33="✔")*($Q$41="×")</formula>
    </cfRule>
  </conditionalFormatting>
  <conditionalFormatting sqref="K55:M55">
    <cfRule type="expression" dxfId="420" priority="96" stopIfTrue="1">
      <formula>($K$33="✔")*($Q$55="×")</formula>
    </cfRule>
  </conditionalFormatting>
  <conditionalFormatting sqref="K59:M59">
    <cfRule type="expression" dxfId="419" priority="85" stopIfTrue="1">
      <formula>$Q$59="×"</formula>
    </cfRule>
  </conditionalFormatting>
  <conditionalFormatting sqref="K59:M66">
    <cfRule type="expression" dxfId="418" priority="86" stopIfTrue="1">
      <formula>$L$58="✔"</formula>
    </cfRule>
  </conditionalFormatting>
  <conditionalFormatting sqref="K60:M60">
    <cfRule type="expression" dxfId="417" priority="84" stopIfTrue="1">
      <formula>$Q$60="×"</formula>
    </cfRule>
  </conditionalFormatting>
  <conditionalFormatting sqref="K61:M61">
    <cfRule type="expression" dxfId="416" priority="83" stopIfTrue="1">
      <formula>$Q$61="×"</formula>
    </cfRule>
  </conditionalFormatting>
  <conditionalFormatting sqref="K62:M62">
    <cfRule type="expression" dxfId="415" priority="82" stopIfTrue="1">
      <formula>$Q$62="×"</formula>
    </cfRule>
  </conditionalFormatting>
  <conditionalFormatting sqref="K63:M63">
    <cfRule type="expression" dxfId="414" priority="81" stopIfTrue="1">
      <formula>$Q$63="×"</formula>
    </cfRule>
  </conditionalFormatting>
  <conditionalFormatting sqref="K64:M64">
    <cfRule type="expression" dxfId="413" priority="80" stopIfTrue="1">
      <formula>$Q$64="×"</formula>
    </cfRule>
  </conditionalFormatting>
  <conditionalFormatting sqref="K65:M65">
    <cfRule type="expression" dxfId="412" priority="79" stopIfTrue="1">
      <formula>$Q$65="×"</formula>
    </cfRule>
  </conditionalFormatting>
  <conditionalFormatting sqref="K68:M68">
    <cfRule type="expression" dxfId="411" priority="75" stopIfTrue="1">
      <formula>$Q$68="×"</formula>
    </cfRule>
  </conditionalFormatting>
  <conditionalFormatting sqref="K68:M71">
    <cfRule type="expression" dxfId="410" priority="76" stopIfTrue="1">
      <formula>$L$67="✔"</formula>
    </cfRule>
  </conditionalFormatting>
  <conditionalFormatting sqref="K69:M69">
    <cfRule type="expression" dxfId="409" priority="74" stopIfTrue="1">
      <formula>$Q$69="×"</formula>
    </cfRule>
  </conditionalFormatting>
  <conditionalFormatting sqref="K70:M70">
    <cfRule type="expression" dxfId="408" priority="73" stopIfTrue="1">
      <formula>$Q$70="×"</formula>
    </cfRule>
  </conditionalFormatting>
  <conditionalFormatting sqref="K71:M71">
    <cfRule type="expression" dxfId="407" priority="72" stopIfTrue="1">
      <formula>$Q$71="×"</formula>
    </cfRule>
  </conditionalFormatting>
  <conditionalFormatting sqref="K73:M73">
    <cfRule type="expression" dxfId="406" priority="70" stopIfTrue="1">
      <formula>$Q$73="×"</formula>
    </cfRule>
  </conditionalFormatting>
  <conditionalFormatting sqref="K73:M76">
    <cfRule type="expression" dxfId="405" priority="11" stopIfTrue="1">
      <formula>$L$72="✔"</formula>
    </cfRule>
  </conditionalFormatting>
  <conditionalFormatting sqref="K74:M74">
    <cfRule type="expression" dxfId="404" priority="69" stopIfTrue="1">
      <formula>$Q$74="×"</formula>
    </cfRule>
  </conditionalFormatting>
  <conditionalFormatting sqref="K75:M75">
    <cfRule type="expression" dxfId="403" priority="68" stopIfTrue="1">
      <formula>$Q$75="×"</formula>
    </cfRule>
  </conditionalFormatting>
  <conditionalFormatting sqref="K76:M76">
    <cfRule type="expression" dxfId="402" priority="67" stopIfTrue="1">
      <formula>$Q$76="×"</formula>
    </cfRule>
  </conditionalFormatting>
  <conditionalFormatting sqref="K78:M78">
    <cfRule type="expression" dxfId="401" priority="66" stopIfTrue="1">
      <formula>$Q$78="×"</formula>
    </cfRule>
  </conditionalFormatting>
  <conditionalFormatting sqref="K78:M95">
    <cfRule type="expression" dxfId="400" priority="63" stopIfTrue="1">
      <formula>$L$77="✔"</formula>
    </cfRule>
  </conditionalFormatting>
  <conditionalFormatting sqref="K80:M80">
    <cfRule type="expression" dxfId="399" priority="62" stopIfTrue="1">
      <formula>$Q$80="×"</formula>
    </cfRule>
  </conditionalFormatting>
  <conditionalFormatting sqref="K80:M82">
    <cfRule type="expression" dxfId="398" priority="54" stopIfTrue="1">
      <formula>$L$79="✔"</formula>
    </cfRule>
  </conditionalFormatting>
  <conditionalFormatting sqref="K81:M81">
    <cfRule type="expression" dxfId="397" priority="61" stopIfTrue="1">
      <formula>$Q$81="×"</formula>
    </cfRule>
  </conditionalFormatting>
  <conditionalFormatting sqref="K82:M82">
    <cfRule type="expression" dxfId="396" priority="60" stopIfTrue="1">
      <formula>$Q$82="×"</formula>
    </cfRule>
  </conditionalFormatting>
  <conditionalFormatting sqref="K84:M84">
    <cfRule type="expression" dxfId="395" priority="52" stopIfTrue="1">
      <formula>$Q$84="×"</formula>
    </cfRule>
  </conditionalFormatting>
  <conditionalFormatting sqref="K84:M90">
    <cfRule type="expression" dxfId="394" priority="13" stopIfTrue="1">
      <formula>$L$83="✔"</formula>
    </cfRule>
    <cfRule type="expression" dxfId="393" priority="53" stopIfTrue="1">
      <formula>$L$83="✔"</formula>
    </cfRule>
  </conditionalFormatting>
  <conditionalFormatting sqref="K85:M85">
    <cfRule type="expression" dxfId="392" priority="51" stopIfTrue="1">
      <formula>$Q$85="×"</formula>
    </cfRule>
  </conditionalFormatting>
  <conditionalFormatting sqref="K86:M86">
    <cfRule type="expression" dxfId="391" priority="50" stopIfTrue="1">
      <formula>$Q$86="×"</formula>
    </cfRule>
  </conditionalFormatting>
  <conditionalFormatting sqref="K87:M87">
    <cfRule type="expression" dxfId="390" priority="49" stopIfTrue="1">
      <formula>$Q$87="×"</formula>
    </cfRule>
  </conditionalFormatting>
  <conditionalFormatting sqref="K88:M88">
    <cfRule type="expression" dxfId="389" priority="48" stopIfTrue="1">
      <formula>$Q$88="×"</formula>
    </cfRule>
  </conditionalFormatting>
  <conditionalFormatting sqref="K89:M89">
    <cfRule type="expression" dxfId="388" priority="47" stopIfTrue="1">
      <formula>$Q$89="×"</formula>
    </cfRule>
  </conditionalFormatting>
  <conditionalFormatting sqref="K90:M90">
    <cfRule type="expression" dxfId="387" priority="46" stopIfTrue="1">
      <formula>$Q$90="×"</formula>
    </cfRule>
  </conditionalFormatting>
  <conditionalFormatting sqref="K101:M101">
    <cfRule type="expression" dxfId="386" priority="34" stopIfTrue="1">
      <formula>$Q$101="×"</formula>
    </cfRule>
  </conditionalFormatting>
  <conditionalFormatting sqref="K101:M103">
    <cfRule type="expression" dxfId="385" priority="35" stopIfTrue="1">
      <formula>$L$100="✔"</formula>
    </cfRule>
  </conditionalFormatting>
  <conditionalFormatting sqref="K102:M102">
    <cfRule type="expression" dxfId="384" priority="33" stopIfTrue="1">
      <formula>$Q$102="×"</formula>
    </cfRule>
  </conditionalFormatting>
  <conditionalFormatting sqref="K103:M103">
    <cfRule type="expression" dxfId="383" priority="32" stopIfTrue="1">
      <formula>$Q$103="×"</formula>
    </cfRule>
  </conditionalFormatting>
  <conditionalFormatting sqref="K108:M108">
    <cfRule type="expression" dxfId="382" priority="27" stopIfTrue="1">
      <formula>COUNTIF($K$108:$M$108,"✔")=0</formula>
    </cfRule>
    <cfRule type="expression" dxfId="381" priority="118" stopIfTrue="1">
      <formula>$Q$108="×"</formula>
    </cfRule>
  </conditionalFormatting>
  <conditionalFormatting sqref="K109:M109">
    <cfRule type="expression" dxfId="380" priority="26" stopIfTrue="1">
      <formula>$Q$109="×"</formula>
    </cfRule>
  </conditionalFormatting>
  <conditionalFormatting sqref="K110:M110">
    <cfRule type="expression" dxfId="379" priority="25" stopIfTrue="1">
      <formula>$Q$110="×"</formula>
    </cfRule>
  </conditionalFormatting>
  <conditionalFormatting sqref="L28">
    <cfRule type="expression" dxfId="378" priority="126" stopIfTrue="1">
      <formula>$Q$28="×"</formula>
    </cfRule>
  </conditionalFormatting>
  <conditionalFormatting sqref="L29">
    <cfRule type="expression" dxfId="377" priority="125" stopIfTrue="1">
      <formula>$Q$29="×"</formula>
    </cfRule>
  </conditionalFormatting>
  <conditionalFormatting sqref="L30">
    <cfRule type="expression" dxfId="376" priority="124" stopIfTrue="1">
      <formula>$Q$30="×"</formula>
    </cfRule>
  </conditionalFormatting>
  <conditionalFormatting sqref="L77">
    <cfRule type="expression" dxfId="375" priority="120" stopIfTrue="1">
      <formula>$Q$77="×"</formula>
    </cfRule>
  </conditionalFormatting>
  <dataValidations count="1">
    <dataValidation type="list" allowBlank="1" showInputMessage="1" showErrorMessage="1" sqref="K15:M120" xr:uid="{00000000-0002-0000-0200-000000000000}">
      <formula1>$O$15:$O$16</formula1>
    </dataValidation>
  </dataValidations>
  <pageMargins left="0.70866141732283472" right="0.70866141732283472" top="0.74803149606299213" bottom="0.74803149606299213" header="0.31496062992125984" footer="0.31496062992125984"/>
  <pageSetup paperSize="9" scale="48" fitToHeight="0" orientation="portrait" r:id="rId1"/>
  <rowBreaks count="4" manualBreakCount="4">
    <brk id="32" min="1" max="13" man="1"/>
    <brk id="57" min="1" max="13" man="1"/>
    <brk id="76" min="1" max="13" man="1"/>
    <brk id="97" min="1"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B1:AH129"/>
  <sheetViews>
    <sheetView view="pageBreakPreview" zoomScale="70" zoomScaleNormal="55" zoomScaleSheetLayoutView="70" workbookViewId="0">
      <pane xSplit="4" ySplit="14" topLeftCell="E66" activePane="bottomRight" state="frozen"/>
      <selection pane="topRight" activeCell="E1" sqref="E1"/>
      <selection pane="bottomLeft" activeCell="A15" sqref="A15"/>
      <selection pane="bottomRight" activeCell="E5" sqref="E5:H5"/>
    </sheetView>
  </sheetViews>
  <sheetFormatPr defaultColWidth="9" defaultRowHeight="14.4" x14ac:dyDescent="0.2"/>
  <cols>
    <col min="1" max="1" width="9" style="10" customWidth="1"/>
    <col min="2" max="2" width="2" style="10" customWidth="1"/>
    <col min="3" max="3" width="9" style="10"/>
    <col min="4" max="4" width="16.33203125" style="10" customWidth="1"/>
    <col min="5" max="5" width="5" style="10" customWidth="1"/>
    <col min="6" max="6" width="3.33203125" style="10" customWidth="1"/>
    <col min="7" max="7" width="3.21875" style="10" customWidth="1"/>
    <col min="8" max="8" width="63.33203125" style="10" customWidth="1"/>
    <col min="9" max="9" width="11.33203125" style="112" customWidth="1"/>
    <col min="10" max="10" width="14.33203125" style="10" customWidth="1"/>
    <col min="11" max="12" width="17.5546875" style="10" customWidth="1"/>
    <col min="13" max="13" width="17.5546875" style="82" customWidth="1"/>
    <col min="14" max="14" width="1.77734375" style="82" customWidth="1"/>
    <col min="15" max="15" width="9" style="10" hidden="1" customWidth="1"/>
    <col min="16" max="16" width="9" style="10"/>
    <col min="17" max="17" width="12.109375" style="102" hidden="1" customWidth="1"/>
    <col min="18" max="19" width="9" style="10" hidden="1" customWidth="1"/>
    <col min="20" max="16384" width="9" style="10"/>
  </cols>
  <sheetData>
    <row r="1" spans="2:28" ht="21" x14ac:dyDescent="0.2">
      <c r="B1" s="2" t="s">
        <v>210</v>
      </c>
      <c r="C1" s="1"/>
      <c r="D1" s="1"/>
      <c r="E1" s="1"/>
      <c r="F1" s="1"/>
      <c r="G1" s="1"/>
      <c r="H1" s="1"/>
      <c r="I1" s="107"/>
      <c r="J1" s="1"/>
      <c r="K1" s="145" t="s">
        <v>1198</v>
      </c>
      <c r="L1" s="145"/>
      <c r="M1" s="145"/>
      <c r="N1" s="3"/>
      <c r="O1" s="1"/>
    </row>
    <row r="2" spans="2:28" ht="7.5" customHeight="1" x14ac:dyDescent="0.2">
      <c r="B2" s="1"/>
      <c r="C2" s="1"/>
      <c r="D2" s="1"/>
      <c r="E2" s="1"/>
      <c r="F2" s="1"/>
      <c r="G2" s="1"/>
      <c r="H2" s="1"/>
      <c r="I2" s="107"/>
      <c r="J2" s="1"/>
      <c r="K2" s="4"/>
      <c r="L2" s="4"/>
      <c r="M2" s="4"/>
      <c r="N2" s="4"/>
      <c r="O2" s="1"/>
    </row>
    <row r="3" spans="2:28" ht="23.4" x14ac:dyDescent="0.2">
      <c r="B3" s="1"/>
      <c r="C3" s="228" t="s">
        <v>190</v>
      </c>
      <c r="D3" s="228"/>
      <c r="E3" s="228"/>
      <c r="F3" s="228"/>
      <c r="G3" s="228"/>
      <c r="H3" s="228"/>
      <c r="I3" s="228"/>
      <c r="J3" s="228"/>
      <c r="K3" s="228"/>
      <c r="L3" s="228"/>
      <c r="M3" s="228"/>
      <c r="N3" s="4"/>
      <c r="O3" s="1"/>
    </row>
    <row r="4" spans="2:28" ht="10.199999999999999" customHeight="1" thickBot="1" x14ac:dyDescent="0.25">
      <c r="B4" s="1"/>
      <c r="C4" s="5"/>
      <c r="D4" s="5"/>
      <c r="E4" s="5"/>
      <c r="F4" s="5"/>
      <c r="G4" s="5"/>
      <c r="H4" s="5"/>
      <c r="I4" s="5"/>
      <c r="J4" s="5"/>
      <c r="K4" s="6"/>
      <c r="L4" s="6"/>
      <c r="M4" s="6"/>
      <c r="N4" s="6"/>
      <c r="O4" s="1"/>
    </row>
    <row r="5" spans="2:28" ht="27" customHeight="1" thickTop="1" thickBot="1" x14ac:dyDescent="0.25">
      <c r="B5" s="1"/>
      <c r="C5" s="237" t="s">
        <v>0</v>
      </c>
      <c r="D5" s="238"/>
      <c r="E5" s="239" t="e">
        <f>表紙!E12</f>
        <v>#N/A</v>
      </c>
      <c r="F5" s="240"/>
      <c r="G5" s="240"/>
      <c r="H5" s="241"/>
      <c r="I5" s="7"/>
      <c r="J5" s="1"/>
      <c r="K5" s="6"/>
      <c r="L5" s="6"/>
      <c r="M5" s="6"/>
      <c r="N5" s="6"/>
      <c r="O5" s="1"/>
    </row>
    <row r="6" spans="2:28" ht="10.199999999999999" customHeight="1" thickTop="1" thickBot="1" x14ac:dyDescent="0.25">
      <c r="B6" s="1"/>
      <c r="C6" s="8"/>
      <c r="D6" s="8"/>
      <c r="E6" s="9"/>
      <c r="F6" s="9"/>
      <c r="G6" s="9"/>
      <c r="H6" s="9"/>
      <c r="I6" s="7"/>
      <c r="J6" s="7"/>
      <c r="K6" s="6"/>
      <c r="L6" s="6"/>
      <c r="M6" s="6"/>
      <c r="N6" s="6"/>
      <c r="O6" s="1"/>
    </row>
    <row r="7" spans="2:28" ht="27" customHeight="1" thickTop="1" thickBot="1" x14ac:dyDescent="0.25">
      <c r="B7" s="1"/>
      <c r="C7" s="237" t="s">
        <v>1</v>
      </c>
      <c r="D7" s="238"/>
      <c r="E7" s="239" t="e">
        <f>表紙!E11</f>
        <v>#N/A</v>
      </c>
      <c r="F7" s="240"/>
      <c r="G7" s="240"/>
      <c r="H7" s="241"/>
      <c r="I7" s="230" t="s">
        <v>2</v>
      </c>
      <c r="J7" s="231"/>
      <c r="K7" s="181">
        <f>表紙!E10</f>
        <v>0</v>
      </c>
      <c r="L7" s="6"/>
      <c r="M7" s="6"/>
      <c r="N7" s="6"/>
      <c r="O7" s="1"/>
    </row>
    <row r="8" spans="2:28" ht="6" customHeight="1" thickTop="1" x14ac:dyDescent="0.2">
      <c r="B8" s="1"/>
      <c r="C8" s="8"/>
      <c r="D8" s="8"/>
      <c r="E8" s="88"/>
      <c r="F8" s="88"/>
      <c r="G8" s="88"/>
      <c r="H8" s="88"/>
      <c r="I8" s="89"/>
      <c r="J8" s="90"/>
      <c r="K8" s="90"/>
      <c r="L8" s="6"/>
      <c r="M8" s="6"/>
      <c r="N8" s="6"/>
      <c r="O8" s="1"/>
    </row>
    <row r="9" spans="2:28" ht="6" customHeight="1" x14ac:dyDescent="0.2">
      <c r="B9" s="1"/>
      <c r="C9" s="8"/>
      <c r="D9" s="8"/>
      <c r="E9" s="88"/>
      <c r="F9" s="88"/>
      <c r="G9" s="88"/>
      <c r="H9" s="88"/>
      <c r="I9" s="89"/>
      <c r="J9" s="90"/>
      <c r="K9" s="90"/>
      <c r="L9" s="6"/>
      <c r="M9" s="6"/>
      <c r="N9" s="6"/>
      <c r="O9" s="1"/>
    </row>
    <row r="10" spans="2:28" ht="16.2" x14ac:dyDescent="0.2">
      <c r="B10" s="1"/>
      <c r="C10" s="91" t="s">
        <v>3</v>
      </c>
      <c r="D10" s="1"/>
      <c r="E10" s="1"/>
      <c r="F10" s="92"/>
      <c r="G10" s="92"/>
      <c r="H10" s="92"/>
      <c r="I10" s="92"/>
      <c r="J10" s="92"/>
      <c r="K10" s="90"/>
      <c r="L10" s="6"/>
      <c r="M10" s="6"/>
      <c r="N10" s="6"/>
      <c r="O10" s="1"/>
    </row>
    <row r="11" spans="2:28" ht="3" customHeight="1" x14ac:dyDescent="0.2">
      <c r="B11" s="1"/>
      <c r="C11" s="8"/>
      <c r="D11" s="8"/>
      <c r="E11" s="88"/>
      <c r="F11" s="88"/>
      <c r="G11" s="88"/>
      <c r="H11" s="88"/>
      <c r="I11" s="89"/>
      <c r="J11" s="90"/>
      <c r="K11" s="90"/>
      <c r="L11" s="6"/>
      <c r="M11" s="6"/>
      <c r="N11" s="6"/>
      <c r="O11" s="1"/>
    </row>
    <row r="12" spans="2:28" ht="4.6500000000000004" customHeight="1" thickBot="1" x14ac:dyDescent="0.25">
      <c r="B12" s="1"/>
      <c r="C12" s="93"/>
      <c r="D12" s="93"/>
      <c r="E12" s="93"/>
      <c r="F12" s="94"/>
      <c r="G12" s="95"/>
      <c r="H12" s="96"/>
      <c r="I12" s="97"/>
      <c r="J12" s="98"/>
      <c r="K12" s="99"/>
      <c r="L12" s="99"/>
      <c r="M12" s="3"/>
      <c r="N12" s="3"/>
      <c r="O12" s="1"/>
    </row>
    <row r="13" spans="2:28" ht="14.25" customHeight="1" x14ac:dyDescent="0.2">
      <c r="B13" s="1"/>
      <c r="C13" s="242" t="s">
        <v>4</v>
      </c>
      <c r="D13" s="244" t="s">
        <v>5</v>
      </c>
      <c r="E13" s="246" t="s">
        <v>6</v>
      </c>
      <c r="F13" s="247"/>
      <c r="G13" s="247"/>
      <c r="H13" s="248"/>
      <c r="I13" s="233" t="s">
        <v>7</v>
      </c>
      <c r="J13" s="126" t="s">
        <v>191</v>
      </c>
      <c r="K13" s="219" t="s">
        <v>8</v>
      </c>
      <c r="L13" s="220"/>
      <c r="M13" s="221"/>
      <c r="N13" s="11"/>
    </row>
    <row r="14" spans="2:28" ht="14.25" customHeight="1" thickBot="1" x14ac:dyDescent="0.25">
      <c r="B14" s="1"/>
      <c r="C14" s="243"/>
      <c r="D14" s="245"/>
      <c r="E14" s="249"/>
      <c r="F14" s="250"/>
      <c r="G14" s="250"/>
      <c r="H14" s="251"/>
      <c r="I14" s="234"/>
      <c r="J14" s="127" t="s">
        <v>201</v>
      </c>
      <c r="K14" s="123" t="s">
        <v>10</v>
      </c>
      <c r="L14" s="124" t="s">
        <v>11</v>
      </c>
      <c r="M14" s="125" t="s">
        <v>12</v>
      </c>
      <c r="N14" s="11"/>
    </row>
    <row r="15" spans="2:28" ht="56.25" customHeight="1" x14ac:dyDescent="0.2">
      <c r="B15" s="1"/>
      <c r="C15" s="298" t="s">
        <v>13</v>
      </c>
      <c r="D15" s="299" t="s">
        <v>14</v>
      </c>
      <c r="E15" s="225" t="s">
        <v>15</v>
      </c>
      <c r="F15" s="227" t="s">
        <v>16</v>
      </c>
      <c r="G15" s="227"/>
      <c r="H15" s="227"/>
      <c r="I15" s="108" t="s">
        <v>17</v>
      </c>
      <c r="J15" s="14" t="s">
        <v>29</v>
      </c>
      <c r="K15" s="15"/>
      <c r="L15" s="16"/>
      <c r="M15" s="17"/>
      <c r="N15" s="18"/>
      <c r="O15" s="19" t="s">
        <v>19</v>
      </c>
      <c r="Q15" s="102" t="str">
        <f t="shared" ref="Q15:Q22" si="0">IF(K15="✔","○","×")</f>
        <v>×</v>
      </c>
      <c r="T15" s="184" t="s">
        <v>574</v>
      </c>
      <c r="U15" s="183"/>
      <c r="V15" s="183"/>
      <c r="W15" s="183"/>
      <c r="X15" s="183"/>
      <c r="Y15" s="183"/>
      <c r="Z15" s="183"/>
      <c r="AA15" s="183"/>
      <c r="AB15" s="183"/>
    </row>
    <row r="16" spans="2:28" ht="56.25" customHeight="1" x14ac:dyDescent="0.2">
      <c r="B16" s="1"/>
      <c r="C16" s="235"/>
      <c r="D16" s="222"/>
      <c r="E16" s="226"/>
      <c r="F16" s="224" t="s">
        <v>20</v>
      </c>
      <c r="G16" s="224"/>
      <c r="H16" s="224"/>
      <c r="I16" s="109" t="s">
        <v>17</v>
      </c>
      <c r="J16" s="22" t="s">
        <v>29</v>
      </c>
      <c r="K16" s="23"/>
      <c r="L16" s="24"/>
      <c r="M16" s="25"/>
      <c r="N16" s="18"/>
      <c r="O16" s="1"/>
      <c r="Q16" s="102" t="str">
        <f t="shared" si="0"/>
        <v>×</v>
      </c>
    </row>
    <row r="17" spans="2:34" ht="56.25" customHeight="1" x14ac:dyDescent="0.2">
      <c r="B17" s="1"/>
      <c r="C17" s="235"/>
      <c r="D17" s="222"/>
      <c r="E17" s="226"/>
      <c r="F17" s="224" t="s">
        <v>21</v>
      </c>
      <c r="G17" s="224"/>
      <c r="H17" s="224"/>
      <c r="I17" s="109" t="s">
        <v>17</v>
      </c>
      <c r="J17" s="22" t="s">
        <v>29</v>
      </c>
      <c r="K17" s="23"/>
      <c r="L17" s="24"/>
      <c r="M17" s="25"/>
      <c r="N17" s="18"/>
      <c r="O17" s="1"/>
      <c r="Q17" s="102" t="str">
        <f t="shared" si="0"/>
        <v>×</v>
      </c>
    </row>
    <row r="18" spans="2:34" ht="56.25" customHeight="1" x14ac:dyDescent="0.2">
      <c r="B18" s="1"/>
      <c r="C18" s="235"/>
      <c r="D18" s="222"/>
      <c r="E18" s="226"/>
      <c r="F18" s="224" t="s">
        <v>24</v>
      </c>
      <c r="G18" s="224"/>
      <c r="H18" s="224"/>
      <c r="I18" s="109" t="s">
        <v>17</v>
      </c>
      <c r="J18" s="22" t="s">
        <v>29</v>
      </c>
      <c r="K18" s="23"/>
      <c r="L18" s="24"/>
      <c r="M18" s="25"/>
      <c r="N18" s="18"/>
      <c r="O18" s="1"/>
      <c r="Q18" s="102" t="str">
        <f t="shared" si="0"/>
        <v>×</v>
      </c>
    </row>
    <row r="19" spans="2:34" ht="56.25" customHeight="1" x14ac:dyDescent="0.2">
      <c r="B19" s="1"/>
      <c r="C19" s="235"/>
      <c r="D19" s="222"/>
      <c r="E19" s="226"/>
      <c r="F19" s="224" t="s">
        <v>25</v>
      </c>
      <c r="G19" s="224"/>
      <c r="H19" s="224"/>
      <c r="I19" s="109" t="s">
        <v>17</v>
      </c>
      <c r="J19" s="22" t="s">
        <v>29</v>
      </c>
      <c r="K19" s="23"/>
      <c r="L19" s="24"/>
      <c r="M19" s="25"/>
      <c r="N19" s="18"/>
      <c r="O19" s="1"/>
      <c r="Q19" s="102" t="str">
        <f t="shared" si="0"/>
        <v>×</v>
      </c>
    </row>
    <row r="20" spans="2:34" ht="56.25" customHeight="1" x14ac:dyDescent="0.2">
      <c r="B20" s="1"/>
      <c r="C20" s="235"/>
      <c r="D20" s="222"/>
      <c r="E20" s="226"/>
      <c r="F20" s="224" t="s">
        <v>26</v>
      </c>
      <c r="G20" s="224"/>
      <c r="H20" s="224"/>
      <c r="I20" s="109" t="s">
        <v>17</v>
      </c>
      <c r="J20" s="22" t="s">
        <v>29</v>
      </c>
      <c r="K20" s="23"/>
      <c r="L20" s="24"/>
      <c r="M20" s="25"/>
      <c r="N20" s="18"/>
      <c r="O20" s="1"/>
      <c r="Q20" s="102" t="str">
        <f t="shared" si="0"/>
        <v>×</v>
      </c>
    </row>
    <row r="21" spans="2:34" ht="56.25" customHeight="1" x14ac:dyDescent="0.2">
      <c r="B21" s="1"/>
      <c r="C21" s="235"/>
      <c r="D21" s="222"/>
      <c r="E21" s="226"/>
      <c r="F21" s="224" t="s">
        <v>27</v>
      </c>
      <c r="G21" s="224"/>
      <c r="H21" s="224"/>
      <c r="I21" s="109" t="s">
        <v>17</v>
      </c>
      <c r="J21" s="22" t="s">
        <v>29</v>
      </c>
      <c r="K21" s="23"/>
      <c r="L21" s="24"/>
      <c r="M21" s="25"/>
      <c r="N21" s="18"/>
      <c r="O21" s="1"/>
      <c r="Q21" s="102" t="str">
        <f t="shared" si="0"/>
        <v>×</v>
      </c>
    </row>
    <row r="22" spans="2:34" ht="56.25" customHeight="1" x14ac:dyDescent="0.2">
      <c r="B22" s="1"/>
      <c r="C22" s="235"/>
      <c r="D22" s="222"/>
      <c r="E22" s="226"/>
      <c r="F22" s="229" t="s">
        <v>28</v>
      </c>
      <c r="G22" s="224"/>
      <c r="H22" s="224"/>
      <c r="I22" s="109" t="s">
        <v>17</v>
      </c>
      <c r="J22" s="22" t="s">
        <v>29</v>
      </c>
      <c r="K22" s="23"/>
      <c r="L22" s="24"/>
      <c r="M22" s="25"/>
      <c r="N22" s="18"/>
      <c r="O22" s="1"/>
      <c r="Q22" s="102" t="str">
        <f t="shared" si="0"/>
        <v>×</v>
      </c>
    </row>
    <row r="23" spans="2:34" ht="52.5" customHeight="1" x14ac:dyDescent="0.2">
      <c r="B23" s="1"/>
      <c r="C23" s="235"/>
      <c r="D23" s="222"/>
      <c r="E23" s="226"/>
      <c r="F23" s="26"/>
      <c r="G23" s="224" t="s">
        <v>215</v>
      </c>
      <c r="H23" s="224"/>
      <c r="I23" s="109"/>
      <c r="J23" s="22" t="s">
        <v>29</v>
      </c>
      <c r="K23" s="23"/>
      <c r="L23" s="24"/>
      <c r="M23" s="25"/>
      <c r="N23" s="18"/>
      <c r="O23" s="1"/>
      <c r="Q23" s="102" t="str">
        <f>IF(COUNTIF(K23:L23,"✔")=1,"○","×")</f>
        <v>×</v>
      </c>
    </row>
    <row r="24" spans="2:34" ht="52.5" customHeight="1" x14ac:dyDescent="0.2">
      <c r="B24" s="1"/>
      <c r="C24" s="235"/>
      <c r="D24" s="222"/>
      <c r="E24" s="226"/>
      <c r="F24" s="27"/>
      <c r="G24" s="224" t="s">
        <v>216</v>
      </c>
      <c r="H24" s="224"/>
      <c r="I24" s="109"/>
      <c r="J24" s="22" t="s">
        <v>29</v>
      </c>
      <c r="K24" s="23"/>
      <c r="L24" s="24"/>
      <c r="M24" s="25"/>
      <c r="N24" s="18"/>
      <c r="O24" s="1"/>
      <c r="Q24" s="102" t="str">
        <f>IF(COUNTIF(K24:L24,"✔")=1,"○","×")</f>
        <v>×</v>
      </c>
    </row>
    <row r="25" spans="2:34" ht="56.25" customHeight="1" x14ac:dyDescent="0.2">
      <c r="B25" s="1"/>
      <c r="C25" s="235"/>
      <c r="D25" s="222"/>
      <c r="E25" s="226" t="s">
        <v>30</v>
      </c>
      <c r="F25" s="224" t="s">
        <v>31</v>
      </c>
      <c r="G25" s="224"/>
      <c r="H25" s="224"/>
      <c r="I25" s="109" t="s">
        <v>17</v>
      </c>
      <c r="J25" s="22" t="s">
        <v>29</v>
      </c>
      <c r="K25" s="23"/>
      <c r="L25" s="24"/>
      <c r="M25" s="25"/>
      <c r="N25" s="18"/>
      <c r="O25" s="1"/>
      <c r="Q25" s="102" t="str">
        <f>IF(K25="✔","○","×")</f>
        <v>×</v>
      </c>
    </row>
    <row r="26" spans="2:34" ht="56.25" customHeight="1" x14ac:dyDescent="0.2">
      <c r="B26" s="1"/>
      <c r="C26" s="235"/>
      <c r="D26" s="222"/>
      <c r="E26" s="226"/>
      <c r="F26" s="224" t="s">
        <v>32</v>
      </c>
      <c r="G26" s="224"/>
      <c r="H26" s="224"/>
      <c r="I26" s="109"/>
      <c r="J26" s="22"/>
      <c r="K26" s="118"/>
      <c r="L26" s="119"/>
      <c r="M26" s="25"/>
      <c r="N26" s="18"/>
      <c r="O26" s="1"/>
    </row>
    <row r="27" spans="2:34" ht="56.25" customHeight="1" x14ac:dyDescent="0.2">
      <c r="B27" s="1"/>
      <c r="C27" s="235"/>
      <c r="D27" s="222"/>
      <c r="E27" s="226"/>
      <c r="F27" s="224" t="s">
        <v>33</v>
      </c>
      <c r="G27" s="224"/>
      <c r="H27" s="224"/>
      <c r="I27" s="109"/>
      <c r="J27" s="22" t="s">
        <v>29</v>
      </c>
      <c r="K27" s="23"/>
      <c r="L27" s="24"/>
      <c r="M27" s="25"/>
      <c r="N27" s="18"/>
      <c r="O27" s="1"/>
      <c r="Q27" s="102" t="str">
        <f>IF(COUNTIF(K27:L27,"✔")=1,"○","×")</f>
        <v>×</v>
      </c>
    </row>
    <row r="28" spans="2:34" ht="56.25" customHeight="1" x14ac:dyDescent="0.2">
      <c r="B28" s="1"/>
      <c r="C28" s="235"/>
      <c r="D28" s="222"/>
      <c r="E28" s="226" t="s">
        <v>34</v>
      </c>
      <c r="F28" s="224" t="s">
        <v>35</v>
      </c>
      <c r="G28" s="224"/>
      <c r="H28" s="224"/>
      <c r="I28" s="109" t="s">
        <v>17</v>
      </c>
      <c r="J28" s="22" t="s">
        <v>29</v>
      </c>
      <c r="K28" s="23"/>
      <c r="L28" s="24"/>
      <c r="M28" s="25"/>
      <c r="N28" s="18"/>
      <c r="O28" s="1"/>
      <c r="Q28" s="102" t="str">
        <f>IF(K28="✔","○","×")</f>
        <v>×</v>
      </c>
      <c r="T28" s="289" t="s">
        <v>576</v>
      </c>
      <c r="U28" s="289"/>
      <c r="V28" s="289"/>
      <c r="W28" s="289"/>
      <c r="X28" s="289"/>
      <c r="Y28" s="289"/>
      <c r="Z28" s="289"/>
      <c r="AA28" s="289"/>
      <c r="AB28" s="289"/>
      <c r="AC28" s="289"/>
      <c r="AD28" s="289"/>
      <c r="AE28" s="289"/>
      <c r="AF28" s="289"/>
      <c r="AG28" s="289"/>
      <c r="AH28" s="289"/>
    </row>
    <row r="29" spans="2:34" ht="80.25" customHeight="1" x14ac:dyDescent="0.2">
      <c r="B29" s="1"/>
      <c r="C29" s="235"/>
      <c r="D29" s="222"/>
      <c r="E29" s="226"/>
      <c r="F29" s="224" t="s">
        <v>36</v>
      </c>
      <c r="G29" s="224"/>
      <c r="H29" s="224"/>
      <c r="I29" s="109" t="s">
        <v>17</v>
      </c>
      <c r="J29" s="22" t="s">
        <v>29</v>
      </c>
      <c r="K29" s="23"/>
      <c r="L29" s="24"/>
      <c r="M29" s="25"/>
      <c r="N29" s="18"/>
      <c r="O29" s="1"/>
      <c r="Q29" s="102" t="str">
        <f>IF(K29="✔","○","×")</f>
        <v>×</v>
      </c>
    </row>
    <row r="30" spans="2:34" ht="56.25" customHeight="1" x14ac:dyDescent="0.2">
      <c r="B30" s="1"/>
      <c r="C30" s="235"/>
      <c r="D30" s="222"/>
      <c r="E30" s="30" t="s">
        <v>37</v>
      </c>
      <c r="F30" s="224" t="s">
        <v>38</v>
      </c>
      <c r="G30" s="224"/>
      <c r="H30" s="224"/>
      <c r="I30" s="109" t="s">
        <v>17</v>
      </c>
      <c r="J30" s="22" t="s">
        <v>29</v>
      </c>
      <c r="K30" s="23"/>
      <c r="L30" s="24"/>
      <c r="M30" s="25"/>
      <c r="N30" s="18"/>
      <c r="O30" s="1"/>
      <c r="Q30" s="102" t="str">
        <f>IF(K30="✔","○","×")</f>
        <v>×</v>
      </c>
    </row>
    <row r="31" spans="2:34" ht="56.25" customHeight="1" x14ac:dyDescent="0.2">
      <c r="B31" s="1"/>
      <c r="C31" s="235"/>
      <c r="D31" s="222"/>
      <c r="E31" s="30" t="s">
        <v>39</v>
      </c>
      <c r="F31" s="224" t="s">
        <v>40</v>
      </c>
      <c r="G31" s="224"/>
      <c r="H31" s="224"/>
      <c r="I31" s="109"/>
      <c r="J31" s="22" t="s">
        <v>29</v>
      </c>
      <c r="K31" s="23"/>
      <c r="L31" s="24"/>
      <c r="M31" s="25"/>
      <c r="N31" s="18"/>
      <c r="O31" s="1"/>
      <c r="Q31" s="102" t="str">
        <f>IF(COUNTIF(K31:L31,"✔")=1,"○","×")</f>
        <v>×</v>
      </c>
    </row>
    <row r="32" spans="2:34" ht="80.25" customHeight="1" thickBot="1" x14ac:dyDescent="0.25">
      <c r="B32" s="1"/>
      <c r="C32" s="236"/>
      <c r="D32" s="223"/>
      <c r="E32" s="31" t="s">
        <v>41</v>
      </c>
      <c r="F32" s="232" t="s">
        <v>42</v>
      </c>
      <c r="G32" s="232"/>
      <c r="H32" s="232"/>
      <c r="I32" s="110" t="s">
        <v>17</v>
      </c>
      <c r="J32" s="34" t="s">
        <v>29</v>
      </c>
      <c r="K32" s="35"/>
      <c r="L32" s="36"/>
      <c r="M32" s="37"/>
      <c r="N32" s="18"/>
      <c r="O32" s="1"/>
      <c r="Q32" s="102" t="str">
        <f>IF(K32="✔","○","×")</f>
        <v>×</v>
      </c>
    </row>
    <row r="33" spans="2:19" ht="50.25" customHeight="1" x14ac:dyDescent="0.2">
      <c r="B33" s="1"/>
      <c r="C33" s="257" t="s">
        <v>43</v>
      </c>
      <c r="D33" s="260" t="s">
        <v>44</v>
      </c>
      <c r="E33" s="263" t="s">
        <v>15</v>
      </c>
      <c r="F33" s="227" t="s">
        <v>45</v>
      </c>
      <c r="G33" s="227"/>
      <c r="H33" s="227"/>
      <c r="I33" s="12"/>
      <c r="J33" s="38" t="s">
        <v>18</v>
      </c>
      <c r="K33" s="15"/>
      <c r="L33" s="16"/>
      <c r="M33" s="17"/>
      <c r="N33" s="18"/>
      <c r="O33" s="1"/>
      <c r="Q33" s="102" t="str">
        <f>IF(COUNTIF(K33:L33,"✔")=1,"○","×")</f>
        <v>×</v>
      </c>
    </row>
    <row r="34" spans="2:19" ht="50.25" customHeight="1" x14ac:dyDescent="0.2">
      <c r="B34" s="1"/>
      <c r="C34" s="258"/>
      <c r="D34" s="261"/>
      <c r="E34" s="264"/>
      <c r="F34" s="297" t="s">
        <v>46</v>
      </c>
      <c r="G34" s="252" t="s">
        <v>238</v>
      </c>
      <c r="H34" s="252"/>
      <c r="I34" s="20"/>
      <c r="J34" s="39"/>
      <c r="K34" s="118"/>
      <c r="L34" s="119"/>
      <c r="M34" s="25"/>
      <c r="N34" s="18"/>
      <c r="O34" s="1"/>
      <c r="R34" s="115"/>
    </row>
    <row r="35" spans="2:19" ht="50.25" customHeight="1" x14ac:dyDescent="0.2">
      <c r="B35" s="1"/>
      <c r="C35" s="258"/>
      <c r="D35" s="261"/>
      <c r="E35" s="264"/>
      <c r="F35" s="265"/>
      <c r="G35" s="224" t="s">
        <v>239</v>
      </c>
      <c r="H35" s="224"/>
      <c r="I35" s="20"/>
      <c r="J35" s="39"/>
      <c r="K35" s="118"/>
      <c r="L35" s="119"/>
      <c r="M35" s="25"/>
      <c r="N35" s="18"/>
      <c r="O35" s="1"/>
      <c r="R35" s="103" t="s">
        <v>196</v>
      </c>
      <c r="S35" s="104">
        <f>COUNTIF(K42:K54,"✔")</f>
        <v>0</v>
      </c>
    </row>
    <row r="36" spans="2:19" ht="50.25" customHeight="1" x14ac:dyDescent="0.2">
      <c r="B36" s="1"/>
      <c r="C36" s="258"/>
      <c r="D36" s="261"/>
      <c r="E36" s="264"/>
      <c r="F36" s="265"/>
      <c r="G36" s="224" t="s">
        <v>240</v>
      </c>
      <c r="H36" s="224"/>
      <c r="I36" s="20"/>
      <c r="J36" s="39"/>
      <c r="K36" s="118"/>
      <c r="L36" s="119"/>
      <c r="M36" s="25"/>
      <c r="N36" s="18"/>
      <c r="O36" s="1"/>
      <c r="R36" s="115"/>
    </row>
    <row r="37" spans="2:19" ht="50.25" customHeight="1" x14ac:dyDescent="0.2">
      <c r="B37" s="1"/>
      <c r="C37" s="258"/>
      <c r="D37" s="261"/>
      <c r="E37" s="264"/>
      <c r="F37" s="265"/>
      <c r="G37" s="224" t="s">
        <v>241</v>
      </c>
      <c r="H37" s="224"/>
      <c r="I37" s="20"/>
      <c r="J37" s="39"/>
      <c r="K37" s="118"/>
      <c r="L37" s="119"/>
      <c r="M37" s="25"/>
      <c r="N37" s="18"/>
      <c r="O37" s="1"/>
    </row>
    <row r="38" spans="2:19" ht="50.25" customHeight="1" x14ac:dyDescent="0.2">
      <c r="B38" s="1"/>
      <c r="C38" s="258"/>
      <c r="D38" s="261"/>
      <c r="E38" s="264"/>
      <c r="F38" s="265"/>
      <c r="G38" s="224" t="s">
        <v>242</v>
      </c>
      <c r="H38" s="224"/>
      <c r="I38" s="20"/>
      <c r="J38" s="39"/>
      <c r="K38" s="118"/>
      <c r="L38" s="119"/>
      <c r="M38" s="25"/>
      <c r="N38" s="18"/>
      <c r="O38" s="1"/>
    </row>
    <row r="39" spans="2:19" ht="50.25" customHeight="1" x14ac:dyDescent="0.2">
      <c r="B39" s="1"/>
      <c r="C39" s="258"/>
      <c r="D39" s="261"/>
      <c r="E39" s="264"/>
      <c r="F39" s="265"/>
      <c r="G39" s="224" t="s">
        <v>243</v>
      </c>
      <c r="H39" s="224"/>
      <c r="I39" s="20"/>
      <c r="J39" s="39"/>
      <c r="K39" s="118"/>
      <c r="L39" s="119"/>
      <c r="M39" s="25"/>
      <c r="N39" s="18"/>
      <c r="O39" s="1"/>
    </row>
    <row r="40" spans="2:19" ht="50.25" customHeight="1" x14ac:dyDescent="0.2">
      <c r="B40" s="1"/>
      <c r="C40" s="258"/>
      <c r="D40" s="261"/>
      <c r="E40" s="264"/>
      <c r="F40" s="265"/>
      <c r="G40" s="224" t="s">
        <v>249</v>
      </c>
      <c r="H40" s="224"/>
      <c r="I40" s="20"/>
      <c r="J40" s="39"/>
      <c r="K40" s="118"/>
      <c r="L40" s="119"/>
      <c r="M40" s="25"/>
      <c r="N40" s="18"/>
      <c r="O40" s="1"/>
    </row>
    <row r="41" spans="2:19" ht="50.25" customHeight="1" x14ac:dyDescent="0.2">
      <c r="B41" s="1"/>
      <c r="C41" s="258"/>
      <c r="D41" s="261"/>
      <c r="E41" s="264"/>
      <c r="F41" s="265"/>
      <c r="G41" s="224" t="s">
        <v>224</v>
      </c>
      <c r="H41" s="224"/>
      <c r="I41" s="20"/>
      <c r="J41" s="39"/>
      <c r="K41" s="118"/>
      <c r="L41" s="119"/>
      <c r="M41" s="25"/>
      <c r="N41" s="18"/>
      <c r="O41" s="1"/>
    </row>
    <row r="42" spans="2:19" ht="50.25" customHeight="1" x14ac:dyDescent="0.2">
      <c r="B42" s="1"/>
      <c r="C42" s="258"/>
      <c r="D42" s="261"/>
      <c r="E42" s="264"/>
      <c r="F42" s="297" t="s">
        <v>47</v>
      </c>
      <c r="G42" s="252" t="s">
        <v>225</v>
      </c>
      <c r="H42" s="252"/>
      <c r="I42" s="40"/>
      <c r="J42" s="42" t="s">
        <v>29</v>
      </c>
      <c r="K42" s="76"/>
      <c r="L42" s="52"/>
      <c r="M42" s="77"/>
      <c r="N42" s="18"/>
      <c r="O42" s="1"/>
      <c r="Q42" s="102" t="str">
        <f>IF(((K33="✔")*(COUNTIF(K42:M42,"✔")=0)),"×","○")</f>
        <v>○</v>
      </c>
    </row>
    <row r="43" spans="2:19" ht="50.25" customHeight="1" x14ac:dyDescent="0.2">
      <c r="B43" s="1"/>
      <c r="C43" s="258"/>
      <c r="D43" s="261"/>
      <c r="E43" s="264"/>
      <c r="F43" s="265"/>
      <c r="G43" s="224" t="s">
        <v>245</v>
      </c>
      <c r="H43" s="224"/>
      <c r="I43" s="20"/>
      <c r="J43" s="39" t="s">
        <v>29</v>
      </c>
      <c r="K43" s="23"/>
      <c r="L43" s="24"/>
      <c r="M43" s="29"/>
      <c r="N43" s="18"/>
      <c r="O43" s="1"/>
      <c r="Q43" s="102" t="str">
        <f>IF(((K33="✔")*(COUNTIF(K43:M43,"✔")=0)),"×","○")</f>
        <v>○</v>
      </c>
    </row>
    <row r="44" spans="2:19" ht="50.25" customHeight="1" x14ac:dyDescent="0.2">
      <c r="B44" s="1"/>
      <c r="C44" s="258"/>
      <c r="D44" s="261"/>
      <c r="E44" s="264"/>
      <c r="F44" s="265"/>
      <c r="G44" s="224" t="s">
        <v>246</v>
      </c>
      <c r="H44" s="224"/>
      <c r="I44" s="20"/>
      <c r="J44" s="39" t="s">
        <v>29</v>
      </c>
      <c r="K44" s="23"/>
      <c r="L44" s="24"/>
      <c r="M44" s="29"/>
      <c r="N44" s="18"/>
      <c r="O44" s="1"/>
      <c r="Q44" s="102" t="str">
        <f>IF(((K33="✔")*(COUNTIF(K44:M44,"✔")=0)),"×","○")</f>
        <v>○</v>
      </c>
    </row>
    <row r="45" spans="2:19" ht="50.25" customHeight="1" x14ac:dyDescent="0.2">
      <c r="B45" s="1"/>
      <c r="C45" s="258"/>
      <c r="D45" s="261"/>
      <c r="E45" s="264"/>
      <c r="F45" s="265"/>
      <c r="G45" s="224" t="s">
        <v>228</v>
      </c>
      <c r="H45" s="224"/>
      <c r="I45" s="20"/>
      <c r="J45" s="39" t="s">
        <v>29</v>
      </c>
      <c r="K45" s="23"/>
      <c r="L45" s="24"/>
      <c r="M45" s="29"/>
      <c r="N45" s="18"/>
      <c r="O45" s="1"/>
      <c r="Q45" s="102" t="str">
        <f>IF(((K33="✔")*(COUNTIF(K45:M45,"✔")=0)),"×","○")</f>
        <v>○</v>
      </c>
    </row>
    <row r="46" spans="2:19" ht="50.25" customHeight="1" x14ac:dyDescent="0.2">
      <c r="B46" s="1"/>
      <c r="C46" s="258"/>
      <c r="D46" s="261"/>
      <c r="E46" s="264"/>
      <c r="F46" s="265"/>
      <c r="G46" s="224" t="s">
        <v>250</v>
      </c>
      <c r="H46" s="224"/>
      <c r="I46" s="20"/>
      <c r="J46" s="39" t="s">
        <v>29</v>
      </c>
      <c r="K46" s="23"/>
      <c r="L46" s="24"/>
      <c r="M46" s="29"/>
      <c r="N46" s="18"/>
      <c r="O46" s="1"/>
      <c r="Q46" s="102" t="str">
        <f>IF(((K33="✔")*(COUNTIF(K46:M46,"✔")=0)),"×","○")</f>
        <v>○</v>
      </c>
    </row>
    <row r="47" spans="2:19" ht="50.25" customHeight="1" x14ac:dyDescent="0.2">
      <c r="B47" s="1"/>
      <c r="C47" s="258"/>
      <c r="D47" s="261"/>
      <c r="E47" s="264"/>
      <c r="F47" s="265"/>
      <c r="G47" s="224" t="s">
        <v>248</v>
      </c>
      <c r="H47" s="224"/>
      <c r="I47" s="20"/>
      <c r="J47" s="39" t="s">
        <v>29</v>
      </c>
      <c r="K47" s="23"/>
      <c r="L47" s="24"/>
      <c r="M47" s="29"/>
      <c r="N47" s="18"/>
      <c r="O47" s="1"/>
      <c r="Q47" s="102" t="str">
        <f>IF(((K33="✔")*(COUNTIF(K47:M47,"✔")=0)),"×","○")</f>
        <v>○</v>
      </c>
    </row>
    <row r="48" spans="2:19" ht="50.25" customHeight="1" x14ac:dyDescent="0.2">
      <c r="B48" s="1"/>
      <c r="C48" s="258"/>
      <c r="D48" s="261"/>
      <c r="E48" s="264"/>
      <c r="F48" s="265"/>
      <c r="G48" s="224" t="s">
        <v>231</v>
      </c>
      <c r="H48" s="224"/>
      <c r="I48" s="20"/>
      <c r="J48" s="39" t="s">
        <v>29</v>
      </c>
      <c r="K48" s="23"/>
      <c r="L48" s="24"/>
      <c r="M48" s="29"/>
      <c r="N48" s="18"/>
      <c r="O48" s="1"/>
      <c r="Q48" s="102" t="str">
        <f>IF(((K33="✔")*(COUNTIF(K48:M48,"✔")=0)),"×","○")</f>
        <v>○</v>
      </c>
    </row>
    <row r="49" spans="2:19" ht="50.25" customHeight="1" x14ac:dyDescent="0.2">
      <c r="B49" s="1"/>
      <c r="C49" s="258"/>
      <c r="D49" s="261"/>
      <c r="E49" s="264"/>
      <c r="F49" s="265"/>
      <c r="G49" s="253" t="s">
        <v>232</v>
      </c>
      <c r="H49" s="254"/>
      <c r="I49" s="20"/>
      <c r="J49" s="39" t="s">
        <v>29</v>
      </c>
      <c r="K49" s="23"/>
      <c r="L49" s="24"/>
      <c r="M49" s="29"/>
      <c r="N49" s="18"/>
      <c r="O49" s="1"/>
      <c r="Q49" s="102" t="str">
        <f>IF(((K33="✔")*(COUNTIF(K49:M49,"✔")=0)),"×","○")</f>
        <v>○</v>
      </c>
    </row>
    <row r="50" spans="2:19" ht="50.25" customHeight="1" x14ac:dyDescent="0.2">
      <c r="B50" s="1"/>
      <c r="C50" s="258"/>
      <c r="D50" s="261"/>
      <c r="E50" s="264"/>
      <c r="F50" s="265"/>
      <c r="G50" s="224" t="s">
        <v>251</v>
      </c>
      <c r="H50" s="224"/>
      <c r="I50" s="20"/>
      <c r="J50" s="39" t="s">
        <v>29</v>
      </c>
      <c r="K50" s="23"/>
      <c r="L50" s="24"/>
      <c r="M50" s="29"/>
      <c r="N50" s="18"/>
      <c r="O50" s="1"/>
      <c r="Q50" s="102" t="str">
        <f>IF(((K33="✔")*(COUNTIF(K50:M50,"✔")=0)),"×","○")</f>
        <v>○</v>
      </c>
    </row>
    <row r="51" spans="2:19" ht="50.25" customHeight="1" x14ac:dyDescent="0.2">
      <c r="B51" s="1"/>
      <c r="C51" s="258"/>
      <c r="D51" s="261"/>
      <c r="E51" s="264"/>
      <c r="F51" s="265"/>
      <c r="G51" s="224" t="s">
        <v>234</v>
      </c>
      <c r="H51" s="224"/>
      <c r="I51" s="20"/>
      <c r="J51" s="39" t="s">
        <v>29</v>
      </c>
      <c r="K51" s="23"/>
      <c r="L51" s="24"/>
      <c r="M51" s="29"/>
      <c r="N51" s="18"/>
      <c r="O51" s="1"/>
      <c r="Q51" s="102" t="str">
        <f>IF(((K33="✔")*(COUNTIF(K51:M51,"✔")=0)),"×","○")</f>
        <v>○</v>
      </c>
    </row>
    <row r="52" spans="2:19" ht="50.25" customHeight="1" x14ac:dyDescent="0.2">
      <c r="B52" s="1"/>
      <c r="C52" s="258"/>
      <c r="D52" s="261"/>
      <c r="E52" s="264"/>
      <c r="F52" s="265"/>
      <c r="G52" s="224" t="s">
        <v>235</v>
      </c>
      <c r="H52" s="224"/>
      <c r="I52" s="20"/>
      <c r="J52" s="39" t="s">
        <v>29</v>
      </c>
      <c r="K52" s="23"/>
      <c r="L52" s="24"/>
      <c r="M52" s="29"/>
      <c r="N52" s="18"/>
      <c r="O52" s="1"/>
      <c r="Q52" s="102" t="str">
        <f>IF(((K33="✔")*(COUNTIF(K52:M52,"✔")=0)),"×","○")</f>
        <v>○</v>
      </c>
    </row>
    <row r="53" spans="2:19" ht="50.25" customHeight="1" x14ac:dyDescent="0.2">
      <c r="B53" s="1"/>
      <c r="C53" s="258"/>
      <c r="D53" s="261"/>
      <c r="E53" s="264"/>
      <c r="F53" s="265"/>
      <c r="G53" s="224" t="s">
        <v>236</v>
      </c>
      <c r="H53" s="224"/>
      <c r="I53" s="20"/>
      <c r="J53" s="39" t="s">
        <v>29</v>
      </c>
      <c r="K53" s="23"/>
      <c r="L53" s="24"/>
      <c r="M53" s="29"/>
      <c r="N53" s="18"/>
      <c r="O53" s="1"/>
      <c r="Q53" s="102" t="str">
        <f>IF(((K33="✔")*(COUNTIF(K53:M53,"✔")=0)),"×","○")</f>
        <v>○</v>
      </c>
    </row>
    <row r="54" spans="2:19" ht="50.25" customHeight="1" x14ac:dyDescent="0.2">
      <c r="B54" s="1"/>
      <c r="C54" s="258"/>
      <c r="D54" s="261"/>
      <c r="E54" s="264"/>
      <c r="F54" s="265"/>
      <c r="G54" s="224" t="s">
        <v>237</v>
      </c>
      <c r="H54" s="224"/>
      <c r="I54" s="20"/>
      <c r="J54" s="39" t="s">
        <v>29</v>
      </c>
      <c r="K54" s="23"/>
      <c r="L54" s="24"/>
      <c r="M54" s="29"/>
      <c r="N54" s="18"/>
      <c r="O54" s="1"/>
      <c r="Q54" s="102" t="str">
        <f>IF(((K33="✔")*(COUNTIF(K54:M54,"✔")=0)),"×","○")</f>
        <v>○</v>
      </c>
    </row>
    <row r="55" spans="2:19" ht="50.25" customHeight="1" x14ac:dyDescent="0.2">
      <c r="B55" s="1"/>
      <c r="C55" s="258"/>
      <c r="D55" s="261"/>
      <c r="E55" s="28" t="s">
        <v>30</v>
      </c>
      <c r="F55" s="252" t="s">
        <v>48</v>
      </c>
      <c r="G55" s="252"/>
      <c r="H55" s="252"/>
      <c r="I55" s="40"/>
      <c r="J55" s="42" t="s">
        <v>29</v>
      </c>
      <c r="K55" s="23"/>
      <c r="L55" s="24"/>
      <c r="M55" s="29"/>
      <c r="N55" s="18"/>
      <c r="O55" s="1"/>
      <c r="Q55" s="102" t="str">
        <f>IF(((K33="✔")*(COUNTIF(K55:M55,"✔")=0)),"×","○")</f>
        <v>○</v>
      </c>
    </row>
    <row r="56" spans="2:19" ht="50.25" customHeight="1" x14ac:dyDescent="0.2">
      <c r="B56" s="1"/>
      <c r="C56" s="258"/>
      <c r="D56" s="261"/>
      <c r="E56" s="41" t="s">
        <v>34</v>
      </c>
      <c r="F56" s="224" t="s">
        <v>49</v>
      </c>
      <c r="G56" s="224"/>
      <c r="H56" s="224"/>
      <c r="I56" s="20"/>
      <c r="J56" s="39" t="s">
        <v>29</v>
      </c>
      <c r="K56" s="23"/>
      <c r="L56" s="24"/>
      <c r="M56" s="25"/>
      <c r="N56" s="18"/>
      <c r="O56" s="1"/>
      <c r="Q56" s="102" t="str">
        <f>IF(COUNTIF(K56:L56,"✔")=1,"○","×")</f>
        <v>×</v>
      </c>
    </row>
    <row r="57" spans="2:19" ht="50.25" customHeight="1" thickBot="1" x14ac:dyDescent="0.25">
      <c r="B57" s="1"/>
      <c r="C57" s="259"/>
      <c r="D57" s="262"/>
      <c r="E57" s="33" t="s">
        <v>37</v>
      </c>
      <c r="F57" s="232" t="s">
        <v>50</v>
      </c>
      <c r="G57" s="232"/>
      <c r="H57" s="232"/>
      <c r="I57" s="32"/>
      <c r="J57" s="43" t="s">
        <v>29</v>
      </c>
      <c r="K57" s="35"/>
      <c r="L57" s="36"/>
      <c r="M57" s="37"/>
      <c r="N57" s="18"/>
      <c r="O57" s="1"/>
      <c r="Q57" s="102" t="str">
        <f>IF(COUNTIF(K57:L57,"✔")=1,"○","×")</f>
        <v>×</v>
      </c>
    </row>
    <row r="58" spans="2:19" ht="63" customHeight="1" x14ac:dyDescent="0.2">
      <c r="B58" s="1"/>
      <c r="C58" s="292" t="s">
        <v>51</v>
      </c>
      <c r="D58" s="260" t="s">
        <v>52</v>
      </c>
      <c r="E58" s="263" t="s">
        <v>15</v>
      </c>
      <c r="F58" s="269" t="s">
        <v>53</v>
      </c>
      <c r="G58" s="270"/>
      <c r="H58" s="271"/>
      <c r="I58" s="111" t="s">
        <v>17</v>
      </c>
      <c r="J58" s="44" t="s">
        <v>18</v>
      </c>
      <c r="K58" s="45"/>
      <c r="L58" s="16"/>
      <c r="M58" s="17"/>
      <c r="N58" s="18"/>
      <c r="O58" s="1"/>
      <c r="Q58" s="102" t="str">
        <f>IF(K58="✔","○","×")</f>
        <v>×</v>
      </c>
    </row>
    <row r="59" spans="2:19" ht="63" customHeight="1" x14ac:dyDescent="0.2">
      <c r="B59" s="1"/>
      <c r="C59" s="293"/>
      <c r="D59" s="261"/>
      <c r="E59" s="264"/>
      <c r="F59" s="255" t="s">
        <v>46</v>
      </c>
      <c r="G59" s="252" t="s">
        <v>54</v>
      </c>
      <c r="H59" s="252"/>
      <c r="I59" s="20"/>
      <c r="J59" s="22"/>
      <c r="K59" s="46"/>
      <c r="L59" s="24"/>
      <c r="M59" s="47"/>
      <c r="N59" s="18"/>
      <c r="O59" s="1"/>
      <c r="R59" s="115"/>
    </row>
    <row r="60" spans="2:19" ht="63" customHeight="1" x14ac:dyDescent="0.2">
      <c r="B60" s="1"/>
      <c r="C60" s="293"/>
      <c r="D60" s="261"/>
      <c r="E60" s="264"/>
      <c r="F60" s="256"/>
      <c r="G60" s="224" t="s">
        <v>55</v>
      </c>
      <c r="H60" s="224"/>
      <c r="I60" s="20"/>
      <c r="J60" s="22"/>
      <c r="K60" s="46"/>
      <c r="L60" s="24"/>
      <c r="M60" s="47"/>
      <c r="N60" s="18"/>
      <c r="O60" s="1"/>
    </row>
    <row r="61" spans="2:19" ht="63" customHeight="1" x14ac:dyDescent="0.2">
      <c r="B61" s="1"/>
      <c r="C61" s="294"/>
      <c r="D61" s="261"/>
      <c r="E61" s="264"/>
      <c r="F61" s="256"/>
      <c r="G61" s="224" t="s">
        <v>56</v>
      </c>
      <c r="H61" s="224"/>
      <c r="I61" s="20"/>
      <c r="J61" s="22"/>
      <c r="K61" s="46"/>
      <c r="L61" s="24"/>
      <c r="M61" s="47"/>
      <c r="N61" s="18"/>
      <c r="O61" s="1"/>
    </row>
    <row r="62" spans="2:19" ht="63" customHeight="1" x14ac:dyDescent="0.2">
      <c r="B62" s="1"/>
      <c r="C62" s="294"/>
      <c r="D62" s="261"/>
      <c r="E62" s="264"/>
      <c r="F62" s="256"/>
      <c r="G62" s="224" t="s">
        <v>57</v>
      </c>
      <c r="H62" s="224"/>
      <c r="I62" s="20"/>
      <c r="J62" s="22"/>
      <c r="K62" s="46"/>
      <c r="L62" s="24"/>
      <c r="M62" s="47"/>
      <c r="N62" s="18"/>
      <c r="O62" s="1"/>
    </row>
    <row r="63" spans="2:19" ht="63" customHeight="1" x14ac:dyDescent="0.2">
      <c r="B63" s="1"/>
      <c r="C63" s="294"/>
      <c r="D63" s="261"/>
      <c r="E63" s="264"/>
      <c r="F63" s="256"/>
      <c r="G63" s="224" t="s">
        <v>58</v>
      </c>
      <c r="H63" s="224"/>
      <c r="I63" s="20"/>
      <c r="J63" s="22"/>
      <c r="K63" s="46"/>
      <c r="L63" s="24"/>
      <c r="M63" s="47"/>
      <c r="N63" s="18"/>
      <c r="O63" s="1"/>
    </row>
    <row r="64" spans="2:19" ht="63" customHeight="1" x14ac:dyDescent="0.2">
      <c r="B64" s="1"/>
      <c r="C64" s="294"/>
      <c r="D64" s="261"/>
      <c r="E64" s="264"/>
      <c r="F64" s="255" t="s">
        <v>47</v>
      </c>
      <c r="G64" s="252" t="s">
        <v>59</v>
      </c>
      <c r="H64" s="252"/>
      <c r="I64" s="40"/>
      <c r="J64" s="48" t="s">
        <v>18</v>
      </c>
      <c r="K64" s="51"/>
      <c r="L64" s="52"/>
      <c r="M64" s="53"/>
      <c r="N64" s="18"/>
      <c r="O64" s="1"/>
      <c r="Q64" s="102" t="str">
        <f>IF(((K58="✔")*(COUNTIF(K64:M64,"✔")=0)),"×","○")</f>
        <v>○</v>
      </c>
      <c r="R64" s="103" t="s">
        <v>194</v>
      </c>
      <c r="S64" s="104" t="str">
        <f>IF(COUNTIF(K64:K66,"✔")&gt;=1,"OK","NG")</f>
        <v>NG</v>
      </c>
    </row>
    <row r="65" spans="2:17" ht="63" customHeight="1" x14ac:dyDescent="0.2">
      <c r="B65" s="1"/>
      <c r="C65" s="294"/>
      <c r="D65" s="261"/>
      <c r="E65" s="264"/>
      <c r="F65" s="256"/>
      <c r="G65" s="224" t="s">
        <v>60</v>
      </c>
      <c r="H65" s="224"/>
      <c r="I65" s="20"/>
      <c r="J65" s="22" t="s">
        <v>18</v>
      </c>
      <c r="K65" s="46"/>
      <c r="L65" s="24"/>
      <c r="M65" s="47"/>
      <c r="N65" s="18"/>
      <c r="O65" s="1"/>
      <c r="Q65" s="102" t="str">
        <f>IF(((K58="✔")*(COUNTIF(K65:M65,"✔")=0)),"×","○")</f>
        <v>○</v>
      </c>
    </row>
    <row r="66" spans="2:17" ht="63" customHeight="1" x14ac:dyDescent="0.2">
      <c r="B66" s="1"/>
      <c r="C66" s="294"/>
      <c r="D66" s="261"/>
      <c r="E66" s="264"/>
      <c r="F66" s="256"/>
      <c r="G66" s="224" t="s">
        <v>61</v>
      </c>
      <c r="H66" s="224"/>
      <c r="I66" s="20"/>
      <c r="J66" s="22" t="s">
        <v>18</v>
      </c>
      <c r="K66" s="46"/>
      <c r="L66" s="24"/>
      <c r="M66" s="47"/>
      <c r="N66" s="18"/>
      <c r="O66" s="1"/>
      <c r="Q66" s="102" t="str">
        <f>IF(((K58="✔")*(COUNTIF(K66:M66,"✔")=0)),"×","○")</f>
        <v>○</v>
      </c>
    </row>
    <row r="67" spans="2:17" ht="63" customHeight="1" x14ac:dyDescent="0.2">
      <c r="B67" s="1"/>
      <c r="C67" s="294"/>
      <c r="D67" s="261"/>
      <c r="E67" s="276" t="s">
        <v>30</v>
      </c>
      <c r="F67" s="275" t="s">
        <v>63</v>
      </c>
      <c r="G67" s="275"/>
      <c r="H67" s="275"/>
      <c r="I67" s="109" t="s">
        <v>17</v>
      </c>
      <c r="J67" s="22" t="s">
        <v>18</v>
      </c>
      <c r="K67" s="46"/>
      <c r="L67" s="24"/>
      <c r="M67" s="25"/>
      <c r="N67" s="18"/>
      <c r="O67" s="1"/>
      <c r="Q67" s="102" t="str">
        <f>IF(K67="✔","○","×")</f>
        <v>×</v>
      </c>
    </row>
    <row r="68" spans="2:17" ht="63" customHeight="1" x14ac:dyDescent="0.2">
      <c r="B68" s="1"/>
      <c r="C68" s="294"/>
      <c r="D68" s="261"/>
      <c r="E68" s="277"/>
      <c r="F68" s="141" t="s">
        <v>46</v>
      </c>
      <c r="G68" s="252" t="s">
        <v>64</v>
      </c>
      <c r="H68" s="252"/>
      <c r="I68" s="20"/>
      <c r="J68" s="22"/>
      <c r="K68" s="46"/>
      <c r="L68" s="24"/>
      <c r="M68" s="47"/>
      <c r="N68" s="18"/>
      <c r="O68" s="1"/>
    </row>
    <row r="69" spans="2:17" ht="63" customHeight="1" x14ac:dyDescent="0.2">
      <c r="B69" s="1"/>
      <c r="C69" s="294"/>
      <c r="D69" s="261"/>
      <c r="E69" s="277"/>
      <c r="F69" s="255" t="s">
        <v>47</v>
      </c>
      <c r="G69" s="139" t="s">
        <v>65</v>
      </c>
      <c r="H69" s="139"/>
      <c r="I69" s="40"/>
      <c r="J69" s="140" t="s">
        <v>18</v>
      </c>
      <c r="K69" s="51"/>
      <c r="L69" s="52"/>
      <c r="M69" s="53"/>
      <c r="N69" s="49"/>
      <c r="O69" s="1"/>
      <c r="Q69" s="102" t="str">
        <f>IF(((K67="✔")*(COUNTIF(K69:M69,"✔")=0)),"×","○")</f>
        <v>○</v>
      </c>
    </row>
    <row r="70" spans="2:17" ht="63" customHeight="1" x14ac:dyDescent="0.2">
      <c r="B70" s="1"/>
      <c r="C70" s="294"/>
      <c r="D70" s="261"/>
      <c r="E70" s="277"/>
      <c r="F70" s="256"/>
      <c r="G70" s="275" t="s">
        <v>66</v>
      </c>
      <c r="H70" s="275"/>
      <c r="I70" s="20"/>
      <c r="J70" s="50" t="s">
        <v>18</v>
      </c>
      <c r="K70" s="46"/>
      <c r="L70" s="24"/>
      <c r="M70" s="47"/>
      <c r="N70" s="49"/>
      <c r="O70" s="1"/>
      <c r="Q70" s="102" t="str">
        <f>IF(((K67="✔")*(COUNTIF(K70:M70,"✔")=0)),"×","○")</f>
        <v>○</v>
      </c>
    </row>
    <row r="71" spans="2:17" ht="63" customHeight="1" x14ac:dyDescent="0.2">
      <c r="B71" s="1"/>
      <c r="C71" s="294"/>
      <c r="D71" s="261"/>
      <c r="E71" s="278"/>
      <c r="F71" s="256"/>
      <c r="G71" s="275" t="s">
        <v>67</v>
      </c>
      <c r="H71" s="279"/>
      <c r="I71" s="20"/>
      <c r="J71" s="50" t="s">
        <v>18</v>
      </c>
      <c r="K71" s="46"/>
      <c r="L71" s="24"/>
      <c r="M71" s="47"/>
      <c r="N71" s="49"/>
      <c r="O71" s="1"/>
      <c r="Q71" s="102" t="str">
        <f>IF(((K67="✔")*(COUNTIF(K71:M71,"✔")=0)),"×","○")</f>
        <v>○</v>
      </c>
    </row>
    <row r="72" spans="2:17" ht="63" customHeight="1" x14ac:dyDescent="0.2">
      <c r="B72" s="1"/>
      <c r="C72" s="294"/>
      <c r="D72" s="261"/>
      <c r="E72" s="264" t="s">
        <v>34</v>
      </c>
      <c r="F72" s="281" t="s">
        <v>69</v>
      </c>
      <c r="G72" s="281"/>
      <c r="H72" s="281"/>
      <c r="I72" s="20"/>
      <c r="J72" s="50" t="s">
        <v>18</v>
      </c>
      <c r="K72" s="46"/>
      <c r="L72" s="24"/>
      <c r="M72" s="25"/>
      <c r="N72" s="49"/>
      <c r="O72" s="1"/>
      <c r="Q72" s="102" t="str">
        <f>IF(COUNTIF(K72:L72,"✔")=1,"○","×")</f>
        <v>×</v>
      </c>
    </row>
    <row r="73" spans="2:17" ht="63" customHeight="1" x14ac:dyDescent="0.2">
      <c r="B73" s="1"/>
      <c r="C73" s="294"/>
      <c r="D73" s="261"/>
      <c r="E73" s="264"/>
      <c r="F73" s="141" t="s">
        <v>46</v>
      </c>
      <c r="G73" s="252" t="s">
        <v>64</v>
      </c>
      <c r="H73" s="252"/>
      <c r="I73" s="20"/>
      <c r="J73" s="50"/>
      <c r="K73" s="46"/>
      <c r="L73" s="24"/>
      <c r="M73" s="47"/>
      <c r="N73" s="49"/>
      <c r="O73" s="1"/>
    </row>
    <row r="74" spans="2:17" ht="63" customHeight="1" x14ac:dyDescent="0.2">
      <c r="B74" s="1"/>
      <c r="C74" s="294"/>
      <c r="D74" s="261"/>
      <c r="E74" s="264"/>
      <c r="F74" s="255" t="s">
        <v>47</v>
      </c>
      <c r="G74" s="273" t="s">
        <v>65</v>
      </c>
      <c r="H74" s="274"/>
      <c r="I74" s="40"/>
      <c r="J74" s="140" t="s">
        <v>18</v>
      </c>
      <c r="K74" s="51"/>
      <c r="L74" s="52"/>
      <c r="M74" s="53"/>
      <c r="N74" s="49"/>
      <c r="O74" s="1"/>
      <c r="Q74" s="102" t="str">
        <f>IF(((K72="✔")*(COUNTIF(K74:M74,"✔")=0)),"×","○")</f>
        <v>○</v>
      </c>
    </row>
    <row r="75" spans="2:17" ht="63" customHeight="1" x14ac:dyDescent="0.2">
      <c r="B75" s="1"/>
      <c r="C75" s="294"/>
      <c r="D75" s="261"/>
      <c r="E75" s="264"/>
      <c r="F75" s="256"/>
      <c r="G75" s="275" t="s">
        <v>66</v>
      </c>
      <c r="H75" s="275"/>
      <c r="I75" s="20"/>
      <c r="J75" s="50" t="s">
        <v>18</v>
      </c>
      <c r="K75" s="46"/>
      <c r="L75" s="24"/>
      <c r="M75" s="47"/>
      <c r="N75" s="49"/>
      <c r="O75" s="1"/>
      <c r="Q75" s="102" t="str">
        <f>IF(((K72="✔")*(COUNTIF(K75:M75,"✔")=0)),"×","○")</f>
        <v>○</v>
      </c>
    </row>
    <row r="76" spans="2:17" ht="63" customHeight="1" thickBot="1" x14ac:dyDescent="0.25">
      <c r="B76" s="1"/>
      <c r="C76" s="295"/>
      <c r="D76" s="262"/>
      <c r="E76" s="280"/>
      <c r="F76" s="272"/>
      <c r="G76" s="282" t="s">
        <v>67</v>
      </c>
      <c r="H76" s="283"/>
      <c r="I76" s="32"/>
      <c r="J76" s="55" t="s">
        <v>18</v>
      </c>
      <c r="K76" s="56"/>
      <c r="L76" s="36"/>
      <c r="M76" s="57"/>
      <c r="N76" s="49"/>
      <c r="O76" s="1"/>
      <c r="Q76" s="102" t="str">
        <f>IF(((K72="✔")*(COUNTIF(K76:M76,"✔")=0)),"×","○")</f>
        <v>○</v>
      </c>
    </row>
    <row r="77" spans="2:17" ht="57.75" customHeight="1" x14ac:dyDescent="0.2">
      <c r="B77" s="1"/>
      <c r="C77" s="257" t="s">
        <v>73</v>
      </c>
      <c r="D77" s="268" t="s">
        <v>74</v>
      </c>
      <c r="E77" s="266" t="s">
        <v>199</v>
      </c>
      <c r="F77" s="268" t="s">
        <v>76</v>
      </c>
      <c r="G77" s="227"/>
      <c r="H77" s="227"/>
      <c r="I77" s="108" t="s">
        <v>17</v>
      </c>
      <c r="J77" s="38" t="s">
        <v>29</v>
      </c>
      <c r="K77" s="15"/>
      <c r="L77" s="16"/>
      <c r="M77" s="17"/>
      <c r="N77" s="18"/>
      <c r="O77" s="1"/>
      <c r="Q77" s="102" t="str">
        <f>IF(K77="✔","○","×")</f>
        <v>×</v>
      </c>
    </row>
    <row r="78" spans="2:17" ht="61.5" customHeight="1" x14ac:dyDescent="0.2">
      <c r="B78" s="1"/>
      <c r="C78" s="258"/>
      <c r="D78" s="287"/>
      <c r="E78" s="267"/>
      <c r="F78" s="58"/>
      <c r="G78" s="224" t="s">
        <v>77</v>
      </c>
      <c r="H78" s="224"/>
      <c r="I78" s="20"/>
      <c r="J78" s="39" t="s">
        <v>29</v>
      </c>
      <c r="K78" s="23"/>
      <c r="L78" s="24"/>
      <c r="M78" s="29"/>
      <c r="N78" s="18"/>
      <c r="O78" s="1"/>
      <c r="Q78" s="102" t="str">
        <f>IF(((K77="✔")*(COUNTIF(K78:M78,"✔")=0)),"×","○")</f>
        <v>○</v>
      </c>
    </row>
    <row r="79" spans="2:17" ht="57.75" customHeight="1" x14ac:dyDescent="0.2">
      <c r="B79" s="1"/>
      <c r="C79" s="258"/>
      <c r="D79" s="287"/>
      <c r="E79" s="267" t="s">
        <v>15</v>
      </c>
      <c r="F79" s="59"/>
      <c r="G79" s="60" t="s">
        <v>79</v>
      </c>
      <c r="H79" s="61"/>
      <c r="I79" s="20"/>
      <c r="J79" s="62" t="s">
        <v>29</v>
      </c>
      <c r="K79" s="23"/>
      <c r="L79" s="24"/>
      <c r="M79" s="25"/>
      <c r="N79" s="49"/>
      <c r="O79" s="1"/>
      <c r="Q79" s="102" t="str">
        <f>IF(((K77="✔")*(COUNTIF(K79:L79,"✔")=0)),"×","○")</f>
        <v>○</v>
      </c>
    </row>
    <row r="80" spans="2:17" ht="61.5" customHeight="1" x14ac:dyDescent="0.2">
      <c r="B80" s="1"/>
      <c r="C80" s="258"/>
      <c r="D80" s="287"/>
      <c r="E80" s="267"/>
      <c r="F80" s="63"/>
      <c r="G80" s="59"/>
      <c r="H80" s="64" t="s">
        <v>80</v>
      </c>
      <c r="I80" s="20"/>
      <c r="J80" s="62" t="s">
        <v>29</v>
      </c>
      <c r="K80" s="23"/>
      <c r="L80" s="24"/>
      <c r="M80" s="29"/>
      <c r="N80" s="49"/>
      <c r="O80" s="1"/>
      <c r="Q80" s="102" t="str">
        <f>IF(((K77="✔")*(K79="✔")*(COUNTIF(K80:M80,"✔")=0)),"×","○")</f>
        <v>○</v>
      </c>
    </row>
    <row r="81" spans="2:17" ht="57.75" customHeight="1" x14ac:dyDescent="0.2">
      <c r="B81" s="1"/>
      <c r="C81" s="258"/>
      <c r="D81" s="287"/>
      <c r="E81" s="267"/>
      <c r="F81" s="26"/>
      <c r="G81" s="58"/>
      <c r="H81" s="64" t="s">
        <v>81</v>
      </c>
      <c r="I81" s="20"/>
      <c r="J81" s="62" t="s">
        <v>29</v>
      </c>
      <c r="K81" s="23"/>
      <c r="L81" s="24"/>
      <c r="M81" s="29"/>
      <c r="N81" s="49"/>
      <c r="O81" s="1"/>
      <c r="Q81" s="102" t="str">
        <f>IF(((K77="✔")*(K79="✔")*(COUNTIF(K81:M81,"✔")=0)),"×","○")</f>
        <v>○</v>
      </c>
    </row>
    <row r="82" spans="2:17" ht="57.75" customHeight="1" x14ac:dyDescent="0.2">
      <c r="B82" s="1"/>
      <c r="C82" s="258"/>
      <c r="D82" s="287"/>
      <c r="E82" s="267"/>
      <c r="F82" s="26"/>
      <c r="G82" s="65"/>
      <c r="H82" s="64" t="s">
        <v>82</v>
      </c>
      <c r="I82" s="20"/>
      <c r="J82" s="62" t="s">
        <v>29</v>
      </c>
      <c r="K82" s="23"/>
      <c r="L82" s="24"/>
      <c r="M82" s="29"/>
      <c r="N82" s="49"/>
      <c r="O82" s="1"/>
      <c r="Q82" s="102" t="str">
        <f>IF(((K77="✔")*(K79="✔")*(COUNTIF(K82:M82,"✔")=0)),"×","○")</f>
        <v>○</v>
      </c>
    </row>
    <row r="83" spans="2:17" ht="57.75" customHeight="1" x14ac:dyDescent="0.2">
      <c r="B83" s="1"/>
      <c r="C83" s="258"/>
      <c r="D83" s="287"/>
      <c r="E83" s="267" t="s">
        <v>30</v>
      </c>
      <c r="F83" s="59"/>
      <c r="G83" s="60" t="s">
        <v>83</v>
      </c>
      <c r="H83" s="61"/>
      <c r="I83" s="20"/>
      <c r="J83" s="62" t="s">
        <v>29</v>
      </c>
      <c r="K83" s="23"/>
      <c r="L83" s="24"/>
      <c r="M83" s="25"/>
      <c r="N83" s="49"/>
      <c r="O83" s="1"/>
      <c r="Q83" s="102" t="str">
        <f>IF(((K77="✔")*(COUNTIF(K83:L83,"✔")=0)),"×","○")</f>
        <v>○</v>
      </c>
    </row>
    <row r="84" spans="2:17" ht="75.75" customHeight="1" x14ac:dyDescent="0.2">
      <c r="B84" s="1"/>
      <c r="C84" s="258"/>
      <c r="D84" s="287"/>
      <c r="E84" s="267"/>
      <c r="F84" s="63"/>
      <c r="G84" s="59"/>
      <c r="H84" s="64" t="s">
        <v>84</v>
      </c>
      <c r="I84" s="20"/>
      <c r="J84" s="62" t="s">
        <v>29</v>
      </c>
      <c r="K84" s="23"/>
      <c r="L84" s="24"/>
      <c r="M84" s="29"/>
      <c r="N84" s="49"/>
      <c r="O84" s="1"/>
      <c r="Q84" s="102" t="str">
        <f>IF(((K77="✔")*(K83="✔")*(COUNTIF(K84:M84,"✔")=0)),"×","○")</f>
        <v>○</v>
      </c>
    </row>
    <row r="85" spans="2:17" ht="57.75" customHeight="1" x14ac:dyDescent="0.2">
      <c r="B85" s="1"/>
      <c r="C85" s="258"/>
      <c r="D85" s="287"/>
      <c r="E85" s="267"/>
      <c r="F85" s="26"/>
      <c r="G85" s="58"/>
      <c r="H85" s="64" t="s">
        <v>85</v>
      </c>
      <c r="I85" s="20"/>
      <c r="J85" s="62" t="s">
        <v>29</v>
      </c>
      <c r="K85" s="23"/>
      <c r="L85" s="24"/>
      <c r="M85" s="29"/>
      <c r="N85" s="49"/>
      <c r="O85" s="1"/>
      <c r="Q85" s="102" t="str">
        <f>IF(((K77="✔")*(K83="✔")*(COUNTIF(K85:M85,"✔")=0)),"×","○")</f>
        <v>○</v>
      </c>
    </row>
    <row r="86" spans="2:17" ht="57.75" customHeight="1" x14ac:dyDescent="0.2">
      <c r="B86" s="1"/>
      <c r="C86" s="258"/>
      <c r="D86" s="287"/>
      <c r="E86" s="267"/>
      <c r="F86" s="63"/>
      <c r="G86" s="59"/>
      <c r="H86" s="66" t="s">
        <v>86</v>
      </c>
      <c r="I86" s="20"/>
      <c r="J86" s="62" t="s">
        <v>29</v>
      </c>
      <c r="K86" s="23"/>
      <c r="L86" s="24"/>
      <c r="M86" s="29"/>
      <c r="N86" s="49"/>
      <c r="O86" s="1"/>
      <c r="Q86" s="102" t="str">
        <f>IF(((K77="✔")*(K83="✔")*(COUNTIF(K86:M86,"✔")=0)),"×","○")</f>
        <v>○</v>
      </c>
    </row>
    <row r="87" spans="2:17" ht="57.75" customHeight="1" x14ac:dyDescent="0.2">
      <c r="B87" s="1"/>
      <c r="C87" s="258"/>
      <c r="D87" s="287"/>
      <c r="E87" s="284"/>
      <c r="F87" s="63"/>
      <c r="G87" s="146"/>
      <c r="H87" s="64" t="s">
        <v>87</v>
      </c>
      <c r="I87" s="20"/>
      <c r="J87" s="62" t="s">
        <v>29</v>
      </c>
      <c r="K87" s="23"/>
      <c r="L87" s="24"/>
      <c r="M87" s="29"/>
      <c r="N87" s="49"/>
      <c r="O87" s="1"/>
      <c r="Q87" s="102" t="str">
        <f>IF(((K77="✔")*(K83="✔")*(COUNTIF(K87:M87,"✔")=0)),"×","○")</f>
        <v>○</v>
      </c>
    </row>
    <row r="88" spans="2:17" ht="57.75" customHeight="1" x14ac:dyDescent="0.2">
      <c r="B88" s="1"/>
      <c r="C88" s="258"/>
      <c r="D88" s="287"/>
      <c r="E88" s="267"/>
      <c r="F88" s="63"/>
      <c r="G88" s="59"/>
      <c r="H88" s="64" t="s">
        <v>88</v>
      </c>
      <c r="I88" s="20"/>
      <c r="J88" s="62" t="s">
        <v>29</v>
      </c>
      <c r="K88" s="23"/>
      <c r="L88" s="24"/>
      <c r="M88" s="29"/>
      <c r="N88" s="49"/>
      <c r="O88" s="1"/>
      <c r="Q88" s="102" t="str">
        <f>IF(((K77="✔")*(K83="✔")*(COUNTIF(K88:M88,"✔")=0)),"×","○")</f>
        <v>○</v>
      </c>
    </row>
    <row r="89" spans="2:17" ht="57.75" customHeight="1" x14ac:dyDescent="0.2">
      <c r="B89" s="1"/>
      <c r="C89" s="258"/>
      <c r="D89" s="287"/>
      <c r="E89" s="267"/>
      <c r="F89" s="26"/>
      <c r="G89" s="58"/>
      <c r="H89" s="64" t="s">
        <v>81</v>
      </c>
      <c r="I89" s="20"/>
      <c r="J89" s="62" t="s">
        <v>29</v>
      </c>
      <c r="K89" s="23"/>
      <c r="L89" s="24"/>
      <c r="M89" s="29"/>
      <c r="N89" s="49"/>
      <c r="O89" s="1"/>
      <c r="Q89" s="102" t="str">
        <f>IF(((K77="✔")*(K83="✔")*(COUNTIF(K89:M89,"✔")=0)),"×","○")</f>
        <v>○</v>
      </c>
    </row>
    <row r="90" spans="2:17" ht="57.75" customHeight="1" x14ac:dyDescent="0.2">
      <c r="B90" s="1"/>
      <c r="C90" s="258"/>
      <c r="D90" s="287"/>
      <c r="E90" s="267"/>
      <c r="F90" s="63"/>
      <c r="G90" s="67"/>
      <c r="H90" s="64" t="s">
        <v>89</v>
      </c>
      <c r="I90" s="20"/>
      <c r="J90" s="62" t="s">
        <v>29</v>
      </c>
      <c r="K90" s="23"/>
      <c r="L90" s="24"/>
      <c r="M90" s="29"/>
      <c r="N90" s="49"/>
      <c r="O90" s="1"/>
      <c r="Q90" s="102" t="str">
        <f>IF(((K77="✔")*(K83="✔")*(COUNTIF(K90:M90,"✔")=0)),"×","○")</f>
        <v>○</v>
      </c>
    </row>
    <row r="91" spans="2:17" ht="57.75" customHeight="1" x14ac:dyDescent="0.2">
      <c r="B91" s="1"/>
      <c r="C91" s="258"/>
      <c r="D91" s="287"/>
      <c r="E91" s="267" t="s">
        <v>34</v>
      </c>
      <c r="F91" s="59"/>
      <c r="G91" s="275" t="s">
        <v>90</v>
      </c>
      <c r="H91" s="279"/>
      <c r="I91" s="20"/>
      <c r="J91" s="62" t="s">
        <v>29</v>
      </c>
      <c r="K91" s="23"/>
      <c r="L91" s="24"/>
      <c r="M91" s="25"/>
      <c r="N91" s="49"/>
      <c r="O91" s="1"/>
      <c r="Q91" s="102" t="str">
        <f>IF(((K77="✔")*(COUNTIF(K91:L91,"✔")=0)),"×","○")</f>
        <v>○</v>
      </c>
    </row>
    <row r="92" spans="2:17" ht="57.75" customHeight="1" x14ac:dyDescent="0.2">
      <c r="B92" s="1"/>
      <c r="C92" s="258"/>
      <c r="D92" s="287"/>
      <c r="E92" s="267"/>
      <c r="F92" s="59"/>
      <c r="G92" s="275" t="s">
        <v>91</v>
      </c>
      <c r="H92" s="279"/>
      <c r="I92" s="20"/>
      <c r="J92" s="62" t="s">
        <v>29</v>
      </c>
      <c r="K92" s="23"/>
      <c r="L92" s="24"/>
      <c r="M92" s="25"/>
      <c r="N92" s="49"/>
      <c r="O92" s="1"/>
      <c r="Q92" s="102" t="str">
        <f>IF(((K77="✔")*(COUNTIF(K92:L92,"✔")=0)),"×","○")</f>
        <v>○</v>
      </c>
    </row>
    <row r="93" spans="2:17" ht="57.75" customHeight="1" x14ac:dyDescent="0.2">
      <c r="B93" s="1"/>
      <c r="C93" s="258"/>
      <c r="D93" s="287"/>
      <c r="E93" s="267"/>
      <c r="F93" s="59"/>
      <c r="G93" s="275" t="s">
        <v>92</v>
      </c>
      <c r="H93" s="279"/>
      <c r="I93" s="68"/>
      <c r="J93" s="62" t="s">
        <v>29</v>
      </c>
      <c r="K93" s="23"/>
      <c r="L93" s="24"/>
      <c r="M93" s="25"/>
      <c r="N93" s="49"/>
      <c r="O93" s="1"/>
      <c r="Q93" s="102" t="str">
        <f>IF(((K77="✔")*(COUNTIF(K93:L93,"✔")=0)),"×","○")</f>
        <v>○</v>
      </c>
    </row>
    <row r="94" spans="2:17" ht="57.75" customHeight="1" x14ac:dyDescent="0.2">
      <c r="B94" s="1"/>
      <c r="C94" s="258"/>
      <c r="D94" s="287"/>
      <c r="E94" s="267" t="s">
        <v>37</v>
      </c>
      <c r="F94" s="59"/>
      <c r="G94" s="275" t="s">
        <v>94</v>
      </c>
      <c r="H94" s="279"/>
      <c r="I94" s="68"/>
      <c r="J94" s="62" t="s">
        <v>29</v>
      </c>
      <c r="K94" s="23"/>
      <c r="L94" s="24"/>
      <c r="M94" s="25"/>
      <c r="N94" s="49"/>
      <c r="O94" s="1"/>
      <c r="Q94" s="102" t="str">
        <f>IF(((K77="✔")*(COUNTIF(K94:L94,"✔")=0)),"×","○")</f>
        <v>○</v>
      </c>
    </row>
    <row r="95" spans="2:17" ht="57.75" customHeight="1" x14ac:dyDescent="0.2">
      <c r="B95" s="1"/>
      <c r="C95" s="258"/>
      <c r="D95" s="287"/>
      <c r="E95" s="267"/>
      <c r="F95" s="67"/>
      <c r="G95" s="275" t="s">
        <v>95</v>
      </c>
      <c r="H95" s="279"/>
      <c r="I95" s="68"/>
      <c r="J95" s="62" t="s">
        <v>29</v>
      </c>
      <c r="K95" s="23"/>
      <c r="L95" s="24"/>
      <c r="M95" s="25"/>
      <c r="N95" s="49"/>
      <c r="O95" s="1"/>
      <c r="Q95" s="102" t="str">
        <f>IF(((K77="✔")*(COUNTIF(K95:L95,"✔")=0)),"×","○")</f>
        <v>○</v>
      </c>
    </row>
    <row r="96" spans="2:17" ht="57.75" customHeight="1" x14ac:dyDescent="0.2">
      <c r="B96" s="1"/>
      <c r="C96" s="258"/>
      <c r="D96" s="287"/>
      <c r="E96" s="28" t="s">
        <v>39</v>
      </c>
      <c r="F96" s="224" t="s">
        <v>97</v>
      </c>
      <c r="G96" s="224"/>
      <c r="H96" s="224"/>
      <c r="I96" s="20"/>
      <c r="J96" s="62"/>
      <c r="K96" s="118"/>
      <c r="L96" s="119"/>
      <c r="M96" s="25"/>
      <c r="N96" s="49"/>
      <c r="O96" s="1"/>
    </row>
    <row r="97" spans="2:20" ht="57.75" customHeight="1" thickBot="1" x14ac:dyDescent="0.25">
      <c r="B97" s="1"/>
      <c r="C97" s="259"/>
      <c r="D97" s="288"/>
      <c r="E97" s="33" t="s">
        <v>41</v>
      </c>
      <c r="F97" s="232" t="s">
        <v>99</v>
      </c>
      <c r="G97" s="232"/>
      <c r="H97" s="232"/>
      <c r="I97" s="110" t="s">
        <v>17</v>
      </c>
      <c r="J97" s="69" t="s">
        <v>29</v>
      </c>
      <c r="K97" s="35"/>
      <c r="L97" s="36"/>
      <c r="M97" s="37"/>
      <c r="N97" s="49"/>
      <c r="O97" s="1"/>
      <c r="Q97" s="102" t="str">
        <f>IF(K97="✔","○","×")</f>
        <v>×</v>
      </c>
    </row>
    <row r="98" spans="2:20" ht="51.75" customHeight="1" x14ac:dyDescent="0.2">
      <c r="B98" s="1"/>
      <c r="C98" s="257" t="s">
        <v>100</v>
      </c>
      <c r="D98" s="260" t="s">
        <v>101</v>
      </c>
      <c r="E98" s="266" t="s">
        <v>15</v>
      </c>
      <c r="F98" s="227" t="s">
        <v>102</v>
      </c>
      <c r="G98" s="227"/>
      <c r="H98" s="227"/>
      <c r="I98" s="12"/>
      <c r="J98" s="70"/>
      <c r="K98" s="15"/>
      <c r="L98" s="16"/>
      <c r="M98" s="17"/>
      <c r="N98" s="49"/>
      <c r="O98" s="1"/>
    </row>
    <row r="99" spans="2:20" ht="51.75" customHeight="1" x14ac:dyDescent="0.2">
      <c r="B99" s="1"/>
      <c r="C99" s="258"/>
      <c r="D99" s="261"/>
      <c r="E99" s="267"/>
      <c r="F99" s="224" t="s">
        <v>103</v>
      </c>
      <c r="G99" s="224"/>
      <c r="H99" s="224"/>
      <c r="I99" s="20"/>
      <c r="J99" s="62" t="s">
        <v>29</v>
      </c>
      <c r="K99" s="23"/>
      <c r="L99" s="24"/>
      <c r="M99" s="25"/>
      <c r="N99" s="49"/>
      <c r="O99" s="1"/>
      <c r="Q99" s="102" t="str">
        <f>IF(COUNTIF(K99:L99,"✔")=1,"○","×")</f>
        <v>×</v>
      </c>
    </row>
    <row r="100" spans="2:20" ht="51.75" customHeight="1" x14ac:dyDescent="0.2">
      <c r="B100" s="1"/>
      <c r="C100" s="258"/>
      <c r="D100" s="261"/>
      <c r="E100" s="267" t="s">
        <v>30</v>
      </c>
      <c r="F100" s="285" t="s">
        <v>104</v>
      </c>
      <c r="G100" s="279"/>
      <c r="H100" s="279"/>
      <c r="I100" s="20"/>
      <c r="J100" s="62" t="s">
        <v>29</v>
      </c>
      <c r="K100" s="23"/>
      <c r="L100" s="24"/>
      <c r="M100" s="25"/>
      <c r="N100" s="49"/>
      <c r="O100" s="1"/>
      <c r="Q100" s="102" t="str">
        <f>IF(COUNTIF(K100:L100,"✔")=1,"○","×")</f>
        <v>×</v>
      </c>
    </row>
    <row r="101" spans="2:20" ht="51.75" customHeight="1" x14ac:dyDescent="0.2">
      <c r="B101" s="1"/>
      <c r="C101" s="258"/>
      <c r="D101" s="261"/>
      <c r="E101" s="267"/>
      <c r="F101" s="58"/>
      <c r="G101" s="286" t="s">
        <v>105</v>
      </c>
      <c r="H101" s="286"/>
      <c r="I101" s="20"/>
      <c r="J101" s="62" t="s">
        <v>29</v>
      </c>
      <c r="K101" s="23"/>
      <c r="L101" s="24"/>
      <c r="M101" s="29"/>
      <c r="N101" s="49"/>
      <c r="O101" s="1"/>
      <c r="Q101" s="102" t="str">
        <f>IF(((K100="✔")*(COUNTIF(K101:M101,"✔")=0)),"×","○")</f>
        <v>○</v>
      </c>
    </row>
    <row r="102" spans="2:20" ht="51.75" customHeight="1" x14ac:dyDescent="0.2">
      <c r="B102" s="1"/>
      <c r="C102" s="258"/>
      <c r="D102" s="261"/>
      <c r="E102" s="267"/>
      <c r="F102" s="58"/>
      <c r="G102" s="286" t="s">
        <v>106</v>
      </c>
      <c r="H102" s="286"/>
      <c r="I102" s="20"/>
      <c r="J102" s="62" t="s">
        <v>29</v>
      </c>
      <c r="K102" s="23"/>
      <c r="L102" s="24"/>
      <c r="M102" s="29"/>
      <c r="N102" s="49"/>
      <c r="O102" s="1"/>
      <c r="Q102" s="102" t="str">
        <f>IF(((K100="✔")*(COUNTIF(K102:M102,"✔")=0)),"×","○")</f>
        <v>○</v>
      </c>
    </row>
    <row r="103" spans="2:20" ht="51.75" customHeight="1" x14ac:dyDescent="0.2">
      <c r="B103" s="1"/>
      <c r="C103" s="258"/>
      <c r="D103" s="261"/>
      <c r="E103" s="267"/>
      <c r="F103" s="65"/>
      <c r="G103" s="286" t="s">
        <v>107</v>
      </c>
      <c r="H103" s="286"/>
      <c r="I103" s="20"/>
      <c r="J103" s="62" t="s">
        <v>29</v>
      </c>
      <c r="K103" s="23"/>
      <c r="L103" s="24"/>
      <c r="M103" s="29"/>
      <c r="N103" s="49"/>
      <c r="O103" s="1"/>
      <c r="Q103" s="102" t="str">
        <f>IF(((K100="✔")*(COUNTIF(K103:M103,"✔")=0)),"×","○")</f>
        <v>○</v>
      </c>
    </row>
    <row r="104" spans="2:20" ht="51.75" customHeight="1" x14ac:dyDescent="0.2">
      <c r="B104" s="1"/>
      <c r="C104" s="258"/>
      <c r="D104" s="261"/>
      <c r="E104" s="267"/>
      <c r="F104" s="224" t="s">
        <v>108</v>
      </c>
      <c r="G104" s="224"/>
      <c r="H104" s="224"/>
      <c r="I104" s="20"/>
      <c r="J104" s="62"/>
      <c r="K104" s="118"/>
      <c r="L104" s="119"/>
      <c r="M104" s="25"/>
      <c r="N104" s="49"/>
      <c r="O104" s="1"/>
    </row>
    <row r="105" spans="2:20" ht="51.75" customHeight="1" x14ac:dyDescent="0.2">
      <c r="B105" s="1"/>
      <c r="C105" s="258"/>
      <c r="D105" s="261"/>
      <c r="E105" s="267"/>
      <c r="F105" s="224" t="s">
        <v>109</v>
      </c>
      <c r="G105" s="224"/>
      <c r="H105" s="224"/>
      <c r="I105" s="20"/>
      <c r="J105" s="62" t="s">
        <v>29</v>
      </c>
      <c r="K105" s="23"/>
      <c r="L105" s="24"/>
      <c r="M105" s="106"/>
      <c r="N105" s="49"/>
      <c r="O105" s="1"/>
      <c r="Q105" s="102" t="str">
        <f>IF(COUNTIF(K105:L105,"✔")=1,"○","×")</f>
        <v>×</v>
      </c>
    </row>
    <row r="106" spans="2:20" ht="51.75" customHeight="1" x14ac:dyDescent="0.2">
      <c r="B106" s="1"/>
      <c r="C106" s="258"/>
      <c r="D106" s="261"/>
      <c r="E106" s="267"/>
      <c r="F106" s="224" t="s">
        <v>110</v>
      </c>
      <c r="G106" s="224"/>
      <c r="H106" s="224"/>
      <c r="I106" s="20"/>
      <c r="J106" s="62" t="s">
        <v>29</v>
      </c>
      <c r="K106" s="23"/>
      <c r="L106" s="24"/>
      <c r="M106" s="25"/>
      <c r="N106" s="49"/>
      <c r="O106" s="1"/>
      <c r="Q106" s="102" t="str">
        <f>IF(COUNTIF(K106:L106,"✔")=1,"○","×")</f>
        <v>×</v>
      </c>
    </row>
    <row r="107" spans="2:20" ht="51.75" customHeight="1" x14ac:dyDescent="0.2">
      <c r="B107" s="1"/>
      <c r="C107" s="258"/>
      <c r="D107" s="261"/>
      <c r="E107" s="267"/>
      <c r="F107" s="224" t="s">
        <v>111</v>
      </c>
      <c r="G107" s="224"/>
      <c r="H107" s="224"/>
      <c r="I107" s="20"/>
      <c r="J107" s="62" t="s">
        <v>29</v>
      </c>
      <c r="K107" s="23"/>
      <c r="L107" s="24"/>
      <c r="M107" s="25"/>
      <c r="N107" s="49"/>
      <c r="O107" s="1"/>
      <c r="Q107" s="102" t="str">
        <f>IF(COUNTIF(K107:L107,"✔")=1,"○","×")</f>
        <v>×</v>
      </c>
    </row>
    <row r="108" spans="2:20" ht="51.75" customHeight="1" x14ac:dyDescent="0.2">
      <c r="B108" s="1"/>
      <c r="C108" s="258"/>
      <c r="D108" s="261"/>
      <c r="E108" s="267"/>
      <c r="F108" s="224" t="s">
        <v>112</v>
      </c>
      <c r="G108" s="224"/>
      <c r="H108" s="224"/>
      <c r="I108" s="109" t="s">
        <v>17</v>
      </c>
      <c r="J108" s="62" t="s">
        <v>29</v>
      </c>
      <c r="K108" s="23"/>
      <c r="L108" s="24"/>
      <c r="M108" s="29"/>
      <c r="N108" s="49"/>
      <c r="O108" s="1"/>
      <c r="Q108" s="102" t="str">
        <f>IF((COUNTIF(K108:M108,"✔")=1)*(L108=""),"○","×")</f>
        <v>×</v>
      </c>
      <c r="T108" s="105" t="s">
        <v>265</v>
      </c>
    </row>
    <row r="109" spans="2:20" ht="51.75" customHeight="1" x14ac:dyDescent="0.2">
      <c r="B109" s="1"/>
      <c r="C109" s="258"/>
      <c r="D109" s="261"/>
      <c r="E109" s="267"/>
      <c r="F109" s="224" t="s">
        <v>113</v>
      </c>
      <c r="G109" s="224"/>
      <c r="H109" s="224"/>
      <c r="I109" s="20"/>
      <c r="J109" s="62" t="s">
        <v>29</v>
      </c>
      <c r="K109" s="23"/>
      <c r="L109" s="24"/>
      <c r="M109" s="29"/>
      <c r="N109" s="49"/>
      <c r="O109" s="1"/>
      <c r="Q109" s="102" t="str">
        <f>IF(COUNTIF(K109:M109,"✔")=1,"○","×")</f>
        <v>×</v>
      </c>
    </row>
    <row r="110" spans="2:20" ht="51.75" customHeight="1" x14ac:dyDescent="0.2">
      <c r="B110" s="1"/>
      <c r="C110" s="258"/>
      <c r="D110" s="261"/>
      <c r="E110" s="267"/>
      <c r="F110" s="224" t="s">
        <v>114</v>
      </c>
      <c r="G110" s="224"/>
      <c r="H110" s="224"/>
      <c r="I110" s="20"/>
      <c r="J110" s="62" t="s">
        <v>29</v>
      </c>
      <c r="K110" s="23"/>
      <c r="L110" s="24"/>
      <c r="M110" s="29"/>
      <c r="N110" s="49"/>
      <c r="O110" s="1"/>
      <c r="Q110" s="102" t="str">
        <f>IF(COUNTIF(K110:M110,"✔")=1,"○","×")</f>
        <v>×</v>
      </c>
    </row>
    <row r="111" spans="2:20" ht="51.75" customHeight="1" x14ac:dyDescent="0.2">
      <c r="B111" s="1"/>
      <c r="C111" s="258"/>
      <c r="D111" s="261"/>
      <c r="E111" s="267" t="s">
        <v>34</v>
      </c>
      <c r="F111" s="224" t="s">
        <v>115</v>
      </c>
      <c r="G111" s="224"/>
      <c r="H111" s="224"/>
      <c r="I111" s="20"/>
      <c r="J111" s="62" t="s">
        <v>29</v>
      </c>
      <c r="K111" s="23"/>
      <c r="L111" s="24"/>
      <c r="M111" s="106"/>
      <c r="N111" s="49"/>
      <c r="O111" s="1"/>
      <c r="Q111" s="102" t="str">
        <f>IF(COUNTIF(K111:L111,"✔")=1,"○","×")</f>
        <v>×</v>
      </c>
    </row>
    <row r="112" spans="2:20" ht="51.75" customHeight="1" x14ac:dyDescent="0.2">
      <c r="B112" s="1"/>
      <c r="C112" s="258"/>
      <c r="D112" s="261"/>
      <c r="E112" s="267"/>
      <c r="F112" s="224" t="s">
        <v>116</v>
      </c>
      <c r="G112" s="224"/>
      <c r="H112" s="224"/>
      <c r="I112" s="20"/>
      <c r="J112" s="62"/>
      <c r="K112" s="118"/>
      <c r="L112" s="119"/>
      <c r="M112" s="106"/>
      <c r="N112" s="49"/>
      <c r="O112" s="1"/>
    </row>
    <row r="113" spans="2:18" ht="51.75" customHeight="1" x14ac:dyDescent="0.2">
      <c r="B113" s="1"/>
      <c r="C113" s="258"/>
      <c r="D113" s="261"/>
      <c r="E113" s="267" t="s">
        <v>37</v>
      </c>
      <c r="F113" s="224" t="s">
        <v>117</v>
      </c>
      <c r="G113" s="224"/>
      <c r="H113" s="224"/>
      <c r="I113" s="20"/>
      <c r="J113" s="62" t="s">
        <v>29</v>
      </c>
      <c r="K113" s="23"/>
      <c r="L113" s="24"/>
      <c r="M113" s="25"/>
      <c r="N113" s="49"/>
      <c r="O113" s="1"/>
      <c r="Q113" s="102" t="str">
        <f t="shared" ref="Q113:Q120" si="1">IF(COUNTIF(K113:L113,"✔")=1,"○","×")</f>
        <v>×</v>
      </c>
    </row>
    <row r="114" spans="2:18" ht="51.75" customHeight="1" x14ac:dyDescent="0.2">
      <c r="B114" s="1"/>
      <c r="C114" s="258"/>
      <c r="D114" s="261"/>
      <c r="E114" s="267"/>
      <c r="F114" s="224" t="s">
        <v>118</v>
      </c>
      <c r="G114" s="224"/>
      <c r="H114" s="224"/>
      <c r="I114" s="20"/>
      <c r="J114" s="62" t="s">
        <v>29</v>
      </c>
      <c r="K114" s="23"/>
      <c r="L114" s="24"/>
      <c r="M114" s="25"/>
      <c r="N114" s="49"/>
      <c r="O114" s="1"/>
      <c r="Q114" s="102" t="str">
        <f t="shared" si="1"/>
        <v>×</v>
      </c>
    </row>
    <row r="115" spans="2:18" ht="51.75" customHeight="1" x14ac:dyDescent="0.2">
      <c r="B115" s="1"/>
      <c r="C115" s="258"/>
      <c r="D115" s="261"/>
      <c r="E115" s="267"/>
      <c r="F115" s="224" t="s">
        <v>119</v>
      </c>
      <c r="G115" s="224"/>
      <c r="H115" s="224"/>
      <c r="I115" s="20"/>
      <c r="J115" s="62" t="s">
        <v>29</v>
      </c>
      <c r="K115" s="23"/>
      <c r="L115" s="24"/>
      <c r="M115" s="25"/>
      <c r="N115" s="49"/>
      <c r="O115" s="1"/>
      <c r="Q115" s="102" t="str">
        <f t="shared" si="1"/>
        <v>×</v>
      </c>
    </row>
    <row r="116" spans="2:18" ht="51.75" customHeight="1" x14ac:dyDescent="0.2">
      <c r="B116" s="1"/>
      <c r="C116" s="258"/>
      <c r="D116" s="261"/>
      <c r="E116" s="267"/>
      <c r="F116" s="224" t="s">
        <v>120</v>
      </c>
      <c r="G116" s="224"/>
      <c r="H116" s="224"/>
      <c r="I116" s="20"/>
      <c r="J116" s="62" t="s">
        <v>29</v>
      </c>
      <c r="K116" s="23"/>
      <c r="L116" s="24"/>
      <c r="M116" s="25"/>
      <c r="N116" s="49"/>
      <c r="O116" s="1"/>
      <c r="Q116" s="102" t="str">
        <f t="shared" si="1"/>
        <v>×</v>
      </c>
    </row>
    <row r="117" spans="2:18" ht="51.75" customHeight="1" x14ac:dyDescent="0.2">
      <c r="B117" s="1"/>
      <c r="C117" s="258"/>
      <c r="D117" s="261"/>
      <c r="E117" s="267"/>
      <c r="F117" s="224" t="s">
        <v>121</v>
      </c>
      <c r="G117" s="224"/>
      <c r="H117" s="224"/>
      <c r="I117" s="20"/>
      <c r="J117" s="62" t="s">
        <v>29</v>
      </c>
      <c r="K117" s="23"/>
      <c r="L117" s="24"/>
      <c r="M117" s="25"/>
      <c r="N117" s="49"/>
      <c r="O117" s="1"/>
      <c r="Q117" s="102" t="str">
        <f t="shared" si="1"/>
        <v>×</v>
      </c>
    </row>
    <row r="118" spans="2:18" ht="51.75" customHeight="1" x14ac:dyDescent="0.2">
      <c r="B118" s="1"/>
      <c r="C118" s="258"/>
      <c r="D118" s="261"/>
      <c r="E118" s="267"/>
      <c r="F118" s="224" t="s">
        <v>122</v>
      </c>
      <c r="G118" s="224"/>
      <c r="H118" s="224"/>
      <c r="I118" s="20"/>
      <c r="J118" s="62" t="s">
        <v>29</v>
      </c>
      <c r="K118" s="23"/>
      <c r="L118" s="24"/>
      <c r="M118" s="25"/>
      <c r="N118" s="49"/>
      <c r="O118" s="1"/>
      <c r="Q118" s="102" t="str">
        <f t="shared" si="1"/>
        <v>×</v>
      </c>
    </row>
    <row r="119" spans="2:18" ht="51.75" customHeight="1" x14ac:dyDescent="0.2">
      <c r="B119" s="1"/>
      <c r="C119" s="258"/>
      <c r="D119" s="261"/>
      <c r="E119" s="267" t="s">
        <v>39</v>
      </c>
      <c r="F119" s="224" t="s">
        <v>123</v>
      </c>
      <c r="G119" s="224"/>
      <c r="H119" s="224"/>
      <c r="I119" s="20"/>
      <c r="J119" s="62" t="s">
        <v>29</v>
      </c>
      <c r="K119" s="23"/>
      <c r="L119" s="24"/>
      <c r="M119" s="25"/>
      <c r="N119" s="49"/>
      <c r="O119" s="1"/>
      <c r="Q119" s="102" t="str">
        <f t="shared" si="1"/>
        <v>×</v>
      </c>
    </row>
    <row r="120" spans="2:18" ht="51.75" customHeight="1" thickBot="1" x14ac:dyDescent="0.25">
      <c r="B120" s="1"/>
      <c r="C120" s="259"/>
      <c r="D120" s="262"/>
      <c r="E120" s="291"/>
      <c r="F120" s="232" t="s">
        <v>124</v>
      </c>
      <c r="G120" s="232"/>
      <c r="H120" s="232"/>
      <c r="I120" s="32"/>
      <c r="J120" s="69" t="s">
        <v>29</v>
      </c>
      <c r="K120" s="35"/>
      <c r="L120" s="36"/>
      <c r="M120" s="37"/>
      <c r="N120" s="49"/>
      <c r="O120" s="1"/>
      <c r="Q120" s="102" t="str">
        <f t="shared" si="1"/>
        <v>×</v>
      </c>
    </row>
    <row r="121" spans="2:18" ht="4.6500000000000004" customHeight="1" x14ac:dyDescent="0.2">
      <c r="B121" s="1"/>
      <c r="C121" s="157"/>
      <c r="D121" s="157"/>
      <c r="E121" s="157"/>
      <c r="F121" s="157"/>
      <c r="G121" s="157"/>
      <c r="H121" s="157"/>
      <c r="I121" s="158"/>
      <c r="J121" s="157"/>
      <c r="K121" s="157"/>
      <c r="L121" s="157"/>
      <c r="M121" s="159"/>
      <c r="N121" s="3"/>
      <c r="O121" s="1"/>
    </row>
    <row r="122" spans="2:18" x14ac:dyDescent="0.2">
      <c r="B122" s="1"/>
      <c r="C122" s="290" t="s">
        <v>212</v>
      </c>
      <c r="D122" s="290"/>
      <c r="E122" s="290"/>
      <c r="F122" s="290"/>
      <c r="G122" s="290"/>
      <c r="H122" s="290"/>
      <c r="I122" s="290"/>
      <c r="J122" s="290"/>
      <c r="K122" s="290"/>
      <c r="L122" s="290"/>
      <c r="M122" s="290"/>
      <c r="N122" s="18"/>
      <c r="O122" s="1"/>
    </row>
    <row r="123" spans="2:18" x14ac:dyDescent="0.2">
      <c r="B123" s="1"/>
      <c r="C123" s="290"/>
      <c r="D123" s="290"/>
      <c r="E123" s="290"/>
      <c r="F123" s="290"/>
      <c r="G123" s="290"/>
      <c r="H123" s="290"/>
      <c r="I123" s="290"/>
      <c r="J123" s="290"/>
      <c r="K123" s="290"/>
      <c r="L123" s="290"/>
      <c r="M123" s="290"/>
      <c r="N123" s="18"/>
      <c r="O123" s="1"/>
    </row>
    <row r="124" spans="2:18" x14ac:dyDescent="0.2">
      <c r="B124" s="1"/>
      <c r="C124" s="1"/>
      <c r="D124" s="1"/>
      <c r="E124" s="1"/>
      <c r="F124" s="1"/>
      <c r="G124" s="1"/>
      <c r="H124" s="1"/>
      <c r="I124" s="107"/>
      <c r="J124" s="1"/>
      <c r="K124" s="1"/>
      <c r="L124" s="1"/>
      <c r="M124" s="3"/>
      <c r="N124" s="3"/>
    </row>
    <row r="127" spans="2:18" ht="37.5" customHeight="1" x14ac:dyDescent="0.2">
      <c r="Q127" s="130">
        <f>COUNTIF(Q15:Q120,"×")</f>
        <v>42</v>
      </c>
      <c r="R127" s="103" t="s">
        <v>204</v>
      </c>
    </row>
    <row r="128" spans="2:18" ht="37.5" customHeight="1" x14ac:dyDescent="0.2">
      <c r="Q128" s="131" t="str">
        <f>S64</f>
        <v>NG</v>
      </c>
      <c r="R128" s="113" t="s">
        <v>193</v>
      </c>
    </row>
    <row r="129" spans="17:18" x14ac:dyDescent="0.2">
      <c r="Q129" s="133"/>
      <c r="R129" s="117"/>
    </row>
  </sheetData>
  <sheetProtection algorithmName="SHA-512" hashValue="D327pnv2CuORvui44jE56nmrozYtbOV+TActvjPoFmhRz/3Mjr1BW7mWav0cD9lTJvIR1mp50TOwmbt9TVVB8A==" saltValue="KVlYiue0CEcDCjWMXJqPsw==" spinCount="100000" sheet="1" selectLockedCells="1"/>
  <protectedRanges>
    <protectedRange password="C750" sqref="C1:J1048576" name="範囲1"/>
  </protectedRanges>
  <mergeCells count="139">
    <mergeCell ref="T28:AH28"/>
    <mergeCell ref="C3:M3"/>
    <mergeCell ref="C5:D5"/>
    <mergeCell ref="E5:H5"/>
    <mergeCell ref="C7:D7"/>
    <mergeCell ref="E7:H7"/>
    <mergeCell ref="I7:J7"/>
    <mergeCell ref="C13:C14"/>
    <mergeCell ref="D13:D14"/>
    <mergeCell ref="E13:H14"/>
    <mergeCell ref="I13:I14"/>
    <mergeCell ref="K13:M13"/>
    <mergeCell ref="C15:C32"/>
    <mergeCell ref="D15:D32"/>
    <mergeCell ref="E15:E24"/>
    <mergeCell ref="F15:H15"/>
    <mergeCell ref="F16:H16"/>
    <mergeCell ref="G23:H23"/>
    <mergeCell ref="G24:H24"/>
    <mergeCell ref="E25:E27"/>
    <mergeCell ref="F25:H25"/>
    <mergeCell ref="F26:H26"/>
    <mergeCell ref="F27:H27"/>
    <mergeCell ref="F17:H17"/>
    <mergeCell ref="G39:H39"/>
    <mergeCell ref="E28:E29"/>
    <mergeCell ref="F28:H28"/>
    <mergeCell ref="F29:H29"/>
    <mergeCell ref="F30:H30"/>
    <mergeCell ref="F31:H31"/>
    <mergeCell ref="F32:H32"/>
    <mergeCell ref="G48:H48"/>
    <mergeCell ref="F18:H18"/>
    <mergeCell ref="F19:H19"/>
    <mergeCell ref="F20:H20"/>
    <mergeCell ref="F21:H21"/>
    <mergeCell ref="F22:H22"/>
    <mergeCell ref="G34:H34"/>
    <mergeCell ref="G35:H35"/>
    <mergeCell ref="G36:H36"/>
    <mergeCell ref="G37:H37"/>
    <mergeCell ref="F57:H57"/>
    <mergeCell ref="C33:C57"/>
    <mergeCell ref="D33:D57"/>
    <mergeCell ref="E33:E54"/>
    <mergeCell ref="F33:H33"/>
    <mergeCell ref="G51:H51"/>
    <mergeCell ref="G52:H52"/>
    <mergeCell ref="G53:H53"/>
    <mergeCell ref="G54:H54"/>
    <mergeCell ref="G40:H40"/>
    <mergeCell ref="F55:H55"/>
    <mergeCell ref="F56:H56"/>
    <mergeCell ref="F42:F54"/>
    <mergeCell ref="G42:H42"/>
    <mergeCell ref="G43:H43"/>
    <mergeCell ref="G44:H44"/>
    <mergeCell ref="G45:H45"/>
    <mergeCell ref="G46:H46"/>
    <mergeCell ref="G47:H47"/>
    <mergeCell ref="G41:H41"/>
    <mergeCell ref="G49:H49"/>
    <mergeCell ref="G50:H50"/>
    <mergeCell ref="F34:F41"/>
    <mergeCell ref="G38:H38"/>
    <mergeCell ref="C58:C76"/>
    <mergeCell ref="D58:D76"/>
    <mergeCell ref="E58:E66"/>
    <mergeCell ref="F58:H58"/>
    <mergeCell ref="F59:F63"/>
    <mergeCell ref="G59:H59"/>
    <mergeCell ref="G60:H60"/>
    <mergeCell ref="G61:H61"/>
    <mergeCell ref="G62:H62"/>
    <mergeCell ref="G63:H63"/>
    <mergeCell ref="E72:E76"/>
    <mergeCell ref="F72:H72"/>
    <mergeCell ref="G73:H73"/>
    <mergeCell ref="F74:F76"/>
    <mergeCell ref="G74:H74"/>
    <mergeCell ref="G75:H75"/>
    <mergeCell ref="G76:H76"/>
    <mergeCell ref="F64:F66"/>
    <mergeCell ref="G64:H64"/>
    <mergeCell ref="G65:H65"/>
    <mergeCell ref="G66:H66"/>
    <mergeCell ref="E67:E71"/>
    <mergeCell ref="F67:H67"/>
    <mergeCell ref="G68:H68"/>
    <mergeCell ref="F69:F71"/>
    <mergeCell ref="G70:H70"/>
    <mergeCell ref="G71:H71"/>
    <mergeCell ref="G93:H93"/>
    <mergeCell ref="E94:E95"/>
    <mergeCell ref="G94:H94"/>
    <mergeCell ref="G95:H95"/>
    <mergeCell ref="F96:H96"/>
    <mergeCell ref="F97:H97"/>
    <mergeCell ref="C77:C97"/>
    <mergeCell ref="D77:D97"/>
    <mergeCell ref="E77:E78"/>
    <mergeCell ref="F77:H77"/>
    <mergeCell ref="G78:H78"/>
    <mergeCell ref="E79:E82"/>
    <mergeCell ref="E83:E90"/>
    <mergeCell ref="E91:E93"/>
    <mergeCell ref="G91:H91"/>
    <mergeCell ref="G92:H92"/>
    <mergeCell ref="F104:H104"/>
    <mergeCell ref="F105:H105"/>
    <mergeCell ref="F106:H106"/>
    <mergeCell ref="F107:H107"/>
    <mergeCell ref="F108:H108"/>
    <mergeCell ref="F109:H109"/>
    <mergeCell ref="C98:C120"/>
    <mergeCell ref="D98:D120"/>
    <mergeCell ref="E98:E99"/>
    <mergeCell ref="F98:H98"/>
    <mergeCell ref="F99:H99"/>
    <mergeCell ref="E100:E110"/>
    <mergeCell ref="F100:H100"/>
    <mergeCell ref="G101:H101"/>
    <mergeCell ref="G102:H102"/>
    <mergeCell ref="G103:H103"/>
    <mergeCell ref="E119:E120"/>
    <mergeCell ref="F119:H119"/>
    <mergeCell ref="F120:H120"/>
    <mergeCell ref="C122:M123"/>
    <mergeCell ref="F110:H110"/>
    <mergeCell ref="E111:E112"/>
    <mergeCell ref="F111:H111"/>
    <mergeCell ref="F112:H112"/>
    <mergeCell ref="E113:E118"/>
    <mergeCell ref="F113:H113"/>
    <mergeCell ref="F114:H114"/>
    <mergeCell ref="F115:H115"/>
    <mergeCell ref="F116:H116"/>
    <mergeCell ref="F117:H117"/>
    <mergeCell ref="F118:H118"/>
  </mergeCells>
  <phoneticPr fontId="18"/>
  <conditionalFormatting sqref="E5:H5">
    <cfRule type="expression" dxfId="374" priority="5" stopIfTrue="1">
      <formula>$E$5=""</formula>
    </cfRule>
  </conditionalFormatting>
  <conditionalFormatting sqref="E7:H7">
    <cfRule type="expression" dxfId="373" priority="4" stopIfTrue="1">
      <formula>$E$7=""</formula>
    </cfRule>
  </conditionalFormatting>
  <conditionalFormatting sqref="K7">
    <cfRule type="expression" dxfId="372" priority="1" stopIfTrue="1">
      <formula>$K$7=""</formula>
    </cfRule>
  </conditionalFormatting>
  <conditionalFormatting sqref="K15:L15">
    <cfRule type="expression" dxfId="371" priority="131" stopIfTrue="1">
      <formula>COUNTIF($K$15:$L$15,"✔")=0</formula>
    </cfRule>
    <cfRule type="expression" dxfId="370" priority="140" stopIfTrue="1">
      <formula>$Q$15="×"</formula>
    </cfRule>
  </conditionalFormatting>
  <conditionalFormatting sqref="K16:L16">
    <cfRule type="expression" dxfId="369" priority="139" stopIfTrue="1">
      <formula>$Q$16="×"</formula>
    </cfRule>
    <cfRule type="expression" dxfId="368" priority="130" stopIfTrue="1">
      <formula>COUNTIF($K$16:$L$16,"✔")=0</formula>
    </cfRule>
  </conditionalFormatting>
  <conditionalFormatting sqref="K17:L17">
    <cfRule type="expression" dxfId="367" priority="135" stopIfTrue="1">
      <formula>$Q$17="×"</formula>
    </cfRule>
    <cfRule type="expression" dxfId="366" priority="129" stopIfTrue="1">
      <formula>COUNTIF($K$17:$L$17,"✔")=0</formula>
    </cfRule>
  </conditionalFormatting>
  <conditionalFormatting sqref="K18:L18">
    <cfRule type="expression" dxfId="365" priority="134" stopIfTrue="1">
      <formula>$Q$18="×"</formula>
    </cfRule>
    <cfRule type="expression" dxfId="364" priority="128" stopIfTrue="1">
      <formula>COUNTIF($K$18:$L$18,"✔")=0</formula>
    </cfRule>
  </conditionalFormatting>
  <conditionalFormatting sqref="K19:L19">
    <cfRule type="expression" dxfId="363" priority="133" stopIfTrue="1">
      <formula>$Q$19="×"</formula>
    </cfRule>
    <cfRule type="expression" dxfId="362" priority="127" stopIfTrue="1">
      <formula>COUNTIF($K$19:$L$19,"✔")=0</formula>
    </cfRule>
  </conditionalFormatting>
  <conditionalFormatting sqref="K20:L20">
    <cfRule type="expression" dxfId="361" priority="132" stopIfTrue="1">
      <formula>$Q$20="×"</formula>
    </cfRule>
    <cfRule type="expression" dxfId="360" priority="126" stopIfTrue="1">
      <formula>COUNTIF($K$20:$L$20,"✔")=0</formula>
    </cfRule>
  </conditionalFormatting>
  <conditionalFormatting sqref="K21:L21">
    <cfRule type="expression" dxfId="359" priority="125" stopIfTrue="1">
      <formula>$Q$21="×"</formula>
    </cfRule>
    <cfRule type="expression" dxfId="358" priority="124" stopIfTrue="1">
      <formula>COUNTIF($K$21:$L$21,"✔")=0</formula>
    </cfRule>
  </conditionalFormatting>
  <conditionalFormatting sqref="K22:L22">
    <cfRule type="expression" dxfId="357" priority="123" stopIfTrue="1">
      <formula>$Q$22="×"</formula>
    </cfRule>
    <cfRule type="expression" dxfId="356" priority="122" stopIfTrue="1">
      <formula>COUNTIF($K$22:$L$22,"✔")=0</formula>
    </cfRule>
  </conditionalFormatting>
  <conditionalFormatting sqref="K23:L23">
    <cfRule type="expression" dxfId="355" priority="89" stopIfTrue="1">
      <formula>$Q$23="×"</formula>
    </cfRule>
  </conditionalFormatting>
  <conditionalFormatting sqref="K24:L24">
    <cfRule type="expression" dxfId="354" priority="88" stopIfTrue="1">
      <formula>$Q$24="×"</formula>
    </cfRule>
  </conditionalFormatting>
  <conditionalFormatting sqref="K25:L25">
    <cfRule type="expression" dxfId="353" priority="121" stopIfTrue="1">
      <formula>$Q$25="×"</formula>
    </cfRule>
    <cfRule type="expression" dxfId="352" priority="86" stopIfTrue="1">
      <formula>COUNTIF($K$25:$L$25,"✔")=0</formula>
    </cfRule>
  </conditionalFormatting>
  <conditionalFormatting sqref="K27:L27">
    <cfRule type="expression" dxfId="351" priority="85" stopIfTrue="1">
      <formula>$Q$27="×"</formula>
    </cfRule>
  </conditionalFormatting>
  <conditionalFormatting sqref="K28:L28">
    <cfRule type="expression" dxfId="350" priority="51" stopIfTrue="1">
      <formula>COUNTIF($K$28:$L$28,"✔")=0</formula>
    </cfRule>
  </conditionalFormatting>
  <conditionalFormatting sqref="K29:L29">
    <cfRule type="expression" dxfId="349" priority="52" stopIfTrue="1">
      <formula>COUNTIF($K$29:$L$29,"✔")=0</formula>
    </cfRule>
  </conditionalFormatting>
  <conditionalFormatting sqref="K30:L30">
    <cfRule type="expression" dxfId="348" priority="50" stopIfTrue="1">
      <formula>COUNTIF($K$30:$L$30,"✔")=0</formula>
    </cfRule>
  </conditionalFormatting>
  <conditionalFormatting sqref="K31:L31">
    <cfRule type="expression" dxfId="347" priority="8" stopIfTrue="1">
      <formula>COUNTIF($K$31:$L$31,"✔")=0</formula>
    </cfRule>
  </conditionalFormatting>
  <conditionalFormatting sqref="K32:L32">
    <cfRule type="expression" dxfId="346" priority="53" stopIfTrue="1">
      <formula>COUNTIF($K$32:$L$32,"✔")=0</formula>
    </cfRule>
    <cfRule type="expression" dxfId="345" priority="117" stopIfTrue="1">
      <formula>$Q$32="×"</formula>
    </cfRule>
  </conditionalFormatting>
  <conditionalFormatting sqref="K33:L33">
    <cfRule type="expression" dxfId="344" priority="84" stopIfTrue="1">
      <formula>$Q$33="×"</formula>
    </cfRule>
  </conditionalFormatting>
  <conditionalFormatting sqref="K56:L56">
    <cfRule type="expression" dxfId="343" priority="82" stopIfTrue="1">
      <formula>$Q$56="×"</formula>
    </cfRule>
  </conditionalFormatting>
  <conditionalFormatting sqref="K57:L57">
    <cfRule type="expression" dxfId="342" priority="81" stopIfTrue="1">
      <formula>$Q$57="×"</formula>
    </cfRule>
  </conditionalFormatting>
  <conditionalFormatting sqref="K58:L58">
    <cfRule type="expression" dxfId="341" priority="116" stopIfTrue="1">
      <formula>$Q$58="×"</formula>
    </cfRule>
    <cfRule type="expression" dxfId="340" priority="83" stopIfTrue="1">
      <formula>COUNTIF($K$58:$L$58,"✔")=0</formula>
    </cfRule>
  </conditionalFormatting>
  <conditionalFormatting sqref="K67:L67">
    <cfRule type="expression" dxfId="339" priority="71" stopIfTrue="1">
      <formula>COUNTIF($K$67:$L$67,"✔")=0</formula>
    </cfRule>
    <cfRule type="expression" dxfId="338" priority="115" stopIfTrue="1">
      <formula>$Q$67="×"</formula>
    </cfRule>
  </conditionalFormatting>
  <conditionalFormatting sqref="K72:L72">
    <cfRule type="expression" dxfId="337" priority="65" stopIfTrue="1">
      <formula>$Q$72="×"</formula>
    </cfRule>
  </conditionalFormatting>
  <conditionalFormatting sqref="K77:L77">
    <cfRule type="expression" dxfId="336" priority="58" stopIfTrue="1">
      <formula>COUNTIF($K$77:$L$77,"✔")=0</formula>
    </cfRule>
  </conditionalFormatting>
  <conditionalFormatting sqref="K79:L79">
    <cfRule type="expression" dxfId="335" priority="59" stopIfTrue="1">
      <formula>$Q$79="×"</formula>
    </cfRule>
  </conditionalFormatting>
  <conditionalFormatting sqref="K83:L83">
    <cfRule type="expression" dxfId="334" priority="49" stopIfTrue="1">
      <formula>$Q$83="×"</formula>
    </cfRule>
  </conditionalFormatting>
  <conditionalFormatting sqref="K91:L91">
    <cfRule type="expression" dxfId="333" priority="39" stopIfTrue="1">
      <formula>$Q$91="×"</formula>
    </cfRule>
  </conditionalFormatting>
  <conditionalFormatting sqref="K92:L92">
    <cfRule type="expression" dxfId="332" priority="38" stopIfTrue="1">
      <formula>$Q$92="×"</formula>
    </cfRule>
  </conditionalFormatting>
  <conditionalFormatting sqref="K93:L93">
    <cfRule type="expression" dxfId="331" priority="37" stopIfTrue="1">
      <formula>$Q$93="×"</formula>
    </cfRule>
  </conditionalFormatting>
  <conditionalFormatting sqref="K94:L94">
    <cfRule type="expression" dxfId="330" priority="36" stopIfTrue="1">
      <formula>$Q$94="×"</formula>
    </cfRule>
  </conditionalFormatting>
  <conditionalFormatting sqref="K95:L95">
    <cfRule type="expression" dxfId="329" priority="35" stopIfTrue="1">
      <formula>$Q$95="×"</formula>
    </cfRule>
  </conditionalFormatting>
  <conditionalFormatting sqref="K97:L97">
    <cfRule type="expression" dxfId="328" priority="113" stopIfTrue="1">
      <formula>$Q$97="×"</formula>
    </cfRule>
    <cfRule type="expression" dxfId="327" priority="33" stopIfTrue="1">
      <formula>COUNTIF($K$97:$L$97,"✔")=0</formula>
    </cfRule>
  </conditionalFormatting>
  <conditionalFormatting sqref="K98:L98">
    <cfRule type="expression" dxfId="326" priority="32" stopIfTrue="1">
      <formula>$Q$98="×"</formula>
    </cfRule>
  </conditionalFormatting>
  <conditionalFormatting sqref="K99:L99">
    <cfRule type="expression" dxfId="325" priority="31" stopIfTrue="1">
      <formula>$Q$99="×"</formula>
    </cfRule>
  </conditionalFormatting>
  <conditionalFormatting sqref="K100:L100">
    <cfRule type="expression" dxfId="324" priority="30" stopIfTrue="1">
      <formula>$Q$100="×"</formula>
    </cfRule>
  </conditionalFormatting>
  <conditionalFormatting sqref="K105:L105">
    <cfRule type="expression" dxfId="323" priority="24" stopIfTrue="1">
      <formula>$Q$105="×"</formula>
    </cfRule>
  </conditionalFormatting>
  <conditionalFormatting sqref="K106:L106">
    <cfRule type="expression" dxfId="322" priority="23" stopIfTrue="1">
      <formula>$Q$106="×"</formula>
    </cfRule>
  </conditionalFormatting>
  <conditionalFormatting sqref="K107:L107">
    <cfRule type="expression" dxfId="321" priority="22" stopIfTrue="1">
      <formula>$Q$107="×"</formula>
    </cfRule>
  </conditionalFormatting>
  <conditionalFormatting sqref="K111:L111">
    <cfRule type="expression" dxfId="320" priority="18" stopIfTrue="1">
      <formula>$Q$111="×"</formula>
    </cfRule>
  </conditionalFormatting>
  <conditionalFormatting sqref="K113:L113">
    <cfRule type="expression" dxfId="319" priority="16" stopIfTrue="1">
      <formula>$Q$113="×"</formula>
    </cfRule>
  </conditionalFormatting>
  <conditionalFormatting sqref="K114:L114">
    <cfRule type="expression" dxfId="318" priority="15" stopIfTrue="1">
      <formula>$Q$114="×"</formula>
    </cfRule>
  </conditionalFormatting>
  <conditionalFormatting sqref="K115:L115">
    <cfRule type="expression" dxfId="317" priority="14" stopIfTrue="1">
      <formula>$Q$115="×"</formula>
    </cfRule>
  </conditionalFormatting>
  <conditionalFormatting sqref="K116:L116">
    <cfRule type="expression" dxfId="316" priority="13" stopIfTrue="1">
      <formula>$Q$116="×"</formula>
    </cfRule>
  </conditionalFormatting>
  <conditionalFormatting sqref="K117:L117">
    <cfRule type="expression" dxfId="315" priority="12" stopIfTrue="1">
      <formula>$Q$117="×"</formula>
    </cfRule>
  </conditionalFormatting>
  <conditionalFormatting sqref="K118:L118">
    <cfRule type="expression" dxfId="314" priority="11" stopIfTrue="1">
      <formula>$Q$118="×"</formula>
    </cfRule>
  </conditionalFormatting>
  <conditionalFormatting sqref="K119:L119">
    <cfRule type="expression" dxfId="313" priority="10" stopIfTrue="1">
      <formula>$Q$119="×"</formula>
    </cfRule>
  </conditionalFormatting>
  <conditionalFormatting sqref="K120:L120">
    <cfRule type="expression" dxfId="312" priority="9" stopIfTrue="1">
      <formula>$Q$120="×"</formula>
    </cfRule>
  </conditionalFormatting>
  <conditionalFormatting sqref="K34:M34">
    <cfRule type="expression" dxfId="311" priority="110" stopIfTrue="1">
      <formula>($K$33="✔")*($Q$34="×")</formula>
    </cfRule>
  </conditionalFormatting>
  <conditionalFormatting sqref="K34:M55">
    <cfRule type="expression" dxfId="310" priority="111" stopIfTrue="1">
      <formula>$L$33="✔"</formula>
    </cfRule>
  </conditionalFormatting>
  <conditionalFormatting sqref="K35:M35">
    <cfRule type="expression" dxfId="309" priority="109" stopIfTrue="1">
      <formula>($K$33="✔")*($Q$35="×")</formula>
    </cfRule>
  </conditionalFormatting>
  <conditionalFormatting sqref="K36:M36">
    <cfRule type="expression" dxfId="308" priority="108" stopIfTrue="1">
      <formula>($K$33="✔")*($Q$36="×")</formula>
    </cfRule>
  </conditionalFormatting>
  <conditionalFormatting sqref="K37:M37">
    <cfRule type="expression" dxfId="307" priority="107" stopIfTrue="1">
      <formula>($K$33="✔")*($Q$37="×")</formula>
    </cfRule>
  </conditionalFormatting>
  <conditionalFormatting sqref="K38:M38">
    <cfRule type="expression" dxfId="306" priority="106" stopIfTrue="1">
      <formula>($K$33="✔")*($Q$38="×")</formula>
    </cfRule>
  </conditionalFormatting>
  <conditionalFormatting sqref="K39:M39">
    <cfRule type="expression" dxfId="305" priority="105" stopIfTrue="1">
      <formula>($K$33="✔")*($Q$39="×")</formula>
    </cfRule>
  </conditionalFormatting>
  <conditionalFormatting sqref="K40:M40">
    <cfRule type="expression" dxfId="304" priority="104" stopIfTrue="1">
      <formula>($K$33="✔")*($Q$40="×")</formula>
    </cfRule>
  </conditionalFormatting>
  <conditionalFormatting sqref="K41:M41">
    <cfRule type="expression" dxfId="303" priority="103" stopIfTrue="1">
      <formula>($K$33="✔")*($Q$41="×")</formula>
    </cfRule>
  </conditionalFormatting>
  <conditionalFormatting sqref="K42:M42">
    <cfRule type="expression" dxfId="302" priority="102" stopIfTrue="1">
      <formula>($K$33="✔")*($Q$42="×")</formula>
    </cfRule>
  </conditionalFormatting>
  <conditionalFormatting sqref="K43:M43">
    <cfRule type="expression" dxfId="301" priority="101" stopIfTrue="1">
      <formula>($K$33="✔")*($Q$43="×")</formula>
    </cfRule>
  </conditionalFormatting>
  <conditionalFormatting sqref="K44:M44">
    <cfRule type="expression" dxfId="300" priority="100" stopIfTrue="1">
      <formula>($K$33="✔")*($Q$44="×")</formula>
    </cfRule>
  </conditionalFormatting>
  <conditionalFormatting sqref="K45:M45">
    <cfRule type="expression" dxfId="299" priority="99" stopIfTrue="1">
      <formula>($K$33="✔")*($Q$45="×")</formula>
    </cfRule>
  </conditionalFormatting>
  <conditionalFormatting sqref="K46:M46">
    <cfRule type="expression" dxfId="298" priority="98" stopIfTrue="1">
      <formula>($K$33="✔")*($Q$46="×")</formula>
    </cfRule>
  </conditionalFormatting>
  <conditionalFormatting sqref="K47:M47">
    <cfRule type="expression" dxfId="297" priority="97" stopIfTrue="1">
      <formula>($K$33="✔")*($Q$47="×")</formula>
    </cfRule>
  </conditionalFormatting>
  <conditionalFormatting sqref="K48:M48">
    <cfRule type="expression" dxfId="296" priority="72" stopIfTrue="1">
      <formula>($K$33="✔")*($Q$48="×")</formula>
    </cfRule>
  </conditionalFormatting>
  <conditionalFormatting sqref="K49:M49">
    <cfRule type="expression" dxfId="295" priority="96" stopIfTrue="1">
      <formula>($K$33="✔")*($Q$49="×")</formula>
    </cfRule>
  </conditionalFormatting>
  <conditionalFormatting sqref="K50:M50">
    <cfRule type="expression" dxfId="294" priority="95" stopIfTrue="1">
      <formula>($K$33="✔")*($Q$50="×")</formula>
    </cfRule>
  </conditionalFormatting>
  <conditionalFormatting sqref="K51:M51">
    <cfRule type="expression" dxfId="293" priority="94" stopIfTrue="1">
      <formula>($K$33="✔")*($Q$51="×")</formula>
    </cfRule>
  </conditionalFormatting>
  <conditionalFormatting sqref="K52:M52">
    <cfRule type="expression" dxfId="292" priority="93" stopIfTrue="1">
      <formula>($K$33="✔")*($Q$52="×")</formula>
    </cfRule>
  </conditionalFormatting>
  <conditionalFormatting sqref="K53:M53">
    <cfRule type="expression" dxfId="291" priority="92" stopIfTrue="1">
      <formula>($K$33="✔")*($Q$53="×")</formula>
    </cfRule>
  </conditionalFormatting>
  <conditionalFormatting sqref="K54:M54">
    <cfRule type="expression" dxfId="290" priority="91" stopIfTrue="1">
      <formula>($K$33="✔")*($Q$54="×")</formula>
    </cfRule>
  </conditionalFormatting>
  <conditionalFormatting sqref="K55:M55">
    <cfRule type="expression" dxfId="289" priority="90" stopIfTrue="1">
      <formula>($K$33="✔")*($Q$55="×")</formula>
    </cfRule>
  </conditionalFormatting>
  <conditionalFormatting sqref="K59:M59">
    <cfRule type="expression" dxfId="288" priority="79" stopIfTrue="1">
      <formula>$Q$59="×"</formula>
    </cfRule>
  </conditionalFormatting>
  <conditionalFormatting sqref="K59:M66">
    <cfRule type="expression" dxfId="287" priority="80" stopIfTrue="1">
      <formula>$L$58="✔"</formula>
    </cfRule>
  </conditionalFormatting>
  <conditionalFormatting sqref="K60:M60">
    <cfRule type="expression" dxfId="286" priority="78" stopIfTrue="1">
      <formula>$Q$60="×"</formula>
    </cfRule>
  </conditionalFormatting>
  <conditionalFormatting sqref="K61:M61">
    <cfRule type="expression" dxfId="285" priority="77" stopIfTrue="1">
      <formula>$Q$61="×"</formula>
    </cfRule>
  </conditionalFormatting>
  <conditionalFormatting sqref="K62:M62">
    <cfRule type="expression" dxfId="284" priority="76" stopIfTrue="1">
      <formula>$Q$62="×"</formula>
    </cfRule>
  </conditionalFormatting>
  <conditionalFormatting sqref="K63:M63">
    <cfRule type="expression" dxfId="283" priority="75" stopIfTrue="1">
      <formula>$Q$63="×"</formula>
    </cfRule>
  </conditionalFormatting>
  <conditionalFormatting sqref="K64:M64">
    <cfRule type="expression" dxfId="282" priority="74" stopIfTrue="1">
      <formula>$Q$64="×"</formula>
    </cfRule>
  </conditionalFormatting>
  <conditionalFormatting sqref="K65:M65">
    <cfRule type="expression" dxfId="281" priority="73" stopIfTrue="1">
      <formula>$Q$65="×"</formula>
    </cfRule>
  </conditionalFormatting>
  <conditionalFormatting sqref="K66:M66">
    <cfRule type="expression" dxfId="280" priority="7" stopIfTrue="1">
      <formula>$Q$66="×"</formula>
    </cfRule>
  </conditionalFormatting>
  <conditionalFormatting sqref="K68:M68">
    <cfRule type="expression" dxfId="279" priority="69" stopIfTrue="1">
      <formula>$Q$68="×"</formula>
    </cfRule>
  </conditionalFormatting>
  <conditionalFormatting sqref="K68:M71">
    <cfRule type="expression" dxfId="278" priority="70" stopIfTrue="1">
      <formula>$L$67="✔"</formula>
    </cfRule>
  </conditionalFormatting>
  <conditionalFormatting sqref="K69:M69">
    <cfRule type="expression" dxfId="277" priority="68" stopIfTrue="1">
      <formula>$Q$69="×"</formula>
    </cfRule>
  </conditionalFormatting>
  <conditionalFormatting sqref="K70:M70">
    <cfRule type="expression" dxfId="276" priority="67" stopIfTrue="1">
      <formula>$Q$70="×"</formula>
    </cfRule>
  </conditionalFormatting>
  <conditionalFormatting sqref="K71:M71">
    <cfRule type="expression" dxfId="275" priority="66" stopIfTrue="1">
      <formula>$Q$71="×"</formula>
    </cfRule>
  </conditionalFormatting>
  <conditionalFormatting sqref="K73:M73">
    <cfRule type="expression" dxfId="274" priority="64" stopIfTrue="1">
      <formula>$Q$73="×"</formula>
    </cfRule>
  </conditionalFormatting>
  <conditionalFormatting sqref="K73:M76">
    <cfRule type="expression" dxfId="273" priority="6" stopIfTrue="1">
      <formula>$L$72="✔"</formula>
    </cfRule>
  </conditionalFormatting>
  <conditionalFormatting sqref="K74:M74">
    <cfRule type="expression" dxfId="272" priority="63" stopIfTrue="1">
      <formula>$Q$74="×"</formula>
    </cfRule>
  </conditionalFormatting>
  <conditionalFormatting sqref="K75:M75">
    <cfRule type="expression" dxfId="271" priority="62" stopIfTrue="1">
      <formula>$Q$75="×"</formula>
    </cfRule>
  </conditionalFormatting>
  <conditionalFormatting sqref="K76:M76">
    <cfRule type="expression" dxfId="270" priority="61" stopIfTrue="1">
      <formula>$Q$76="×"</formula>
    </cfRule>
  </conditionalFormatting>
  <conditionalFormatting sqref="K78:M78">
    <cfRule type="expression" dxfId="269" priority="60" stopIfTrue="1">
      <formula>$Q$78="×"</formula>
    </cfRule>
  </conditionalFormatting>
  <conditionalFormatting sqref="K78:M95">
    <cfRule type="expression" dxfId="268" priority="57" stopIfTrue="1">
      <formula>$L$77="✔"</formula>
    </cfRule>
  </conditionalFormatting>
  <conditionalFormatting sqref="K80:M80">
    <cfRule type="expression" dxfId="267" priority="56" stopIfTrue="1">
      <formula>$Q$80="×"</formula>
    </cfRule>
  </conditionalFormatting>
  <conditionalFormatting sqref="K80:M82">
    <cfRule type="expression" dxfId="266" priority="48" stopIfTrue="1">
      <formula>$L$79="✔"</formula>
    </cfRule>
  </conditionalFormatting>
  <conditionalFormatting sqref="K81:M81">
    <cfRule type="expression" dxfId="265" priority="55" stopIfTrue="1">
      <formula>$Q$81="×"</formula>
    </cfRule>
  </conditionalFormatting>
  <conditionalFormatting sqref="K82:M82">
    <cfRule type="expression" dxfId="264" priority="54" stopIfTrue="1">
      <formula>$Q$82="×"</formula>
    </cfRule>
  </conditionalFormatting>
  <conditionalFormatting sqref="K84:M84">
    <cfRule type="expression" dxfId="263" priority="46" stopIfTrue="1">
      <formula>$Q$84="×"</formula>
    </cfRule>
  </conditionalFormatting>
  <conditionalFormatting sqref="K84:M90">
    <cfRule type="expression" dxfId="262" priority="47" stopIfTrue="1">
      <formula>$L$83="✔"</formula>
    </cfRule>
  </conditionalFormatting>
  <conditionalFormatting sqref="K85:M85">
    <cfRule type="expression" dxfId="261" priority="45" stopIfTrue="1">
      <formula>$Q$85="×"</formula>
    </cfRule>
  </conditionalFormatting>
  <conditionalFormatting sqref="K86:M86">
    <cfRule type="expression" dxfId="260" priority="44" stopIfTrue="1">
      <formula>$Q$86="×"</formula>
    </cfRule>
  </conditionalFormatting>
  <conditionalFormatting sqref="K87:M87">
    <cfRule type="expression" dxfId="259" priority="43" stopIfTrue="1">
      <formula>$Q$87="×"</formula>
    </cfRule>
  </conditionalFormatting>
  <conditionalFormatting sqref="K88:M88">
    <cfRule type="expression" dxfId="258" priority="42" stopIfTrue="1">
      <formula>$Q$88="×"</formula>
    </cfRule>
  </conditionalFormatting>
  <conditionalFormatting sqref="K89:M89">
    <cfRule type="expression" dxfId="257" priority="41" stopIfTrue="1">
      <formula>$Q$89="×"</formula>
    </cfRule>
  </conditionalFormatting>
  <conditionalFormatting sqref="K90:M90">
    <cfRule type="expression" dxfId="256" priority="40" stopIfTrue="1">
      <formula>$Q$90="×"</formula>
    </cfRule>
  </conditionalFormatting>
  <conditionalFormatting sqref="K101:M101">
    <cfRule type="expression" dxfId="255" priority="28" stopIfTrue="1">
      <formula>$Q$101="×"</formula>
    </cfRule>
  </conditionalFormatting>
  <conditionalFormatting sqref="K101:M103">
    <cfRule type="expression" dxfId="254" priority="29" stopIfTrue="1">
      <formula>$L$100="✔"</formula>
    </cfRule>
  </conditionalFormatting>
  <conditionalFormatting sqref="K102:M102">
    <cfRule type="expression" dxfId="253" priority="27" stopIfTrue="1">
      <formula>$Q$102="×"</formula>
    </cfRule>
  </conditionalFormatting>
  <conditionalFormatting sqref="K103:M103">
    <cfRule type="expression" dxfId="252" priority="26" stopIfTrue="1">
      <formula>$Q$103="×"</formula>
    </cfRule>
  </conditionalFormatting>
  <conditionalFormatting sqref="K108:M108">
    <cfRule type="expression" dxfId="251" priority="112" stopIfTrue="1">
      <formula>$Q$108="×"</formula>
    </cfRule>
    <cfRule type="expression" dxfId="250" priority="21" stopIfTrue="1">
      <formula>COUNTIF($K$108:$M$108,"✔")=0</formula>
    </cfRule>
  </conditionalFormatting>
  <conditionalFormatting sqref="K109:M109">
    <cfRule type="expression" dxfId="249" priority="20" stopIfTrue="1">
      <formula>$Q$109="×"</formula>
    </cfRule>
  </conditionalFormatting>
  <conditionalFormatting sqref="K110:M110">
    <cfRule type="expression" dxfId="248" priority="19" stopIfTrue="1">
      <formula>$Q$110="×"</formula>
    </cfRule>
  </conditionalFormatting>
  <conditionalFormatting sqref="L28">
    <cfRule type="expression" dxfId="247" priority="120" stopIfTrue="1">
      <formula>$Q$28="×"</formula>
    </cfRule>
  </conditionalFormatting>
  <conditionalFormatting sqref="L29">
    <cfRule type="expression" dxfId="246" priority="119" stopIfTrue="1">
      <formula>$Q$29="×"</formula>
    </cfRule>
  </conditionalFormatting>
  <conditionalFormatting sqref="L30">
    <cfRule type="expression" dxfId="245" priority="118" stopIfTrue="1">
      <formula>$Q$30="×"</formula>
    </cfRule>
  </conditionalFormatting>
  <conditionalFormatting sqref="L77">
    <cfRule type="expression" dxfId="244" priority="114" stopIfTrue="1">
      <formula>$Q$77="×"</formula>
    </cfRule>
  </conditionalFormatting>
  <dataValidations count="1">
    <dataValidation type="list" allowBlank="1" showInputMessage="1" showErrorMessage="1" sqref="K15:M120" xr:uid="{00000000-0002-0000-0300-000000000000}">
      <formula1>$O$15:$O$16</formula1>
    </dataValidation>
  </dataValidations>
  <pageMargins left="0.70866141732283472" right="0.70866141732283472" top="0.74803149606299213" bottom="0.74803149606299213" header="0.31496062992125984" footer="0.31496062992125984"/>
  <pageSetup paperSize="9" scale="48" fitToHeight="0" orientation="portrait" r:id="rId1"/>
  <rowBreaks count="4" manualBreakCount="4">
    <brk id="32" min="1" max="14" man="1"/>
    <brk id="57" min="1" max="14" man="1"/>
    <brk id="76" min="1" max="14" man="1"/>
    <brk id="97" min="1"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99FF"/>
    <pageSetUpPr fitToPage="1"/>
  </sheetPr>
  <dimension ref="B1:AH118"/>
  <sheetViews>
    <sheetView showGridLines="0" view="pageBreakPreview" zoomScale="70" zoomScaleNormal="100" zoomScaleSheetLayoutView="70" workbookViewId="0">
      <pane xSplit="4" ySplit="14" topLeftCell="E45" activePane="bottomRight" state="frozen"/>
      <selection pane="topRight" activeCell="E1" sqref="E1"/>
      <selection pane="bottomLeft" activeCell="A14" sqref="A14"/>
      <selection pane="bottomRight" activeCell="E5" sqref="E5:H5"/>
    </sheetView>
  </sheetViews>
  <sheetFormatPr defaultColWidth="9" defaultRowHeight="13.2" x14ac:dyDescent="0.2"/>
  <cols>
    <col min="1" max="1" width="9" style="10"/>
    <col min="2" max="2" width="2" style="10" customWidth="1"/>
    <col min="3" max="3" width="9" style="10"/>
    <col min="4" max="4" width="14.77734375" style="10" customWidth="1"/>
    <col min="5" max="6" width="3.33203125" style="10" customWidth="1"/>
    <col min="7" max="7" width="3.21875" style="10" customWidth="1"/>
    <col min="8" max="8" width="63.33203125" style="10" customWidth="1"/>
    <col min="9" max="9" width="11.33203125" style="10" customWidth="1"/>
    <col min="10" max="10" width="14.33203125" style="10" customWidth="1"/>
    <col min="11" max="13" width="17.5546875" style="82" customWidth="1"/>
    <col min="14" max="14" width="1.5546875" style="82" customWidth="1"/>
    <col min="15" max="15" width="9" style="10"/>
    <col min="16" max="16" width="4" style="10" hidden="1" customWidth="1"/>
    <col min="17" max="19" width="0" style="10" hidden="1" customWidth="1"/>
    <col min="20" max="16384" width="9" style="10"/>
  </cols>
  <sheetData>
    <row r="1" spans="2:28" ht="21" customHeight="1" x14ac:dyDescent="0.2">
      <c r="B1" s="71" t="s">
        <v>202</v>
      </c>
      <c r="C1" s="1"/>
      <c r="D1" s="1"/>
      <c r="E1" s="1"/>
      <c r="F1" s="1"/>
      <c r="G1" s="1"/>
      <c r="H1" s="1"/>
      <c r="I1" s="1"/>
      <c r="J1" s="1"/>
      <c r="K1" s="145" t="s">
        <v>1198</v>
      </c>
      <c r="L1" s="145"/>
      <c r="M1" s="145"/>
      <c r="N1" s="3"/>
    </row>
    <row r="2" spans="2:28" ht="5.25" customHeight="1" x14ac:dyDescent="0.2">
      <c r="B2" s="71"/>
      <c r="C2" s="1"/>
      <c r="D2" s="1"/>
      <c r="E2" s="1"/>
      <c r="F2" s="1"/>
      <c r="G2" s="1"/>
      <c r="H2" s="1"/>
      <c r="I2" s="1"/>
      <c r="J2" s="1"/>
      <c r="K2" s="3"/>
      <c r="L2" s="3"/>
      <c r="M2" s="3"/>
      <c r="N2" s="3"/>
    </row>
    <row r="3" spans="2:28" ht="23.4" x14ac:dyDescent="0.2">
      <c r="B3" s="1"/>
      <c r="C3" s="228" t="s">
        <v>190</v>
      </c>
      <c r="D3" s="228"/>
      <c r="E3" s="228"/>
      <c r="F3" s="228"/>
      <c r="G3" s="228"/>
      <c r="H3" s="228"/>
      <c r="I3" s="228"/>
      <c r="J3" s="228"/>
      <c r="K3" s="228"/>
      <c r="L3" s="228"/>
      <c r="M3" s="228"/>
      <c r="N3" s="4"/>
      <c r="O3" s="1"/>
      <c r="Q3" s="102"/>
    </row>
    <row r="4" spans="2:28" ht="10.199999999999999" customHeight="1" thickBot="1" x14ac:dyDescent="0.25">
      <c r="B4" s="1"/>
      <c r="C4" s="5"/>
      <c r="D4" s="5"/>
      <c r="E4" s="5"/>
      <c r="F4" s="5"/>
      <c r="G4" s="5"/>
      <c r="H4" s="5"/>
      <c r="I4" s="5"/>
      <c r="J4" s="5"/>
      <c r="K4" s="6"/>
      <c r="L4" s="6"/>
      <c r="M4" s="6"/>
      <c r="N4" s="6"/>
      <c r="O4" s="1"/>
      <c r="Q4" s="102"/>
    </row>
    <row r="5" spans="2:28" ht="27" customHeight="1" thickTop="1" thickBot="1" x14ac:dyDescent="0.25">
      <c r="B5" s="1"/>
      <c r="C5" s="237" t="s">
        <v>0</v>
      </c>
      <c r="D5" s="238"/>
      <c r="E5" s="239" t="e">
        <f>表紙!E12</f>
        <v>#N/A</v>
      </c>
      <c r="F5" s="240"/>
      <c r="G5" s="240"/>
      <c r="H5" s="241"/>
      <c r="I5" s="7"/>
      <c r="J5" s="1"/>
      <c r="K5" s="6"/>
      <c r="L5" s="6"/>
      <c r="M5" s="6"/>
      <c r="N5" s="6"/>
      <c r="O5" s="1"/>
      <c r="Q5" s="102"/>
    </row>
    <row r="6" spans="2:28" ht="10.199999999999999" customHeight="1" thickTop="1" thickBot="1" x14ac:dyDescent="0.25">
      <c r="B6" s="1"/>
      <c r="C6" s="8"/>
      <c r="D6" s="8"/>
      <c r="E6" s="9"/>
      <c r="F6" s="9"/>
      <c r="G6" s="9"/>
      <c r="H6" s="9"/>
      <c r="I6" s="7"/>
      <c r="J6" s="7"/>
      <c r="K6" s="6"/>
      <c r="L6" s="6"/>
      <c r="M6" s="6"/>
      <c r="N6" s="6"/>
      <c r="O6" s="1"/>
      <c r="Q6" s="102"/>
    </row>
    <row r="7" spans="2:28" ht="27" customHeight="1" thickTop="1" thickBot="1" x14ac:dyDescent="0.25">
      <c r="B7" s="1"/>
      <c r="C7" s="237" t="s">
        <v>1</v>
      </c>
      <c r="D7" s="238"/>
      <c r="E7" s="239" t="e">
        <f>表紙!E11</f>
        <v>#N/A</v>
      </c>
      <c r="F7" s="240"/>
      <c r="G7" s="240"/>
      <c r="H7" s="241"/>
      <c r="I7" s="230" t="s">
        <v>2</v>
      </c>
      <c r="J7" s="231"/>
      <c r="K7" s="181">
        <f>表紙!E10</f>
        <v>0</v>
      </c>
      <c r="L7" s="6"/>
      <c r="M7" s="6"/>
      <c r="N7" s="6"/>
      <c r="O7" s="1"/>
      <c r="Q7" s="102"/>
    </row>
    <row r="8" spans="2:28" ht="6" customHeight="1" thickTop="1" x14ac:dyDescent="0.2">
      <c r="B8" s="1"/>
      <c r="C8" s="8"/>
      <c r="D8" s="8"/>
      <c r="E8" s="88"/>
      <c r="F8" s="88"/>
      <c r="G8" s="88"/>
      <c r="H8" s="88"/>
      <c r="I8" s="89"/>
      <c r="J8" s="90"/>
      <c r="K8" s="90"/>
      <c r="L8" s="6"/>
      <c r="M8" s="6"/>
      <c r="N8" s="6"/>
      <c r="O8" s="1"/>
      <c r="Q8" s="102"/>
    </row>
    <row r="9" spans="2:28" ht="6" customHeight="1" x14ac:dyDescent="0.2">
      <c r="B9" s="1"/>
      <c r="C9" s="8"/>
      <c r="D9" s="8"/>
      <c r="E9" s="88"/>
      <c r="F9" s="88"/>
      <c r="G9" s="88"/>
      <c r="H9" s="88"/>
      <c r="I9" s="89"/>
      <c r="J9" s="90"/>
      <c r="K9" s="90"/>
      <c r="L9" s="6"/>
      <c r="M9" s="6"/>
      <c r="N9" s="6"/>
      <c r="O9" s="1"/>
      <c r="Q9" s="102"/>
    </row>
    <row r="10" spans="2:28" ht="16.2" x14ac:dyDescent="0.2">
      <c r="B10" s="1"/>
      <c r="C10" s="91" t="s">
        <v>3</v>
      </c>
      <c r="D10" s="1"/>
      <c r="E10" s="1"/>
      <c r="F10" s="92"/>
      <c r="G10" s="92"/>
      <c r="H10" s="92"/>
      <c r="I10" s="92"/>
      <c r="J10" s="92"/>
      <c r="K10" s="90"/>
      <c r="L10" s="6"/>
      <c r="M10" s="6"/>
      <c r="N10" s="6"/>
      <c r="O10" s="1"/>
      <c r="Q10" s="102"/>
    </row>
    <row r="11" spans="2:28" ht="4.6500000000000004" customHeight="1" x14ac:dyDescent="0.2">
      <c r="B11" s="1"/>
      <c r="C11" s="8"/>
      <c r="D11" s="8"/>
      <c r="E11" s="88"/>
      <c r="F11" s="88"/>
      <c r="G11" s="88"/>
      <c r="H11" s="88"/>
      <c r="I11" s="89"/>
      <c r="J11" s="89"/>
      <c r="K11" s="90"/>
      <c r="L11" s="90"/>
      <c r="M11" s="6"/>
      <c r="N11" s="6"/>
      <c r="O11" s="100"/>
    </row>
    <row r="12" spans="2:28" ht="4.6500000000000004" customHeight="1" thickBot="1" x14ac:dyDescent="0.25">
      <c r="B12" s="1"/>
      <c r="C12" s="8"/>
      <c r="D12" s="8"/>
      <c r="E12" s="88"/>
      <c r="F12" s="88"/>
      <c r="G12" s="88"/>
      <c r="H12" s="88"/>
      <c r="I12" s="89"/>
      <c r="J12" s="89"/>
      <c r="K12" s="90"/>
      <c r="L12" s="90"/>
      <c r="M12" s="6"/>
      <c r="N12" s="6"/>
      <c r="O12" s="100"/>
    </row>
    <row r="13" spans="2:28" ht="14.25" customHeight="1" x14ac:dyDescent="0.2">
      <c r="B13" s="1"/>
      <c r="C13" s="242" t="s">
        <v>4</v>
      </c>
      <c r="D13" s="244" t="s">
        <v>5</v>
      </c>
      <c r="E13" s="246" t="s">
        <v>6</v>
      </c>
      <c r="F13" s="247"/>
      <c r="G13" s="247"/>
      <c r="H13" s="248"/>
      <c r="I13" s="233" t="s">
        <v>7</v>
      </c>
      <c r="J13" s="136" t="s">
        <v>125</v>
      </c>
      <c r="K13" s="220" t="s">
        <v>8</v>
      </c>
      <c r="L13" s="220"/>
      <c r="M13" s="221"/>
      <c r="N13" s="11"/>
    </row>
    <row r="14" spans="2:28" ht="14.25" customHeight="1" thickBot="1" x14ac:dyDescent="0.25">
      <c r="B14" s="1"/>
      <c r="C14" s="243"/>
      <c r="D14" s="245"/>
      <c r="E14" s="249"/>
      <c r="F14" s="250"/>
      <c r="G14" s="250"/>
      <c r="H14" s="251"/>
      <c r="I14" s="234"/>
      <c r="J14" s="122" t="s">
        <v>126</v>
      </c>
      <c r="K14" s="135" t="s">
        <v>10</v>
      </c>
      <c r="L14" s="124" t="s">
        <v>11</v>
      </c>
      <c r="M14" s="125" t="s">
        <v>12</v>
      </c>
      <c r="N14" s="11"/>
    </row>
    <row r="15" spans="2:28" ht="60.75" customHeight="1" x14ac:dyDescent="0.2">
      <c r="B15" s="1"/>
      <c r="C15" s="298" t="s">
        <v>13</v>
      </c>
      <c r="D15" s="299" t="s">
        <v>128</v>
      </c>
      <c r="E15" s="225" t="s">
        <v>15</v>
      </c>
      <c r="F15" s="227" t="s">
        <v>129</v>
      </c>
      <c r="G15" s="227"/>
      <c r="H15" s="227"/>
      <c r="I15" s="12" t="s">
        <v>17</v>
      </c>
      <c r="J15" s="147" t="s">
        <v>18</v>
      </c>
      <c r="K15" s="15"/>
      <c r="L15" s="16"/>
      <c r="M15" s="17"/>
      <c r="N15" s="18"/>
      <c r="P15" s="83" t="s">
        <v>130</v>
      </c>
      <c r="Q15" s="10" t="str">
        <f>IF(K15="✔","○","×")</f>
        <v>×</v>
      </c>
      <c r="T15" s="184" t="s">
        <v>574</v>
      </c>
      <c r="U15" s="183"/>
      <c r="V15" s="183"/>
      <c r="W15" s="183"/>
      <c r="X15" s="183"/>
      <c r="Y15" s="183"/>
      <c r="Z15" s="183"/>
      <c r="AA15" s="183"/>
      <c r="AB15" s="183"/>
    </row>
    <row r="16" spans="2:28" ht="60.75" customHeight="1" x14ac:dyDescent="0.2">
      <c r="B16" s="1"/>
      <c r="C16" s="235"/>
      <c r="D16" s="222"/>
      <c r="E16" s="226"/>
      <c r="F16" s="224" t="s">
        <v>131</v>
      </c>
      <c r="G16" s="224"/>
      <c r="H16" s="224"/>
      <c r="I16" s="20" t="s">
        <v>17</v>
      </c>
      <c r="J16" s="28" t="s">
        <v>18</v>
      </c>
      <c r="K16" s="23"/>
      <c r="L16" s="24"/>
      <c r="M16" s="25"/>
      <c r="N16" s="18"/>
      <c r="Q16" s="10" t="str">
        <f>IF(K16="✔","○","×")</f>
        <v>×</v>
      </c>
    </row>
    <row r="17" spans="2:34" ht="60.75" customHeight="1" x14ac:dyDescent="0.2">
      <c r="B17" s="1"/>
      <c r="C17" s="235"/>
      <c r="D17" s="222"/>
      <c r="E17" s="226"/>
      <c r="F17" s="224" t="s">
        <v>132</v>
      </c>
      <c r="G17" s="224"/>
      <c r="H17" s="224"/>
      <c r="I17" s="20" t="s">
        <v>17</v>
      </c>
      <c r="J17" s="28" t="s">
        <v>18</v>
      </c>
      <c r="K17" s="23"/>
      <c r="L17" s="24"/>
      <c r="M17" s="25"/>
      <c r="N17" s="18"/>
      <c r="Q17" s="10" t="str">
        <f>IF(K17="✔","○","×")</f>
        <v>×</v>
      </c>
    </row>
    <row r="18" spans="2:34" ht="60.75" customHeight="1" x14ac:dyDescent="0.2">
      <c r="B18" s="1"/>
      <c r="C18" s="235"/>
      <c r="D18" s="222"/>
      <c r="E18" s="226"/>
      <c r="F18" s="224" t="s">
        <v>133</v>
      </c>
      <c r="G18" s="224"/>
      <c r="H18" s="224"/>
      <c r="I18" s="20" t="s">
        <v>17</v>
      </c>
      <c r="J18" s="28" t="s">
        <v>18</v>
      </c>
      <c r="K18" s="23"/>
      <c r="L18" s="24"/>
      <c r="M18" s="25"/>
      <c r="N18" s="18"/>
      <c r="Q18" s="10" t="str">
        <f>IF(K18="✔","○","×")</f>
        <v>×</v>
      </c>
    </row>
    <row r="19" spans="2:34" ht="60.75" customHeight="1" x14ac:dyDescent="0.2">
      <c r="B19" s="1"/>
      <c r="C19" s="235"/>
      <c r="D19" s="222"/>
      <c r="E19" s="226"/>
      <c r="F19" s="229" t="s">
        <v>134</v>
      </c>
      <c r="G19" s="224"/>
      <c r="H19" s="224"/>
      <c r="I19" s="20" t="s">
        <v>17</v>
      </c>
      <c r="J19" s="28" t="s">
        <v>18</v>
      </c>
      <c r="K19" s="23"/>
      <c r="L19" s="24"/>
      <c r="M19" s="25"/>
      <c r="N19" s="18"/>
      <c r="Q19" s="10" t="str">
        <f>IF(K19="✔","○","×")</f>
        <v>×</v>
      </c>
    </row>
    <row r="20" spans="2:34" ht="60.75" customHeight="1" x14ac:dyDescent="0.2">
      <c r="B20" s="1"/>
      <c r="C20" s="235"/>
      <c r="D20" s="222"/>
      <c r="E20" s="226"/>
      <c r="F20" s="26"/>
      <c r="G20" s="224" t="s">
        <v>215</v>
      </c>
      <c r="H20" s="224"/>
      <c r="I20" s="20"/>
      <c r="J20" s="28" t="s">
        <v>29</v>
      </c>
      <c r="K20" s="23"/>
      <c r="L20" s="24"/>
      <c r="M20" s="25"/>
      <c r="N20" s="18"/>
      <c r="Q20" s="10" t="str">
        <f>IF((K19="✔")*(COUNTIF(K20:L20,"✔")=0),"×","○")</f>
        <v>○</v>
      </c>
    </row>
    <row r="21" spans="2:34" ht="60.75" customHeight="1" x14ac:dyDescent="0.2">
      <c r="B21" s="1"/>
      <c r="C21" s="235"/>
      <c r="D21" s="222"/>
      <c r="E21" s="226"/>
      <c r="F21" s="27"/>
      <c r="G21" s="224" t="s">
        <v>216</v>
      </c>
      <c r="H21" s="224"/>
      <c r="I21" s="20"/>
      <c r="J21" s="28" t="s">
        <v>29</v>
      </c>
      <c r="K21" s="23"/>
      <c r="L21" s="24"/>
      <c r="M21" s="25"/>
      <c r="N21" s="18"/>
      <c r="Q21" s="10" t="str">
        <f>IF((K19="✔")*(COUNTIF(K21:L21,"✔")=0),"×","○")</f>
        <v>○</v>
      </c>
    </row>
    <row r="22" spans="2:34" ht="60.75" customHeight="1" x14ac:dyDescent="0.2">
      <c r="B22" s="1"/>
      <c r="C22" s="235"/>
      <c r="D22" s="222"/>
      <c r="E22" s="226" t="s">
        <v>30</v>
      </c>
      <c r="F22" s="224" t="s">
        <v>31</v>
      </c>
      <c r="G22" s="224"/>
      <c r="H22" s="224"/>
      <c r="I22" s="20" t="s">
        <v>17</v>
      </c>
      <c r="J22" s="28" t="s">
        <v>18</v>
      </c>
      <c r="K22" s="23"/>
      <c r="L22" s="24"/>
      <c r="M22" s="25"/>
      <c r="N22" s="18"/>
      <c r="Q22" s="10" t="str">
        <f>IF(K22="✔","○","×")</f>
        <v>×</v>
      </c>
    </row>
    <row r="23" spans="2:34" ht="60.75" customHeight="1" x14ac:dyDescent="0.2">
      <c r="B23" s="1"/>
      <c r="C23" s="235"/>
      <c r="D23" s="222"/>
      <c r="E23" s="226"/>
      <c r="F23" s="224" t="s">
        <v>135</v>
      </c>
      <c r="G23" s="224"/>
      <c r="H23" s="224"/>
      <c r="I23" s="20"/>
      <c r="J23" s="28" t="s">
        <v>18</v>
      </c>
      <c r="K23" s="23"/>
      <c r="L23" s="24"/>
      <c r="M23" s="25"/>
      <c r="N23" s="18"/>
      <c r="Q23" s="10" t="str">
        <f>IF(COUNTIF(K23:L23,"✔")=1,"○","×")</f>
        <v>×</v>
      </c>
    </row>
    <row r="24" spans="2:34" ht="91.5" customHeight="1" x14ac:dyDescent="0.2">
      <c r="B24" s="1"/>
      <c r="C24" s="235"/>
      <c r="D24" s="222"/>
      <c r="E24" s="226" t="s">
        <v>34</v>
      </c>
      <c r="F24" s="224" t="s">
        <v>136</v>
      </c>
      <c r="G24" s="224"/>
      <c r="H24" s="224"/>
      <c r="I24" s="20" t="s">
        <v>17</v>
      </c>
      <c r="J24" s="28" t="s">
        <v>137</v>
      </c>
      <c r="K24" s="23"/>
      <c r="L24" s="24"/>
      <c r="M24" s="25"/>
      <c r="N24" s="18"/>
      <c r="Q24" s="10" t="str">
        <f>IF(K24="✔","○","×")</f>
        <v>×</v>
      </c>
      <c r="T24" s="289" t="s">
        <v>576</v>
      </c>
      <c r="U24" s="289"/>
      <c r="V24" s="289"/>
      <c r="W24" s="289"/>
      <c r="X24" s="289"/>
      <c r="Y24" s="289"/>
      <c r="Z24" s="289"/>
      <c r="AA24" s="289"/>
      <c r="AB24" s="289"/>
      <c r="AC24" s="289"/>
      <c r="AD24" s="289"/>
      <c r="AE24" s="289"/>
      <c r="AF24" s="289"/>
      <c r="AG24" s="289"/>
      <c r="AH24" s="289"/>
    </row>
    <row r="25" spans="2:34" ht="64.5" customHeight="1" x14ac:dyDescent="0.2">
      <c r="B25" s="1"/>
      <c r="C25" s="235"/>
      <c r="D25" s="222"/>
      <c r="E25" s="226"/>
      <c r="F25" s="224" t="s">
        <v>35</v>
      </c>
      <c r="G25" s="224"/>
      <c r="H25" s="224"/>
      <c r="I25" s="20" t="s">
        <v>17</v>
      </c>
      <c r="J25" s="28" t="s">
        <v>29</v>
      </c>
      <c r="K25" s="23"/>
      <c r="L25" s="24"/>
      <c r="M25" s="25"/>
      <c r="N25" s="18"/>
      <c r="Q25" s="10" t="str">
        <f>IF(K25="✔","○","×")</f>
        <v>×</v>
      </c>
    </row>
    <row r="26" spans="2:34" ht="64.5" customHeight="1" x14ac:dyDescent="0.2">
      <c r="B26" s="1"/>
      <c r="C26" s="235"/>
      <c r="D26" s="222"/>
      <c r="E26" s="30" t="s">
        <v>37</v>
      </c>
      <c r="F26" s="224" t="s">
        <v>38</v>
      </c>
      <c r="G26" s="224"/>
      <c r="H26" s="224"/>
      <c r="I26" s="20" t="s">
        <v>17</v>
      </c>
      <c r="J26" s="28" t="s">
        <v>18</v>
      </c>
      <c r="K26" s="23"/>
      <c r="L26" s="24"/>
      <c r="M26" s="25"/>
      <c r="N26" s="18"/>
      <c r="Q26" s="10" t="str">
        <f>IF(K26="✔","○","×")</f>
        <v>×</v>
      </c>
    </row>
    <row r="27" spans="2:34" ht="60.75" customHeight="1" x14ac:dyDescent="0.2">
      <c r="B27" s="1"/>
      <c r="C27" s="235"/>
      <c r="D27" s="222"/>
      <c r="E27" s="30" t="s">
        <v>39</v>
      </c>
      <c r="F27" s="224" t="s">
        <v>138</v>
      </c>
      <c r="G27" s="224"/>
      <c r="H27" s="224"/>
      <c r="I27" s="20"/>
      <c r="J27" s="28" t="s">
        <v>29</v>
      </c>
      <c r="K27" s="23"/>
      <c r="L27" s="24"/>
      <c r="M27" s="25"/>
      <c r="N27" s="18"/>
      <c r="Q27" s="10" t="str">
        <f>IF(COUNTIF(K27:L27,"✔")=1,"○","×")</f>
        <v>×</v>
      </c>
    </row>
    <row r="28" spans="2:34" ht="76.650000000000006" customHeight="1" thickBot="1" x14ac:dyDescent="0.25">
      <c r="B28" s="1"/>
      <c r="C28" s="236"/>
      <c r="D28" s="223"/>
      <c r="E28" s="31" t="s">
        <v>41</v>
      </c>
      <c r="F28" s="232" t="s">
        <v>42</v>
      </c>
      <c r="G28" s="232"/>
      <c r="H28" s="232"/>
      <c r="I28" s="32" t="s">
        <v>17</v>
      </c>
      <c r="J28" s="33" t="s">
        <v>137</v>
      </c>
      <c r="K28" s="35"/>
      <c r="L28" s="36"/>
      <c r="M28" s="37"/>
      <c r="N28" s="18"/>
      <c r="Q28" s="10" t="str">
        <f>IF(K28="✔","○","×")</f>
        <v>×</v>
      </c>
      <c r="T28" s="128" t="str">
        <f>IF(L28="✔","指定基準を満たしていない","")</f>
        <v/>
      </c>
    </row>
    <row r="29" spans="2:34" ht="59.25" customHeight="1" x14ac:dyDescent="0.2">
      <c r="B29" s="1"/>
      <c r="C29" s="257" t="s">
        <v>43</v>
      </c>
      <c r="D29" s="260" t="s">
        <v>145</v>
      </c>
      <c r="E29" s="266" t="s">
        <v>15</v>
      </c>
      <c r="F29" s="227" t="s">
        <v>45</v>
      </c>
      <c r="G29" s="227"/>
      <c r="H29" s="227"/>
      <c r="I29" s="12"/>
      <c r="J29" s="147" t="s">
        <v>29</v>
      </c>
      <c r="K29" s="15"/>
      <c r="L29" s="16"/>
      <c r="M29" s="17"/>
      <c r="N29" s="18"/>
      <c r="Q29" s="10" t="str">
        <f>IF(COUNTIF(K29:L29,"✔")=1,"○","×")</f>
        <v>×</v>
      </c>
    </row>
    <row r="30" spans="2:34" ht="59.25" customHeight="1" x14ac:dyDescent="0.2">
      <c r="B30" s="1"/>
      <c r="C30" s="258"/>
      <c r="D30" s="261"/>
      <c r="E30" s="267"/>
      <c r="F30" s="301" t="s">
        <v>46</v>
      </c>
      <c r="G30" s="252" t="s">
        <v>217</v>
      </c>
      <c r="H30" s="252"/>
      <c r="I30" s="20"/>
      <c r="J30" s="28" t="s">
        <v>29</v>
      </c>
      <c r="K30" s="23"/>
      <c r="L30" s="24"/>
      <c r="M30" s="29"/>
      <c r="N30" s="18"/>
      <c r="Q30" s="10" t="str">
        <f>IF((K29="✔")*(COUNTIF(K30:M30,"✔")=0),"×","○")</f>
        <v>○</v>
      </c>
    </row>
    <row r="31" spans="2:34" ht="59.25" customHeight="1" x14ac:dyDescent="0.2">
      <c r="B31" s="1"/>
      <c r="C31" s="258"/>
      <c r="D31" s="261"/>
      <c r="E31" s="267"/>
      <c r="F31" s="301"/>
      <c r="G31" s="224" t="s">
        <v>218</v>
      </c>
      <c r="H31" s="224"/>
      <c r="I31" s="20"/>
      <c r="J31" s="28" t="s">
        <v>29</v>
      </c>
      <c r="K31" s="23"/>
      <c r="L31" s="24"/>
      <c r="M31" s="29"/>
      <c r="N31" s="18"/>
      <c r="Q31" s="10" t="str">
        <f>IF((K29="✔")*(COUNTIF(K31:M31,"✔")=0),"×","○")</f>
        <v>○</v>
      </c>
    </row>
    <row r="32" spans="2:34" ht="59.25" customHeight="1" x14ac:dyDescent="0.2">
      <c r="B32" s="1"/>
      <c r="C32" s="258"/>
      <c r="D32" s="261"/>
      <c r="E32" s="267"/>
      <c r="F32" s="301"/>
      <c r="G32" s="224" t="s">
        <v>219</v>
      </c>
      <c r="H32" s="224"/>
      <c r="I32" s="20"/>
      <c r="J32" s="28" t="s">
        <v>29</v>
      </c>
      <c r="K32" s="23"/>
      <c r="L32" s="24"/>
      <c r="M32" s="29"/>
      <c r="N32" s="18"/>
      <c r="Q32" s="10" t="str">
        <f>IF((K29="✔")*(COUNTIF(K32:M32,"✔")=0),"×","○")</f>
        <v>○</v>
      </c>
    </row>
    <row r="33" spans="2:27" ht="59.25" customHeight="1" x14ac:dyDescent="0.2">
      <c r="B33" s="1"/>
      <c r="C33" s="258"/>
      <c r="D33" s="261"/>
      <c r="E33" s="267"/>
      <c r="F33" s="301"/>
      <c r="G33" s="224" t="s">
        <v>220</v>
      </c>
      <c r="H33" s="224"/>
      <c r="I33" s="20"/>
      <c r="J33" s="28" t="s">
        <v>29</v>
      </c>
      <c r="K33" s="23"/>
      <c r="L33" s="24"/>
      <c r="M33" s="29"/>
      <c r="N33" s="18"/>
      <c r="Q33" s="10" t="str">
        <f>IF((K29="✔")*(COUNTIF(K33:M33,"✔")=0),"×","○")</f>
        <v>○</v>
      </c>
    </row>
    <row r="34" spans="2:27" ht="59.25" customHeight="1" x14ac:dyDescent="0.2">
      <c r="B34" s="1"/>
      <c r="C34" s="258"/>
      <c r="D34" s="261"/>
      <c r="E34" s="267"/>
      <c r="F34" s="301"/>
      <c r="G34" s="224" t="s">
        <v>221</v>
      </c>
      <c r="H34" s="224"/>
      <c r="I34" s="20"/>
      <c r="J34" s="28" t="s">
        <v>29</v>
      </c>
      <c r="K34" s="23"/>
      <c r="L34" s="24"/>
      <c r="M34" s="29"/>
      <c r="N34" s="18"/>
      <c r="Q34" s="10" t="str">
        <f>IF((K29="✔")*(COUNTIF(K34:M34,"✔")=0),"×","○")</f>
        <v>○</v>
      </c>
    </row>
    <row r="35" spans="2:27" ht="59.25" customHeight="1" x14ac:dyDescent="0.2">
      <c r="B35" s="1"/>
      <c r="C35" s="258"/>
      <c r="D35" s="261"/>
      <c r="E35" s="267"/>
      <c r="F35" s="301"/>
      <c r="G35" s="224" t="s">
        <v>222</v>
      </c>
      <c r="H35" s="224"/>
      <c r="I35" s="20"/>
      <c r="J35" s="28" t="s">
        <v>29</v>
      </c>
      <c r="K35" s="23"/>
      <c r="L35" s="24"/>
      <c r="M35" s="29"/>
      <c r="N35" s="18"/>
      <c r="Q35" s="10" t="str">
        <f>IF((K29="✔")*(COUNTIF(K35:M35,"✔")=0),"×","○")</f>
        <v>○</v>
      </c>
    </row>
    <row r="36" spans="2:27" ht="59.25" customHeight="1" x14ac:dyDescent="0.2">
      <c r="B36" s="1"/>
      <c r="C36" s="258"/>
      <c r="D36" s="261"/>
      <c r="E36" s="267"/>
      <c r="F36" s="297"/>
      <c r="G36" s="224" t="s">
        <v>223</v>
      </c>
      <c r="H36" s="224"/>
      <c r="I36" s="20"/>
      <c r="J36" s="28"/>
      <c r="K36" s="23"/>
      <c r="L36" s="24"/>
      <c r="M36" s="29"/>
      <c r="N36" s="18"/>
    </row>
    <row r="37" spans="2:27" ht="59.25" customHeight="1" x14ac:dyDescent="0.2">
      <c r="B37" s="1"/>
      <c r="C37" s="258"/>
      <c r="D37" s="261"/>
      <c r="E37" s="267"/>
      <c r="F37" s="297" t="s">
        <v>47</v>
      </c>
      <c r="G37" s="252" t="s">
        <v>252</v>
      </c>
      <c r="H37" s="252"/>
      <c r="I37" s="40"/>
      <c r="J37" s="134"/>
      <c r="K37" s="76"/>
      <c r="L37" s="52"/>
      <c r="M37" s="77"/>
      <c r="N37" s="18"/>
    </row>
    <row r="38" spans="2:27" ht="59.25" customHeight="1" x14ac:dyDescent="0.2">
      <c r="B38" s="1"/>
      <c r="C38" s="258"/>
      <c r="D38" s="261"/>
      <c r="E38" s="267"/>
      <c r="F38" s="265"/>
      <c r="G38" s="224" t="s">
        <v>253</v>
      </c>
      <c r="H38" s="224"/>
      <c r="I38" s="20"/>
      <c r="J38" s="28"/>
      <c r="K38" s="23"/>
      <c r="L38" s="24"/>
      <c r="M38" s="29"/>
      <c r="N38" s="18"/>
    </row>
    <row r="39" spans="2:27" ht="59.25" customHeight="1" x14ac:dyDescent="0.2">
      <c r="B39" s="1"/>
      <c r="C39" s="258"/>
      <c r="D39" s="261"/>
      <c r="E39" s="267"/>
      <c r="F39" s="265"/>
      <c r="G39" s="224" t="s">
        <v>228</v>
      </c>
      <c r="H39" s="224"/>
      <c r="I39" s="20"/>
      <c r="J39" s="28"/>
      <c r="K39" s="23"/>
      <c r="L39" s="24"/>
      <c r="M39" s="29"/>
      <c r="N39" s="18"/>
    </row>
    <row r="40" spans="2:27" ht="59.25" customHeight="1" x14ac:dyDescent="0.2">
      <c r="B40" s="1"/>
      <c r="C40" s="258"/>
      <c r="D40" s="261"/>
      <c r="E40" s="267"/>
      <c r="F40" s="265"/>
      <c r="G40" s="224" t="s">
        <v>254</v>
      </c>
      <c r="H40" s="224"/>
      <c r="I40" s="20"/>
      <c r="J40" s="28"/>
      <c r="K40" s="23"/>
      <c r="L40" s="24"/>
      <c r="M40" s="29"/>
      <c r="N40" s="18"/>
    </row>
    <row r="41" spans="2:27" ht="59.25" customHeight="1" x14ac:dyDescent="0.2">
      <c r="B41" s="1"/>
      <c r="C41" s="258"/>
      <c r="D41" s="261"/>
      <c r="E41" s="267"/>
      <c r="F41" s="265"/>
      <c r="G41" s="224" t="s">
        <v>255</v>
      </c>
      <c r="H41" s="224"/>
      <c r="I41" s="20"/>
      <c r="J41" s="28"/>
      <c r="K41" s="23"/>
      <c r="L41" s="24"/>
      <c r="M41" s="29"/>
      <c r="N41" s="18"/>
    </row>
    <row r="42" spans="2:27" ht="59.25" customHeight="1" x14ac:dyDescent="0.2">
      <c r="B42" s="1"/>
      <c r="C42" s="258"/>
      <c r="D42" s="261"/>
      <c r="E42" s="276"/>
      <c r="F42" s="300"/>
      <c r="G42" s="224" t="s">
        <v>231</v>
      </c>
      <c r="H42" s="224"/>
      <c r="I42" s="20"/>
      <c r="J42" s="28"/>
      <c r="K42" s="23"/>
      <c r="L42" s="24"/>
      <c r="M42" s="29"/>
      <c r="N42" s="18"/>
    </row>
    <row r="43" spans="2:27" ht="59.25" customHeight="1" x14ac:dyDescent="0.2">
      <c r="B43" s="1"/>
      <c r="C43" s="258"/>
      <c r="D43" s="261"/>
      <c r="E43" s="41"/>
      <c r="F43" s="148"/>
      <c r="G43" s="224" t="s">
        <v>256</v>
      </c>
      <c r="H43" s="224"/>
      <c r="I43" s="20"/>
      <c r="J43" s="28"/>
      <c r="K43" s="23"/>
      <c r="L43" s="24"/>
      <c r="M43" s="29"/>
      <c r="N43" s="18"/>
    </row>
    <row r="44" spans="2:27" ht="59.25" customHeight="1" x14ac:dyDescent="0.2">
      <c r="B44" s="1"/>
      <c r="C44" s="258"/>
      <c r="D44" s="261"/>
      <c r="E44" s="28" t="s">
        <v>30</v>
      </c>
      <c r="F44" s="224" t="s">
        <v>48</v>
      </c>
      <c r="G44" s="224"/>
      <c r="H44" s="224"/>
      <c r="I44" s="20"/>
      <c r="J44" s="28" t="s">
        <v>29</v>
      </c>
      <c r="K44" s="23"/>
      <c r="L44" s="24"/>
      <c r="M44" s="29"/>
      <c r="N44" s="18"/>
      <c r="Q44" s="10" t="str">
        <f>IF((K29="✔")*(COUNTIF(K44:M44,"✔")=0),"×","○")</f>
        <v>○</v>
      </c>
    </row>
    <row r="45" spans="2:27" ht="59.25" customHeight="1" x14ac:dyDescent="0.2">
      <c r="B45" s="1"/>
      <c r="C45" s="258"/>
      <c r="D45" s="261"/>
      <c r="E45" s="28" t="s">
        <v>34</v>
      </c>
      <c r="F45" s="224" t="s">
        <v>49</v>
      </c>
      <c r="G45" s="224"/>
      <c r="H45" s="224"/>
      <c r="I45" s="20"/>
      <c r="J45" s="28" t="s">
        <v>29</v>
      </c>
      <c r="K45" s="23"/>
      <c r="L45" s="24"/>
      <c r="M45" s="25"/>
      <c r="N45" s="18"/>
      <c r="Q45" s="10" t="str">
        <f>IF(COUNTIF(K45:L45,"✔")=1,"○","×")</f>
        <v>×</v>
      </c>
    </row>
    <row r="46" spans="2:27" ht="59.25" customHeight="1" thickBot="1" x14ac:dyDescent="0.25">
      <c r="B46" s="1"/>
      <c r="C46" s="259"/>
      <c r="D46" s="262"/>
      <c r="E46" s="33" t="s">
        <v>37</v>
      </c>
      <c r="F46" s="232" t="s">
        <v>147</v>
      </c>
      <c r="G46" s="232"/>
      <c r="H46" s="232"/>
      <c r="I46" s="32"/>
      <c r="J46" s="33" t="s">
        <v>146</v>
      </c>
      <c r="K46" s="35"/>
      <c r="L46" s="36"/>
      <c r="M46" s="37"/>
      <c r="N46" s="18"/>
      <c r="Q46" s="10" t="str">
        <f>IF(COUNTIF(K46:L46,"✔")=1,"○","×")</f>
        <v>×</v>
      </c>
      <c r="T46" s="184" t="s">
        <v>575</v>
      </c>
      <c r="U46" s="183"/>
      <c r="V46" s="183"/>
      <c r="W46" s="183"/>
      <c r="X46" s="183"/>
      <c r="Y46" s="183"/>
      <c r="Z46" s="183"/>
      <c r="AA46" s="183"/>
    </row>
    <row r="47" spans="2:27" ht="53.25" customHeight="1" x14ac:dyDescent="0.2">
      <c r="B47" s="1"/>
      <c r="C47" s="292" t="s">
        <v>51</v>
      </c>
      <c r="D47" s="260" t="s">
        <v>148</v>
      </c>
      <c r="E47" s="266" t="s">
        <v>149</v>
      </c>
      <c r="F47" s="227" t="s">
        <v>150</v>
      </c>
      <c r="G47" s="227"/>
      <c r="H47" s="227"/>
      <c r="I47" s="12" t="s">
        <v>151</v>
      </c>
      <c r="J47" s="147" t="s">
        <v>29</v>
      </c>
      <c r="K47" s="15"/>
      <c r="L47" s="16"/>
      <c r="M47" s="17"/>
      <c r="N47" s="18"/>
      <c r="Q47" s="10" t="str">
        <f>IF(K47="✔","○","×")</f>
        <v>×</v>
      </c>
    </row>
    <row r="48" spans="2:27" ht="53.25" customHeight="1" x14ac:dyDescent="0.2">
      <c r="B48" s="1"/>
      <c r="C48" s="293"/>
      <c r="D48" s="261"/>
      <c r="E48" s="267"/>
      <c r="F48" s="302" t="s">
        <v>46</v>
      </c>
      <c r="G48" s="252" t="s">
        <v>152</v>
      </c>
      <c r="H48" s="252"/>
      <c r="I48" s="20"/>
      <c r="J48" s="28" t="s">
        <v>29</v>
      </c>
      <c r="K48" s="23"/>
      <c r="L48" s="24"/>
      <c r="M48" s="29"/>
      <c r="N48" s="18"/>
      <c r="Q48" s="10" t="str">
        <f>IF((K47="✔")*(COUNTIF(K48:M48,"✔")=0),"×","○")</f>
        <v>○</v>
      </c>
    </row>
    <row r="49" spans="2:20" ht="53.25" customHeight="1" x14ac:dyDescent="0.2">
      <c r="B49" s="1"/>
      <c r="C49" s="293"/>
      <c r="D49" s="261"/>
      <c r="E49" s="267"/>
      <c r="F49" s="302"/>
      <c r="G49" s="224" t="s">
        <v>153</v>
      </c>
      <c r="H49" s="224"/>
      <c r="I49" s="20"/>
      <c r="J49" s="28" t="s">
        <v>137</v>
      </c>
      <c r="K49" s="23"/>
      <c r="L49" s="24"/>
      <c r="M49" s="29"/>
      <c r="N49" s="18"/>
      <c r="Q49" s="10" t="str">
        <f>IF((K47="✔")*(COUNTIF(K49:M49,"✔")=0),"×","○")</f>
        <v>○</v>
      </c>
      <c r="R49" s="103" t="s">
        <v>203</v>
      </c>
      <c r="S49" s="104" t="str">
        <f>IF(COUNTIF(K48:K52,"✔")=0,"NG","OK")</f>
        <v>NG</v>
      </c>
      <c r="T49" s="128" t="str">
        <f>IF(L49="✔","指定基準を満たしていない","")</f>
        <v/>
      </c>
    </row>
    <row r="50" spans="2:20" ht="53.25" customHeight="1" x14ac:dyDescent="0.2">
      <c r="B50" s="1"/>
      <c r="C50" s="294"/>
      <c r="D50" s="261"/>
      <c r="E50" s="267"/>
      <c r="F50" s="302"/>
      <c r="G50" s="224" t="s">
        <v>56</v>
      </c>
      <c r="H50" s="224"/>
      <c r="I50" s="20"/>
      <c r="J50" s="28" t="s">
        <v>29</v>
      </c>
      <c r="K50" s="23"/>
      <c r="L50" s="24"/>
      <c r="M50" s="29"/>
      <c r="N50" s="18"/>
      <c r="Q50" s="10" t="str">
        <f>IF((K47="✔")*(COUNTIF(K50:M50,"✔")=0),"×","○")</f>
        <v>○</v>
      </c>
    </row>
    <row r="51" spans="2:20" ht="53.25" customHeight="1" x14ac:dyDescent="0.2">
      <c r="B51" s="1"/>
      <c r="C51" s="294"/>
      <c r="D51" s="261"/>
      <c r="E51" s="267"/>
      <c r="F51" s="302"/>
      <c r="G51" s="224" t="s">
        <v>57</v>
      </c>
      <c r="H51" s="224"/>
      <c r="I51" s="20"/>
      <c r="J51" s="28" t="s">
        <v>29</v>
      </c>
      <c r="K51" s="23"/>
      <c r="L51" s="24"/>
      <c r="M51" s="29"/>
      <c r="N51" s="18"/>
      <c r="Q51" s="10" t="str">
        <f>IF((K47="✔")*(COUNTIF(K51:M51,"✔")=0),"×","○")</f>
        <v>○</v>
      </c>
    </row>
    <row r="52" spans="2:20" ht="53.25" customHeight="1" x14ac:dyDescent="0.2">
      <c r="B52" s="1"/>
      <c r="C52" s="294"/>
      <c r="D52" s="261"/>
      <c r="E52" s="267"/>
      <c r="F52" s="255"/>
      <c r="G52" s="224" t="s">
        <v>58</v>
      </c>
      <c r="H52" s="224"/>
      <c r="I52" s="20"/>
      <c r="J52" s="21" t="s">
        <v>154</v>
      </c>
      <c r="K52" s="23"/>
      <c r="L52" s="24"/>
      <c r="M52" s="29"/>
      <c r="N52" s="18"/>
      <c r="Q52" s="10" t="str">
        <f>IF((K47="✔")*(COUNTIF(K52:M52,"✔")=0),"×","○")</f>
        <v>○</v>
      </c>
    </row>
    <row r="53" spans="2:20" ht="53.25" customHeight="1" x14ac:dyDescent="0.2">
      <c r="B53" s="1"/>
      <c r="C53" s="294"/>
      <c r="D53" s="261"/>
      <c r="E53" s="267"/>
      <c r="F53" s="255" t="s">
        <v>47</v>
      </c>
      <c r="G53" s="252" t="s">
        <v>155</v>
      </c>
      <c r="H53" s="252"/>
      <c r="I53" s="40"/>
      <c r="J53" s="134" t="s">
        <v>29</v>
      </c>
      <c r="K53" s="76"/>
      <c r="L53" s="52"/>
      <c r="M53" s="77"/>
      <c r="N53" s="18"/>
      <c r="Q53" s="10" t="str">
        <f>IF((K47="✔")*(COUNTIF(K53:M53,"✔")=0),"×","○")</f>
        <v>○</v>
      </c>
      <c r="R53" s="103" t="s">
        <v>193</v>
      </c>
      <c r="S53" s="104" t="str">
        <f>IF(COUNTIF(K53:K55,"✔")=0,"NG","OK")</f>
        <v>NG</v>
      </c>
    </row>
    <row r="54" spans="2:20" ht="53.25" customHeight="1" x14ac:dyDescent="0.2">
      <c r="B54" s="1"/>
      <c r="C54" s="294"/>
      <c r="D54" s="261"/>
      <c r="E54" s="267"/>
      <c r="F54" s="256"/>
      <c r="G54" s="224" t="s">
        <v>156</v>
      </c>
      <c r="H54" s="224"/>
      <c r="I54" s="20"/>
      <c r="J54" s="28" t="s">
        <v>137</v>
      </c>
      <c r="K54" s="23"/>
      <c r="L54" s="24"/>
      <c r="M54" s="25"/>
      <c r="N54" s="18"/>
      <c r="Q54" s="10" t="str">
        <f>IF((K47="✔")*(COUNTIF(K54:L54,"✔")=0),"×","○")</f>
        <v>○</v>
      </c>
      <c r="T54" s="128" t="str">
        <f>IF(L54="✔","指定基準を満たしていない","")</f>
        <v/>
      </c>
    </row>
    <row r="55" spans="2:20" ht="53.25" customHeight="1" x14ac:dyDescent="0.2">
      <c r="B55" s="1"/>
      <c r="C55" s="294"/>
      <c r="D55" s="261"/>
      <c r="E55" s="267"/>
      <c r="F55" s="256"/>
      <c r="G55" s="224" t="s">
        <v>157</v>
      </c>
      <c r="H55" s="224"/>
      <c r="I55" s="20"/>
      <c r="J55" s="28" t="s">
        <v>29</v>
      </c>
      <c r="K55" s="23"/>
      <c r="L55" s="24"/>
      <c r="M55" s="29"/>
      <c r="N55" s="18"/>
      <c r="Q55" s="10" t="str">
        <f>IF((K47="✔")*(COUNTIF(K55:M55,"✔")=0),"×","○")</f>
        <v>○</v>
      </c>
    </row>
    <row r="56" spans="2:20" ht="53.25" customHeight="1" x14ac:dyDescent="0.2">
      <c r="B56" s="1"/>
      <c r="C56" s="294"/>
      <c r="D56" s="261"/>
      <c r="E56" s="267" t="s">
        <v>158</v>
      </c>
      <c r="F56" s="275" t="s">
        <v>63</v>
      </c>
      <c r="G56" s="275"/>
      <c r="H56" s="275"/>
      <c r="I56" s="20" t="s">
        <v>151</v>
      </c>
      <c r="J56" s="28" t="s">
        <v>29</v>
      </c>
      <c r="K56" s="23"/>
      <c r="L56" s="24"/>
      <c r="M56" s="25"/>
      <c r="N56" s="18"/>
      <c r="Q56" s="10" t="str">
        <f>IF(K56="✔","○","×")</f>
        <v>×</v>
      </c>
    </row>
    <row r="57" spans="2:20" ht="53.25" customHeight="1" x14ac:dyDescent="0.2">
      <c r="B57" s="1"/>
      <c r="C57" s="294"/>
      <c r="D57" s="261"/>
      <c r="E57" s="267"/>
      <c r="F57" s="141" t="s">
        <v>46</v>
      </c>
      <c r="G57" s="252" t="s">
        <v>159</v>
      </c>
      <c r="H57" s="252"/>
      <c r="I57" s="20"/>
      <c r="J57" s="28" t="s">
        <v>29</v>
      </c>
      <c r="K57" s="23"/>
      <c r="L57" s="24"/>
      <c r="M57" s="29"/>
      <c r="N57" s="18"/>
      <c r="Q57" s="10" t="str">
        <f>IF((K56="✔")*(COUNTIF(K57:M57,"✔")=0),"×","○")</f>
        <v>○</v>
      </c>
    </row>
    <row r="58" spans="2:20" ht="53.25" customHeight="1" x14ac:dyDescent="0.2">
      <c r="B58" s="1"/>
      <c r="C58" s="294"/>
      <c r="D58" s="261"/>
      <c r="E58" s="267"/>
      <c r="F58" s="255" t="s">
        <v>47</v>
      </c>
      <c r="G58" s="273" t="s">
        <v>160</v>
      </c>
      <c r="H58" s="274"/>
      <c r="I58" s="40"/>
      <c r="J58" s="134" t="s">
        <v>29</v>
      </c>
      <c r="K58" s="76"/>
      <c r="L58" s="52"/>
      <c r="M58" s="77"/>
      <c r="N58" s="49"/>
      <c r="Q58" s="10" t="str">
        <f>IF((K56="✔")*(COUNTIF(K58:M58,"✔")=0),"×","○")</f>
        <v>○</v>
      </c>
    </row>
    <row r="59" spans="2:20" ht="53.25" customHeight="1" x14ac:dyDescent="0.2">
      <c r="B59" s="1"/>
      <c r="C59" s="294"/>
      <c r="D59" s="261"/>
      <c r="E59" s="267"/>
      <c r="F59" s="256"/>
      <c r="G59" s="275" t="s">
        <v>161</v>
      </c>
      <c r="H59" s="279"/>
      <c r="I59" s="20"/>
      <c r="J59" s="28" t="s">
        <v>29</v>
      </c>
      <c r="K59" s="23"/>
      <c r="L59" s="24"/>
      <c r="M59" s="29"/>
      <c r="N59" s="49"/>
      <c r="Q59" s="10" t="str">
        <f>IF((K56="✔")*(COUNTIF(K59:M59,"✔")=0),"×","○")</f>
        <v>○</v>
      </c>
    </row>
    <row r="60" spans="2:20" ht="53.25" customHeight="1" x14ac:dyDescent="0.2">
      <c r="B60" s="1"/>
      <c r="C60" s="294"/>
      <c r="D60" s="261"/>
      <c r="E60" s="267"/>
      <c r="F60" s="256"/>
      <c r="G60" s="275" t="s">
        <v>162</v>
      </c>
      <c r="H60" s="279"/>
      <c r="I60" s="20"/>
      <c r="J60" s="28" t="s">
        <v>29</v>
      </c>
      <c r="K60" s="23"/>
      <c r="L60" s="24"/>
      <c r="M60" s="29"/>
      <c r="N60" s="49"/>
      <c r="Q60" s="10" t="str">
        <f>IF((K56="✔")*(COUNTIF(K60:M60,"✔")=0),"×","○")</f>
        <v>○</v>
      </c>
    </row>
    <row r="61" spans="2:20" ht="53.25" customHeight="1" x14ac:dyDescent="0.2">
      <c r="B61" s="1"/>
      <c r="C61" s="294"/>
      <c r="D61" s="261"/>
      <c r="E61" s="267" t="s">
        <v>163</v>
      </c>
      <c r="F61" s="275" t="s">
        <v>69</v>
      </c>
      <c r="G61" s="275"/>
      <c r="H61" s="275"/>
      <c r="I61" s="20"/>
      <c r="J61" s="28" t="s">
        <v>29</v>
      </c>
      <c r="K61" s="23"/>
      <c r="L61" s="24"/>
      <c r="M61" s="25"/>
      <c r="N61" s="49"/>
      <c r="Q61" s="10" t="str">
        <f>IF(COUNTIF(K61:L61,"✔")=1,"○","×")</f>
        <v>×</v>
      </c>
    </row>
    <row r="62" spans="2:20" ht="53.25" customHeight="1" x14ac:dyDescent="0.2">
      <c r="B62" s="1"/>
      <c r="C62" s="294"/>
      <c r="D62" s="261"/>
      <c r="E62" s="267"/>
      <c r="F62" s="141" t="s">
        <v>46</v>
      </c>
      <c r="G62" s="252" t="s">
        <v>159</v>
      </c>
      <c r="H62" s="252"/>
      <c r="I62" s="20"/>
      <c r="J62" s="21" t="s">
        <v>29</v>
      </c>
      <c r="K62" s="23"/>
      <c r="L62" s="24"/>
      <c r="M62" s="29"/>
      <c r="N62" s="160"/>
      <c r="Q62" s="10" t="str">
        <f>IF((K61="✔")*(COUNTIF(K62:M62,"✔")=0),"×","○")</f>
        <v>○</v>
      </c>
    </row>
    <row r="63" spans="2:20" ht="53.25" customHeight="1" x14ac:dyDescent="0.2">
      <c r="B63" s="1"/>
      <c r="C63" s="294"/>
      <c r="D63" s="261"/>
      <c r="E63" s="267"/>
      <c r="F63" s="255" t="s">
        <v>47</v>
      </c>
      <c r="G63" s="273" t="s">
        <v>160</v>
      </c>
      <c r="H63" s="274"/>
      <c r="I63" s="40"/>
      <c r="J63" s="134" t="s">
        <v>29</v>
      </c>
      <c r="K63" s="76"/>
      <c r="L63" s="52"/>
      <c r="M63" s="77"/>
      <c r="N63" s="49"/>
      <c r="Q63" s="10" t="str">
        <f>IF((K61="✔")*(COUNTIF(K63:M63,"✔")=0),"×","○")</f>
        <v>○</v>
      </c>
    </row>
    <row r="64" spans="2:20" ht="53.25" customHeight="1" x14ac:dyDescent="0.2">
      <c r="B64" s="1"/>
      <c r="C64" s="294"/>
      <c r="D64" s="261"/>
      <c r="E64" s="267"/>
      <c r="F64" s="256"/>
      <c r="G64" s="275" t="s">
        <v>161</v>
      </c>
      <c r="H64" s="279"/>
      <c r="I64" s="20"/>
      <c r="J64" s="21" t="s">
        <v>29</v>
      </c>
      <c r="K64" s="23"/>
      <c r="L64" s="24"/>
      <c r="M64" s="29"/>
      <c r="N64" s="49"/>
      <c r="Q64" s="10" t="str">
        <f>IF((K61="✔")*(COUNTIF(K64:M64,"✔")=0),"×","○")</f>
        <v>○</v>
      </c>
    </row>
    <row r="65" spans="2:17" ht="53.25" customHeight="1" thickBot="1" x14ac:dyDescent="0.25">
      <c r="B65" s="1"/>
      <c r="C65" s="295"/>
      <c r="D65" s="262"/>
      <c r="E65" s="291"/>
      <c r="F65" s="272"/>
      <c r="G65" s="282" t="s">
        <v>162</v>
      </c>
      <c r="H65" s="283"/>
      <c r="I65" s="32"/>
      <c r="J65" s="54" t="s">
        <v>29</v>
      </c>
      <c r="K65" s="35"/>
      <c r="L65" s="36"/>
      <c r="M65" s="78"/>
      <c r="N65" s="49"/>
      <c r="Q65" s="10" t="str">
        <f>IF((K61="✔")*(COUNTIF(K65:M65,"✔")=0),"×","○")</f>
        <v>○</v>
      </c>
    </row>
    <row r="66" spans="2:17" ht="45.75" customHeight="1" x14ac:dyDescent="0.2">
      <c r="B66" s="1"/>
      <c r="C66" s="257" t="s">
        <v>73</v>
      </c>
      <c r="D66" s="268" t="s">
        <v>74</v>
      </c>
      <c r="E66" s="266" t="s">
        <v>75</v>
      </c>
      <c r="F66" s="268" t="s">
        <v>76</v>
      </c>
      <c r="G66" s="227"/>
      <c r="H66" s="227"/>
      <c r="I66" s="12" t="s">
        <v>22</v>
      </c>
      <c r="J66" s="13" t="s">
        <v>29</v>
      </c>
      <c r="K66" s="15"/>
      <c r="L66" s="16"/>
      <c r="M66" s="17"/>
      <c r="N66" s="18"/>
      <c r="Q66" s="10" t="str">
        <f>IF(K66="✔","○","×")</f>
        <v>×</v>
      </c>
    </row>
    <row r="67" spans="2:17" ht="58.65" customHeight="1" x14ac:dyDescent="0.2">
      <c r="B67" s="1"/>
      <c r="C67" s="258"/>
      <c r="D67" s="287"/>
      <c r="E67" s="267"/>
      <c r="F67" s="58"/>
      <c r="G67" s="224" t="s">
        <v>164</v>
      </c>
      <c r="H67" s="224"/>
      <c r="I67" s="20"/>
      <c r="J67" s="21" t="s">
        <v>29</v>
      </c>
      <c r="K67" s="23"/>
      <c r="L67" s="24"/>
      <c r="M67" s="29"/>
      <c r="N67" s="18"/>
      <c r="Q67" s="10" t="str">
        <f>IF((K66="✔")*(COUNTIF(K67:M67,"✔")=0),"×","○")</f>
        <v>○</v>
      </c>
    </row>
    <row r="68" spans="2:17" ht="45.75" customHeight="1" x14ac:dyDescent="0.2">
      <c r="B68" s="1"/>
      <c r="C68" s="258"/>
      <c r="D68" s="287"/>
      <c r="E68" s="267" t="s">
        <v>78</v>
      </c>
      <c r="F68" s="59"/>
      <c r="G68" s="60" t="s">
        <v>79</v>
      </c>
      <c r="H68" s="61"/>
      <c r="I68" s="20"/>
      <c r="J68" s="21" t="s">
        <v>29</v>
      </c>
      <c r="K68" s="23"/>
      <c r="L68" s="24"/>
      <c r="M68" s="25"/>
      <c r="N68" s="49"/>
      <c r="Q68" s="10" t="str">
        <f>IF((K66="✔")*(COUNTIF(K68:L68,"✔")=0),"×","○")</f>
        <v>○</v>
      </c>
    </row>
    <row r="69" spans="2:17" ht="67.650000000000006" customHeight="1" x14ac:dyDescent="0.2">
      <c r="B69" s="1"/>
      <c r="C69" s="258"/>
      <c r="D69" s="287"/>
      <c r="E69" s="267"/>
      <c r="F69" s="63"/>
      <c r="G69" s="59"/>
      <c r="H69" s="64" t="s">
        <v>165</v>
      </c>
      <c r="I69" s="20"/>
      <c r="J69" s="28" t="s">
        <v>29</v>
      </c>
      <c r="K69" s="23"/>
      <c r="L69" s="24"/>
      <c r="M69" s="29"/>
      <c r="N69" s="49"/>
      <c r="Q69" s="10" t="str">
        <f>IF((K66="✔")*(K68="✔")*(COUNTIF(K69:M69,"✔")=0),"×","○")</f>
        <v>○</v>
      </c>
    </row>
    <row r="70" spans="2:17" ht="45.75" customHeight="1" x14ac:dyDescent="0.2">
      <c r="B70" s="1"/>
      <c r="C70" s="258"/>
      <c r="D70" s="287"/>
      <c r="E70" s="267"/>
      <c r="F70" s="63"/>
      <c r="G70" s="59"/>
      <c r="H70" s="64" t="s">
        <v>81</v>
      </c>
      <c r="I70" s="20"/>
      <c r="J70" s="28" t="s">
        <v>29</v>
      </c>
      <c r="K70" s="23"/>
      <c r="L70" s="24"/>
      <c r="M70" s="29"/>
      <c r="N70" s="49"/>
      <c r="Q70" s="10" t="str">
        <f>IF((K66="✔")*(K68="✔")*(COUNTIF(K70:M70,"✔")=0),"×","○")</f>
        <v>○</v>
      </c>
    </row>
    <row r="71" spans="2:17" ht="45.75" customHeight="1" x14ac:dyDescent="0.2">
      <c r="B71" s="1"/>
      <c r="C71" s="258"/>
      <c r="D71" s="287"/>
      <c r="E71" s="267"/>
      <c r="F71" s="63"/>
      <c r="G71" s="67"/>
      <c r="H71" s="64" t="s">
        <v>166</v>
      </c>
      <c r="I71" s="20"/>
      <c r="J71" s="21" t="s">
        <v>29</v>
      </c>
      <c r="K71" s="23"/>
      <c r="L71" s="24"/>
      <c r="M71" s="29"/>
      <c r="N71" s="49"/>
      <c r="Q71" s="10" t="str">
        <f>IF((K66="✔")*(K68="✔")*(COUNTIF(K71:M71,"✔")=0),"×","○")</f>
        <v>○</v>
      </c>
    </row>
    <row r="72" spans="2:17" ht="45.75" customHeight="1" x14ac:dyDescent="0.2">
      <c r="B72" s="1"/>
      <c r="C72" s="258"/>
      <c r="D72" s="287"/>
      <c r="E72" s="267" t="s">
        <v>62</v>
      </c>
      <c r="F72" s="59"/>
      <c r="G72" s="60" t="s">
        <v>83</v>
      </c>
      <c r="H72" s="61"/>
      <c r="I72" s="20"/>
      <c r="J72" s="21" t="s">
        <v>29</v>
      </c>
      <c r="K72" s="23"/>
      <c r="L72" s="24"/>
      <c r="M72" s="25"/>
      <c r="N72" s="49"/>
      <c r="Q72" s="10" t="str">
        <f>IF((K66="✔")*(COUNTIF(K72:L72,"✔")=0),"×","○")</f>
        <v>○</v>
      </c>
    </row>
    <row r="73" spans="2:17" ht="67.650000000000006" customHeight="1" x14ac:dyDescent="0.2">
      <c r="B73" s="1"/>
      <c r="C73" s="258"/>
      <c r="D73" s="287"/>
      <c r="E73" s="267"/>
      <c r="F73" s="63"/>
      <c r="G73" s="59"/>
      <c r="H73" s="64" t="s">
        <v>84</v>
      </c>
      <c r="I73" s="20"/>
      <c r="J73" s="28" t="s">
        <v>23</v>
      </c>
      <c r="K73" s="23"/>
      <c r="L73" s="24"/>
      <c r="M73" s="29"/>
      <c r="N73" s="49"/>
      <c r="Q73" s="10" t="str">
        <f>IF((K66="✔")*(K72="✔")*(COUNTIF(K73:M73,"✔")=0),"×","○")</f>
        <v>○</v>
      </c>
    </row>
    <row r="74" spans="2:17" ht="45.75" customHeight="1" x14ac:dyDescent="0.2">
      <c r="B74" s="1"/>
      <c r="C74" s="258"/>
      <c r="D74" s="287"/>
      <c r="E74" s="267"/>
      <c r="F74" s="26"/>
      <c r="G74" s="58"/>
      <c r="H74" s="64" t="s">
        <v>85</v>
      </c>
      <c r="I74" s="20"/>
      <c r="J74" s="28" t="s">
        <v>29</v>
      </c>
      <c r="K74" s="23"/>
      <c r="L74" s="24"/>
      <c r="M74" s="29"/>
      <c r="N74" s="49"/>
      <c r="Q74" s="10" t="str">
        <f>IF((K66="✔")*(K72="✔")*(COUNTIF(K74:M74,"✔")=0),"×","○")</f>
        <v>○</v>
      </c>
    </row>
    <row r="75" spans="2:17" ht="45.75" customHeight="1" x14ac:dyDescent="0.2">
      <c r="B75" s="1"/>
      <c r="C75" s="258"/>
      <c r="D75" s="287"/>
      <c r="E75" s="267"/>
      <c r="F75" s="63"/>
      <c r="G75" s="59"/>
      <c r="H75" s="66" t="s">
        <v>86</v>
      </c>
      <c r="I75" s="20"/>
      <c r="J75" s="21" t="s">
        <v>29</v>
      </c>
      <c r="K75" s="23"/>
      <c r="L75" s="24"/>
      <c r="M75" s="29"/>
      <c r="N75" s="49"/>
      <c r="Q75" s="10" t="str">
        <f>IF((K66="✔")*(K72="✔")*(COUNTIF(K75:M75,"✔")=0),"×","○")</f>
        <v>○</v>
      </c>
    </row>
    <row r="76" spans="2:17" ht="45.75" customHeight="1" x14ac:dyDescent="0.2">
      <c r="B76" s="1"/>
      <c r="C76" s="258"/>
      <c r="D76" s="287"/>
      <c r="E76" s="267"/>
      <c r="F76" s="63"/>
      <c r="G76" s="59"/>
      <c r="H76" s="64" t="s">
        <v>167</v>
      </c>
      <c r="I76" s="20"/>
      <c r="J76" s="28" t="s">
        <v>29</v>
      </c>
      <c r="K76" s="23"/>
      <c r="L76" s="24"/>
      <c r="M76" s="29"/>
      <c r="N76" s="49"/>
      <c r="Q76" s="10" t="str">
        <f>IF((K66="✔")*(K72="✔")*(COUNTIF(K76:M76,"✔")=0),"×","○")</f>
        <v>○</v>
      </c>
    </row>
    <row r="77" spans="2:17" ht="45.75" customHeight="1" x14ac:dyDescent="0.2">
      <c r="B77" s="1"/>
      <c r="C77" s="258"/>
      <c r="D77" s="287"/>
      <c r="E77" s="267"/>
      <c r="F77" s="63"/>
      <c r="G77" s="59"/>
      <c r="H77" s="64" t="s">
        <v>168</v>
      </c>
      <c r="I77" s="20"/>
      <c r="J77" s="21" t="s">
        <v>29</v>
      </c>
      <c r="K77" s="23"/>
      <c r="L77" s="24"/>
      <c r="M77" s="29"/>
      <c r="N77" s="49"/>
      <c r="Q77" s="10" t="str">
        <f>IF((K66="✔")*(K72="✔")*(COUNTIF(K77:M77,"✔")=0),"×","○")</f>
        <v>○</v>
      </c>
    </row>
    <row r="78" spans="2:17" ht="45.75" customHeight="1" x14ac:dyDescent="0.2">
      <c r="B78" s="1"/>
      <c r="C78" s="258"/>
      <c r="D78" s="287"/>
      <c r="E78" s="267"/>
      <c r="F78" s="26"/>
      <c r="G78" s="58"/>
      <c r="H78" s="64" t="s">
        <v>81</v>
      </c>
      <c r="I78" s="20"/>
      <c r="J78" s="21" t="s">
        <v>29</v>
      </c>
      <c r="K78" s="23"/>
      <c r="L78" s="24"/>
      <c r="M78" s="29"/>
      <c r="N78" s="49"/>
      <c r="Q78" s="10" t="str">
        <f>IF((K66="✔")*(K72="✔")*(COUNTIF(K78:M78,"✔")=0),"×","○")</f>
        <v>○</v>
      </c>
    </row>
    <row r="79" spans="2:17" ht="45.75" customHeight="1" x14ac:dyDescent="0.2">
      <c r="B79" s="1"/>
      <c r="C79" s="258"/>
      <c r="D79" s="287"/>
      <c r="E79" s="267"/>
      <c r="F79" s="63"/>
      <c r="G79" s="67"/>
      <c r="H79" s="64" t="s">
        <v>169</v>
      </c>
      <c r="I79" s="20"/>
      <c r="J79" s="21" t="s">
        <v>29</v>
      </c>
      <c r="K79" s="23"/>
      <c r="L79" s="24"/>
      <c r="M79" s="29"/>
      <c r="N79" s="49"/>
      <c r="Q79" s="10" t="str">
        <f>IF((K66="✔")*(K72="✔")*(COUNTIF(K79:M79,"✔")=0),"×","○")</f>
        <v>○</v>
      </c>
    </row>
    <row r="80" spans="2:17" ht="45.75" customHeight="1" x14ac:dyDescent="0.2">
      <c r="B80" s="1"/>
      <c r="C80" s="258"/>
      <c r="D80" s="287"/>
      <c r="E80" s="267" t="s">
        <v>68</v>
      </c>
      <c r="F80" s="59"/>
      <c r="G80" s="275" t="s">
        <v>90</v>
      </c>
      <c r="H80" s="275"/>
      <c r="I80" s="68"/>
      <c r="J80" s="21" t="s">
        <v>29</v>
      </c>
      <c r="K80" s="23"/>
      <c r="L80" s="24"/>
      <c r="M80" s="25"/>
      <c r="N80" s="49"/>
      <c r="Q80" s="10" t="str">
        <f>IF((K66="✔")*(COUNTIF(K80:L80,"✔")=0),"×","○")</f>
        <v>○</v>
      </c>
    </row>
    <row r="81" spans="2:20" ht="45.75" customHeight="1" x14ac:dyDescent="0.2">
      <c r="B81" s="1"/>
      <c r="C81" s="258"/>
      <c r="D81" s="287"/>
      <c r="E81" s="267"/>
      <c r="F81" s="59"/>
      <c r="G81" s="275" t="s">
        <v>91</v>
      </c>
      <c r="H81" s="279"/>
      <c r="I81" s="68"/>
      <c r="J81" s="21" t="s">
        <v>29</v>
      </c>
      <c r="K81" s="23"/>
      <c r="L81" s="24"/>
      <c r="M81" s="25"/>
      <c r="N81" s="49"/>
      <c r="Q81" s="10" t="str">
        <f>IF((K66="✔")*(COUNTIF(K81:L81,"✔")=0),"×","○")</f>
        <v>○</v>
      </c>
    </row>
    <row r="82" spans="2:20" ht="45.75" customHeight="1" x14ac:dyDescent="0.2">
      <c r="B82" s="1"/>
      <c r="C82" s="258"/>
      <c r="D82" s="287"/>
      <c r="E82" s="267"/>
      <c r="F82" s="59"/>
      <c r="G82" s="275" t="s">
        <v>92</v>
      </c>
      <c r="H82" s="279"/>
      <c r="I82" s="68"/>
      <c r="J82" s="21" t="s">
        <v>29</v>
      </c>
      <c r="K82" s="23"/>
      <c r="L82" s="24"/>
      <c r="M82" s="25"/>
      <c r="N82" s="49"/>
      <c r="Q82" s="10" t="str">
        <f>IF((K66="✔")*(COUNTIF(K82:L82,"✔")=0),"×","○")</f>
        <v>○</v>
      </c>
    </row>
    <row r="83" spans="2:20" ht="45.75" customHeight="1" x14ac:dyDescent="0.2">
      <c r="B83" s="1"/>
      <c r="C83" s="258"/>
      <c r="D83" s="287"/>
      <c r="E83" s="267" t="s">
        <v>93</v>
      </c>
      <c r="F83" s="59"/>
      <c r="G83" s="275" t="s">
        <v>94</v>
      </c>
      <c r="H83" s="279"/>
      <c r="I83" s="20"/>
      <c r="J83" s="21" t="s">
        <v>29</v>
      </c>
      <c r="K83" s="23"/>
      <c r="L83" s="24"/>
      <c r="M83" s="25"/>
      <c r="N83" s="49"/>
      <c r="Q83" s="10" t="str">
        <f>IF((K66="✔")*(COUNTIF(K83:L83,"✔")=0),"×","○")</f>
        <v>○</v>
      </c>
    </row>
    <row r="84" spans="2:20" ht="45.75" customHeight="1" x14ac:dyDescent="0.2">
      <c r="B84" s="1"/>
      <c r="C84" s="258"/>
      <c r="D84" s="287"/>
      <c r="E84" s="267"/>
      <c r="F84" s="67"/>
      <c r="G84" s="275" t="s">
        <v>95</v>
      </c>
      <c r="H84" s="279"/>
      <c r="I84" s="20"/>
      <c r="J84" s="21" t="s">
        <v>29</v>
      </c>
      <c r="K84" s="23"/>
      <c r="L84" s="24"/>
      <c r="M84" s="25"/>
      <c r="N84" s="49"/>
      <c r="Q84" s="10" t="str">
        <f>IF((K66="✔")*(COUNTIF(K84:L84,"✔")=0),"×","○")</f>
        <v>○</v>
      </c>
    </row>
    <row r="85" spans="2:20" ht="45.75" customHeight="1" x14ac:dyDescent="0.2">
      <c r="B85" s="1"/>
      <c r="C85" s="258"/>
      <c r="D85" s="287"/>
      <c r="E85" s="28" t="s">
        <v>96</v>
      </c>
      <c r="F85" s="224" t="s">
        <v>170</v>
      </c>
      <c r="G85" s="224"/>
      <c r="H85" s="224"/>
      <c r="I85" s="20"/>
      <c r="J85" s="21" t="s">
        <v>29</v>
      </c>
      <c r="K85" s="23"/>
      <c r="L85" s="24"/>
      <c r="M85" s="25"/>
      <c r="N85" s="49"/>
      <c r="Q85" s="10" t="str">
        <f>IF(COUNTIF(K85:L85,"✔")=1,"○","×")</f>
        <v>×</v>
      </c>
    </row>
    <row r="86" spans="2:20" ht="45.75" customHeight="1" thickBot="1" x14ac:dyDescent="0.25">
      <c r="B86" s="1"/>
      <c r="C86" s="259"/>
      <c r="D86" s="288"/>
      <c r="E86" s="33" t="s">
        <v>98</v>
      </c>
      <c r="F86" s="232" t="s">
        <v>171</v>
      </c>
      <c r="G86" s="232"/>
      <c r="H86" s="232"/>
      <c r="I86" s="32" t="s">
        <v>22</v>
      </c>
      <c r="J86" s="54" t="s">
        <v>29</v>
      </c>
      <c r="K86" s="35"/>
      <c r="L86" s="36"/>
      <c r="M86" s="37"/>
      <c r="N86" s="49"/>
      <c r="Q86" s="10" t="str">
        <f>IF(K86="✔","○","×")</f>
        <v>×</v>
      </c>
    </row>
    <row r="87" spans="2:20" ht="48" customHeight="1" x14ac:dyDescent="0.2">
      <c r="B87" s="1"/>
      <c r="C87" s="303" t="s">
        <v>172</v>
      </c>
      <c r="D87" s="260" t="s">
        <v>173</v>
      </c>
      <c r="E87" s="266" t="s">
        <v>174</v>
      </c>
      <c r="F87" s="227" t="s">
        <v>175</v>
      </c>
      <c r="G87" s="227"/>
      <c r="H87" s="227"/>
      <c r="I87" s="12"/>
      <c r="J87" s="13" t="s">
        <v>29</v>
      </c>
      <c r="K87" s="15"/>
      <c r="L87" s="16"/>
      <c r="M87" s="17"/>
      <c r="N87" s="49"/>
      <c r="Q87" s="10" t="str">
        <f>IF(COUNTIF(K87:L87,"✔")=1,"○","×")</f>
        <v>×</v>
      </c>
    </row>
    <row r="88" spans="2:20" ht="48" customHeight="1" x14ac:dyDescent="0.2">
      <c r="B88" s="1"/>
      <c r="C88" s="304"/>
      <c r="D88" s="261"/>
      <c r="E88" s="267"/>
      <c r="F88" s="224" t="s">
        <v>176</v>
      </c>
      <c r="G88" s="224"/>
      <c r="H88" s="224"/>
      <c r="I88" s="20"/>
      <c r="J88" s="21" t="s">
        <v>177</v>
      </c>
      <c r="K88" s="23"/>
      <c r="L88" s="24"/>
      <c r="M88" s="25"/>
      <c r="N88" s="49"/>
      <c r="Q88" s="10" t="str">
        <f>IF(COUNTIF(K88:L88,"✔")=1,"○","×")</f>
        <v>×</v>
      </c>
    </row>
    <row r="89" spans="2:20" ht="48" customHeight="1" x14ac:dyDescent="0.2">
      <c r="B89" s="1"/>
      <c r="C89" s="304"/>
      <c r="D89" s="261"/>
      <c r="E89" s="267" t="s">
        <v>178</v>
      </c>
      <c r="F89" s="285" t="s">
        <v>104</v>
      </c>
      <c r="G89" s="279"/>
      <c r="H89" s="279"/>
      <c r="I89" s="20"/>
      <c r="J89" s="21" t="s">
        <v>137</v>
      </c>
      <c r="K89" s="23"/>
      <c r="L89" s="24"/>
      <c r="M89" s="25"/>
      <c r="N89" s="49"/>
      <c r="Q89" s="10" t="str">
        <f>IF(COUNTIF(K89:L89,"✔")=1,"○","×")</f>
        <v>×</v>
      </c>
      <c r="T89" s="128" t="str">
        <f>IF(L89="✔","指定基準を満たしていない","")</f>
        <v/>
      </c>
    </row>
    <row r="90" spans="2:20" ht="48" customHeight="1" x14ac:dyDescent="0.2">
      <c r="B90" s="1"/>
      <c r="C90" s="304"/>
      <c r="D90" s="261"/>
      <c r="E90" s="267"/>
      <c r="F90" s="149"/>
      <c r="G90" s="286" t="s">
        <v>105</v>
      </c>
      <c r="H90" s="286"/>
      <c r="I90" s="20"/>
      <c r="J90" s="21" t="s">
        <v>29</v>
      </c>
      <c r="K90" s="23"/>
      <c r="L90" s="24"/>
      <c r="M90" s="29"/>
      <c r="N90" s="49"/>
      <c r="Q90" s="10" t="str">
        <f>IF((K89="✔")*(COUNTIF(K90:M90,"✔")=0),"×","○")</f>
        <v>○</v>
      </c>
    </row>
    <row r="91" spans="2:20" ht="48" customHeight="1" x14ac:dyDescent="0.2">
      <c r="B91" s="1"/>
      <c r="C91" s="304"/>
      <c r="D91" s="261"/>
      <c r="E91" s="267"/>
      <c r="F91" s="149"/>
      <c r="G91" s="286" t="s">
        <v>106</v>
      </c>
      <c r="H91" s="286"/>
      <c r="I91" s="20"/>
      <c r="J91" s="21" t="s">
        <v>29</v>
      </c>
      <c r="K91" s="23"/>
      <c r="L91" s="24"/>
      <c r="M91" s="29"/>
      <c r="N91" s="49"/>
      <c r="Q91" s="10" t="str">
        <f>IF((K89="✔")*(COUNTIF(K91:M91,"✔")=0),"×","○")</f>
        <v>○</v>
      </c>
    </row>
    <row r="92" spans="2:20" ht="48" customHeight="1" x14ac:dyDescent="0.2">
      <c r="B92" s="1"/>
      <c r="C92" s="304"/>
      <c r="D92" s="261"/>
      <c r="E92" s="267"/>
      <c r="F92" s="81"/>
      <c r="G92" s="286" t="s">
        <v>179</v>
      </c>
      <c r="H92" s="286"/>
      <c r="I92" s="20"/>
      <c r="J92" s="21" t="s">
        <v>29</v>
      </c>
      <c r="K92" s="23"/>
      <c r="L92" s="24"/>
      <c r="M92" s="29"/>
      <c r="N92" s="49"/>
      <c r="Q92" s="10" t="str">
        <f>IF((K89="✔")*(COUNTIF(K92:M92,"✔")=0),"×","○")</f>
        <v>○</v>
      </c>
    </row>
    <row r="93" spans="2:20" ht="48" customHeight="1" x14ac:dyDescent="0.2">
      <c r="B93" s="1"/>
      <c r="C93" s="304"/>
      <c r="D93" s="261"/>
      <c r="E93" s="267"/>
      <c r="F93" s="224" t="s">
        <v>108</v>
      </c>
      <c r="G93" s="224"/>
      <c r="H93" s="224"/>
      <c r="I93" s="20"/>
      <c r="J93" s="21" t="s">
        <v>29</v>
      </c>
      <c r="K93" s="23"/>
      <c r="L93" s="24"/>
      <c r="M93" s="25"/>
      <c r="N93" s="49"/>
      <c r="Q93" s="10" t="str">
        <f t="shared" ref="Q93:Q107" si="0">IF(COUNTIF(K93:L93,"✔")=1,"○","×")</f>
        <v>×</v>
      </c>
    </row>
    <row r="94" spans="2:20" ht="48" customHeight="1" x14ac:dyDescent="0.2">
      <c r="B94" s="1"/>
      <c r="C94" s="304"/>
      <c r="D94" s="261"/>
      <c r="E94" s="267"/>
      <c r="F94" s="224" t="s">
        <v>180</v>
      </c>
      <c r="G94" s="224"/>
      <c r="H94" s="224"/>
      <c r="I94" s="20"/>
      <c r="J94" s="21" t="s">
        <v>177</v>
      </c>
      <c r="K94" s="23"/>
      <c r="L94" s="24"/>
      <c r="M94" s="25"/>
      <c r="N94" s="49"/>
      <c r="Q94" s="10" t="str">
        <f t="shared" si="0"/>
        <v>×</v>
      </c>
    </row>
    <row r="95" spans="2:20" ht="48" customHeight="1" x14ac:dyDescent="0.2">
      <c r="B95" s="1"/>
      <c r="C95" s="304"/>
      <c r="D95" s="261"/>
      <c r="E95" s="267"/>
      <c r="F95" s="224" t="s">
        <v>111</v>
      </c>
      <c r="G95" s="224"/>
      <c r="H95" s="224"/>
      <c r="I95" s="20"/>
      <c r="J95" s="21" t="s">
        <v>29</v>
      </c>
      <c r="K95" s="23"/>
      <c r="L95" s="24"/>
      <c r="M95" s="25"/>
      <c r="N95" s="49"/>
      <c r="Q95" s="10" t="str">
        <f t="shared" si="0"/>
        <v>×</v>
      </c>
    </row>
    <row r="96" spans="2:20" ht="48" customHeight="1" x14ac:dyDescent="0.2">
      <c r="B96" s="1"/>
      <c r="C96" s="304"/>
      <c r="D96" s="261"/>
      <c r="E96" s="267"/>
      <c r="F96" s="224" t="s">
        <v>181</v>
      </c>
      <c r="G96" s="224"/>
      <c r="H96" s="224"/>
      <c r="I96" s="20" t="s">
        <v>182</v>
      </c>
      <c r="J96" s="21" t="s">
        <v>177</v>
      </c>
      <c r="K96" s="23"/>
      <c r="L96" s="24"/>
      <c r="M96" s="29"/>
      <c r="N96" s="49"/>
      <c r="Q96" s="101" t="str">
        <f>IF((COUNTIF(K96:M96,"✔")=1)*(L96=""),"○","×")</f>
        <v>×</v>
      </c>
      <c r="T96" s="105" t="s">
        <v>265</v>
      </c>
    </row>
    <row r="97" spans="2:20" ht="48" customHeight="1" x14ac:dyDescent="0.2">
      <c r="B97" s="1"/>
      <c r="C97" s="304"/>
      <c r="D97" s="261"/>
      <c r="E97" s="267"/>
      <c r="F97" s="224" t="s">
        <v>113</v>
      </c>
      <c r="G97" s="224"/>
      <c r="H97" s="224"/>
      <c r="I97" s="20"/>
      <c r="J97" s="21" t="s">
        <v>177</v>
      </c>
      <c r="K97" s="23"/>
      <c r="L97" s="24"/>
      <c r="M97" s="29"/>
      <c r="N97" s="49"/>
      <c r="Q97" s="10" t="str">
        <f t="shared" si="0"/>
        <v>×</v>
      </c>
    </row>
    <row r="98" spans="2:20" ht="48" customHeight="1" x14ac:dyDescent="0.2">
      <c r="B98" s="1"/>
      <c r="C98" s="304"/>
      <c r="D98" s="261"/>
      <c r="E98" s="267"/>
      <c r="F98" s="224" t="s">
        <v>114</v>
      </c>
      <c r="G98" s="224"/>
      <c r="H98" s="224"/>
      <c r="I98" s="20"/>
      <c r="J98" s="21" t="s">
        <v>177</v>
      </c>
      <c r="K98" s="23"/>
      <c r="L98" s="24"/>
      <c r="M98" s="29"/>
      <c r="N98" s="49"/>
      <c r="Q98" s="10" t="str">
        <f t="shared" si="0"/>
        <v>×</v>
      </c>
    </row>
    <row r="99" spans="2:20" ht="48" customHeight="1" x14ac:dyDescent="0.2">
      <c r="B99" s="1"/>
      <c r="C99" s="304"/>
      <c r="D99" s="261"/>
      <c r="E99" s="267" t="s">
        <v>183</v>
      </c>
      <c r="F99" s="224" t="s">
        <v>184</v>
      </c>
      <c r="G99" s="224"/>
      <c r="H99" s="224"/>
      <c r="I99" s="20"/>
      <c r="J99" s="21" t="s">
        <v>137</v>
      </c>
      <c r="K99" s="23"/>
      <c r="L99" s="24"/>
      <c r="M99" s="25"/>
      <c r="N99" s="49"/>
      <c r="Q99" s="10" t="str">
        <f t="shared" si="0"/>
        <v>×</v>
      </c>
      <c r="T99" s="128" t="str">
        <f>IF(L99="✔","指定基準を満たしていない","")</f>
        <v/>
      </c>
    </row>
    <row r="100" spans="2:20" ht="48" customHeight="1" x14ac:dyDescent="0.2">
      <c r="B100" s="1"/>
      <c r="C100" s="304"/>
      <c r="D100" s="261"/>
      <c r="E100" s="267"/>
      <c r="F100" s="224" t="s">
        <v>185</v>
      </c>
      <c r="G100" s="224"/>
      <c r="H100" s="224"/>
      <c r="I100" s="20"/>
      <c r="J100" s="21" t="s">
        <v>29</v>
      </c>
      <c r="K100" s="23"/>
      <c r="L100" s="24"/>
      <c r="M100" s="25"/>
      <c r="N100" s="49"/>
      <c r="Q100" s="10" t="str">
        <f t="shared" si="0"/>
        <v>×</v>
      </c>
    </row>
    <row r="101" spans="2:20" ht="48" customHeight="1" x14ac:dyDescent="0.2">
      <c r="B101" s="1"/>
      <c r="C101" s="304"/>
      <c r="D101" s="261"/>
      <c r="E101" s="267" t="s">
        <v>186</v>
      </c>
      <c r="F101" s="224" t="s">
        <v>187</v>
      </c>
      <c r="G101" s="224"/>
      <c r="H101" s="224"/>
      <c r="I101" s="20"/>
      <c r="J101" s="21" t="s">
        <v>29</v>
      </c>
      <c r="K101" s="23"/>
      <c r="L101" s="24"/>
      <c r="M101" s="25"/>
      <c r="N101" s="49"/>
      <c r="Q101" s="10" t="str">
        <f t="shared" si="0"/>
        <v>×</v>
      </c>
    </row>
    <row r="102" spans="2:20" ht="48" customHeight="1" x14ac:dyDescent="0.2">
      <c r="B102" s="1"/>
      <c r="C102" s="304"/>
      <c r="D102" s="261"/>
      <c r="E102" s="267"/>
      <c r="F102" s="224" t="s">
        <v>119</v>
      </c>
      <c r="G102" s="224"/>
      <c r="H102" s="224"/>
      <c r="I102" s="20"/>
      <c r="J102" s="21" t="s">
        <v>29</v>
      </c>
      <c r="K102" s="23"/>
      <c r="L102" s="24"/>
      <c r="M102" s="25"/>
      <c r="N102" s="49"/>
      <c r="Q102" s="10" t="str">
        <f t="shared" si="0"/>
        <v>×</v>
      </c>
    </row>
    <row r="103" spans="2:20" ht="48" customHeight="1" x14ac:dyDescent="0.2">
      <c r="B103" s="1"/>
      <c r="C103" s="304"/>
      <c r="D103" s="261"/>
      <c r="E103" s="267"/>
      <c r="F103" s="224" t="s">
        <v>120</v>
      </c>
      <c r="G103" s="224"/>
      <c r="H103" s="224"/>
      <c r="I103" s="20"/>
      <c r="J103" s="21" t="s">
        <v>29</v>
      </c>
      <c r="K103" s="23"/>
      <c r="L103" s="24"/>
      <c r="M103" s="25"/>
      <c r="N103" s="49"/>
      <c r="Q103" s="10" t="str">
        <f t="shared" si="0"/>
        <v>×</v>
      </c>
    </row>
    <row r="104" spans="2:20" ht="48" customHeight="1" x14ac:dyDescent="0.2">
      <c r="B104" s="1"/>
      <c r="C104" s="304"/>
      <c r="D104" s="261"/>
      <c r="E104" s="267"/>
      <c r="F104" s="224" t="s">
        <v>121</v>
      </c>
      <c r="G104" s="224"/>
      <c r="H104" s="224"/>
      <c r="I104" s="20"/>
      <c r="J104" s="21" t="s">
        <v>29</v>
      </c>
      <c r="K104" s="23"/>
      <c r="L104" s="24"/>
      <c r="M104" s="25"/>
      <c r="N104" s="49"/>
      <c r="Q104" s="10" t="str">
        <f t="shared" si="0"/>
        <v>×</v>
      </c>
    </row>
    <row r="105" spans="2:20" ht="48" customHeight="1" x14ac:dyDescent="0.2">
      <c r="B105" s="1"/>
      <c r="C105" s="304"/>
      <c r="D105" s="261"/>
      <c r="E105" s="267"/>
      <c r="F105" s="224" t="s">
        <v>122</v>
      </c>
      <c r="G105" s="224"/>
      <c r="H105" s="224"/>
      <c r="I105" s="20"/>
      <c r="J105" s="21" t="s">
        <v>29</v>
      </c>
      <c r="K105" s="23"/>
      <c r="L105" s="24"/>
      <c r="M105" s="25"/>
      <c r="N105" s="49"/>
      <c r="Q105" s="10" t="str">
        <f t="shared" si="0"/>
        <v>×</v>
      </c>
    </row>
    <row r="106" spans="2:20" ht="48" customHeight="1" x14ac:dyDescent="0.2">
      <c r="B106" s="1"/>
      <c r="C106" s="304"/>
      <c r="D106" s="261"/>
      <c r="E106" s="267" t="s">
        <v>188</v>
      </c>
      <c r="F106" s="224" t="s">
        <v>189</v>
      </c>
      <c r="G106" s="224"/>
      <c r="H106" s="224"/>
      <c r="I106" s="20"/>
      <c r="J106" s="21" t="s">
        <v>29</v>
      </c>
      <c r="K106" s="23"/>
      <c r="L106" s="24"/>
      <c r="M106" s="25"/>
      <c r="N106" s="49"/>
      <c r="Q106" s="10" t="str">
        <f t="shared" si="0"/>
        <v>×</v>
      </c>
    </row>
    <row r="107" spans="2:20" ht="48" customHeight="1" thickBot="1" x14ac:dyDescent="0.25">
      <c r="B107" s="1"/>
      <c r="C107" s="305"/>
      <c r="D107" s="262"/>
      <c r="E107" s="291"/>
      <c r="F107" s="232" t="s">
        <v>124</v>
      </c>
      <c r="G107" s="232"/>
      <c r="H107" s="232"/>
      <c r="I107" s="32"/>
      <c r="J107" s="54" t="s">
        <v>177</v>
      </c>
      <c r="K107" s="35"/>
      <c r="L107" s="36"/>
      <c r="M107" s="37"/>
      <c r="N107" s="49"/>
      <c r="Q107" s="10" t="str">
        <f t="shared" si="0"/>
        <v>×</v>
      </c>
    </row>
    <row r="108" spans="2:20" ht="4.6500000000000004" customHeight="1" x14ac:dyDescent="0.2">
      <c r="B108" s="1"/>
      <c r="C108" s="157"/>
      <c r="D108" s="157"/>
      <c r="E108" s="157"/>
      <c r="F108" s="157"/>
      <c r="G108" s="157"/>
      <c r="H108" s="157"/>
      <c r="I108" s="158"/>
      <c r="J108" s="157"/>
      <c r="K108" s="157"/>
      <c r="L108" s="157"/>
      <c r="M108" s="159"/>
      <c r="N108" s="3"/>
    </row>
    <row r="109" spans="2:20" ht="13.65" customHeight="1" x14ac:dyDescent="0.2">
      <c r="B109" s="1"/>
      <c r="C109" s="72" t="s">
        <v>139</v>
      </c>
      <c r="D109" s="290" t="s">
        <v>140</v>
      </c>
      <c r="E109" s="290"/>
      <c r="F109" s="290"/>
      <c r="G109" s="290"/>
      <c r="H109" s="290"/>
      <c r="I109" s="290"/>
      <c r="J109" s="290"/>
      <c r="K109" s="290"/>
      <c r="L109" s="73"/>
      <c r="M109" s="73"/>
      <c r="N109" s="1"/>
    </row>
    <row r="110" spans="2:20" ht="13.65" customHeight="1" x14ac:dyDescent="0.2">
      <c r="B110" s="1"/>
      <c r="C110" s="72" t="s">
        <v>141</v>
      </c>
      <c r="D110" s="290" t="s">
        <v>213</v>
      </c>
      <c r="E110" s="290"/>
      <c r="F110" s="290"/>
      <c r="G110" s="290"/>
      <c r="H110" s="290"/>
      <c r="I110" s="290"/>
      <c r="J110" s="290"/>
      <c r="K110" s="290"/>
      <c r="L110" s="73"/>
      <c r="M110" s="73"/>
      <c r="N110" s="1"/>
    </row>
    <row r="111" spans="2:20" x14ac:dyDescent="0.2">
      <c r="B111" s="1"/>
      <c r="C111" s="138" t="s">
        <v>142</v>
      </c>
      <c r="D111" s="73"/>
      <c r="E111" s="73"/>
      <c r="F111" s="73"/>
      <c r="G111" s="73"/>
      <c r="H111" s="73"/>
      <c r="I111" s="73"/>
      <c r="J111" s="73"/>
      <c r="K111" s="73"/>
      <c r="L111" s="79"/>
      <c r="M111" s="79"/>
      <c r="N111" s="1"/>
    </row>
    <row r="112" spans="2:20" ht="13.65" customHeight="1" x14ac:dyDescent="0.2">
      <c r="B112" s="1"/>
      <c r="C112" s="72" t="s">
        <v>143</v>
      </c>
      <c r="D112" s="290" t="s">
        <v>144</v>
      </c>
      <c r="E112" s="290"/>
      <c r="F112" s="290"/>
      <c r="G112" s="290"/>
      <c r="H112" s="290"/>
      <c r="I112" s="290"/>
      <c r="J112" s="290"/>
      <c r="K112" s="290"/>
      <c r="L112" s="73"/>
      <c r="M112" s="73"/>
      <c r="N112" s="1"/>
    </row>
    <row r="113" spans="2:18" ht="15" customHeight="1" x14ac:dyDescent="0.2">
      <c r="B113" s="1"/>
      <c r="C113" s="80"/>
      <c r="D113" s="74"/>
      <c r="E113" s="74"/>
      <c r="F113" s="306"/>
      <c r="G113" s="306"/>
      <c r="H113" s="306"/>
      <c r="I113" s="75"/>
      <c r="J113" s="49"/>
      <c r="K113" s="49"/>
      <c r="L113" s="49"/>
      <c r="M113" s="49"/>
      <c r="N113" s="49"/>
    </row>
    <row r="114" spans="2:18" ht="41.25" customHeight="1" x14ac:dyDescent="0.2">
      <c r="C114" s="84"/>
      <c r="D114" s="85"/>
      <c r="E114" s="85"/>
      <c r="F114" s="307"/>
      <c r="G114" s="307"/>
      <c r="H114" s="307"/>
      <c r="I114" s="86"/>
      <c r="J114" s="87"/>
      <c r="K114" s="87"/>
      <c r="L114" s="87"/>
      <c r="M114" s="87"/>
      <c r="N114" s="87"/>
    </row>
    <row r="115" spans="2:18" ht="30" customHeight="1" x14ac:dyDescent="0.2">
      <c r="Q115" s="137">
        <f>COUNTIF(Q15:Q107,"×")</f>
        <v>39</v>
      </c>
      <c r="R115" s="103" t="s">
        <v>205</v>
      </c>
    </row>
    <row r="116" spans="2:18" ht="27" customHeight="1" x14ac:dyDescent="0.2">
      <c r="Q116" s="104" t="str">
        <f>S49</f>
        <v>NG</v>
      </c>
      <c r="R116" s="103" t="s">
        <v>203</v>
      </c>
    </row>
    <row r="117" spans="2:18" ht="26.4" x14ac:dyDescent="0.2">
      <c r="Q117" s="104" t="str">
        <f>S53</f>
        <v>NG</v>
      </c>
      <c r="R117" s="103" t="s">
        <v>193</v>
      </c>
    </row>
    <row r="118" spans="2:18" ht="26.4" x14ac:dyDescent="0.2">
      <c r="Q118" s="137">
        <f>COUNTIF(T15:T107,"指定基準を満たしていない")</f>
        <v>0</v>
      </c>
      <c r="R118" s="103" t="s">
        <v>206</v>
      </c>
    </row>
  </sheetData>
  <sheetProtection algorithmName="SHA-512" hashValue="okzSv2yQzKRUGX4nLVyRRJCZdunKAtdVkxkimjdG0jFgL0PMVBOF7l9oqOfDMZ0V9GPcoFim1ssyvUSQmDR2OA==" saltValue="6cworHUvX0V9rluE1TI9oA==" spinCount="100000" sheet="1" selectLockedCells="1"/>
  <protectedRanges>
    <protectedRange password="C750" sqref="C1:J1048576" name="範囲1"/>
  </protectedRanges>
  <mergeCells count="131">
    <mergeCell ref="T24:AH24"/>
    <mergeCell ref="C3:M3"/>
    <mergeCell ref="D112:K112"/>
    <mergeCell ref="F113:H113"/>
    <mergeCell ref="F114:H114"/>
    <mergeCell ref="E106:E107"/>
    <mergeCell ref="F106:H106"/>
    <mergeCell ref="F107:H107"/>
    <mergeCell ref="D109:K109"/>
    <mergeCell ref="D110:K110"/>
    <mergeCell ref="D87:D107"/>
    <mergeCell ref="F105:H105"/>
    <mergeCell ref="F87:H87"/>
    <mergeCell ref="F88:H88"/>
    <mergeCell ref="E89:E98"/>
    <mergeCell ref="F89:H89"/>
    <mergeCell ref="G90:H90"/>
    <mergeCell ref="G91:H91"/>
    <mergeCell ref="G92:H92"/>
    <mergeCell ref="F93:H93"/>
    <mergeCell ref="F94:H94"/>
    <mergeCell ref="E87:E88"/>
    <mergeCell ref="E99:E100"/>
    <mergeCell ref="F99:H99"/>
    <mergeCell ref="F100:H100"/>
    <mergeCell ref="F86:H86"/>
    <mergeCell ref="C66:C86"/>
    <mergeCell ref="D66:D86"/>
    <mergeCell ref="E66:E67"/>
    <mergeCell ref="F66:H66"/>
    <mergeCell ref="G67:H67"/>
    <mergeCell ref="C87:C107"/>
    <mergeCell ref="E83:E84"/>
    <mergeCell ref="G83:H83"/>
    <mergeCell ref="G84:H84"/>
    <mergeCell ref="F85:H85"/>
    <mergeCell ref="E101:E105"/>
    <mergeCell ref="F101:H101"/>
    <mergeCell ref="F102:H102"/>
    <mergeCell ref="F103:H103"/>
    <mergeCell ref="F104:H104"/>
    <mergeCell ref="F95:H95"/>
    <mergeCell ref="F96:H96"/>
    <mergeCell ref="F97:H97"/>
    <mergeCell ref="F98:H98"/>
    <mergeCell ref="E56:E60"/>
    <mergeCell ref="F56:H56"/>
    <mergeCell ref="E68:E71"/>
    <mergeCell ref="E72:E79"/>
    <mergeCell ref="E80:E82"/>
    <mergeCell ref="G80:H80"/>
    <mergeCell ref="G81:H81"/>
    <mergeCell ref="G82:H82"/>
    <mergeCell ref="G64:H64"/>
    <mergeCell ref="G65:H65"/>
    <mergeCell ref="C47:C65"/>
    <mergeCell ref="D47:D65"/>
    <mergeCell ref="E47:E55"/>
    <mergeCell ref="F47:H47"/>
    <mergeCell ref="F48:F52"/>
    <mergeCell ref="G48:H48"/>
    <mergeCell ref="G49:H49"/>
    <mergeCell ref="G50:H50"/>
    <mergeCell ref="G57:H57"/>
    <mergeCell ref="F58:F60"/>
    <mergeCell ref="G58:H58"/>
    <mergeCell ref="G59:H59"/>
    <mergeCell ref="G60:H60"/>
    <mergeCell ref="E61:E65"/>
    <mergeCell ref="F61:H61"/>
    <mergeCell ref="G62:H62"/>
    <mergeCell ref="F63:F65"/>
    <mergeCell ref="G63:H63"/>
    <mergeCell ref="G51:H51"/>
    <mergeCell ref="G52:H52"/>
    <mergeCell ref="F53:F55"/>
    <mergeCell ref="G53:H53"/>
    <mergeCell ref="G54:H54"/>
    <mergeCell ref="G55:H55"/>
    <mergeCell ref="D29:D46"/>
    <mergeCell ref="E29:E42"/>
    <mergeCell ref="F29:H29"/>
    <mergeCell ref="G30:H30"/>
    <mergeCell ref="G31:H31"/>
    <mergeCell ref="G32:H32"/>
    <mergeCell ref="G33:H33"/>
    <mergeCell ref="G38:H38"/>
    <mergeCell ref="C29:C46"/>
    <mergeCell ref="G40:H40"/>
    <mergeCell ref="G36:H36"/>
    <mergeCell ref="F37:F42"/>
    <mergeCell ref="G37:H37"/>
    <mergeCell ref="G42:H42"/>
    <mergeCell ref="F30:F36"/>
    <mergeCell ref="G34:H34"/>
    <mergeCell ref="G41:H41"/>
    <mergeCell ref="G39:H39"/>
    <mergeCell ref="F44:H44"/>
    <mergeCell ref="F45:H45"/>
    <mergeCell ref="F46:H46"/>
    <mergeCell ref="G35:H35"/>
    <mergeCell ref="G43:H43"/>
    <mergeCell ref="E22:E23"/>
    <mergeCell ref="F22:H22"/>
    <mergeCell ref="F23:H23"/>
    <mergeCell ref="F19:H19"/>
    <mergeCell ref="G20:H20"/>
    <mergeCell ref="G21:H21"/>
    <mergeCell ref="C15:C28"/>
    <mergeCell ref="D15:D28"/>
    <mergeCell ref="E15:E21"/>
    <mergeCell ref="F15:H15"/>
    <mergeCell ref="F16:H16"/>
    <mergeCell ref="F17:H17"/>
    <mergeCell ref="F18:H18"/>
    <mergeCell ref="F26:H26"/>
    <mergeCell ref="F27:H27"/>
    <mergeCell ref="F28:H28"/>
    <mergeCell ref="E24:E25"/>
    <mergeCell ref="F24:H24"/>
    <mergeCell ref="F25:H25"/>
    <mergeCell ref="D13:D14"/>
    <mergeCell ref="E13:H14"/>
    <mergeCell ref="I13:I14"/>
    <mergeCell ref="K13:M13"/>
    <mergeCell ref="C5:D5"/>
    <mergeCell ref="E5:H5"/>
    <mergeCell ref="C7:D7"/>
    <mergeCell ref="E7:H7"/>
    <mergeCell ref="I7:J7"/>
    <mergeCell ref="C13:C14"/>
  </mergeCells>
  <phoneticPr fontId="3"/>
  <conditionalFormatting sqref="E5:H5">
    <cfRule type="expression" dxfId="243" priority="5" stopIfTrue="1">
      <formula>$E$5=""</formula>
    </cfRule>
  </conditionalFormatting>
  <conditionalFormatting sqref="E7:H7">
    <cfRule type="expression" dxfId="242" priority="4" stopIfTrue="1">
      <formula>$E$7=""</formula>
    </cfRule>
  </conditionalFormatting>
  <conditionalFormatting sqref="K7">
    <cfRule type="expression" dxfId="241" priority="1" stopIfTrue="1">
      <formula>$K$7=""</formula>
    </cfRule>
  </conditionalFormatting>
  <conditionalFormatting sqref="K15:L15">
    <cfRule type="expression" dxfId="240" priority="122" stopIfTrue="1">
      <formula>$Q$15="×"</formula>
    </cfRule>
    <cfRule type="expression" dxfId="239" priority="121" stopIfTrue="1">
      <formula>($K$15="")*($L$15="")</formula>
    </cfRule>
  </conditionalFormatting>
  <conditionalFormatting sqref="K16:L16">
    <cfRule type="expression" dxfId="238" priority="120" stopIfTrue="1">
      <formula>$Q$16="×"</formula>
    </cfRule>
    <cfRule type="expression" dxfId="237" priority="119" stopIfTrue="1">
      <formula>($K$16="")*($L$16="")</formula>
    </cfRule>
  </conditionalFormatting>
  <conditionalFormatting sqref="K17:L17">
    <cfRule type="expression" dxfId="236" priority="118" stopIfTrue="1">
      <formula>$Q$17="×"</formula>
    </cfRule>
    <cfRule type="expression" dxfId="235" priority="117" stopIfTrue="1">
      <formula>($K$17="")*($L$17="")</formula>
    </cfRule>
  </conditionalFormatting>
  <conditionalFormatting sqref="K18:L18">
    <cfRule type="expression" dxfId="234" priority="116" stopIfTrue="1">
      <formula>$Q$18="×"</formula>
    </cfRule>
    <cfRule type="expression" dxfId="233" priority="115" stopIfTrue="1">
      <formula>($K$18="")*($L$18="")</formula>
    </cfRule>
  </conditionalFormatting>
  <conditionalFormatting sqref="K19:L19">
    <cfRule type="expression" dxfId="232" priority="113" stopIfTrue="1">
      <formula>($K$19="")*($L$19="")</formula>
    </cfRule>
    <cfRule type="expression" dxfId="231" priority="114" stopIfTrue="1">
      <formula>$Q$19="×"</formula>
    </cfRule>
  </conditionalFormatting>
  <conditionalFormatting sqref="K20:L20">
    <cfRule type="expression" dxfId="230" priority="111" stopIfTrue="1">
      <formula>$Q$20="×"</formula>
    </cfRule>
  </conditionalFormatting>
  <conditionalFormatting sqref="K20:L21">
    <cfRule type="expression" dxfId="229" priority="112" stopIfTrue="1">
      <formula>$L$19="✔"</formula>
    </cfRule>
  </conditionalFormatting>
  <conditionalFormatting sqref="K21:L21">
    <cfRule type="expression" dxfId="228" priority="110" stopIfTrue="1">
      <formula>$Q$21="×"</formula>
    </cfRule>
  </conditionalFormatting>
  <conditionalFormatting sqref="K22:L22">
    <cfRule type="expression" dxfId="227" priority="109" stopIfTrue="1">
      <formula>$Q$22="×"</formula>
    </cfRule>
    <cfRule type="expression" dxfId="226" priority="108" stopIfTrue="1">
      <formula>($K$22="")*($L$22="")</formula>
    </cfRule>
  </conditionalFormatting>
  <conditionalFormatting sqref="K23:L23">
    <cfRule type="expression" dxfId="225" priority="107" stopIfTrue="1">
      <formula>$Q$23="×"</formula>
    </cfRule>
  </conditionalFormatting>
  <conditionalFormatting sqref="K24:L24">
    <cfRule type="expression" dxfId="224" priority="105" stopIfTrue="1">
      <formula>($K$24="")*($L$24="")</formula>
    </cfRule>
    <cfRule type="expression" dxfId="223" priority="106" stopIfTrue="1">
      <formula>$T$24="指定基準を満たしていない"</formula>
    </cfRule>
  </conditionalFormatting>
  <conditionalFormatting sqref="K25:L25">
    <cfRule type="expression" dxfId="222" priority="103" stopIfTrue="1">
      <formula>($K$25="")*($L$25="")</formula>
    </cfRule>
    <cfRule type="expression" dxfId="221" priority="104" stopIfTrue="1">
      <formula>$Q$25="×"</formula>
    </cfRule>
  </conditionalFormatting>
  <conditionalFormatting sqref="K26:L26">
    <cfRule type="expression" dxfId="220" priority="101" stopIfTrue="1">
      <formula>($K$26="")*($L$26="")</formula>
    </cfRule>
  </conditionalFormatting>
  <conditionalFormatting sqref="K27:L27">
    <cfRule type="expression" dxfId="219" priority="100" stopIfTrue="1">
      <formula>$Q$27="×"</formula>
    </cfRule>
  </conditionalFormatting>
  <conditionalFormatting sqref="K28:L28">
    <cfRule type="expression" dxfId="218" priority="99" stopIfTrue="1">
      <formula>$Q$28="×"</formula>
    </cfRule>
    <cfRule type="expression" dxfId="217" priority="98" stopIfTrue="1">
      <formula>($K$28="")*($L$28="")</formula>
    </cfRule>
  </conditionalFormatting>
  <conditionalFormatting sqref="K29:L29">
    <cfRule type="expression" dxfId="216" priority="97" stopIfTrue="1">
      <formula>$Q$29="×"</formula>
    </cfRule>
  </conditionalFormatting>
  <conditionalFormatting sqref="K45:L45">
    <cfRule type="expression" dxfId="215" priority="88" stopIfTrue="1">
      <formula>$Q$45="×"</formula>
    </cfRule>
  </conditionalFormatting>
  <conditionalFormatting sqref="K46:L46">
    <cfRule type="expression" dxfId="214" priority="87" stopIfTrue="1">
      <formula>$Q$46="×"</formula>
    </cfRule>
  </conditionalFormatting>
  <conditionalFormatting sqref="K47:L47">
    <cfRule type="expression" dxfId="213" priority="84" stopIfTrue="1">
      <formula>($K$47="")*($L$47="")</formula>
    </cfRule>
    <cfRule type="expression" dxfId="212" priority="85" stopIfTrue="1">
      <formula>$Q$47="×"</formula>
    </cfRule>
  </conditionalFormatting>
  <conditionalFormatting sqref="K54:L54">
    <cfRule type="expression" dxfId="211" priority="75" stopIfTrue="1">
      <formula>$Q$54="×"</formula>
    </cfRule>
  </conditionalFormatting>
  <conditionalFormatting sqref="K56:L56">
    <cfRule type="expression" dxfId="210" priority="71" stopIfTrue="1">
      <formula>($K$56="")*($L$56="")</formula>
    </cfRule>
    <cfRule type="expression" dxfId="209" priority="72" stopIfTrue="1">
      <formula>$Q$56="×"</formula>
    </cfRule>
  </conditionalFormatting>
  <conditionalFormatting sqref="K61:L61">
    <cfRule type="expression" dxfId="208" priority="65" stopIfTrue="1">
      <formula>$Q$61="×"</formula>
    </cfRule>
  </conditionalFormatting>
  <conditionalFormatting sqref="K66:L66">
    <cfRule type="expression" dxfId="207" priority="59" stopIfTrue="1">
      <formula>$Q$66="×"</formula>
    </cfRule>
    <cfRule type="expression" dxfId="206" priority="58" stopIfTrue="1">
      <formula>($K$66="")*($L$66="")</formula>
    </cfRule>
  </conditionalFormatting>
  <conditionalFormatting sqref="K68:L68">
    <cfRule type="expression" dxfId="205" priority="54" stopIfTrue="1">
      <formula>$Q$68="×"</formula>
    </cfRule>
  </conditionalFormatting>
  <conditionalFormatting sqref="K72:L72">
    <cfRule type="expression" dxfId="204" priority="49" stopIfTrue="1">
      <formula>$Q$72="×"</formula>
    </cfRule>
  </conditionalFormatting>
  <conditionalFormatting sqref="K80:L80">
    <cfRule type="expression" dxfId="203" priority="40" stopIfTrue="1">
      <formula>$Q$80="×"</formula>
    </cfRule>
  </conditionalFormatting>
  <conditionalFormatting sqref="K81:L81">
    <cfRule type="expression" dxfId="202" priority="39" stopIfTrue="1">
      <formula>$Q$81="×"</formula>
    </cfRule>
  </conditionalFormatting>
  <conditionalFormatting sqref="K82:L82">
    <cfRule type="expression" dxfId="201" priority="38" stopIfTrue="1">
      <formula>$Q$82="×"</formula>
    </cfRule>
  </conditionalFormatting>
  <conditionalFormatting sqref="K83:L83">
    <cfRule type="expression" dxfId="200" priority="37" stopIfTrue="1">
      <formula>$Q$83="×"</formula>
    </cfRule>
  </conditionalFormatting>
  <conditionalFormatting sqref="K84:L84">
    <cfRule type="expression" dxfId="199" priority="36" stopIfTrue="1">
      <formula>$Q$84="×"</formula>
    </cfRule>
  </conditionalFormatting>
  <conditionalFormatting sqref="K85:L85">
    <cfRule type="expression" dxfId="198" priority="35" stopIfTrue="1">
      <formula>$Q$85="×"</formula>
    </cfRule>
  </conditionalFormatting>
  <conditionalFormatting sqref="K86:L86">
    <cfRule type="expression" dxfId="197" priority="33" stopIfTrue="1">
      <formula>($K$85="")*($L$85="")</formula>
    </cfRule>
    <cfRule type="expression" dxfId="196" priority="34" stopIfTrue="1">
      <formula>$Q$86="×"</formula>
    </cfRule>
  </conditionalFormatting>
  <conditionalFormatting sqref="K87:L87">
    <cfRule type="expression" dxfId="195" priority="32" stopIfTrue="1">
      <formula>$Q$87="×"</formula>
    </cfRule>
  </conditionalFormatting>
  <conditionalFormatting sqref="K88:L88">
    <cfRule type="expression" dxfId="194" priority="31" stopIfTrue="1">
      <formula>$Q$88="×"</formula>
    </cfRule>
  </conditionalFormatting>
  <conditionalFormatting sqref="K89:L89">
    <cfRule type="expression" dxfId="193" priority="30" stopIfTrue="1">
      <formula>$Q$89="×"</formula>
    </cfRule>
  </conditionalFormatting>
  <conditionalFormatting sqref="K93:L93">
    <cfRule type="expression" dxfId="192" priority="24" stopIfTrue="1">
      <formula>$Q$93="×"</formula>
    </cfRule>
  </conditionalFormatting>
  <conditionalFormatting sqref="K94:L94">
    <cfRule type="expression" dxfId="191" priority="23" stopIfTrue="1">
      <formula>$Q$94="×"</formula>
    </cfRule>
  </conditionalFormatting>
  <conditionalFormatting sqref="K95:L95">
    <cfRule type="expression" dxfId="190" priority="22" stopIfTrue="1">
      <formula>$Q$95="×"</formula>
    </cfRule>
  </conditionalFormatting>
  <conditionalFormatting sqref="K99:L99">
    <cfRule type="expression" dxfId="189" priority="16" stopIfTrue="1">
      <formula>$Q$99="×"</formula>
    </cfRule>
  </conditionalFormatting>
  <conditionalFormatting sqref="K100:L100">
    <cfRule type="expression" dxfId="188" priority="14" stopIfTrue="1">
      <formula>$Q$100="×"</formula>
    </cfRule>
  </conditionalFormatting>
  <conditionalFormatting sqref="K101:L101">
    <cfRule type="expression" dxfId="187" priority="13" stopIfTrue="1">
      <formula>$Q$101="×"</formula>
    </cfRule>
  </conditionalFormatting>
  <conditionalFormatting sqref="K102:L102">
    <cfRule type="expression" dxfId="186" priority="12" stopIfTrue="1">
      <formula>$Q$102="×"</formula>
    </cfRule>
  </conditionalFormatting>
  <conditionalFormatting sqref="K103:L103">
    <cfRule type="expression" dxfId="185" priority="11" stopIfTrue="1">
      <formula>$Q$103="×"</formula>
    </cfRule>
  </conditionalFormatting>
  <conditionalFormatting sqref="K104:L104">
    <cfRule type="expression" dxfId="184" priority="10" stopIfTrue="1">
      <formula>$Q$104="×"</formula>
    </cfRule>
  </conditionalFormatting>
  <conditionalFormatting sqref="K105:L105">
    <cfRule type="expression" dxfId="183" priority="9" stopIfTrue="1">
      <formula>$Q$105="×"</formula>
    </cfRule>
  </conditionalFormatting>
  <conditionalFormatting sqref="K106:L106">
    <cfRule type="expression" dxfId="182" priority="8" stopIfTrue="1">
      <formula>$Q$106="×"</formula>
    </cfRule>
  </conditionalFormatting>
  <conditionalFormatting sqref="K107:L107">
    <cfRule type="expression" dxfId="181" priority="7" stopIfTrue="1">
      <formula>$Q$107="×"</formula>
    </cfRule>
  </conditionalFormatting>
  <conditionalFormatting sqref="K30:M30">
    <cfRule type="expression" dxfId="180" priority="95" stopIfTrue="1">
      <formula>$Q$30="×"</formula>
    </cfRule>
  </conditionalFormatting>
  <conditionalFormatting sqref="K30:M42 K44:M44">
    <cfRule type="expression" dxfId="179" priority="96" stopIfTrue="1">
      <formula>$L$29="✔"</formula>
    </cfRule>
  </conditionalFormatting>
  <conditionalFormatting sqref="K31:M31">
    <cfRule type="expression" dxfId="178" priority="94" stopIfTrue="1">
      <formula>$Q$31="×"</formula>
    </cfRule>
  </conditionalFormatting>
  <conditionalFormatting sqref="K32:M32">
    <cfRule type="expression" dxfId="177" priority="93" stopIfTrue="1">
      <formula>$Q$32="×"</formula>
    </cfRule>
  </conditionalFormatting>
  <conditionalFormatting sqref="K33:M33">
    <cfRule type="expression" dxfId="176" priority="92" stopIfTrue="1">
      <formula>$Q$33="×"</formula>
    </cfRule>
  </conditionalFormatting>
  <conditionalFormatting sqref="K34:M34">
    <cfRule type="expression" dxfId="175" priority="91" stopIfTrue="1">
      <formula>$Q$34="×"</formula>
    </cfRule>
  </conditionalFormatting>
  <conditionalFormatting sqref="K35:M35">
    <cfRule type="expression" dxfId="174" priority="90" stopIfTrue="1">
      <formula>$Q$35="×"</formula>
    </cfRule>
  </conditionalFormatting>
  <conditionalFormatting sqref="K43:M43">
    <cfRule type="expression" dxfId="173" priority="6" stopIfTrue="1">
      <formula>$L$29="✔"</formula>
    </cfRule>
  </conditionalFormatting>
  <conditionalFormatting sqref="K44:M44">
    <cfRule type="expression" dxfId="172" priority="89" stopIfTrue="1">
      <formula>$Q$44="×"</formula>
    </cfRule>
  </conditionalFormatting>
  <conditionalFormatting sqref="K48:M48">
    <cfRule type="expression" dxfId="171" priority="83" stopIfTrue="1">
      <formula>$Q$48="×"</formula>
    </cfRule>
  </conditionalFormatting>
  <conditionalFormatting sqref="K48:M55">
    <cfRule type="expression" dxfId="170" priority="77" stopIfTrue="1">
      <formula>$L$47="✔"</formula>
    </cfRule>
  </conditionalFormatting>
  <conditionalFormatting sqref="K49:M49">
    <cfRule type="expression" dxfId="169" priority="82" stopIfTrue="1">
      <formula>$Q$49="×"</formula>
    </cfRule>
  </conditionalFormatting>
  <conditionalFormatting sqref="K50:M50">
    <cfRule type="expression" dxfId="168" priority="80" stopIfTrue="1">
      <formula>$Q$50="×"</formula>
    </cfRule>
  </conditionalFormatting>
  <conditionalFormatting sqref="K51:M51">
    <cfRule type="expression" dxfId="167" priority="79" stopIfTrue="1">
      <formula>$Q$51="×"</formula>
    </cfRule>
  </conditionalFormatting>
  <conditionalFormatting sqref="K52:M52">
    <cfRule type="expression" dxfId="166" priority="78" stopIfTrue="1">
      <formula>$Q$52="×"</formula>
    </cfRule>
  </conditionalFormatting>
  <conditionalFormatting sqref="K53:M53">
    <cfRule type="expression" dxfId="165" priority="76" stopIfTrue="1">
      <formula>$Q$53="×"</formula>
    </cfRule>
  </conditionalFormatting>
  <conditionalFormatting sqref="K55:M55">
    <cfRule type="expression" dxfId="164" priority="74" stopIfTrue="1">
      <formula>$Q$55="×"</formula>
    </cfRule>
  </conditionalFormatting>
  <conditionalFormatting sqref="K57:M57">
    <cfRule type="expression" dxfId="163" priority="69" stopIfTrue="1">
      <formula>$Q$57="×"</formula>
    </cfRule>
  </conditionalFormatting>
  <conditionalFormatting sqref="K57:M60">
    <cfRule type="expression" dxfId="162" priority="70" stopIfTrue="1">
      <formula>$L$56="✔"</formula>
    </cfRule>
  </conditionalFormatting>
  <conditionalFormatting sqref="K58:M58">
    <cfRule type="expression" dxfId="161" priority="68" stopIfTrue="1">
      <formula>$Q$58="×"</formula>
    </cfRule>
  </conditionalFormatting>
  <conditionalFormatting sqref="K59:M59">
    <cfRule type="expression" dxfId="160" priority="67" stopIfTrue="1">
      <formula>$Q$59="×"</formula>
    </cfRule>
  </conditionalFormatting>
  <conditionalFormatting sqref="K60:M60">
    <cfRule type="expression" dxfId="159" priority="66" stopIfTrue="1">
      <formula>$Q$60="×"</formula>
    </cfRule>
  </conditionalFormatting>
  <conditionalFormatting sqref="K62:M62">
    <cfRule type="expression" dxfId="158" priority="64" stopIfTrue="1">
      <formula>$Q$62="×"</formula>
    </cfRule>
  </conditionalFormatting>
  <conditionalFormatting sqref="K62:M65">
    <cfRule type="expression" dxfId="157" priority="63" stopIfTrue="1">
      <formula>$L$61="✔"</formula>
    </cfRule>
  </conditionalFormatting>
  <conditionalFormatting sqref="K63:M63">
    <cfRule type="expression" dxfId="156" priority="62" stopIfTrue="1">
      <formula>$Q$63="×"</formula>
    </cfRule>
  </conditionalFormatting>
  <conditionalFormatting sqref="K64:M64">
    <cfRule type="expression" dxfId="155" priority="61" stopIfTrue="1">
      <formula>$Q$64="×"</formula>
    </cfRule>
  </conditionalFormatting>
  <conditionalFormatting sqref="K65:M65">
    <cfRule type="expression" dxfId="154" priority="60" stopIfTrue="1">
      <formula>$Q$65="×"</formula>
    </cfRule>
  </conditionalFormatting>
  <conditionalFormatting sqref="K67:M67">
    <cfRule type="expression" dxfId="153" priority="55" stopIfTrue="1">
      <formula>$Q$67="×"</formula>
    </cfRule>
  </conditionalFormatting>
  <conditionalFormatting sqref="K67:M84">
    <cfRule type="expression" dxfId="152" priority="57" stopIfTrue="1">
      <formula>$L$66="✔"</formula>
    </cfRule>
  </conditionalFormatting>
  <conditionalFormatting sqref="K69:M69">
    <cfRule type="expression" dxfId="151" priority="52" stopIfTrue="1">
      <formula>$Q$69="×"</formula>
    </cfRule>
  </conditionalFormatting>
  <conditionalFormatting sqref="K69:M71">
    <cfRule type="expression" dxfId="150" priority="53" stopIfTrue="1">
      <formula>$L$68="✔"</formula>
    </cfRule>
  </conditionalFormatting>
  <conditionalFormatting sqref="K70:M70">
    <cfRule type="expression" dxfId="149" priority="51" stopIfTrue="1">
      <formula>$Q$70="×"</formula>
    </cfRule>
  </conditionalFormatting>
  <conditionalFormatting sqref="K71:M71">
    <cfRule type="expression" dxfId="148" priority="50" stopIfTrue="1">
      <formula>$Q$71="×"</formula>
    </cfRule>
  </conditionalFormatting>
  <conditionalFormatting sqref="K73:M73">
    <cfRule type="expression" dxfId="147" priority="48" stopIfTrue="1">
      <formula>$Q$73="×"</formula>
    </cfRule>
  </conditionalFormatting>
  <conditionalFormatting sqref="K73:M79">
    <cfRule type="expression" dxfId="146" priority="46" stopIfTrue="1">
      <formula>$L$72="✔"</formula>
    </cfRule>
  </conditionalFormatting>
  <conditionalFormatting sqref="K74:M74">
    <cfRule type="expression" dxfId="145" priority="47" stopIfTrue="1">
      <formula>$Q$74="×"</formula>
    </cfRule>
  </conditionalFormatting>
  <conditionalFormatting sqref="K75:M75">
    <cfRule type="expression" dxfId="144" priority="45" stopIfTrue="1">
      <formula>$Q$75="×"</formula>
    </cfRule>
  </conditionalFormatting>
  <conditionalFormatting sqref="K76:M76">
    <cfRule type="expression" dxfId="143" priority="44" stopIfTrue="1">
      <formula>$Q$76="×"</formula>
    </cfRule>
  </conditionalFormatting>
  <conditionalFormatting sqref="K77:M77">
    <cfRule type="expression" dxfId="142" priority="43" stopIfTrue="1">
      <formula>$Q$77="×"</formula>
    </cfRule>
  </conditionalFormatting>
  <conditionalFormatting sqref="K78:M78">
    <cfRule type="expression" dxfId="141" priority="42" stopIfTrue="1">
      <formula>$Q$78="×"</formula>
    </cfRule>
  </conditionalFormatting>
  <conditionalFormatting sqref="K79:M79">
    <cfRule type="expression" dxfId="140" priority="41" stopIfTrue="1">
      <formula>$Q$79="×"</formula>
    </cfRule>
  </conditionalFormatting>
  <conditionalFormatting sqref="K90:M90">
    <cfRule type="expression" dxfId="139" priority="28" stopIfTrue="1">
      <formula>$Q$90="×"</formula>
    </cfRule>
  </conditionalFormatting>
  <conditionalFormatting sqref="K90:M92">
    <cfRule type="expression" dxfId="138" priority="25" stopIfTrue="1">
      <formula>$L$89="✔"</formula>
    </cfRule>
  </conditionalFormatting>
  <conditionalFormatting sqref="K91:M91">
    <cfRule type="expression" dxfId="137" priority="27" stopIfTrue="1">
      <formula>$Q$91="×"</formula>
    </cfRule>
  </conditionalFormatting>
  <conditionalFormatting sqref="K92:M92">
    <cfRule type="expression" dxfId="136" priority="26" stopIfTrue="1">
      <formula>$Q$92="×"</formula>
    </cfRule>
  </conditionalFormatting>
  <conditionalFormatting sqref="K96:M96">
    <cfRule type="expression" dxfId="135" priority="21" stopIfTrue="1">
      <formula>$Q$96="×"</formula>
    </cfRule>
    <cfRule type="expression" dxfId="134" priority="19" stopIfTrue="1">
      <formula>COUNTIF($K$96:$M$96,"✔")=0</formula>
    </cfRule>
  </conditionalFormatting>
  <conditionalFormatting sqref="K97:M97">
    <cfRule type="expression" dxfId="133" priority="18" stopIfTrue="1">
      <formula>$Q$97="×"</formula>
    </cfRule>
  </conditionalFormatting>
  <conditionalFormatting sqref="K98:M98">
    <cfRule type="expression" dxfId="132" priority="17" stopIfTrue="1">
      <formula>$Q$98="×"</formula>
    </cfRule>
  </conditionalFormatting>
  <conditionalFormatting sqref="L26">
    <cfRule type="expression" dxfId="131" priority="102" stopIfTrue="1">
      <formula>$Q$26="×"</formula>
    </cfRule>
  </conditionalFormatting>
  <conditionalFormatting sqref="L46">
    <cfRule type="expression" dxfId="130" priority="86" stopIfTrue="1">
      <formula>$L$46="✔"</formula>
    </cfRule>
  </conditionalFormatting>
  <conditionalFormatting sqref="L49">
    <cfRule type="expression" dxfId="129" priority="81" stopIfTrue="1">
      <formula>$L$49="✔"</formula>
    </cfRule>
  </conditionalFormatting>
  <conditionalFormatting sqref="L54">
    <cfRule type="expression" dxfId="128" priority="73" stopIfTrue="1">
      <formula>$L$54="✔"</formula>
    </cfRule>
  </conditionalFormatting>
  <conditionalFormatting sqref="L89">
    <cfRule type="expression" dxfId="127" priority="29" stopIfTrue="1">
      <formula>$L$89="✔"</formula>
    </cfRule>
  </conditionalFormatting>
  <conditionalFormatting sqref="L99">
    <cfRule type="expression" dxfId="126" priority="15" stopIfTrue="1">
      <formula>$L$99="✔"</formula>
    </cfRule>
  </conditionalFormatting>
  <dataValidations count="1">
    <dataValidation type="list" allowBlank="1" showInputMessage="1" showErrorMessage="1" sqref="K15:M107" xr:uid="{00000000-0002-0000-0400-000000000000}">
      <formula1>$P$15:$P$16</formula1>
    </dataValidation>
  </dataValidations>
  <pageMargins left="0.70866141732283472" right="0.70866141732283472" top="0.74803149606299213" bottom="0.74803149606299213" header="0.31496062992125984" footer="0.31496062992125984"/>
  <pageSetup paperSize="9" scale="48" fitToHeight="0" orientation="portrait" r:id="rId1"/>
  <rowBreaks count="4" manualBreakCount="4">
    <brk id="28" min="1" max="13" man="1"/>
    <brk id="46" min="1" max="13" man="1"/>
    <brk id="65" min="1" max="13" man="1"/>
    <brk id="86" min="1"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99FF"/>
    <pageSetUpPr fitToPage="1"/>
  </sheetPr>
  <dimension ref="B1:AH117"/>
  <sheetViews>
    <sheetView showGridLines="0" view="pageBreakPreview" zoomScale="70" zoomScaleNormal="100" zoomScaleSheetLayoutView="70" workbookViewId="0">
      <pane xSplit="4" ySplit="14" topLeftCell="E27" activePane="bottomRight" state="frozen"/>
      <selection pane="topRight" activeCell="E1" sqref="E1"/>
      <selection pane="bottomLeft" activeCell="A14" sqref="A14"/>
      <selection pane="bottomRight" activeCell="E5" sqref="E5:H5"/>
    </sheetView>
  </sheetViews>
  <sheetFormatPr defaultColWidth="9" defaultRowHeight="13.2" x14ac:dyDescent="0.2"/>
  <cols>
    <col min="1" max="1" width="9" style="10"/>
    <col min="2" max="2" width="2" style="10" customWidth="1"/>
    <col min="3" max="3" width="9" style="10"/>
    <col min="4" max="4" width="14.77734375" style="10" customWidth="1"/>
    <col min="5" max="6" width="3.33203125" style="10" customWidth="1"/>
    <col min="7" max="7" width="3.21875" style="10" customWidth="1"/>
    <col min="8" max="8" width="63.33203125" style="10" customWidth="1"/>
    <col min="9" max="9" width="11.33203125" style="10" customWidth="1"/>
    <col min="10" max="10" width="14.33203125" style="10" customWidth="1"/>
    <col min="11" max="13" width="17.5546875" style="82" customWidth="1"/>
    <col min="14" max="14" width="1.5546875" style="82" customWidth="1"/>
    <col min="15" max="15" width="9" style="10"/>
    <col min="16" max="16" width="4" style="10" hidden="1" customWidth="1"/>
    <col min="17" max="19" width="9" style="10" hidden="1" customWidth="1"/>
    <col min="20" max="16384" width="9" style="10"/>
  </cols>
  <sheetData>
    <row r="1" spans="2:29" ht="21" customHeight="1" x14ac:dyDescent="0.2">
      <c r="B1" s="71" t="s">
        <v>211</v>
      </c>
      <c r="C1" s="1"/>
      <c r="D1" s="1"/>
      <c r="E1" s="1"/>
      <c r="F1" s="1"/>
      <c r="G1" s="1"/>
      <c r="H1" s="1"/>
      <c r="I1" s="1"/>
      <c r="J1" s="1"/>
      <c r="K1" s="145" t="s">
        <v>1198</v>
      </c>
      <c r="L1" s="145"/>
      <c r="M1" s="145"/>
      <c r="N1" s="3"/>
    </row>
    <row r="2" spans="2:29" ht="5.25" customHeight="1" x14ac:dyDescent="0.2">
      <c r="B2" s="71"/>
      <c r="C2" s="1"/>
      <c r="D2" s="1"/>
      <c r="E2" s="1"/>
      <c r="F2" s="1"/>
      <c r="G2" s="1"/>
      <c r="H2" s="1"/>
      <c r="I2" s="1"/>
      <c r="J2" s="1"/>
      <c r="K2" s="3"/>
      <c r="L2" s="3"/>
      <c r="M2" s="3"/>
      <c r="N2" s="3"/>
    </row>
    <row r="3" spans="2:29" ht="23.4" x14ac:dyDescent="0.2">
      <c r="B3" s="1"/>
      <c r="C3" s="228" t="s">
        <v>190</v>
      </c>
      <c r="D3" s="228"/>
      <c r="E3" s="228"/>
      <c r="F3" s="228"/>
      <c r="G3" s="228"/>
      <c r="H3" s="228"/>
      <c r="I3" s="228"/>
      <c r="J3" s="228"/>
      <c r="K3" s="228"/>
      <c r="L3" s="228"/>
      <c r="M3" s="228"/>
      <c r="N3" s="4"/>
      <c r="O3" s="1"/>
      <c r="Q3" s="102"/>
    </row>
    <row r="4" spans="2:29" ht="10.199999999999999" customHeight="1" thickBot="1" x14ac:dyDescent="0.25">
      <c r="B4" s="1"/>
      <c r="C4" s="5"/>
      <c r="D4" s="5"/>
      <c r="E4" s="5"/>
      <c r="F4" s="5"/>
      <c r="G4" s="5"/>
      <c r="H4" s="5"/>
      <c r="I4" s="5"/>
      <c r="J4" s="5"/>
      <c r="K4" s="6"/>
      <c r="L4" s="6"/>
      <c r="M4" s="6"/>
      <c r="N4" s="6"/>
      <c r="O4" s="1"/>
      <c r="Q4" s="102"/>
    </row>
    <row r="5" spans="2:29" ht="27" customHeight="1" thickTop="1" thickBot="1" x14ac:dyDescent="0.25">
      <c r="B5" s="1"/>
      <c r="C5" s="237" t="s">
        <v>0</v>
      </c>
      <c r="D5" s="238"/>
      <c r="E5" s="239" t="e">
        <f>表紙!E12</f>
        <v>#N/A</v>
      </c>
      <c r="F5" s="240"/>
      <c r="G5" s="240"/>
      <c r="H5" s="241"/>
      <c r="I5" s="7"/>
      <c r="J5" s="1"/>
      <c r="K5" s="6"/>
      <c r="L5" s="6"/>
      <c r="M5" s="6"/>
      <c r="N5" s="6"/>
      <c r="O5" s="1"/>
      <c r="Q5" s="102"/>
    </row>
    <row r="6" spans="2:29" ht="10.199999999999999" customHeight="1" thickTop="1" thickBot="1" x14ac:dyDescent="0.25">
      <c r="B6" s="1"/>
      <c r="C6" s="8"/>
      <c r="D6" s="8"/>
      <c r="E6" s="9"/>
      <c r="F6" s="9"/>
      <c r="G6" s="9"/>
      <c r="H6" s="9"/>
      <c r="I6" s="7"/>
      <c r="J6" s="7"/>
      <c r="K6" s="6"/>
      <c r="L6" s="6"/>
      <c r="M6" s="6"/>
      <c r="N6" s="6"/>
      <c r="O6" s="1"/>
      <c r="Q6" s="102"/>
    </row>
    <row r="7" spans="2:29" ht="27" customHeight="1" thickTop="1" thickBot="1" x14ac:dyDescent="0.25">
      <c r="B7" s="1"/>
      <c r="C7" s="237" t="s">
        <v>1</v>
      </c>
      <c r="D7" s="238"/>
      <c r="E7" s="239" t="e">
        <f>表紙!E11</f>
        <v>#N/A</v>
      </c>
      <c r="F7" s="240"/>
      <c r="G7" s="240"/>
      <c r="H7" s="241"/>
      <c r="I7" s="230" t="s">
        <v>2</v>
      </c>
      <c r="J7" s="231"/>
      <c r="K7" s="181">
        <f>表紙!E10</f>
        <v>0</v>
      </c>
      <c r="L7" s="6"/>
      <c r="M7" s="6"/>
      <c r="N7" s="6"/>
      <c r="O7" s="1"/>
      <c r="Q7" s="102"/>
    </row>
    <row r="8" spans="2:29" ht="6" customHeight="1" thickTop="1" x14ac:dyDescent="0.2">
      <c r="B8" s="1"/>
      <c r="C8" s="8"/>
      <c r="D8" s="8"/>
      <c r="E8" s="88"/>
      <c r="F8" s="88"/>
      <c r="G8" s="88"/>
      <c r="H8" s="88"/>
      <c r="I8" s="89"/>
      <c r="J8" s="90"/>
      <c r="K8" s="90"/>
      <c r="L8" s="6"/>
      <c r="M8" s="6"/>
      <c r="N8" s="6"/>
      <c r="O8" s="1"/>
      <c r="Q8" s="102"/>
    </row>
    <row r="9" spans="2:29" ht="6" customHeight="1" x14ac:dyDescent="0.2">
      <c r="B9" s="1"/>
      <c r="C9" s="8"/>
      <c r="D9" s="8"/>
      <c r="E9" s="88"/>
      <c r="F9" s="88"/>
      <c r="G9" s="88"/>
      <c r="H9" s="88"/>
      <c r="I9" s="89"/>
      <c r="J9" s="90"/>
      <c r="K9" s="90"/>
      <c r="L9" s="6"/>
      <c r="M9" s="6"/>
      <c r="N9" s="6"/>
      <c r="O9" s="1"/>
      <c r="Q9" s="102"/>
    </row>
    <row r="10" spans="2:29" ht="16.2" x14ac:dyDescent="0.2">
      <c r="B10" s="1"/>
      <c r="C10" s="91" t="s">
        <v>3</v>
      </c>
      <c r="D10" s="1"/>
      <c r="E10" s="1"/>
      <c r="F10" s="92"/>
      <c r="G10" s="92"/>
      <c r="H10" s="92"/>
      <c r="I10" s="92"/>
      <c r="J10" s="92"/>
      <c r="K10" s="90"/>
      <c r="L10" s="6"/>
      <c r="M10" s="6"/>
      <c r="N10" s="6"/>
      <c r="O10" s="1"/>
      <c r="Q10" s="102"/>
    </row>
    <row r="11" spans="2:29" ht="4.6500000000000004" customHeight="1" x14ac:dyDescent="0.2">
      <c r="B11" s="1"/>
      <c r="C11" s="8"/>
      <c r="D11" s="8"/>
      <c r="E11" s="88"/>
      <c r="F11" s="88"/>
      <c r="G11" s="88"/>
      <c r="H11" s="88"/>
      <c r="I11" s="89"/>
      <c r="J11" s="89"/>
      <c r="K11" s="90"/>
      <c r="L11" s="90"/>
      <c r="M11" s="6"/>
      <c r="N11" s="6"/>
      <c r="O11" s="100"/>
    </row>
    <row r="12" spans="2:29" ht="4.6500000000000004" customHeight="1" thickBot="1" x14ac:dyDescent="0.25">
      <c r="B12" s="1"/>
      <c r="C12" s="8"/>
      <c r="D12" s="8"/>
      <c r="E12" s="88"/>
      <c r="F12" s="88"/>
      <c r="G12" s="88"/>
      <c r="H12" s="88"/>
      <c r="I12" s="89"/>
      <c r="J12" s="89"/>
      <c r="K12" s="90"/>
      <c r="L12" s="90"/>
      <c r="M12" s="6"/>
      <c r="N12" s="6"/>
      <c r="O12" s="100"/>
    </row>
    <row r="13" spans="2:29" ht="14.25" customHeight="1" x14ac:dyDescent="0.2">
      <c r="B13" s="1"/>
      <c r="C13" s="242" t="s">
        <v>4</v>
      </c>
      <c r="D13" s="244" t="s">
        <v>5</v>
      </c>
      <c r="E13" s="246" t="s">
        <v>6</v>
      </c>
      <c r="F13" s="247"/>
      <c r="G13" s="247"/>
      <c r="H13" s="248"/>
      <c r="I13" s="233" t="s">
        <v>7</v>
      </c>
      <c r="J13" s="136" t="s">
        <v>125</v>
      </c>
      <c r="K13" s="220" t="s">
        <v>8</v>
      </c>
      <c r="L13" s="220"/>
      <c r="M13" s="221"/>
      <c r="N13" s="11"/>
    </row>
    <row r="14" spans="2:29" ht="14.25" customHeight="1" thickBot="1" x14ac:dyDescent="0.25">
      <c r="B14" s="1"/>
      <c r="C14" s="243"/>
      <c r="D14" s="245"/>
      <c r="E14" s="249"/>
      <c r="F14" s="250"/>
      <c r="G14" s="250"/>
      <c r="H14" s="251"/>
      <c r="I14" s="234"/>
      <c r="J14" s="122" t="s">
        <v>127</v>
      </c>
      <c r="K14" s="135" t="s">
        <v>10</v>
      </c>
      <c r="L14" s="124" t="s">
        <v>11</v>
      </c>
      <c r="M14" s="125" t="s">
        <v>12</v>
      </c>
      <c r="N14" s="11"/>
    </row>
    <row r="15" spans="2:29" ht="60.75" customHeight="1" x14ac:dyDescent="0.2">
      <c r="B15" s="1"/>
      <c r="C15" s="298" t="s">
        <v>13</v>
      </c>
      <c r="D15" s="299" t="s">
        <v>128</v>
      </c>
      <c r="E15" s="225" t="s">
        <v>15</v>
      </c>
      <c r="F15" s="227" t="s">
        <v>129</v>
      </c>
      <c r="G15" s="227"/>
      <c r="H15" s="227"/>
      <c r="I15" s="12" t="s">
        <v>17</v>
      </c>
      <c r="J15" s="147" t="s">
        <v>29</v>
      </c>
      <c r="K15" s="15"/>
      <c r="L15" s="16"/>
      <c r="M15" s="17"/>
      <c r="N15" s="18"/>
      <c r="P15" s="83" t="s">
        <v>19</v>
      </c>
      <c r="Q15" s="10" t="str">
        <f>IF(K15="✔","○","×")</f>
        <v>×</v>
      </c>
      <c r="T15" s="182" t="s">
        <v>574</v>
      </c>
      <c r="U15" s="183"/>
      <c r="V15" s="183"/>
      <c r="W15" s="183"/>
      <c r="X15" s="183"/>
      <c r="Y15" s="183"/>
      <c r="Z15" s="183"/>
      <c r="AA15" s="183"/>
      <c r="AB15" s="183"/>
      <c r="AC15" s="183"/>
    </row>
    <row r="16" spans="2:29" ht="60.75" customHeight="1" x14ac:dyDescent="0.2">
      <c r="B16" s="1"/>
      <c r="C16" s="235"/>
      <c r="D16" s="222"/>
      <c r="E16" s="226"/>
      <c r="F16" s="224" t="s">
        <v>131</v>
      </c>
      <c r="G16" s="224"/>
      <c r="H16" s="224"/>
      <c r="I16" s="20" t="s">
        <v>17</v>
      </c>
      <c r="J16" s="28" t="s">
        <v>29</v>
      </c>
      <c r="K16" s="23"/>
      <c r="L16" s="24"/>
      <c r="M16" s="25"/>
      <c r="N16" s="18"/>
      <c r="Q16" s="10" t="str">
        <f>IF(K16="✔","○","×")</f>
        <v>×</v>
      </c>
    </row>
    <row r="17" spans="2:34" ht="60.75" customHeight="1" x14ac:dyDescent="0.2">
      <c r="B17" s="1"/>
      <c r="C17" s="235"/>
      <c r="D17" s="222"/>
      <c r="E17" s="226"/>
      <c r="F17" s="224" t="s">
        <v>132</v>
      </c>
      <c r="G17" s="224"/>
      <c r="H17" s="224"/>
      <c r="I17" s="20" t="s">
        <v>17</v>
      </c>
      <c r="J17" s="28" t="s">
        <v>29</v>
      </c>
      <c r="K17" s="23"/>
      <c r="L17" s="24"/>
      <c r="M17" s="25"/>
      <c r="N17" s="18"/>
      <c r="Q17" s="10" t="str">
        <f>IF(K17="✔","○","×")</f>
        <v>×</v>
      </c>
    </row>
    <row r="18" spans="2:34" ht="60.75" customHeight="1" x14ac:dyDescent="0.2">
      <c r="B18" s="1"/>
      <c r="C18" s="235"/>
      <c r="D18" s="222"/>
      <c r="E18" s="226"/>
      <c r="F18" s="224" t="s">
        <v>133</v>
      </c>
      <c r="G18" s="224"/>
      <c r="H18" s="224"/>
      <c r="I18" s="20" t="s">
        <v>17</v>
      </c>
      <c r="J18" s="28" t="s">
        <v>29</v>
      </c>
      <c r="K18" s="23"/>
      <c r="L18" s="24"/>
      <c r="M18" s="25"/>
      <c r="N18" s="18"/>
      <c r="Q18" s="10" t="str">
        <f>IF(K18="✔","○","×")</f>
        <v>×</v>
      </c>
    </row>
    <row r="19" spans="2:34" ht="60.75" customHeight="1" x14ac:dyDescent="0.2">
      <c r="B19" s="1"/>
      <c r="C19" s="235"/>
      <c r="D19" s="222"/>
      <c r="E19" s="226"/>
      <c r="F19" s="229" t="s">
        <v>134</v>
      </c>
      <c r="G19" s="224"/>
      <c r="H19" s="224"/>
      <c r="I19" s="20" t="s">
        <v>17</v>
      </c>
      <c r="J19" s="28" t="s">
        <v>29</v>
      </c>
      <c r="K19" s="23"/>
      <c r="L19" s="24"/>
      <c r="M19" s="25"/>
      <c r="N19" s="18"/>
      <c r="Q19" s="10" t="str">
        <f>IF(K19="✔","○","×")</f>
        <v>×</v>
      </c>
    </row>
    <row r="20" spans="2:34" ht="60.75" customHeight="1" x14ac:dyDescent="0.2">
      <c r="B20" s="1"/>
      <c r="C20" s="235"/>
      <c r="D20" s="222"/>
      <c r="E20" s="226"/>
      <c r="F20" s="26"/>
      <c r="G20" s="224" t="s">
        <v>215</v>
      </c>
      <c r="H20" s="224"/>
      <c r="I20" s="20"/>
      <c r="J20" s="28" t="s">
        <v>29</v>
      </c>
      <c r="K20" s="23"/>
      <c r="L20" s="24"/>
      <c r="M20" s="25"/>
      <c r="N20" s="18"/>
      <c r="Q20" s="10" t="str">
        <f>IF((K19="✔")*(COUNTIF(K20:L20,"✔")=0),"×","○")</f>
        <v>○</v>
      </c>
    </row>
    <row r="21" spans="2:34" ht="60.75" customHeight="1" x14ac:dyDescent="0.2">
      <c r="B21" s="1"/>
      <c r="C21" s="235"/>
      <c r="D21" s="222"/>
      <c r="E21" s="226"/>
      <c r="F21" s="27"/>
      <c r="G21" s="224" t="s">
        <v>216</v>
      </c>
      <c r="H21" s="224"/>
      <c r="I21" s="20"/>
      <c r="J21" s="28" t="s">
        <v>29</v>
      </c>
      <c r="K21" s="23"/>
      <c r="L21" s="24"/>
      <c r="M21" s="25"/>
      <c r="N21" s="18"/>
      <c r="Q21" s="10" t="str">
        <f>IF((K19="✔")*(COUNTIF(K21:L21,"✔")=0),"×","○")</f>
        <v>○</v>
      </c>
    </row>
    <row r="22" spans="2:34" ht="60.75" customHeight="1" x14ac:dyDescent="0.2">
      <c r="B22" s="1"/>
      <c r="C22" s="235"/>
      <c r="D22" s="222"/>
      <c r="E22" s="226" t="s">
        <v>30</v>
      </c>
      <c r="F22" s="224" t="s">
        <v>31</v>
      </c>
      <c r="G22" s="224"/>
      <c r="H22" s="224"/>
      <c r="I22" s="20" t="s">
        <v>17</v>
      </c>
      <c r="J22" s="28" t="s">
        <v>29</v>
      </c>
      <c r="K22" s="23"/>
      <c r="L22" s="24"/>
      <c r="M22" s="25"/>
      <c r="N22" s="18"/>
      <c r="Q22" s="10" t="str">
        <f>IF(K22="✔","○","×")</f>
        <v>×</v>
      </c>
    </row>
    <row r="23" spans="2:34" ht="60.75" customHeight="1" x14ac:dyDescent="0.2">
      <c r="B23" s="1"/>
      <c r="C23" s="235"/>
      <c r="D23" s="222"/>
      <c r="E23" s="226"/>
      <c r="F23" s="224" t="s">
        <v>135</v>
      </c>
      <c r="G23" s="224"/>
      <c r="H23" s="224"/>
      <c r="I23" s="20"/>
      <c r="J23" s="28" t="s">
        <v>29</v>
      </c>
      <c r="K23" s="23"/>
      <c r="L23" s="24"/>
      <c r="M23" s="25"/>
      <c r="N23" s="18"/>
      <c r="Q23" s="10" t="str">
        <f>IF(COUNTIF(K23:L23,"✔")=1,"○","×")</f>
        <v>×</v>
      </c>
    </row>
    <row r="24" spans="2:34" ht="91.5" customHeight="1" x14ac:dyDescent="0.2">
      <c r="B24" s="1"/>
      <c r="C24" s="235"/>
      <c r="D24" s="222"/>
      <c r="E24" s="226" t="s">
        <v>34</v>
      </c>
      <c r="F24" s="224" t="s">
        <v>136</v>
      </c>
      <c r="G24" s="224"/>
      <c r="H24" s="224"/>
      <c r="I24" s="20" t="s">
        <v>17</v>
      </c>
      <c r="J24" s="28" t="s">
        <v>137</v>
      </c>
      <c r="K24" s="23"/>
      <c r="L24" s="24"/>
      <c r="M24" s="25"/>
      <c r="N24" s="18"/>
      <c r="Q24" s="10" t="str">
        <f>IF(K24="✔","○","×")</f>
        <v>×</v>
      </c>
      <c r="T24" s="289" t="s">
        <v>576</v>
      </c>
      <c r="U24" s="289"/>
      <c r="V24" s="289"/>
      <c r="W24" s="289"/>
      <c r="X24" s="289"/>
      <c r="Y24" s="289"/>
      <c r="Z24" s="289"/>
      <c r="AA24" s="289"/>
      <c r="AB24" s="289"/>
      <c r="AC24" s="289"/>
      <c r="AD24" s="289"/>
      <c r="AE24" s="289"/>
      <c r="AF24" s="289"/>
      <c r="AG24" s="289"/>
      <c r="AH24" s="289"/>
    </row>
    <row r="25" spans="2:34" ht="64.5" customHeight="1" x14ac:dyDescent="0.2">
      <c r="B25" s="1"/>
      <c r="C25" s="235"/>
      <c r="D25" s="222"/>
      <c r="E25" s="226"/>
      <c r="F25" s="224" t="s">
        <v>35</v>
      </c>
      <c r="G25" s="224"/>
      <c r="H25" s="224"/>
      <c r="I25" s="20" t="s">
        <v>17</v>
      </c>
      <c r="J25" s="28" t="s">
        <v>29</v>
      </c>
      <c r="K25" s="23"/>
      <c r="L25" s="24"/>
      <c r="M25" s="25"/>
      <c r="N25" s="18"/>
      <c r="Q25" s="10" t="str">
        <f>IF(K25="✔","○","×")</f>
        <v>×</v>
      </c>
    </row>
    <row r="26" spans="2:34" ht="64.5" customHeight="1" x14ac:dyDescent="0.2">
      <c r="B26" s="1"/>
      <c r="C26" s="235"/>
      <c r="D26" s="222"/>
      <c r="E26" s="30" t="s">
        <v>37</v>
      </c>
      <c r="F26" s="224" t="s">
        <v>38</v>
      </c>
      <c r="G26" s="224"/>
      <c r="H26" s="224"/>
      <c r="I26" s="20" t="s">
        <v>17</v>
      </c>
      <c r="J26" s="28" t="s">
        <v>29</v>
      </c>
      <c r="K26" s="23"/>
      <c r="L26" s="24"/>
      <c r="M26" s="25"/>
      <c r="N26" s="18"/>
      <c r="Q26" s="10" t="str">
        <f>IF(K26="✔","○","×")</f>
        <v>×</v>
      </c>
    </row>
    <row r="27" spans="2:34" ht="60.75" customHeight="1" x14ac:dyDescent="0.2">
      <c r="B27" s="1"/>
      <c r="C27" s="235"/>
      <c r="D27" s="222"/>
      <c r="E27" s="30" t="s">
        <v>39</v>
      </c>
      <c r="F27" s="224" t="s">
        <v>138</v>
      </c>
      <c r="G27" s="224"/>
      <c r="H27" s="224"/>
      <c r="I27" s="20"/>
      <c r="J27" s="28" t="s">
        <v>29</v>
      </c>
      <c r="K27" s="23"/>
      <c r="L27" s="24"/>
      <c r="M27" s="25"/>
      <c r="N27" s="18"/>
      <c r="Q27" s="10" t="str">
        <f>IF(COUNTIF(K27:L27,"✔")=1,"○","×")</f>
        <v>×</v>
      </c>
    </row>
    <row r="28" spans="2:34" ht="76.650000000000006" customHeight="1" thickBot="1" x14ac:dyDescent="0.25">
      <c r="B28" s="1"/>
      <c r="C28" s="236"/>
      <c r="D28" s="223"/>
      <c r="E28" s="31" t="s">
        <v>41</v>
      </c>
      <c r="F28" s="232" t="s">
        <v>42</v>
      </c>
      <c r="G28" s="232"/>
      <c r="H28" s="232"/>
      <c r="I28" s="32" t="s">
        <v>17</v>
      </c>
      <c r="J28" s="33" t="s">
        <v>137</v>
      </c>
      <c r="K28" s="35"/>
      <c r="L28" s="36"/>
      <c r="M28" s="37"/>
      <c r="N28" s="18"/>
      <c r="Q28" s="10" t="str">
        <f>IF(K28="✔","○","×")</f>
        <v>×</v>
      </c>
      <c r="T28" s="128" t="str">
        <f>IF(L28="✔","指定基準を満たしていない","")</f>
        <v/>
      </c>
    </row>
    <row r="29" spans="2:34" ht="59.25" customHeight="1" x14ac:dyDescent="0.2">
      <c r="B29" s="1"/>
      <c r="C29" s="257" t="s">
        <v>43</v>
      </c>
      <c r="D29" s="260" t="s">
        <v>145</v>
      </c>
      <c r="E29" s="266" t="s">
        <v>15</v>
      </c>
      <c r="F29" s="227" t="s">
        <v>214</v>
      </c>
      <c r="G29" s="227"/>
      <c r="H29" s="227"/>
      <c r="I29" s="12"/>
      <c r="J29" s="147" t="s">
        <v>29</v>
      </c>
      <c r="K29" s="15"/>
      <c r="L29" s="16"/>
      <c r="M29" s="17"/>
      <c r="N29" s="18"/>
      <c r="Q29" s="10" t="str">
        <f>IF(COUNTIF(K29:L29,"✔")=1,"○","×")</f>
        <v>×</v>
      </c>
    </row>
    <row r="30" spans="2:34" ht="59.25" customHeight="1" x14ac:dyDescent="0.2">
      <c r="B30" s="1"/>
      <c r="C30" s="258"/>
      <c r="D30" s="261"/>
      <c r="E30" s="267"/>
      <c r="F30" s="301" t="s">
        <v>46</v>
      </c>
      <c r="G30" s="252" t="s">
        <v>257</v>
      </c>
      <c r="H30" s="252"/>
      <c r="I30" s="20"/>
      <c r="J30" s="28" t="s">
        <v>29</v>
      </c>
      <c r="K30" s="23"/>
      <c r="L30" s="24"/>
      <c r="M30" s="29"/>
      <c r="N30" s="18"/>
      <c r="Q30" s="10" t="str">
        <f>IF((K29="✔")*(COUNTIF(K30:M30,"✔")=0),"×","○")</f>
        <v>○</v>
      </c>
    </row>
    <row r="31" spans="2:34" ht="59.25" customHeight="1" x14ac:dyDescent="0.2">
      <c r="B31" s="1"/>
      <c r="C31" s="258"/>
      <c r="D31" s="261"/>
      <c r="E31" s="267"/>
      <c r="F31" s="301"/>
      <c r="G31" s="224" t="s">
        <v>258</v>
      </c>
      <c r="H31" s="224"/>
      <c r="I31" s="20"/>
      <c r="J31" s="28" t="s">
        <v>29</v>
      </c>
      <c r="K31" s="23"/>
      <c r="L31" s="24"/>
      <c r="M31" s="29"/>
      <c r="N31" s="18"/>
      <c r="Q31" s="10" t="str">
        <f>IF((K29="✔")*(COUNTIF(K31:M31,"✔")=0),"×","○")</f>
        <v>○</v>
      </c>
    </row>
    <row r="32" spans="2:34" ht="59.25" customHeight="1" x14ac:dyDescent="0.2">
      <c r="B32" s="1"/>
      <c r="C32" s="258"/>
      <c r="D32" s="261"/>
      <c r="E32" s="267"/>
      <c r="F32" s="301"/>
      <c r="G32" s="224" t="s">
        <v>259</v>
      </c>
      <c r="H32" s="224"/>
      <c r="I32" s="20"/>
      <c r="J32" s="28" t="s">
        <v>29</v>
      </c>
      <c r="K32" s="23"/>
      <c r="L32" s="24"/>
      <c r="M32" s="29"/>
      <c r="N32" s="18"/>
      <c r="Q32" s="10" t="str">
        <f>IF((K29="✔")*(COUNTIF(K32:M32,"✔")=0),"×","○")</f>
        <v>○</v>
      </c>
    </row>
    <row r="33" spans="2:28" ht="59.25" customHeight="1" x14ac:dyDescent="0.2">
      <c r="B33" s="1"/>
      <c r="C33" s="258"/>
      <c r="D33" s="261"/>
      <c r="E33" s="267"/>
      <c r="F33" s="301"/>
      <c r="G33" s="224" t="s">
        <v>260</v>
      </c>
      <c r="H33" s="224"/>
      <c r="I33" s="20"/>
      <c r="J33" s="28" t="s">
        <v>29</v>
      </c>
      <c r="K33" s="23"/>
      <c r="L33" s="24"/>
      <c r="M33" s="29"/>
      <c r="N33" s="18"/>
      <c r="Q33" s="10" t="str">
        <f>IF((K29="✔")*(COUNTIF(K33:M33,"✔")=0),"×","○")</f>
        <v>○</v>
      </c>
    </row>
    <row r="34" spans="2:28" ht="59.25" customHeight="1" x14ac:dyDescent="0.2">
      <c r="B34" s="1"/>
      <c r="C34" s="258"/>
      <c r="D34" s="261"/>
      <c r="E34" s="267"/>
      <c r="F34" s="301"/>
      <c r="G34" s="224" t="s">
        <v>261</v>
      </c>
      <c r="H34" s="224"/>
      <c r="I34" s="20"/>
      <c r="J34" s="28" t="s">
        <v>29</v>
      </c>
      <c r="K34" s="23"/>
      <c r="L34" s="24"/>
      <c r="M34" s="29"/>
      <c r="N34" s="18"/>
      <c r="Q34" s="10" t="str">
        <f>IF((K29="✔")*(COUNTIF(K34:M34,"✔")=0),"×","○")</f>
        <v>○</v>
      </c>
    </row>
    <row r="35" spans="2:28" ht="59.25" customHeight="1" x14ac:dyDescent="0.2">
      <c r="B35" s="1"/>
      <c r="C35" s="258"/>
      <c r="D35" s="261"/>
      <c r="E35" s="267"/>
      <c r="F35" s="301"/>
      <c r="G35" s="224" t="s">
        <v>262</v>
      </c>
      <c r="H35" s="224"/>
      <c r="I35" s="20"/>
      <c r="J35" s="28" t="s">
        <v>207</v>
      </c>
      <c r="K35" s="23"/>
      <c r="L35" s="24"/>
      <c r="M35" s="29"/>
      <c r="N35" s="18"/>
      <c r="Q35" s="10" t="str">
        <f>IF((K29="✔")*(COUNTIF(K35:M35,"✔")=0),"×","○")</f>
        <v>○</v>
      </c>
    </row>
    <row r="36" spans="2:28" ht="59.25" customHeight="1" x14ac:dyDescent="0.2">
      <c r="B36" s="1"/>
      <c r="C36" s="258"/>
      <c r="D36" s="261"/>
      <c r="E36" s="267"/>
      <c r="F36" s="297"/>
      <c r="G36" s="224" t="s">
        <v>263</v>
      </c>
      <c r="H36" s="224"/>
      <c r="I36" s="20"/>
      <c r="J36" s="28" t="s">
        <v>208</v>
      </c>
      <c r="K36" s="23"/>
      <c r="L36" s="24"/>
      <c r="M36" s="29"/>
      <c r="N36" s="18"/>
      <c r="Q36" s="10" t="str">
        <f>IF((K29="✔")*(COUNTIF(K36:M36,"✔")=0),"×","○")</f>
        <v>○</v>
      </c>
    </row>
    <row r="37" spans="2:28" ht="59.25" customHeight="1" x14ac:dyDescent="0.2">
      <c r="B37" s="1"/>
      <c r="C37" s="258"/>
      <c r="D37" s="261"/>
      <c r="E37" s="267"/>
      <c r="F37" s="297" t="s">
        <v>47</v>
      </c>
      <c r="G37" s="252" t="s">
        <v>225</v>
      </c>
      <c r="H37" s="252"/>
      <c r="I37" s="40"/>
      <c r="J37" s="134" t="s">
        <v>208</v>
      </c>
      <c r="K37" s="76"/>
      <c r="L37" s="52"/>
      <c r="M37" s="77"/>
      <c r="N37" s="18"/>
      <c r="Q37" s="10" t="str">
        <f>IF((K29="✔")*(COUNTIF(K37:M37,"✔")=0),"×","○")</f>
        <v>○</v>
      </c>
    </row>
    <row r="38" spans="2:28" ht="59.25" customHeight="1" x14ac:dyDescent="0.2">
      <c r="B38" s="1"/>
      <c r="C38" s="258"/>
      <c r="D38" s="261"/>
      <c r="E38" s="267"/>
      <c r="F38" s="265"/>
      <c r="G38" s="224" t="s">
        <v>264</v>
      </c>
      <c r="H38" s="224"/>
      <c r="I38" s="20"/>
      <c r="J38" s="28" t="s">
        <v>207</v>
      </c>
      <c r="K38" s="23"/>
      <c r="L38" s="24"/>
      <c r="M38" s="29"/>
      <c r="N38" s="18"/>
      <c r="Q38" s="10" t="str">
        <f>IF((K29="✔")*(COUNTIF(K38:M38,"✔")=0),"×","○")</f>
        <v>○</v>
      </c>
    </row>
    <row r="39" spans="2:28" ht="59.25" customHeight="1" x14ac:dyDescent="0.2">
      <c r="B39" s="1"/>
      <c r="C39" s="258"/>
      <c r="D39" s="261"/>
      <c r="E39" s="267"/>
      <c r="F39" s="265"/>
      <c r="G39" s="224" t="s">
        <v>228</v>
      </c>
      <c r="H39" s="224"/>
      <c r="I39" s="20"/>
      <c r="J39" s="28" t="s">
        <v>209</v>
      </c>
      <c r="K39" s="23"/>
      <c r="L39" s="24"/>
      <c r="M39" s="29"/>
      <c r="N39" s="18"/>
      <c r="Q39" s="10" t="str">
        <f>IF((K29="✔")*(COUNTIF(K39:M39,"✔")=0),"×","○")</f>
        <v>○</v>
      </c>
    </row>
    <row r="40" spans="2:28" ht="59.25" customHeight="1" x14ac:dyDescent="0.2">
      <c r="B40" s="1"/>
      <c r="C40" s="258"/>
      <c r="D40" s="261"/>
      <c r="E40" s="267"/>
      <c r="F40" s="265"/>
      <c r="G40" s="224" t="s">
        <v>254</v>
      </c>
      <c r="H40" s="224"/>
      <c r="I40" s="20"/>
      <c r="J40" s="28" t="s">
        <v>208</v>
      </c>
      <c r="K40" s="23"/>
      <c r="L40" s="24"/>
      <c r="M40" s="29"/>
      <c r="N40" s="18"/>
      <c r="Q40" s="10" t="str">
        <f>IF((K29="✔")*(COUNTIF(K40:M40,"✔")=0),"×","○")</f>
        <v>○</v>
      </c>
    </row>
    <row r="41" spans="2:28" ht="59.25" customHeight="1" x14ac:dyDescent="0.2">
      <c r="B41" s="1"/>
      <c r="C41" s="258"/>
      <c r="D41" s="261"/>
      <c r="E41" s="267"/>
      <c r="F41" s="265"/>
      <c r="G41" s="224" t="s">
        <v>255</v>
      </c>
      <c r="H41" s="224"/>
      <c r="I41" s="20"/>
      <c r="J41" s="28" t="s">
        <v>208</v>
      </c>
      <c r="K41" s="23"/>
      <c r="L41" s="24"/>
      <c r="M41" s="29"/>
      <c r="N41" s="18"/>
      <c r="Q41" s="10" t="str">
        <f>IF((K29="✔")*(COUNTIF(K41:M41,"✔")=0),"×","○")</f>
        <v>○</v>
      </c>
    </row>
    <row r="42" spans="2:28" ht="59.25" customHeight="1" x14ac:dyDescent="0.2">
      <c r="B42" s="1"/>
      <c r="C42" s="258"/>
      <c r="D42" s="261"/>
      <c r="E42" s="276"/>
      <c r="F42" s="300"/>
      <c r="G42" s="224" t="s">
        <v>231</v>
      </c>
      <c r="H42" s="224"/>
      <c r="I42" s="20"/>
      <c r="J42" s="28" t="s">
        <v>207</v>
      </c>
      <c r="K42" s="23"/>
      <c r="L42" s="24"/>
      <c r="M42" s="29"/>
      <c r="N42" s="18"/>
      <c r="Q42" s="10" t="str">
        <f>IF((K29="✔")*(COUNTIF(K42:M42,"✔")=0),"×","○")</f>
        <v>○</v>
      </c>
    </row>
    <row r="43" spans="2:28" ht="59.25" customHeight="1" x14ac:dyDescent="0.2">
      <c r="B43" s="1"/>
      <c r="C43" s="258"/>
      <c r="D43" s="261"/>
      <c r="E43" s="41"/>
      <c r="F43" s="148"/>
      <c r="G43" s="224" t="s">
        <v>256</v>
      </c>
      <c r="H43" s="224"/>
      <c r="I43" s="20"/>
      <c r="J43" s="28" t="s">
        <v>209</v>
      </c>
      <c r="K43" s="23"/>
      <c r="L43" s="24"/>
      <c r="M43" s="29"/>
      <c r="N43" s="18"/>
      <c r="Q43" s="10" t="str">
        <f>IF((K29="✔")*(COUNTIF(K43:M43,"✔")=0),"×","○")</f>
        <v>○</v>
      </c>
    </row>
    <row r="44" spans="2:28" ht="59.25" customHeight="1" x14ac:dyDescent="0.2">
      <c r="B44" s="1"/>
      <c r="C44" s="258"/>
      <c r="D44" s="261"/>
      <c r="E44" s="28" t="s">
        <v>30</v>
      </c>
      <c r="F44" s="224" t="s">
        <v>48</v>
      </c>
      <c r="G44" s="224"/>
      <c r="H44" s="224"/>
      <c r="I44" s="20"/>
      <c r="J44" s="28" t="s">
        <v>29</v>
      </c>
      <c r="K44" s="23"/>
      <c r="L44" s="24"/>
      <c r="M44" s="29"/>
      <c r="N44" s="18"/>
      <c r="Q44" s="10" t="str">
        <f>IF((K29="✔")*(COUNTIF(K44:M44,"✔")=0),"×","○")</f>
        <v>○</v>
      </c>
    </row>
    <row r="45" spans="2:28" ht="59.25" customHeight="1" x14ac:dyDescent="0.2">
      <c r="B45" s="1"/>
      <c r="C45" s="258"/>
      <c r="D45" s="261"/>
      <c r="E45" s="28" t="s">
        <v>34</v>
      </c>
      <c r="F45" s="224" t="s">
        <v>49</v>
      </c>
      <c r="G45" s="224"/>
      <c r="H45" s="224"/>
      <c r="I45" s="20"/>
      <c r="J45" s="28" t="s">
        <v>29</v>
      </c>
      <c r="K45" s="23"/>
      <c r="L45" s="24"/>
      <c r="M45" s="25"/>
      <c r="N45" s="18"/>
      <c r="Q45" s="10" t="str">
        <f>IF(COUNTIF(K45:L45,"✔")=1,"○","×")</f>
        <v>×</v>
      </c>
    </row>
    <row r="46" spans="2:28" ht="59.25" customHeight="1" thickBot="1" x14ac:dyDescent="0.25">
      <c r="B46" s="1"/>
      <c r="C46" s="259"/>
      <c r="D46" s="262"/>
      <c r="E46" s="33" t="s">
        <v>37</v>
      </c>
      <c r="F46" s="232" t="s">
        <v>147</v>
      </c>
      <c r="G46" s="232"/>
      <c r="H46" s="232"/>
      <c r="I46" s="32"/>
      <c r="J46" s="33" t="s">
        <v>146</v>
      </c>
      <c r="K46" s="35"/>
      <c r="L46" s="36"/>
      <c r="M46" s="37"/>
      <c r="N46" s="18"/>
      <c r="Q46" s="10" t="str">
        <f>IF(COUNTIF(K46:L46,"✔")=1,"○","×")</f>
        <v>×</v>
      </c>
      <c r="T46" s="182" t="s">
        <v>575</v>
      </c>
      <c r="U46" s="183"/>
      <c r="V46" s="183"/>
      <c r="W46" s="183"/>
      <c r="X46" s="183"/>
      <c r="Y46" s="183"/>
      <c r="Z46" s="183"/>
      <c r="AA46" s="183"/>
      <c r="AB46" s="183"/>
    </row>
    <row r="47" spans="2:28" ht="53.25" customHeight="1" x14ac:dyDescent="0.2">
      <c r="B47" s="1"/>
      <c r="C47" s="292" t="s">
        <v>51</v>
      </c>
      <c r="D47" s="260" t="s">
        <v>52</v>
      </c>
      <c r="E47" s="266" t="s">
        <v>15</v>
      </c>
      <c r="F47" s="227" t="s">
        <v>150</v>
      </c>
      <c r="G47" s="227"/>
      <c r="H47" s="227"/>
      <c r="I47" s="12" t="s">
        <v>17</v>
      </c>
      <c r="J47" s="147" t="s">
        <v>29</v>
      </c>
      <c r="K47" s="15"/>
      <c r="L47" s="16"/>
      <c r="M47" s="17"/>
      <c r="N47" s="18"/>
      <c r="Q47" s="10" t="str">
        <f>IF(K47="✔","○","×")</f>
        <v>×</v>
      </c>
    </row>
    <row r="48" spans="2:28" ht="53.25" customHeight="1" x14ac:dyDescent="0.2">
      <c r="B48" s="1"/>
      <c r="C48" s="293"/>
      <c r="D48" s="261"/>
      <c r="E48" s="267"/>
      <c r="F48" s="302" t="s">
        <v>46</v>
      </c>
      <c r="G48" s="252" t="s">
        <v>54</v>
      </c>
      <c r="H48" s="252"/>
      <c r="I48" s="20"/>
      <c r="J48" s="28" t="s">
        <v>29</v>
      </c>
      <c r="K48" s="23"/>
      <c r="L48" s="24"/>
      <c r="M48" s="29"/>
      <c r="N48" s="18"/>
      <c r="Q48" s="10" t="str">
        <f>IF((K47="✔")*(COUNTIF(K48:M48,"✔")=0),"×","○")</f>
        <v>○</v>
      </c>
    </row>
    <row r="49" spans="2:20" ht="53.25" customHeight="1" x14ac:dyDescent="0.2">
      <c r="B49" s="1"/>
      <c r="C49" s="293"/>
      <c r="D49" s="261"/>
      <c r="E49" s="267"/>
      <c r="F49" s="302"/>
      <c r="G49" s="224" t="s">
        <v>55</v>
      </c>
      <c r="H49" s="224"/>
      <c r="I49" s="20"/>
      <c r="J49" s="28" t="s">
        <v>29</v>
      </c>
      <c r="K49" s="23"/>
      <c r="L49" s="24"/>
      <c r="M49" s="29"/>
      <c r="N49" s="18"/>
      <c r="Q49" s="10" t="str">
        <f>IF((K47="✔")*(COUNTIF(K49:M49,"✔")=0),"×","○")</f>
        <v>○</v>
      </c>
      <c r="R49" s="103" t="s">
        <v>203</v>
      </c>
      <c r="S49" s="104" t="str">
        <f>IF(COUNTIF(K48:K52,"✔")=0,"NG","OK")</f>
        <v>NG</v>
      </c>
      <c r="T49" s="128"/>
    </row>
    <row r="50" spans="2:20" ht="53.25" customHeight="1" x14ac:dyDescent="0.2">
      <c r="B50" s="1"/>
      <c r="C50" s="294"/>
      <c r="D50" s="261"/>
      <c r="E50" s="267"/>
      <c r="F50" s="302"/>
      <c r="G50" s="224" t="s">
        <v>56</v>
      </c>
      <c r="H50" s="224"/>
      <c r="I50" s="20"/>
      <c r="J50" s="28" t="s">
        <v>29</v>
      </c>
      <c r="K50" s="23"/>
      <c r="L50" s="24"/>
      <c r="M50" s="29"/>
      <c r="N50" s="18"/>
      <c r="Q50" s="10" t="str">
        <f>IF((K47="✔")*(COUNTIF(K50:M50,"✔")=0),"×","○")</f>
        <v>○</v>
      </c>
    </row>
    <row r="51" spans="2:20" ht="53.25" customHeight="1" x14ac:dyDescent="0.2">
      <c r="B51" s="1"/>
      <c r="C51" s="294"/>
      <c r="D51" s="261"/>
      <c r="E51" s="267"/>
      <c r="F51" s="302"/>
      <c r="G51" s="224" t="s">
        <v>57</v>
      </c>
      <c r="H51" s="224"/>
      <c r="I51" s="20"/>
      <c r="J51" s="28" t="s">
        <v>29</v>
      </c>
      <c r="K51" s="23"/>
      <c r="L51" s="24"/>
      <c r="M51" s="29"/>
      <c r="N51" s="18"/>
      <c r="Q51" s="10" t="str">
        <f>IF((K47="✔")*(COUNTIF(K51:M51,"✔")=0),"×","○")</f>
        <v>○</v>
      </c>
    </row>
    <row r="52" spans="2:20" ht="53.25" customHeight="1" x14ac:dyDescent="0.2">
      <c r="B52" s="1"/>
      <c r="C52" s="294"/>
      <c r="D52" s="261"/>
      <c r="E52" s="267"/>
      <c r="F52" s="255"/>
      <c r="G52" s="224" t="s">
        <v>58</v>
      </c>
      <c r="H52" s="224"/>
      <c r="I52" s="20"/>
      <c r="J52" s="21" t="s">
        <v>29</v>
      </c>
      <c r="K52" s="23"/>
      <c r="L52" s="24"/>
      <c r="M52" s="29"/>
      <c r="N52" s="18"/>
      <c r="Q52" s="10" t="str">
        <f>IF((K47="✔")*(COUNTIF(K52:M52,"✔")=0),"×","○")</f>
        <v>○</v>
      </c>
    </row>
    <row r="53" spans="2:20" ht="53.25" customHeight="1" x14ac:dyDescent="0.2">
      <c r="B53" s="1"/>
      <c r="C53" s="294"/>
      <c r="D53" s="261"/>
      <c r="E53" s="267"/>
      <c r="F53" s="255" t="s">
        <v>47</v>
      </c>
      <c r="G53" s="252" t="s">
        <v>59</v>
      </c>
      <c r="H53" s="252"/>
      <c r="I53" s="40"/>
      <c r="J53" s="134" t="s">
        <v>29</v>
      </c>
      <c r="K53" s="76"/>
      <c r="L53" s="52"/>
      <c r="M53" s="77"/>
      <c r="N53" s="18"/>
      <c r="Q53" s="10" t="str">
        <f>IF((K47="✔")*(COUNTIF(K53:M53,"✔")=0),"×","○")</f>
        <v>○</v>
      </c>
      <c r="R53" s="103" t="s">
        <v>193</v>
      </c>
      <c r="S53" s="104" t="str">
        <f>IF(COUNTIF(K53:K55,"✔")=0,"NG","OK")</f>
        <v>NG</v>
      </c>
    </row>
    <row r="54" spans="2:20" ht="53.25" customHeight="1" x14ac:dyDescent="0.2">
      <c r="B54" s="1"/>
      <c r="C54" s="294"/>
      <c r="D54" s="261"/>
      <c r="E54" s="267"/>
      <c r="F54" s="256"/>
      <c r="G54" s="224" t="s">
        <v>60</v>
      </c>
      <c r="H54" s="224"/>
      <c r="I54" s="20"/>
      <c r="J54" s="28" t="s">
        <v>137</v>
      </c>
      <c r="K54" s="23"/>
      <c r="L54" s="24"/>
      <c r="M54" s="25"/>
      <c r="N54" s="18"/>
      <c r="Q54" s="10" t="str">
        <f>IF((K47="✔")*(COUNTIF(K54:L54,"✔")=0),"×","○")</f>
        <v>○</v>
      </c>
      <c r="T54" s="128" t="str">
        <f>IF(L54="✔","指定基準を満たしていない","")</f>
        <v/>
      </c>
    </row>
    <row r="55" spans="2:20" ht="53.25" customHeight="1" x14ac:dyDescent="0.2">
      <c r="B55" s="1"/>
      <c r="C55" s="294"/>
      <c r="D55" s="261"/>
      <c r="E55" s="267"/>
      <c r="F55" s="256"/>
      <c r="G55" s="224" t="s">
        <v>61</v>
      </c>
      <c r="H55" s="224"/>
      <c r="I55" s="20"/>
      <c r="J55" s="28" t="s">
        <v>29</v>
      </c>
      <c r="K55" s="23"/>
      <c r="L55" s="24"/>
      <c r="M55" s="29"/>
      <c r="N55" s="18"/>
      <c r="Q55" s="10" t="str">
        <f>IF((K47="✔")*(COUNTIF(K55:M55,"✔")=0),"×","○")</f>
        <v>○</v>
      </c>
    </row>
    <row r="56" spans="2:20" ht="53.25" customHeight="1" x14ac:dyDescent="0.2">
      <c r="B56" s="1"/>
      <c r="C56" s="294"/>
      <c r="D56" s="261"/>
      <c r="E56" s="267" t="s">
        <v>30</v>
      </c>
      <c r="F56" s="275" t="s">
        <v>63</v>
      </c>
      <c r="G56" s="275"/>
      <c r="H56" s="275"/>
      <c r="I56" s="20" t="s">
        <v>17</v>
      </c>
      <c r="J56" s="28" t="s">
        <v>29</v>
      </c>
      <c r="K56" s="23"/>
      <c r="L56" s="24"/>
      <c r="M56" s="25"/>
      <c r="N56" s="18"/>
      <c r="Q56" s="10" t="str">
        <f>IF(K56="✔","○","×")</f>
        <v>×</v>
      </c>
    </row>
    <row r="57" spans="2:20" ht="53.25" customHeight="1" x14ac:dyDescent="0.2">
      <c r="B57" s="1"/>
      <c r="C57" s="294"/>
      <c r="D57" s="261"/>
      <c r="E57" s="267"/>
      <c r="F57" s="141" t="s">
        <v>46</v>
      </c>
      <c r="G57" s="252" t="s">
        <v>159</v>
      </c>
      <c r="H57" s="252"/>
      <c r="I57" s="20"/>
      <c r="J57" s="28" t="s">
        <v>29</v>
      </c>
      <c r="K57" s="23"/>
      <c r="L57" s="24"/>
      <c r="M57" s="29"/>
      <c r="N57" s="18"/>
      <c r="Q57" s="10" t="str">
        <f>IF((K56="✔")*(COUNTIF(K57:M57,"✔")=0),"×","○")</f>
        <v>○</v>
      </c>
    </row>
    <row r="58" spans="2:20" ht="53.25" customHeight="1" x14ac:dyDescent="0.2">
      <c r="B58" s="1"/>
      <c r="C58" s="294"/>
      <c r="D58" s="261"/>
      <c r="E58" s="267"/>
      <c r="F58" s="255" t="s">
        <v>47</v>
      </c>
      <c r="G58" s="273" t="s">
        <v>65</v>
      </c>
      <c r="H58" s="274"/>
      <c r="I58" s="40"/>
      <c r="J58" s="134" t="s">
        <v>29</v>
      </c>
      <c r="K58" s="76"/>
      <c r="L58" s="52"/>
      <c r="M58" s="77"/>
      <c r="N58" s="49"/>
      <c r="Q58" s="10" t="str">
        <f>IF((K56="✔")*(COUNTIF(K58:M58,"✔")=0),"×","○")</f>
        <v>○</v>
      </c>
    </row>
    <row r="59" spans="2:20" ht="53.25" customHeight="1" x14ac:dyDescent="0.2">
      <c r="B59" s="1"/>
      <c r="C59" s="294"/>
      <c r="D59" s="261"/>
      <c r="E59" s="267"/>
      <c r="F59" s="256"/>
      <c r="G59" s="275" t="s">
        <v>66</v>
      </c>
      <c r="H59" s="279"/>
      <c r="I59" s="20"/>
      <c r="J59" s="28" t="s">
        <v>29</v>
      </c>
      <c r="K59" s="23"/>
      <c r="L59" s="24"/>
      <c r="M59" s="29"/>
      <c r="N59" s="49"/>
      <c r="Q59" s="10" t="str">
        <f>IF((K56="✔")*(COUNTIF(K59:M59,"✔")=0),"×","○")</f>
        <v>○</v>
      </c>
    </row>
    <row r="60" spans="2:20" ht="53.25" customHeight="1" x14ac:dyDescent="0.2">
      <c r="B60" s="1"/>
      <c r="C60" s="294"/>
      <c r="D60" s="261"/>
      <c r="E60" s="267"/>
      <c r="F60" s="256"/>
      <c r="G60" s="275" t="s">
        <v>162</v>
      </c>
      <c r="H60" s="279"/>
      <c r="I60" s="20"/>
      <c r="J60" s="28" t="s">
        <v>29</v>
      </c>
      <c r="K60" s="23"/>
      <c r="L60" s="24"/>
      <c r="M60" s="29"/>
      <c r="N60" s="49"/>
      <c r="Q60" s="10" t="str">
        <f>IF((K56="✔")*(COUNTIF(K60:M60,"✔")=0),"×","○")</f>
        <v>○</v>
      </c>
    </row>
    <row r="61" spans="2:20" ht="53.25" customHeight="1" x14ac:dyDescent="0.2">
      <c r="B61" s="1"/>
      <c r="C61" s="294"/>
      <c r="D61" s="261"/>
      <c r="E61" s="267" t="s">
        <v>34</v>
      </c>
      <c r="F61" s="275" t="s">
        <v>69</v>
      </c>
      <c r="G61" s="275"/>
      <c r="H61" s="275"/>
      <c r="I61" s="20"/>
      <c r="J61" s="28" t="s">
        <v>29</v>
      </c>
      <c r="K61" s="23"/>
      <c r="L61" s="24"/>
      <c r="M61" s="25"/>
      <c r="N61" s="49"/>
      <c r="Q61" s="10" t="str">
        <f>IF(COUNTIF(K61:L61,"✔")=1,"○","×")</f>
        <v>×</v>
      </c>
    </row>
    <row r="62" spans="2:20" ht="53.25" customHeight="1" x14ac:dyDescent="0.2">
      <c r="B62" s="1"/>
      <c r="C62" s="294"/>
      <c r="D62" s="261"/>
      <c r="E62" s="267"/>
      <c r="F62" s="141" t="s">
        <v>46</v>
      </c>
      <c r="G62" s="252" t="s">
        <v>159</v>
      </c>
      <c r="H62" s="252"/>
      <c r="I62" s="20"/>
      <c r="J62" s="21" t="s">
        <v>29</v>
      </c>
      <c r="K62" s="23"/>
      <c r="L62" s="24"/>
      <c r="M62" s="29"/>
      <c r="N62" s="49"/>
      <c r="Q62" s="10" t="str">
        <f>IF((K61="✔")*(COUNTIF(K62:M62,"✔")=0),"×","○")</f>
        <v>○</v>
      </c>
    </row>
    <row r="63" spans="2:20" ht="53.25" customHeight="1" x14ac:dyDescent="0.2">
      <c r="B63" s="1"/>
      <c r="C63" s="294"/>
      <c r="D63" s="261"/>
      <c r="E63" s="267"/>
      <c r="F63" s="255" t="s">
        <v>47</v>
      </c>
      <c r="G63" s="273" t="s">
        <v>65</v>
      </c>
      <c r="H63" s="274"/>
      <c r="I63" s="40"/>
      <c r="J63" s="134" t="s">
        <v>29</v>
      </c>
      <c r="K63" s="76"/>
      <c r="L63" s="52"/>
      <c r="M63" s="77"/>
      <c r="N63" s="49"/>
      <c r="Q63" s="10" t="str">
        <f>IF((K61="✔")*(COUNTIF(K63:M63,"✔")=0),"×","○")</f>
        <v>○</v>
      </c>
    </row>
    <row r="64" spans="2:20" ht="53.25" customHeight="1" x14ac:dyDescent="0.2">
      <c r="B64" s="1"/>
      <c r="C64" s="294"/>
      <c r="D64" s="261"/>
      <c r="E64" s="267"/>
      <c r="F64" s="256"/>
      <c r="G64" s="275" t="s">
        <v>66</v>
      </c>
      <c r="H64" s="279"/>
      <c r="I64" s="20"/>
      <c r="J64" s="21" t="s">
        <v>29</v>
      </c>
      <c r="K64" s="23"/>
      <c r="L64" s="24"/>
      <c r="M64" s="29"/>
      <c r="N64" s="49"/>
      <c r="Q64" s="10" t="str">
        <f>IF((K61="✔")*(COUNTIF(K64:M64,"✔")=0),"×","○")</f>
        <v>○</v>
      </c>
    </row>
    <row r="65" spans="2:17" ht="53.25" customHeight="1" thickBot="1" x14ac:dyDescent="0.25">
      <c r="B65" s="1"/>
      <c r="C65" s="295"/>
      <c r="D65" s="262"/>
      <c r="E65" s="291"/>
      <c r="F65" s="272"/>
      <c r="G65" s="282" t="s">
        <v>162</v>
      </c>
      <c r="H65" s="283"/>
      <c r="I65" s="32"/>
      <c r="J65" s="54" t="s">
        <v>29</v>
      </c>
      <c r="K65" s="35"/>
      <c r="L65" s="36"/>
      <c r="M65" s="78"/>
      <c r="N65" s="49"/>
      <c r="Q65" s="10" t="str">
        <f>IF((K61="✔")*(COUNTIF(K65:M65,"✔")=0),"×","○")</f>
        <v>○</v>
      </c>
    </row>
    <row r="66" spans="2:17" ht="45.75" customHeight="1" x14ac:dyDescent="0.2">
      <c r="B66" s="1"/>
      <c r="C66" s="257" t="s">
        <v>73</v>
      </c>
      <c r="D66" s="268" t="s">
        <v>74</v>
      </c>
      <c r="E66" s="266" t="s">
        <v>75</v>
      </c>
      <c r="F66" s="268" t="s">
        <v>76</v>
      </c>
      <c r="G66" s="227"/>
      <c r="H66" s="227"/>
      <c r="I66" s="12" t="s">
        <v>17</v>
      </c>
      <c r="J66" s="13" t="s">
        <v>29</v>
      </c>
      <c r="K66" s="15"/>
      <c r="L66" s="16"/>
      <c r="M66" s="17"/>
      <c r="N66" s="18"/>
      <c r="Q66" s="10" t="str">
        <f>IF(K66="✔","○","×")</f>
        <v>×</v>
      </c>
    </row>
    <row r="67" spans="2:17" ht="58.65" customHeight="1" x14ac:dyDescent="0.2">
      <c r="B67" s="1"/>
      <c r="C67" s="258"/>
      <c r="D67" s="287"/>
      <c r="E67" s="267"/>
      <c r="F67" s="58"/>
      <c r="G67" s="224" t="s">
        <v>164</v>
      </c>
      <c r="H67" s="224"/>
      <c r="I67" s="20"/>
      <c r="J67" s="21" t="s">
        <v>29</v>
      </c>
      <c r="K67" s="23"/>
      <c r="L67" s="24"/>
      <c r="M67" s="29"/>
      <c r="N67" s="18"/>
      <c r="Q67" s="10" t="str">
        <f>IF((K66="✔")*(COUNTIF(K67:M67,"✔")=0),"×","○")</f>
        <v>○</v>
      </c>
    </row>
    <row r="68" spans="2:17" ht="45.75" customHeight="1" x14ac:dyDescent="0.2">
      <c r="B68" s="1"/>
      <c r="C68" s="258"/>
      <c r="D68" s="287"/>
      <c r="E68" s="267" t="s">
        <v>15</v>
      </c>
      <c r="F68" s="59"/>
      <c r="G68" s="60" t="s">
        <v>79</v>
      </c>
      <c r="H68" s="61"/>
      <c r="I68" s="20"/>
      <c r="J68" s="21" t="s">
        <v>29</v>
      </c>
      <c r="K68" s="23"/>
      <c r="L68" s="24"/>
      <c r="M68" s="25"/>
      <c r="N68" s="49"/>
      <c r="Q68" s="10" t="str">
        <f>IF((K66="✔")*(COUNTIF(K68:L68,"✔")=0),"×","○")</f>
        <v>○</v>
      </c>
    </row>
    <row r="69" spans="2:17" ht="67.650000000000006" customHeight="1" x14ac:dyDescent="0.2">
      <c r="B69" s="1"/>
      <c r="C69" s="258"/>
      <c r="D69" s="287"/>
      <c r="E69" s="267"/>
      <c r="F69" s="63"/>
      <c r="G69" s="59"/>
      <c r="H69" s="64" t="s">
        <v>165</v>
      </c>
      <c r="I69" s="20"/>
      <c r="J69" s="28" t="s">
        <v>29</v>
      </c>
      <c r="K69" s="23"/>
      <c r="L69" s="24"/>
      <c r="M69" s="29"/>
      <c r="N69" s="49"/>
      <c r="Q69" s="10" t="str">
        <f>IF((K66="✔")*(K68="✔")*(COUNTIF(K69:M69,"✔")=0),"×","○")</f>
        <v>○</v>
      </c>
    </row>
    <row r="70" spans="2:17" ht="45.75" customHeight="1" x14ac:dyDescent="0.2">
      <c r="B70" s="1"/>
      <c r="C70" s="258"/>
      <c r="D70" s="287"/>
      <c r="E70" s="267"/>
      <c r="F70" s="63"/>
      <c r="G70" s="59"/>
      <c r="H70" s="64" t="s">
        <v>81</v>
      </c>
      <c r="I70" s="20"/>
      <c r="J70" s="28" t="s">
        <v>29</v>
      </c>
      <c r="K70" s="23"/>
      <c r="L70" s="24"/>
      <c r="M70" s="29"/>
      <c r="N70" s="49"/>
      <c r="Q70" s="10" t="str">
        <f>IF((K66="✔")*(K68="✔")*(COUNTIF(K70:M70,"✔")=0),"×","○")</f>
        <v>○</v>
      </c>
    </row>
    <row r="71" spans="2:17" ht="45.75" customHeight="1" x14ac:dyDescent="0.2">
      <c r="B71" s="1"/>
      <c r="C71" s="258"/>
      <c r="D71" s="287"/>
      <c r="E71" s="267"/>
      <c r="F71" s="63"/>
      <c r="G71" s="67"/>
      <c r="H71" s="64" t="s">
        <v>166</v>
      </c>
      <c r="I71" s="20"/>
      <c r="J71" s="21" t="s">
        <v>29</v>
      </c>
      <c r="K71" s="23"/>
      <c r="L71" s="24"/>
      <c r="M71" s="29"/>
      <c r="N71" s="49"/>
      <c r="Q71" s="10" t="str">
        <f>IF((K66="✔")*(K68="✔")*(COUNTIF(K71:M71,"✔")=0),"×","○")</f>
        <v>○</v>
      </c>
    </row>
    <row r="72" spans="2:17" ht="45.75" customHeight="1" x14ac:dyDescent="0.2">
      <c r="B72" s="1"/>
      <c r="C72" s="258"/>
      <c r="D72" s="287"/>
      <c r="E72" s="267" t="s">
        <v>30</v>
      </c>
      <c r="F72" s="59"/>
      <c r="G72" s="60" t="s">
        <v>83</v>
      </c>
      <c r="H72" s="61"/>
      <c r="I72" s="20"/>
      <c r="J72" s="21" t="s">
        <v>29</v>
      </c>
      <c r="K72" s="23"/>
      <c r="L72" s="24"/>
      <c r="M72" s="25"/>
      <c r="N72" s="49"/>
      <c r="Q72" s="10" t="str">
        <f>IF((K66="✔")*(COUNTIF(K72:L72,"✔")=0),"×","○")</f>
        <v>○</v>
      </c>
    </row>
    <row r="73" spans="2:17" ht="67.650000000000006" customHeight="1" x14ac:dyDescent="0.2">
      <c r="B73" s="1"/>
      <c r="C73" s="258"/>
      <c r="D73" s="287"/>
      <c r="E73" s="267"/>
      <c r="F73" s="63"/>
      <c r="G73" s="59"/>
      <c r="H73" s="64" t="s">
        <v>84</v>
      </c>
      <c r="I73" s="20"/>
      <c r="J73" s="28" t="s">
        <v>29</v>
      </c>
      <c r="K73" s="23"/>
      <c r="L73" s="24"/>
      <c r="M73" s="29"/>
      <c r="N73" s="49"/>
      <c r="Q73" s="10" t="str">
        <f>IF((K66="✔")*(K72="✔")*(COUNTIF(K73:M73,"✔")=0),"×","○")</f>
        <v>○</v>
      </c>
    </row>
    <row r="74" spans="2:17" ht="45.75" customHeight="1" x14ac:dyDescent="0.2">
      <c r="B74" s="1"/>
      <c r="C74" s="258"/>
      <c r="D74" s="287"/>
      <c r="E74" s="267"/>
      <c r="F74" s="26"/>
      <c r="G74" s="58"/>
      <c r="H74" s="64" t="s">
        <v>85</v>
      </c>
      <c r="I74" s="20"/>
      <c r="J74" s="28" t="s">
        <v>29</v>
      </c>
      <c r="K74" s="23"/>
      <c r="L74" s="24"/>
      <c r="M74" s="29"/>
      <c r="N74" s="49"/>
      <c r="Q74" s="10" t="str">
        <f>IF((K66="✔")*(K72="✔")*(COUNTIF(K74:M74,"✔")=0),"×","○")</f>
        <v>○</v>
      </c>
    </row>
    <row r="75" spans="2:17" ht="45.75" customHeight="1" x14ac:dyDescent="0.2">
      <c r="B75" s="1"/>
      <c r="C75" s="258"/>
      <c r="D75" s="287"/>
      <c r="E75" s="267"/>
      <c r="F75" s="63"/>
      <c r="G75" s="59"/>
      <c r="H75" s="66" t="s">
        <v>86</v>
      </c>
      <c r="I75" s="20"/>
      <c r="J75" s="21" t="s">
        <v>29</v>
      </c>
      <c r="K75" s="23"/>
      <c r="L75" s="24"/>
      <c r="M75" s="29"/>
      <c r="N75" s="49"/>
      <c r="Q75" s="10" t="str">
        <f>IF((K66="✔")*(K72="✔")*(COUNTIF(K75:M75,"✔")=0),"×","○")</f>
        <v>○</v>
      </c>
    </row>
    <row r="76" spans="2:17" ht="45.75" customHeight="1" x14ac:dyDescent="0.2">
      <c r="B76" s="1"/>
      <c r="C76" s="258"/>
      <c r="D76" s="287"/>
      <c r="E76" s="267"/>
      <c r="F76" s="63"/>
      <c r="G76" s="59"/>
      <c r="H76" s="64" t="s">
        <v>167</v>
      </c>
      <c r="I76" s="20"/>
      <c r="J76" s="28" t="s">
        <v>29</v>
      </c>
      <c r="K76" s="23"/>
      <c r="L76" s="24"/>
      <c r="M76" s="29"/>
      <c r="N76" s="49"/>
      <c r="Q76" s="10" t="str">
        <f>IF((K66="✔")*(K72="✔")*(COUNTIF(K76:M76,"✔")=0),"×","○")</f>
        <v>○</v>
      </c>
    </row>
    <row r="77" spans="2:17" ht="45.75" customHeight="1" x14ac:dyDescent="0.2">
      <c r="B77" s="1"/>
      <c r="C77" s="258"/>
      <c r="D77" s="287"/>
      <c r="E77" s="267"/>
      <c r="F77" s="63"/>
      <c r="G77" s="59"/>
      <c r="H77" s="64" t="s">
        <v>168</v>
      </c>
      <c r="I77" s="20"/>
      <c r="J77" s="21" t="s">
        <v>29</v>
      </c>
      <c r="K77" s="23"/>
      <c r="L77" s="24"/>
      <c r="M77" s="29"/>
      <c r="N77" s="49"/>
      <c r="Q77" s="10" t="str">
        <f>IF((K66="✔")*(K72="✔")*(COUNTIF(K77:M77,"✔")=0),"×","○")</f>
        <v>○</v>
      </c>
    </row>
    <row r="78" spans="2:17" ht="45.75" customHeight="1" x14ac:dyDescent="0.2">
      <c r="B78" s="1"/>
      <c r="C78" s="258"/>
      <c r="D78" s="287"/>
      <c r="E78" s="267"/>
      <c r="F78" s="26"/>
      <c r="G78" s="58"/>
      <c r="H78" s="64" t="s">
        <v>81</v>
      </c>
      <c r="I78" s="20"/>
      <c r="J78" s="21" t="s">
        <v>29</v>
      </c>
      <c r="K78" s="23"/>
      <c r="L78" s="24"/>
      <c r="M78" s="29"/>
      <c r="N78" s="49"/>
      <c r="Q78" s="10" t="str">
        <f>IF((K66="✔")*(K72="✔")*(COUNTIF(K78:M78,"✔")=0),"×","○")</f>
        <v>○</v>
      </c>
    </row>
    <row r="79" spans="2:17" ht="45.75" customHeight="1" x14ac:dyDescent="0.2">
      <c r="B79" s="1"/>
      <c r="C79" s="258"/>
      <c r="D79" s="287"/>
      <c r="E79" s="267"/>
      <c r="F79" s="63"/>
      <c r="G79" s="67"/>
      <c r="H79" s="64" t="s">
        <v>169</v>
      </c>
      <c r="I79" s="20"/>
      <c r="J79" s="21" t="s">
        <v>29</v>
      </c>
      <c r="K79" s="23"/>
      <c r="L79" s="24"/>
      <c r="M79" s="29"/>
      <c r="N79" s="49"/>
      <c r="Q79" s="10" t="str">
        <f>IF((K66="✔")*(K72="✔")*(COUNTIF(K79:M79,"✔")=0),"×","○")</f>
        <v>○</v>
      </c>
    </row>
    <row r="80" spans="2:17" ht="45.75" customHeight="1" x14ac:dyDescent="0.2">
      <c r="B80" s="1"/>
      <c r="C80" s="258"/>
      <c r="D80" s="287"/>
      <c r="E80" s="267" t="s">
        <v>34</v>
      </c>
      <c r="F80" s="59"/>
      <c r="G80" s="275" t="s">
        <v>90</v>
      </c>
      <c r="H80" s="275"/>
      <c r="I80" s="68"/>
      <c r="J80" s="21" t="s">
        <v>29</v>
      </c>
      <c r="K80" s="23"/>
      <c r="L80" s="24"/>
      <c r="M80" s="25"/>
      <c r="N80" s="49"/>
      <c r="Q80" s="10" t="str">
        <f>IF((K66="✔")*(COUNTIF(K80:L80,"✔")=0),"×","○")</f>
        <v>○</v>
      </c>
    </row>
    <row r="81" spans="2:20" ht="45.75" customHeight="1" x14ac:dyDescent="0.2">
      <c r="B81" s="1"/>
      <c r="C81" s="258"/>
      <c r="D81" s="287"/>
      <c r="E81" s="267"/>
      <c r="F81" s="59"/>
      <c r="G81" s="275" t="s">
        <v>91</v>
      </c>
      <c r="H81" s="279"/>
      <c r="I81" s="68"/>
      <c r="J81" s="21" t="s">
        <v>29</v>
      </c>
      <c r="K81" s="23"/>
      <c r="L81" s="24"/>
      <c r="M81" s="25"/>
      <c r="N81" s="49"/>
      <c r="Q81" s="10" t="str">
        <f>IF((K66="✔")*(COUNTIF(K81:L81,"✔")=0),"×","○")</f>
        <v>○</v>
      </c>
    </row>
    <row r="82" spans="2:20" ht="45.75" customHeight="1" x14ac:dyDescent="0.2">
      <c r="B82" s="1"/>
      <c r="C82" s="258"/>
      <c r="D82" s="287"/>
      <c r="E82" s="267"/>
      <c r="F82" s="59"/>
      <c r="G82" s="275" t="s">
        <v>92</v>
      </c>
      <c r="H82" s="279"/>
      <c r="I82" s="68"/>
      <c r="J82" s="21" t="s">
        <v>29</v>
      </c>
      <c r="K82" s="23"/>
      <c r="L82" s="24"/>
      <c r="M82" s="25"/>
      <c r="N82" s="49"/>
      <c r="Q82" s="10" t="str">
        <f>IF((K66="✔")*(COUNTIF(K82:L82,"✔")=0),"×","○")</f>
        <v>○</v>
      </c>
    </row>
    <row r="83" spans="2:20" ht="45.75" customHeight="1" x14ac:dyDescent="0.2">
      <c r="B83" s="1"/>
      <c r="C83" s="258"/>
      <c r="D83" s="287"/>
      <c r="E83" s="267" t="s">
        <v>37</v>
      </c>
      <c r="F83" s="59"/>
      <c r="G83" s="275" t="s">
        <v>94</v>
      </c>
      <c r="H83" s="279"/>
      <c r="I83" s="20"/>
      <c r="J83" s="21" t="s">
        <v>29</v>
      </c>
      <c r="K83" s="23"/>
      <c r="L83" s="24"/>
      <c r="M83" s="25"/>
      <c r="N83" s="49"/>
      <c r="Q83" s="10" t="str">
        <f>IF((K66="✔")*(COUNTIF(K83:L83,"✔")=0),"×","○")</f>
        <v>○</v>
      </c>
    </row>
    <row r="84" spans="2:20" ht="45.75" customHeight="1" x14ac:dyDescent="0.2">
      <c r="B84" s="1"/>
      <c r="C84" s="258"/>
      <c r="D84" s="287"/>
      <c r="E84" s="267"/>
      <c r="F84" s="67"/>
      <c r="G84" s="275" t="s">
        <v>95</v>
      </c>
      <c r="H84" s="279"/>
      <c r="I84" s="20"/>
      <c r="J84" s="21" t="s">
        <v>29</v>
      </c>
      <c r="K84" s="23"/>
      <c r="L84" s="24"/>
      <c r="M84" s="25"/>
      <c r="N84" s="49"/>
      <c r="Q84" s="10" t="str">
        <f>IF((K66="✔")*(COUNTIF(K84:L84,"✔")=0),"×","○")</f>
        <v>○</v>
      </c>
    </row>
    <row r="85" spans="2:20" ht="45.75" customHeight="1" x14ac:dyDescent="0.2">
      <c r="B85" s="1"/>
      <c r="C85" s="258"/>
      <c r="D85" s="287"/>
      <c r="E85" s="28" t="s">
        <v>39</v>
      </c>
      <c r="F85" s="224" t="s">
        <v>170</v>
      </c>
      <c r="G85" s="224"/>
      <c r="H85" s="224"/>
      <c r="I85" s="20"/>
      <c r="J85" s="21" t="s">
        <v>29</v>
      </c>
      <c r="K85" s="23"/>
      <c r="L85" s="24"/>
      <c r="M85" s="25"/>
      <c r="N85" s="49"/>
      <c r="Q85" s="10" t="str">
        <f>IF(COUNTIF(K85:L85,"✔")=1,"○","×")</f>
        <v>×</v>
      </c>
    </row>
    <row r="86" spans="2:20" ht="45.75" customHeight="1" thickBot="1" x14ac:dyDescent="0.25">
      <c r="B86" s="1"/>
      <c r="C86" s="259"/>
      <c r="D86" s="288"/>
      <c r="E86" s="33" t="s">
        <v>41</v>
      </c>
      <c r="F86" s="232" t="s">
        <v>171</v>
      </c>
      <c r="G86" s="232"/>
      <c r="H86" s="232"/>
      <c r="I86" s="32" t="s">
        <v>17</v>
      </c>
      <c r="J86" s="54" t="s">
        <v>29</v>
      </c>
      <c r="K86" s="35"/>
      <c r="L86" s="36"/>
      <c r="M86" s="37"/>
      <c r="N86" s="49"/>
      <c r="Q86" s="10" t="str">
        <f>IF(K86="✔","○","×")</f>
        <v>×</v>
      </c>
    </row>
    <row r="87" spans="2:20" ht="48" customHeight="1" x14ac:dyDescent="0.2">
      <c r="B87" s="1"/>
      <c r="C87" s="303" t="s">
        <v>172</v>
      </c>
      <c r="D87" s="260" t="s">
        <v>101</v>
      </c>
      <c r="E87" s="266" t="s">
        <v>15</v>
      </c>
      <c r="F87" s="227" t="s">
        <v>175</v>
      </c>
      <c r="G87" s="227"/>
      <c r="H87" s="227"/>
      <c r="I87" s="12"/>
      <c r="J87" s="13" t="s">
        <v>29</v>
      </c>
      <c r="K87" s="15"/>
      <c r="L87" s="16"/>
      <c r="M87" s="17"/>
      <c r="N87" s="49"/>
      <c r="Q87" s="10" t="str">
        <f>IF(COUNTIF(K87:L87,"✔")=1,"○","×")</f>
        <v>×</v>
      </c>
    </row>
    <row r="88" spans="2:20" ht="48" customHeight="1" x14ac:dyDescent="0.2">
      <c r="B88" s="1"/>
      <c r="C88" s="304"/>
      <c r="D88" s="261"/>
      <c r="E88" s="267"/>
      <c r="F88" s="224" t="s">
        <v>176</v>
      </c>
      <c r="G88" s="224"/>
      <c r="H88" s="224"/>
      <c r="I88" s="20"/>
      <c r="J88" s="21" t="s">
        <v>29</v>
      </c>
      <c r="K88" s="23"/>
      <c r="L88" s="24"/>
      <c r="M88" s="25"/>
      <c r="N88" s="49"/>
      <c r="Q88" s="10" t="str">
        <f>IF(COUNTIF(K88:L88,"✔")=1,"○","×")</f>
        <v>×</v>
      </c>
    </row>
    <row r="89" spans="2:20" ht="48" customHeight="1" x14ac:dyDescent="0.2">
      <c r="B89" s="1"/>
      <c r="C89" s="304"/>
      <c r="D89" s="261"/>
      <c r="E89" s="267" t="s">
        <v>30</v>
      </c>
      <c r="F89" s="285" t="s">
        <v>104</v>
      </c>
      <c r="G89" s="279"/>
      <c r="H89" s="279"/>
      <c r="I89" s="20"/>
      <c r="J89" s="21" t="s">
        <v>137</v>
      </c>
      <c r="K89" s="23"/>
      <c r="L89" s="24"/>
      <c r="M89" s="25"/>
      <c r="N89" s="49"/>
      <c r="Q89" s="10" t="str">
        <f>IF(COUNTIF(K89:L89,"✔")=1,"○","×")</f>
        <v>×</v>
      </c>
      <c r="T89" s="128" t="str">
        <f>IF(L89="✔","指定基準を満たしていない","")</f>
        <v/>
      </c>
    </row>
    <row r="90" spans="2:20" ht="48" customHeight="1" x14ac:dyDescent="0.2">
      <c r="B90" s="1"/>
      <c r="C90" s="304"/>
      <c r="D90" s="261"/>
      <c r="E90" s="267"/>
      <c r="F90" s="149"/>
      <c r="G90" s="286" t="s">
        <v>105</v>
      </c>
      <c r="H90" s="286"/>
      <c r="I90" s="20"/>
      <c r="J90" s="21" t="s">
        <v>29</v>
      </c>
      <c r="K90" s="23"/>
      <c r="L90" s="24"/>
      <c r="M90" s="29"/>
      <c r="N90" s="49"/>
      <c r="Q90" s="10" t="str">
        <f>IF((K89="✔")*(COUNTIF(K90:M90,"✔")=0),"×","○")</f>
        <v>○</v>
      </c>
    </row>
    <row r="91" spans="2:20" ht="48" customHeight="1" x14ac:dyDescent="0.2">
      <c r="B91" s="1"/>
      <c r="C91" s="304"/>
      <c r="D91" s="261"/>
      <c r="E91" s="267"/>
      <c r="F91" s="149"/>
      <c r="G91" s="286" t="s">
        <v>106</v>
      </c>
      <c r="H91" s="286"/>
      <c r="I91" s="20"/>
      <c r="J91" s="21" t="s">
        <v>29</v>
      </c>
      <c r="K91" s="23"/>
      <c r="L91" s="24"/>
      <c r="M91" s="29"/>
      <c r="N91" s="49"/>
      <c r="Q91" s="10" t="str">
        <f>IF((K89="✔")*(COUNTIF(K91:M91,"✔")=0),"×","○")</f>
        <v>○</v>
      </c>
    </row>
    <row r="92" spans="2:20" ht="48" customHeight="1" x14ac:dyDescent="0.2">
      <c r="B92" s="1"/>
      <c r="C92" s="304"/>
      <c r="D92" s="261"/>
      <c r="E92" s="267"/>
      <c r="F92" s="81"/>
      <c r="G92" s="286" t="s">
        <v>179</v>
      </c>
      <c r="H92" s="286"/>
      <c r="I92" s="20"/>
      <c r="J92" s="21" t="s">
        <v>29</v>
      </c>
      <c r="K92" s="23"/>
      <c r="L92" s="24"/>
      <c r="M92" s="29"/>
      <c r="N92" s="49"/>
      <c r="Q92" s="10" t="str">
        <f>IF((K89="✔")*(COUNTIF(K92:M92,"✔")=0),"×","○")</f>
        <v>○</v>
      </c>
    </row>
    <row r="93" spans="2:20" ht="48" customHeight="1" x14ac:dyDescent="0.2">
      <c r="B93" s="1"/>
      <c r="C93" s="304"/>
      <c r="D93" s="261"/>
      <c r="E93" s="267"/>
      <c r="F93" s="224" t="s">
        <v>108</v>
      </c>
      <c r="G93" s="224"/>
      <c r="H93" s="224"/>
      <c r="I93" s="20"/>
      <c r="J93" s="21" t="s">
        <v>29</v>
      </c>
      <c r="K93" s="23"/>
      <c r="L93" s="24"/>
      <c r="M93" s="25"/>
      <c r="N93" s="49"/>
      <c r="Q93" s="10" t="str">
        <f t="shared" ref="Q93:Q107" si="0">IF(COUNTIF(K93:L93,"✔")=1,"○","×")</f>
        <v>×</v>
      </c>
    </row>
    <row r="94" spans="2:20" ht="48" customHeight="1" x14ac:dyDescent="0.2">
      <c r="B94" s="1"/>
      <c r="C94" s="304"/>
      <c r="D94" s="261"/>
      <c r="E94" s="267"/>
      <c r="F94" s="224" t="s">
        <v>180</v>
      </c>
      <c r="G94" s="224"/>
      <c r="H94" s="224"/>
      <c r="I94" s="20"/>
      <c r="J94" s="21" t="s">
        <v>29</v>
      </c>
      <c r="K94" s="23"/>
      <c r="L94" s="24"/>
      <c r="M94" s="25"/>
      <c r="N94" s="49"/>
      <c r="Q94" s="10" t="str">
        <f t="shared" si="0"/>
        <v>×</v>
      </c>
    </row>
    <row r="95" spans="2:20" ht="48" customHeight="1" x14ac:dyDescent="0.2">
      <c r="B95" s="1"/>
      <c r="C95" s="304"/>
      <c r="D95" s="261"/>
      <c r="E95" s="267"/>
      <c r="F95" s="224" t="s">
        <v>111</v>
      </c>
      <c r="G95" s="224"/>
      <c r="H95" s="224"/>
      <c r="I95" s="20"/>
      <c r="J95" s="21" t="s">
        <v>29</v>
      </c>
      <c r="K95" s="23"/>
      <c r="L95" s="24"/>
      <c r="M95" s="25"/>
      <c r="N95" s="49"/>
      <c r="Q95" s="10" t="str">
        <f t="shared" si="0"/>
        <v>×</v>
      </c>
    </row>
    <row r="96" spans="2:20" ht="48" customHeight="1" x14ac:dyDescent="0.2">
      <c r="B96" s="1"/>
      <c r="C96" s="304"/>
      <c r="D96" s="261"/>
      <c r="E96" s="267"/>
      <c r="F96" s="224" t="s">
        <v>112</v>
      </c>
      <c r="G96" s="224"/>
      <c r="H96" s="224"/>
      <c r="I96" s="20" t="s">
        <v>17</v>
      </c>
      <c r="J96" s="21" t="s">
        <v>29</v>
      </c>
      <c r="K96" s="23"/>
      <c r="L96" s="24"/>
      <c r="M96" s="29"/>
      <c r="N96" s="49"/>
      <c r="Q96" s="101" t="str">
        <f>IF((COUNTIF(K96:M96,"✔")=1)*(L96=""),"○","×")</f>
        <v>×</v>
      </c>
      <c r="T96" s="105" t="s">
        <v>265</v>
      </c>
    </row>
    <row r="97" spans="2:20" ht="48" customHeight="1" x14ac:dyDescent="0.2">
      <c r="B97" s="1"/>
      <c r="C97" s="304"/>
      <c r="D97" s="261"/>
      <c r="E97" s="267"/>
      <c r="F97" s="224" t="s">
        <v>113</v>
      </c>
      <c r="G97" s="224"/>
      <c r="H97" s="224"/>
      <c r="I97" s="20"/>
      <c r="J97" s="21" t="s">
        <v>29</v>
      </c>
      <c r="K97" s="23"/>
      <c r="L97" s="24"/>
      <c r="M97" s="29"/>
      <c r="N97" s="49"/>
      <c r="Q97" s="10" t="str">
        <f>IF(COUNTIF(K97:M97,"✔")=1,"○","×")</f>
        <v>×</v>
      </c>
    </row>
    <row r="98" spans="2:20" ht="48" customHeight="1" x14ac:dyDescent="0.2">
      <c r="B98" s="1"/>
      <c r="C98" s="304"/>
      <c r="D98" s="261"/>
      <c r="E98" s="267"/>
      <c r="F98" s="224" t="s">
        <v>114</v>
      </c>
      <c r="G98" s="224"/>
      <c r="H98" s="224"/>
      <c r="I98" s="20"/>
      <c r="J98" s="21" t="s">
        <v>29</v>
      </c>
      <c r="K98" s="23"/>
      <c r="L98" s="24"/>
      <c r="M98" s="29"/>
      <c r="N98" s="49"/>
      <c r="Q98" s="10" t="str">
        <f>IF(COUNTIF(K98:M98,"✔")=1,"○","×")</f>
        <v>×</v>
      </c>
    </row>
    <row r="99" spans="2:20" ht="48" customHeight="1" x14ac:dyDescent="0.2">
      <c r="B99" s="1"/>
      <c r="C99" s="304"/>
      <c r="D99" s="261"/>
      <c r="E99" s="267" t="s">
        <v>34</v>
      </c>
      <c r="F99" s="224" t="s">
        <v>184</v>
      </c>
      <c r="G99" s="224"/>
      <c r="H99" s="224"/>
      <c r="I99" s="20"/>
      <c r="J99" s="21" t="s">
        <v>29</v>
      </c>
      <c r="K99" s="23"/>
      <c r="L99" s="24"/>
      <c r="M99" s="25"/>
      <c r="N99" s="49"/>
      <c r="Q99" s="10" t="str">
        <f t="shared" si="0"/>
        <v>×</v>
      </c>
      <c r="T99" s="128"/>
    </row>
    <row r="100" spans="2:20" ht="48" customHeight="1" x14ac:dyDescent="0.2">
      <c r="B100" s="1"/>
      <c r="C100" s="304"/>
      <c r="D100" s="261"/>
      <c r="E100" s="267"/>
      <c r="F100" s="224" t="s">
        <v>116</v>
      </c>
      <c r="G100" s="224"/>
      <c r="H100" s="224"/>
      <c r="I100" s="20"/>
      <c r="J100" s="21" t="s">
        <v>29</v>
      </c>
      <c r="K100" s="23"/>
      <c r="L100" s="24"/>
      <c r="M100" s="25"/>
      <c r="N100" s="49"/>
      <c r="Q100" s="10" t="str">
        <f t="shared" si="0"/>
        <v>×</v>
      </c>
    </row>
    <row r="101" spans="2:20" ht="48" customHeight="1" x14ac:dyDescent="0.2">
      <c r="B101" s="1"/>
      <c r="C101" s="304"/>
      <c r="D101" s="261"/>
      <c r="E101" s="267" t="s">
        <v>37</v>
      </c>
      <c r="F101" s="224" t="s">
        <v>187</v>
      </c>
      <c r="G101" s="224"/>
      <c r="H101" s="224"/>
      <c r="I101" s="20"/>
      <c r="J101" s="21" t="s">
        <v>29</v>
      </c>
      <c r="K101" s="23"/>
      <c r="L101" s="24"/>
      <c r="M101" s="25"/>
      <c r="N101" s="49"/>
      <c r="Q101" s="10" t="str">
        <f t="shared" si="0"/>
        <v>×</v>
      </c>
    </row>
    <row r="102" spans="2:20" ht="48" customHeight="1" x14ac:dyDescent="0.2">
      <c r="B102" s="1"/>
      <c r="C102" s="304"/>
      <c r="D102" s="261"/>
      <c r="E102" s="267"/>
      <c r="F102" s="224" t="s">
        <v>119</v>
      </c>
      <c r="G102" s="224"/>
      <c r="H102" s="224"/>
      <c r="I102" s="20"/>
      <c r="J102" s="21" t="s">
        <v>29</v>
      </c>
      <c r="K102" s="23"/>
      <c r="L102" s="24"/>
      <c r="M102" s="25"/>
      <c r="N102" s="49"/>
      <c r="Q102" s="10" t="str">
        <f t="shared" si="0"/>
        <v>×</v>
      </c>
    </row>
    <row r="103" spans="2:20" ht="48" customHeight="1" x14ac:dyDescent="0.2">
      <c r="B103" s="1"/>
      <c r="C103" s="304"/>
      <c r="D103" s="261"/>
      <c r="E103" s="267"/>
      <c r="F103" s="224" t="s">
        <v>120</v>
      </c>
      <c r="G103" s="224"/>
      <c r="H103" s="224"/>
      <c r="I103" s="20"/>
      <c r="J103" s="21" t="s">
        <v>29</v>
      </c>
      <c r="K103" s="23"/>
      <c r="L103" s="24"/>
      <c r="M103" s="25"/>
      <c r="N103" s="49"/>
      <c r="Q103" s="10" t="str">
        <f t="shared" si="0"/>
        <v>×</v>
      </c>
    </row>
    <row r="104" spans="2:20" ht="48" customHeight="1" x14ac:dyDescent="0.2">
      <c r="B104" s="1"/>
      <c r="C104" s="304"/>
      <c r="D104" s="261"/>
      <c r="E104" s="267"/>
      <c r="F104" s="224" t="s">
        <v>121</v>
      </c>
      <c r="G104" s="224"/>
      <c r="H104" s="224"/>
      <c r="I104" s="20"/>
      <c r="J104" s="21" t="s">
        <v>29</v>
      </c>
      <c r="K104" s="23"/>
      <c r="L104" s="24"/>
      <c r="M104" s="25"/>
      <c r="N104" s="49"/>
      <c r="Q104" s="10" t="str">
        <f t="shared" si="0"/>
        <v>×</v>
      </c>
    </row>
    <row r="105" spans="2:20" ht="48" customHeight="1" x14ac:dyDescent="0.2">
      <c r="B105" s="1"/>
      <c r="C105" s="304"/>
      <c r="D105" s="261"/>
      <c r="E105" s="267"/>
      <c r="F105" s="224" t="s">
        <v>122</v>
      </c>
      <c r="G105" s="224"/>
      <c r="H105" s="224"/>
      <c r="I105" s="20"/>
      <c r="J105" s="21" t="s">
        <v>29</v>
      </c>
      <c r="K105" s="23"/>
      <c r="L105" s="24"/>
      <c r="M105" s="25"/>
      <c r="N105" s="49"/>
      <c r="Q105" s="10" t="str">
        <f t="shared" si="0"/>
        <v>×</v>
      </c>
    </row>
    <row r="106" spans="2:20" ht="48" customHeight="1" x14ac:dyDescent="0.2">
      <c r="B106" s="1"/>
      <c r="C106" s="304"/>
      <c r="D106" s="261"/>
      <c r="E106" s="267" t="s">
        <v>39</v>
      </c>
      <c r="F106" s="224" t="s">
        <v>123</v>
      </c>
      <c r="G106" s="224"/>
      <c r="H106" s="224"/>
      <c r="I106" s="20"/>
      <c r="J106" s="21" t="s">
        <v>29</v>
      </c>
      <c r="K106" s="23"/>
      <c r="L106" s="24"/>
      <c r="M106" s="25"/>
      <c r="N106" s="49"/>
      <c r="Q106" s="10" t="str">
        <f t="shared" si="0"/>
        <v>×</v>
      </c>
    </row>
    <row r="107" spans="2:20" ht="48" customHeight="1" thickBot="1" x14ac:dyDescent="0.25">
      <c r="B107" s="1"/>
      <c r="C107" s="305"/>
      <c r="D107" s="262"/>
      <c r="E107" s="291"/>
      <c r="F107" s="232" t="s">
        <v>124</v>
      </c>
      <c r="G107" s="232"/>
      <c r="H107" s="232"/>
      <c r="I107" s="32"/>
      <c r="J107" s="54" t="s">
        <v>29</v>
      </c>
      <c r="K107" s="35"/>
      <c r="L107" s="36"/>
      <c r="M107" s="37"/>
      <c r="N107" s="49"/>
      <c r="Q107" s="10" t="str">
        <f t="shared" si="0"/>
        <v>×</v>
      </c>
    </row>
    <row r="108" spans="2:20" ht="4.6500000000000004" customHeight="1" x14ac:dyDescent="0.2">
      <c r="B108" s="1"/>
      <c r="C108" s="157"/>
      <c r="D108" s="157"/>
      <c r="E108" s="157"/>
      <c r="F108" s="157"/>
      <c r="G108" s="157"/>
      <c r="H108" s="157"/>
      <c r="I108" s="158"/>
      <c r="J108" s="157"/>
      <c r="K108" s="157"/>
      <c r="L108" s="157"/>
      <c r="M108" s="159"/>
      <c r="N108" s="3"/>
    </row>
    <row r="109" spans="2:20" ht="13.65" customHeight="1" x14ac:dyDescent="0.2">
      <c r="B109" s="1"/>
      <c r="C109" s="72" t="s">
        <v>139</v>
      </c>
      <c r="D109" s="290" t="s">
        <v>140</v>
      </c>
      <c r="E109" s="290"/>
      <c r="F109" s="290"/>
      <c r="G109" s="290"/>
      <c r="H109" s="290"/>
      <c r="I109" s="290"/>
      <c r="J109" s="290"/>
      <c r="K109" s="290"/>
      <c r="L109" s="73"/>
      <c r="M109" s="73"/>
      <c r="N109" s="1"/>
    </row>
    <row r="110" spans="2:20" ht="13.65" customHeight="1" x14ac:dyDescent="0.2">
      <c r="B110" s="1"/>
      <c r="C110" s="72" t="s">
        <v>141</v>
      </c>
      <c r="D110" s="290" t="s">
        <v>213</v>
      </c>
      <c r="E110" s="290"/>
      <c r="F110" s="290"/>
      <c r="G110" s="290"/>
      <c r="H110" s="290"/>
      <c r="I110" s="290"/>
      <c r="J110" s="290"/>
      <c r="K110" s="290"/>
      <c r="L110" s="73"/>
      <c r="M110" s="73"/>
      <c r="N110" s="1"/>
    </row>
    <row r="111" spans="2:20" ht="13.65" customHeight="1" x14ac:dyDescent="0.2">
      <c r="B111" s="1"/>
      <c r="C111" s="72" t="s">
        <v>143</v>
      </c>
      <c r="D111" s="290" t="s">
        <v>144</v>
      </c>
      <c r="E111" s="290"/>
      <c r="F111" s="290"/>
      <c r="G111" s="290"/>
      <c r="H111" s="290"/>
      <c r="I111" s="290"/>
      <c r="J111" s="290"/>
      <c r="K111" s="290"/>
      <c r="L111" s="79"/>
      <c r="M111" s="79"/>
      <c r="N111" s="1"/>
    </row>
    <row r="112" spans="2:20" ht="13.65" customHeight="1" x14ac:dyDescent="0.2">
      <c r="B112" s="1"/>
      <c r="C112" s="72"/>
      <c r="D112" s="290"/>
      <c r="E112" s="290"/>
      <c r="F112" s="290"/>
      <c r="G112" s="290"/>
      <c r="H112" s="290"/>
      <c r="I112" s="290"/>
      <c r="J112" s="290"/>
      <c r="K112" s="290"/>
      <c r="L112" s="73"/>
      <c r="M112" s="73"/>
      <c r="N112" s="1"/>
    </row>
    <row r="113" spans="2:18" ht="13.65" customHeight="1" x14ac:dyDescent="0.2">
      <c r="B113" s="1"/>
      <c r="C113" s="80"/>
      <c r="D113" s="74"/>
      <c r="E113" s="74"/>
      <c r="F113" s="306"/>
      <c r="G113" s="306"/>
      <c r="H113" s="306"/>
      <c r="I113" s="75"/>
      <c r="J113" s="49"/>
      <c r="K113" s="49"/>
      <c r="L113" s="49"/>
      <c r="M113" s="49"/>
      <c r="N113" s="49"/>
    </row>
    <row r="114" spans="2:18" ht="30" customHeight="1" x14ac:dyDescent="0.2">
      <c r="C114" s="84"/>
      <c r="D114" s="85"/>
      <c r="E114" s="85"/>
      <c r="F114" s="307"/>
      <c r="G114" s="307"/>
      <c r="H114" s="307"/>
      <c r="I114" s="86"/>
      <c r="J114" s="87"/>
      <c r="K114" s="87"/>
      <c r="L114" s="87"/>
      <c r="M114" s="87"/>
      <c r="N114" s="87"/>
      <c r="Q114" s="137">
        <f>COUNTIF(Q15:Q107,"×")</f>
        <v>39</v>
      </c>
      <c r="R114" s="103" t="s">
        <v>205</v>
      </c>
    </row>
    <row r="115" spans="2:18" ht="27" customHeight="1" x14ac:dyDescent="0.2">
      <c r="Q115" s="104" t="str">
        <f>S49</f>
        <v>NG</v>
      </c>
      <c r="R115" s="103" t="s">
        <v>203</v>
      </c>
    </row>
    <row r="116" spans="2:18" ht="26.4" x14ac:dyDescent="0.2">
      <c r="Q116" s="104" t="str">
        <f>S53</f>
        <v>NG</v>
      </c>
      <c r="R116" s="103" t="s">
        <v>193</v>
      </c>
    </row>
    <row r="117" spans="2:18" ht="26.4" x14ac:dyDescent="0.2">
      <c r="Q117" s="137">
        <f>COUNTIF(T15:T107,"指定基準を満たしていない")</f>
        <v>0</v>
      </c>
      <c r="R117" s="103" t="s">
        <v>206</v>
      </c>
    </row>
  </sheetData>
  <sheetProtection algorithmName="SHA-512" hashValue="amNZgUh+hPV0Jf99a6IDrx+MJGyqQ+WgdmlvrkS0ItDBjlvFu1pLW63R70PO4ADrWFYbAfyLo8AIExOt9tW2jg==" saltValue="HIa4YecCIWscSBSFyUCFAQ==" spinCount="100000" sheet="1" selectLockedCells="1"/>
  <protectedRanges>
    <protectedRange password="C750" sqref="C1:J1048576" name="範囲1"/>
  </protectedRanges>
  <mergeCells count="132">
    <mergeCell ref="T24:AH24"/>
    <mergeCell ref="D112:K112"/>
    <mergeCell ref="F113:H113"/>
    <mergeCell ref="F114:H114"/>
    <mergeCell ref="E106:E107"/>
    <mergeCell ref="F106:H106"/>
    <mergeCell ref="F107:H107"/>
    <mergeCell ref="D109:K109"/>
    <mergeCell ref="D110:K110"/>
    <mergeCell ref="D111:K111"/>
    <mergeCell ref="D87:D107"/>
    <mergeCell ref="E87:E88"/>
    <mergeCell ref="F87:H87"/>
    <mergeCell ref="F88:H88"/>
    <mergeCell ref="E89:E98"/>
    <mergeCell ref="E83:E84"/>
    <mergeCell ref="G83:H83"/>
    <mergeCell ref="G84:H84"/>
    <mergeCell ref="F85:H85"/>
    <mergeCell ref="F86:H86"/>
    <mergeCell ref="G60:H60"/>
    <mergeCell ref="E61:E65"/>
    <mergeCell ref="F61:H61"/>
    <mergeCell ref="G62:H62"/>
    <mergeCell ref="C87:C107"/>
    <mergeCell ref="E101:E105"/>
    <mergeCell ref="F101:H101"/>
    <mergeCell ref="F102:H102"/>
    <mergeCell ref="F103:H103"/>
    <mergeCell ref="F104:H104"/>
    <mergeCell ref="F105:H105"/>
    <mergeCell ref="F94:H94"/>
    <mergeCell ref="F95:H95"/>
    <mergeCell ref="F96:H96"/>
    <mergeCell ref="F89:H89"/>
    <mergeCell ref="G90:H90"/>
    <mergeCell ref="G91:H91"/>
    <mergeCell ref="G92:H92"/>
    <mergeCell ref="F93:H93"/>
    <mergeCell ref="F97:H97"/>
    <mergeCell ref="F98:H98"/>
    <mergeCell ref="E99:E100"/>
    <mergeCell ref="F99:H99"/>
    <mergeCell ref="F100:H100"/>
    <mergeCell ref="C66:C86"/>
    <mergeCell ref="D66:D86"/>
    <mergeCell ref="E66:E67"/>
    <mergeCell ref="F66:H66"/>
    <mergeCell ref="G67:H67"/>
    <mergeCell ref="E68:E71"/>
    <mergeCell ref="E72:E79"/>
    <mergeCell ref="E80:E82"/>
    <mergeCell ref="G80:H80"/>
    <mergeCell ref="G81:H81"/>
    <mergeCell ref="G82:H82"/>
    <mergeCell ref="F63:F65"/>
    <mergeCell ref="C47:C65"/>
    <mergeCell ref="D47:D65"/>
    <mergeCell ref="E47:E55"/>
    <mergeCell ref="F47:H47"/>
    <mergeCell ref="F48:F52"/>
    <mergeCell ref="G48:H48"/>
    <mergeCell ref="G49:H49"/>
    <mergeCell ref="G50:H50"/>
    <mergeCell ref="G51:H51"/>
    <mergeCell ref="G52:H52"/>
    <mergeCell ref="E56:E60"/>
    <mergeCell ref="F56:H56"/>
    <mergeCell ref="G57:H57"/>
    <mergeCell ref="F58:F60"/>
    <mergeCell ref="G58:H58"/>
    <mergeCell ref="G59:H59"/>
    <mergeCell ref="G63:H63"/>
    <mergeCell ref="G64:H64"/>
    <mergeCell ref="G65:H65"/>
    <mergeCell ref="F53:F55"/>
    <mergeCell ref="G53:H53"/>
    <mergeCell ref="G54:H54"/>
    <mergeCell ref="G55:H55"/>
    <mergeCell ref="E29:E42"/>
    <mergeCell ref="F29:H29"/>
    <mergeCell ref="F30:F36"/>
    <mergeCell ref="G30:H30"/>
    <mergeCell ref="G31:H31"/>
    <mergeCell ref="G43:H43"/>
    <mergeCell ref="F44:H44"/>
    <mergeCell ref="F45:H45"/>
    <mergeCell ref="F46:H46"/>
    <mergeCell ref="G35:H35"/>
    <mergeCell ref="G36:H36"/>
    <mergeCell ref="F37:F42"/>
    <mergeCell ref="G37:H37"/>
    <mergeCell ref="G38:H38"/>
    <mergeCell ref="G39:H39"/>
    <mergeCell ref="G32:H32"/>
    <mergeCell ref="G33:H33"/>
    <mergeCell ref="G34:H34"/>
    <mergeCell ref="F26:H26"/>
    <mergeCell ref="F27:H27"/>
    <mergeCell ref="F28:H28"/>
    <mergeCell ref="G40:H40"/>
    <mergeCell ref="G41:H41"/>
    <mergeCell ref="G42:H42"/>
    <mergeCell ref="C15:C28"/>
    <mergeCell ref="D15:D28"/>
    <mergeCell ref="E15:E21"/>
    <mergeCell ref="F15:H15"/>
    <mergeCell ref="F16:H16"/>
    <mergeCell ref="F17:H17"/>
    <mergeCell ref="F18:H18"/>
    <mergeCell ref="F19:H19"/>
    <mergeCell ref="G20:H20"/>
    <mergeCell ref="G21:H21"/>
    <mergeCell ref="E22:E23"/>
    <mergeCell ref="F22:H22"/>
    <mergeCell ref="F23:H23"/>
    <mergeCell ref="E24:E25"/>
    <mergeCell ref="F24:H24"/>
    <mergeCell ref="F25:H25"/>
    <mergeCell ref="C29:C46"/>
    <mergeCell ref="D29:D46"/>
    <mergeCell ref="C3:M3"/>
    <mergeCell ref="C13:C14"/>
    <mergeCell ref="D13:D14"/>
    <mergeCell ref="E13:H14"/>
    <mergeCell ref="I13:I14"/>
    <mergeCell ref="K13:M13"/>
    <mergeCell ref="C5:D5"/>
    <mergeCell ref="E5:H5"/>
    <mergeCell ref="C7:D7"/>
    <mergeCell ref="E7:H7"/>
    <mergeCell ref="I7:J7"/>
  </mergeCells>
  <phoneticPr fontId="19"/>
  <conditionalFormatting sqref="E5:H5">
    <cfRule type="expression" dxfId="125" priority="4" stopIfTrue="1">
      <formula>$E$5=""</formula>
    </cfRule>
  </conditionalFormatting>
  <conditionalFormatting sqref="E7:H7">
    <cfRule type="expression" dxfId="124" priority="3" stopIfTrue="1">
      <formula>$E$7=""</formula>
    </cfRule>
  </conditionalFormatting>
  <conditionalFormatting sqref="K7">
    <cfRule type="expression" dxfId="123" priority="1" stopIfTrue="1">
      <formula>$K$7=""</formula>
    </cfRule>
  </conditionalFormatting>
  <conditionalFormatting sqref="K15:L15">
    <cfRule type="expression" dxfId="122" priority="128" stopIfTrue="1">
      <formula>$Q$15="×"</formula>
    </cfRule>
    <cfRule type="expression" dxfId="121" priority="127" stopIfTrue="1">
      <formula>($K$15="")*($L$15="")</formula>
    </cfRule>
  </conditionalFormatting>
  <conditionalFormatting sqref="K16:L16">
    <cfRule type="expression" dxfId="120" priority="126" stopIfTrue="1">
      <formula>$Q$16="×"</formula>
    </cfRule>
    <cfRule type="expression" dxfId="119" priority="125" stopIfTrue="1">
      <formula>($K$16="")*($L$16="")</formula>
    </cfRule>
  </conditionalFormatting>
  <conditionalFormatting sqref="K17:L17">
    <cfRule type="expression" dxfId="118" priority="124" stopIfTrue="1">
      <formula>$Q$17="×"</formula>
    </cfRule>
    <cfRule type="expression" dxfId="117" priority="123" stopIfTrue="1">
      <formula>($K$17="")*($L$17="")</formula>
    </cfRule>
  </conditionalFormatting>
  <conditionalFormatting sqref="K18:L18">
    <cfRule type="expression" dxfId="116" priority="122" stopIfTrue="1">
      <formula>$Q$18="×"</formula>
    </cfRule>
    <cfRule type="expression" dxfId="115" priority="121" stopIfTrue="1">
      <formula>($K$18="")*($L$18="")</formula>
    </cfRule>
  </conditionalFormatting>
  <conditionalFormatting sqref="K19:L19">
    <cfRule type="expression" dxfId="114" priority="120" stopIfTrue="1">
      <formula>$Q$19="×"</formula>
    </cfRule>
    <cfRule type="expression" dxfId="113" priority="119" stopIfTrue="1">
      <formula>($K$19="")*($L$19="")</formula>
    </cfRule>
  </conditionalFormatting>
  <conditionalFormatting sqref="K20:L20">
    <cfRule type="expression" dxfId="112" priority="117" stopIfTrue="1">
      <formula>$Q$20="×"</formula>
    </cfRule>
  </conditionalFormatting>
  <conditionalFormatting sqref="K20:L21">
    <cfRule type="expression" dxfId="111" priority="118" stopIfTrue="1">
      <formula>$L$19="✔"</formula>
    </cfRule>
  </conditionalFormatting>
  <conditionalFormatting sqref="K21:L21">
    <cfRule type="expression" dxfId="110" priority="116" stopIfTrue="1">
      <formula>$Q$21="×"</formula>
    </cfRule>
  </conditionalFormatting>
  <conditionalFormatting sqref="K22:L22">
    <cfRule type="expression" dxfId="109" priority="115" stopIfTrue="1">
      <formula>$Q$22="×"</formula>
    </cfRule>
    <cfRule type="expression" dxfId="108" priority="114" stopIfTrue="1">
      <formula>($K$22="")*($L$22="")</formula>
    </cfRule>
  </conditionalFormatting>
  <conditionalFormatting sqref="K23:L23">
    <cfRule type="expression" dxfId="107" priority="113" stopIfTrue="1">
      <formula>$Q$23="×"</formula>
    </cfRule>
  </conditionalFormatting>
  <conditionalFormatting sqref="K24:L24">
    <cfRule type="expression" dxfId="106" priority="112" stopIfTrue="1">
      <formula>$T$24="指定基準を満たしていない"</formula>
    </cfRule>
    <cfRule type="expression" dxfId="105" priority="111" stopIfTrue="1">
      <formula>($K$24="")*($L$24="")</formula>
    </cfRule>
  </conditionalFormatting>
  <conditionalFormatting sqref="K25:L25">
    <cfRule type="expression" dxfId="104" priority="110" stopIfTrue="1">
      <formula>$Q$25="×"</formula>
    </cfRule>
    <cfRule type="expression" dxfId="103" priority="109" stopIfTrue="1">
      <formula>($K$25="")*($L$25="")</formula>
    </cfRule>
  </conditionalFormatting>
  <conditionalFormatting sqref="K26:L26">
    <cfRule type="expression" dxfId="102" priority="107" stopIfTrue="1">
      <formula>($K$26="")*($L$26="")</formula>
    </cfRule>
  </conditionalFormatting>
  <conditionalFormatting sqref="K27:L27">
    <cfRule type="expression" dxfId="101" priority="106" stopIfTrue="1">
      <formula>$Q$27="×"</formula>
    </cfRule>
  </conditionalFormatting>
  <conditionalFormatting sqref="K28:L28">
    <cfRule type="expression" dxfId="100" priority="104" stopIfTrue="1">
      <formula>($K$28="")*($L$28="")</formula>
    </cfRule>
    <cfRule type="expression" dxfId="99" priority="105" stopIfTrue="1">
      <formula>$Q$28="×"</formula>
    </cfRule>
  </conditionalFormatting>
  <conditionalFormatting sqref="K29:L29">
    <cfRule type="expression" dxfId="98" priority="103" stopIfTrue="1">
      <formula>$Q$29="×"</formula>
    </cfRule>
  </conditionalFormatting>
  <conditionalFormatting sqref="K45:L45">
    <cfRule type="expression" dxfId="97" priority="94" stopIfTrue="1">
      <formula>$Q$45="×"</formula>
    </cfRule>
  </conditionalFormatting>
  <conditionalFormatting sqref="K46:L46">
    <cfRule type="expression" dxfId="96" priority="93" stopIfTrue="1">
      <formula>$Q$46="×"</formula>
    </cfRule>
  </conditionalFormatting>
  <conditionalFormatting sqref="K47:L47">
    <cfRule type="expression" dxfId="95" priority="91" stopIfTrue="1">
      <formula>$Q$47="×"</formula>
    </cfRule>
    <cfRule type="expression" dxfId="94" priority="90" stopIfTrue="1">
      <formula>($K$47="")*($L$47="")</formula>
    </cfRule>
  </conditionalFormatting>
  <conditionalFormatting sqref="K54:L54">
    <cfRule type="expression" dxfId="93" priority="81" stopIfTrue="1">
      <formula>$Q$54="×"</formula>
    </cfRule>
  </conditionalFormatting>
  <conditionalFormatting sqref="K56:L56">
    <cfRule type="expression" dxfId="92" priority="77" stopIfTrue="1">
      <formula>($K$56="")*($L$56="")</formula>
    </cfRule>
    <cfRule type="expression" dxfId="91" priority="78" stopIfTrue="1">
      <formula>$Q$56="×"</formula>
    </cfRule>
  </conditionalFormatting>
  <conditionalFormatting sqref="K61:L61">
    <cfRule type="expression" dxfId="90" priority="71" stopIfTrue="1">
      <formula>$Q$61="×"</formula>
    </cfRule>
  </conditionalFormatting>
  <conditionalFormatting sqref="K66:L66">
    <cfRule type="expression" dxfId="89" priority="64" stopIfTrue="1">
      <formula>($K$66="")*($L$66="")</formula>
    </cfRule>
    <cfRule type="expression" dxfId="88" priority="65" stopIfTrue="1">
      <formula>$Q$66="×"</formula>
    </cfRule>
  </conditionalFormatting>
  <conditionalFormatting sqref="K68:L68">
    <cfRule type="expression" dxfId="87" priority="60" stopIfTrue="1">
      <formula>$Q$68="×"</formula>
    </cfRule>
  </conditionalFormatting>
  <conditionalFormatting sqref="K72:L72">
    <cfRule type="expression" dxfId="86" priority="55" stopIfTrue="1">
      <formula>$Q$72="×"</formula>
    </cfRule>
  </conditionalFormatting>
  <conditionalFormatting sqref="K80:L80">
    <cfRule type="expression" dxfId="85" priority="46" stopIfTrue="1">
      <formula>$Q$80="×"</formula>
    </cfRule>
  </conditionalFormatting>
  <conditionalFormatting sqref="K81:L81">
    <cfRule type="expression" dxfId="84" priority="45" stopIfTrue="1">
      <formula>$Q$81="×"</formula>
    </cfRule>
  </conditionalFormatting>
  <conditionalFormatting sqref="K82:L82">
    <cfRule type="expression" dxfId="83" priority="44" stopIfTrue="1">
      <formula>$Q$82="×"</formula>
    </cfRule>
  </conditionalFormatting>
  <conditionalFormatting sqref="K83:L83">
    <cfRule type="expression" dxfId="82" priority="43" stopIfTrue="1">
      <formula>$Q$83="×"</formula>
    </cfRule>
  </conditionalFormatting>
  <conditionalFormatting sqref="K84:L84">
    <cfRule type="expression" dxfId="81" priority="42" stopIfTrue="1">
      <formula>$Q$84="×"</formula>
    </cfRule>
  </conditionalFormatting>
  <conditionalFormatting sqref="K85:L85">
    <cfRule type="expression" dxfId="80" priority="41" stopIfTrue="1">
      <formula>$Q$85="×"</formula>
    </cfRule>
  </conditionalFormatting>
  <conditionalFormatting sqref="K86:L86">
    <cfRule type="expression" dxfId="79" priority="39" stopIfTrue="1">
      <formula>($K$86="")*($L$86="")</formula>
    </cfRule>
    <cfRule type="expression" dxfId="78" priority="40" stopIfTrue="1">
      <formula>$Q$86="×"</formula>
    </cfRule>
  </conditionalFormatting>
  <conditionalFormatting sqref="K87:L87">
    <cfRule type="expression" dxfId="77" priority="38" stopIfTrue="1">
      <formula>$Q$87="×"</formula>
    </cfRule>
  </conditionalFormatting>
  <conditionalFormatting sqref="K88:L88">
    <cfRule type="expression" dxfId="76" priority="37" stopIfTrue="1">
      <formula>$Q$88="×"</formula>
    </cfRule>
  </conditionalFormatting>
  <conditionalFormatting sqref="K89:L89">
    <cfRule type="expression" dxfId="75" priority="36" stopIfTrue="1">
      <formula>$Q$89="×"</formula>
    </cfRule>
  </conditionalFormatting>
  <conditionalFormatting sqref="K93:L93">
    <cfRule type="expression" dxfId="74" priority="30" stopIfTrue="1">
      <formula>$Q$93="×"</formula>
    </cfRule>
  </conditionalFormatting>
  <conditionalFormatting sqref="K94:L94">
    <cfRule type="expression" dxfId="73" priority="29" stopIfTrue="1">
      <formula>$Q$94="×"</formula>
    </cfRule>
  </conditionalFormatting>
  <conditionalFormatting sqref="K95:L95">
    <cfRule type="expression" dxfId="72" priority="28" stopIfTrue="1">
      <formula>$Q$95="×"</formula>
    </cfRule>
  </conditionalFormatting>
  <conditionalFormatting sqref="K99:L99">
    <cfRule type="expression" dxfId="71" priority="23" stopIfTrue="1">
      <formula>$Q$99="×"</formula>
    </cfRule>
  </conditionalFormatting>
  <conditionalFormatting sqref="K100:L100">
    <cfRule type="expression" dxfId="70" priority="21" stopIfTrue="1">
      <formula>$Q$100="×"</formula>
    </cfRule>
  </conditionalFormatting>
  <conditionalFormatting sqref="K101:L101">
    <cfRule type="expression" dxfId="69" priority="20" stopIfTrue="1">
      <formula>$Q$101="×"</formula>
    </cfRule>
  </conditionalFormatting>
  <conditionalFormatting sqref="K102:L102">
    <cfRule type="expression" dxfId="68" priority="19" stopIfTrue="1">
      <formula>$Q$102="×"</formula>
    </cfRule>
  </conditionalFormatting>
  <conditionalFormatting sqref="K103:L103">
    <cfRule type="expression" dxfId="67" priority="18" stopIfTrue="1">
      <formula>$Q$103="×"</formula>
    </cfRule>
  </conditionalFormatting>
  <conditionalFormatting sqref="K104:L104">
    <cfRule type="expression" dxfId="66" priority="17" stopIfTrue="1">
      <formula>$Q$104="×"</formula>
    </cfRule>
  </conditionalFormatting>
  <conditionalFormatting sqref="K105:L105">
    <cfRule type="expression" dxfId="65" priority="16" stopIfTrue="1">
      <formula>$Q$105="×"</formula>
    </cfRule>
  </conditionalFormatting>
  <conditionalFormatting sqref="K106:L106">
    <cfRule type="expression" dxfId="64" priority="15" stopIfTrue="1">
      <formula>$Q$106="×"</formula>
    </cfRule>
  </conditionalFormatting>
  <conditionalFormatting sqref="K107:L107">
    <cfRule type="expression" dxfId="63" priority="14" stopIfTrue="1">
      <formula>$Q$107="×"</formula>
    </cfRule>
  </conditionalFormatting>
  <conditionalFormatting sqref="K30:M30">
    <cfRule type="expression" dxfId="62" priority="101" stopIfTrue="1">
      <formula>$Q$30="×"</formula>
    </cfRule>
  </conditionalFormatting>
  <conditionalFormatting sqref="K30:M42 K44:M44">
    <cfRule type="expression" dxfId="61" priority="102" stopIfTrue="1">
      <formula>$L$29="✔"</formula>
    </cfRule>
  </conditionalFormatting>
  <conditionalFormatting sqref="K31:M31">
    <cfRule type="expression" dxfId="60" priority="100" stopIfTrue="1">
      <formula>$Q$31="×"</formula>
    </cfRule>
  </conditionalFormatting>
  <conditionalFormatting sqref="K32:M32">
    <cfRule type="expression" dxfId="59" priority="99" stopIfTrue="1">
      <formula>$Q$32="×"</formula>
    </cfRule>
  </conditionalFormatting>
  <conditionalFormatting sqref="K33:M33">
    <cfRule type="expression" dxfId="58" priority="98" stopIfTrue="1">
      <formula>$Q$33="×"</formula>
    </cfRule>
  </conditionalFormatting>
  <conditionalFormatting sqref="K34:M34">
    <cfRule type="expression" dxfId="57" priority="97" stopIfTrue="1">
      <formula>$Q$34="×"</formula>
    </cfRule>
  </conditionalFormatting>
  <conditionalFormatting sqref="K35:M35">
    <cfRule type="expression" dxfId="56" priority="96" stopIfTrue="1">
      <formula>$Q$35="×"</formula>
    </cfRule>
  </conditionalFormatting>
  <conditionalFormatting sqref="K36:M36">
    <cfRule type="expression" dxfId="55" priority="11" stopIfTrue="1">
      <formula>$Q$36="×"</formula>
    </cfRule>
  </conditionalFormatting>
  <conditionalFormatting sqref="K37:M37">
    <cfRule type="expression" dxfId="54" priority="12" stopIfTrue="1">
      <formula>$Q$37="×"</formula>
    </cfRule>
  </conditionalFormatting>
  <conditionalFormatting sqref="K38:M38">
    <cfRule type="expression" dxfId="53" priority="10" stopIfTrue="1">
      <formula>$Q$38="×"</formula>
    </cfRule>
  </conditionalFormatting>
  <conditionalFormatting sqref="K39:M39">
    <cfRule type="expression" dxfId="52" priority="9" stopIfTrue="1">
      <formula>$Q$39="×"</formula>
    </cfRule>
  </conditionalFormatting>
  <conditionalFormatting sqref="K40:M40">
    <cfRule type="expression" dxfId="51" priority="8" stopIfTrue="1">
      <formula>$Q$40="×"</formula>
    </cfRule>
  </conditionalFormatting>
  <conditionalFormatting sqref="K41:M41">
    <cfRule type="expression" dxfId="50" priority="7" stopIfTrue="1">
      <formula>$Q$41="×"</formula>
    </cfRule>
  </conditionalFormatting>
  <conditionalFormatting sqref="K42:M42">
    <cfRule type="expression" dxfId="49" priority="6" stopIfTrue="1">
      <formula>$Q$42="×"</formula>
    </cfRule>
  </conditionalFormatting>
  <conditionalFormatting sqref="K43:M43">
    <cfRule type="expression" dxfId="48" priority="5" stopIfTrue="1">
      <formula>$Q$43="×"</formula>
    </cfRule>
    <cfRule type="expression" dxfId="47" priority="13" stopIfTrue="1">
      <formula>$L$29="✔"</formula>
    </cfRule>
  </conditionalFormatting>
  <conditionalFormatting sqref="K44:M44">
    <cfRule type="expression" dxfId="46" priority="95" stopIfTrue="1">
      <formula>$Q$44="×"</formula>
    </cfRule>
  </conditionalFormatting>
  <conditionalFormatting sqref="K48:M48">
    <cfRule type="expression" dxfId="45" priority="89" stopIfTrue="1">
      <formula>$Q$48="×"</formula>
    </cfRule>
  </conditionalFormatting>
  <conditionalFormatting sqref="K48:M55">
    <cfRule type="expression" dxfId="44" priority="83" stopIfTrue="1">
      <formula>$L$47="✔"</formula>
    </cfRule>
  </conditionalFormatting>
  <conditionalFormatting sqref="K49:M49">
    <cfRule type="expression" dxfId="43" priority="88" stopIfTrue="1">
      <formula>$Q$49="×"</formula>
    </cfRule>
  </conditionalFormatting>
  <conditionalFormatting sqref="K50:M50">
    <cfRule type="expression" dxfId="42" priority="86" stopIfTrue="1">
      <formula>$Q$50="×"</formula>
    </cfRule>
  </conditionalFormatting>
  <conditionalFormatting sqref="K51:M51">
    <cfRule type="expression" dxfId="41" priority="85" stopIfTrue="1">
      <formula>$Q$51="×"</formula>
    </cfRule>
  </conditionalFormatting>
  <conditionalFormatting sqref="K52:M52">
    <cfRule type="expression" dxfId="40" priority="84" stopIfTrue="1">
      <formula>$Q$52="×"</formula>
    </cfRule>
  </conditionalFormatting>
  <conditionalFormatting sqref="K53:M53">
    <cfRule type="expression" dxfId="39" priority="82" stopIfTrue="1">
      <formula>$Q$53="×"</formula>
    </cfRule>
  </conditionalFormatting>
  <conditionalFormatting sqref="K55:M55">
    <cfRule type="expression" dxfId="38" priority="80" stopIfTrue="1">
      <formula>$Q$55="×"</formula>
    </cfRule>
  </conditionalFormatting>
  <conditionalFormatting sqref="K57:M57">
    <cfRule type="expression" dxfId="37" priority="75" stopIfTrue="1">
      <formula>$Q$57="×"</formula>
    </cfRule>
  </conditionalFormatting>
  <conditionalFormatting sqref="K57:M60">
    <cfRule type="expression" dxfId="36" priority="76" stopIfTrue="1">
      <formula>$L$56="✔"</formula>
    </cfRule>
  </conditionalFormatting>
  <conditionalFormatting sqref="K58:M58">
    <cfRule type="expression" dxfId="35" priority="74" stopIfTrue="1">
      <formula>$Q$58="×"</formula>
    </cfRule>
  </conditionalFormatting>
  <conditionalFormatting sqref="K59:M59">
    <cfRule type="expression" dxfId="34" priority="73" stopIfTrue="1">
      <formula>$Q$59="×"</formula>
    </cfRule>
  </conditionalFormatting>
  <conditionalFormatting sqref="K60:M60">
    <cfRule type="expression" dxfId="33" priority="72" stopIfTrue="1">
      <formula>$Q$60="×"</formula>
    </cfRule>
  </conditionalFormatting>
  <conditionalFormatting sqref="K62:M62">
    <cfRule type="expression" dxfId="32" priority="70" stopIfTrue="1">
      <formula>$Q$62="×"</formula>
    </cfRule>
  </conditionalFormatting>
  <conditionalFormatting sqref="K62:M65">
    <cfRule type="expression" dxfId="31" priority="69" stopIfTrue="1">
      <formula>$L$61="✔"</formula>
    </cfRule>
  </conditionalFormatting>
  <conditionalFormatting sqref="K63:M63">
    <cfRule type="expression" dxfId="30" priority="68" stopIfTrue="1">
      <formula>$Q$63="×"</formula>
    </cfRule>
  </conditionalFormatting>
  <conditionalFormatting sqref="K64:M64">
    <cfRule type="expression" dxfId="29" priority="67" stopIfTrue="1">
      <formula>$Q$64="×"</formula>
    </cfRule>
  </conditionalFormatting>
  <conditionalFormatting sqref="K65:M65">
    <cfRule type="expression" dxfId="28" priority="66" stopIfTrue="1">
      <formula>$Q$65="×"</formula>
    </cfRule>
  </conditionalFormatting>
  <conditionalFormatting sqref="K67:M67">
    <cfRule type="expression" dxfId="27" priority="61" stopIfTrue="1">
      <formula>$Q$67="×"</formula>
    </cfRule>
  </conditionalFormatting>
  <conditionalFormatting sqref="K67:M84">
    <cfRule type="expression" dxfId="26" priority="63" stopIfTrue="1">
      <formula>$L$66="✔"</formula>
    </cfRule>
  </conditionalFormatting>
  <conditionalFormatting sqref="K69:M69">
    <cfRule type="expression" dxfId="25" priority="58" stopIfTrue="1">
      <formula>$Q$69="×"</formula>
    </cfRule>
  </conditionalFormatting>
  <conditionalFormatting sqref="K69:M71">
    <cfRule type="expression" dxfId="24" priority="59" stopIfTrue="1">
      <formula>$L$68="✔"</formula>
    </cfRule>
  </conditionalFormatting>
  <conditionalFormatting sqref="K70:M70">
    <cfRule type="expression" dxfId="23" priority="57" stopIfTrue="1">
      <formula>$Q$70="×"</formula>
    </cfRule>
  </conditionalFormatting>
  <conditionalFormatting sqref="K71:M71">
    <cfRule type="expression" dxfId="22" priority="56" stopIfTrue="1">
      <formula>$Q$71="×"</formula>
    </cfRule>
  </conditionalFormatting>
  <conditionalFormatting sqref="K73:M73">
    <cfRule type="expression" dxfId="21" priority="54" stopIfTrue="1">
      <formula>$Q$73="×"</formula>
    </cfRule>
  </conditionalFormatting>
  <conditionalFormatting sqref="K73:M79">
    <cfRule type="expression" dxfId="20" priority="52" stopIfTrue="1">
      <formula>$L$72="✔"</formula>
    </cfRule>
  </conditionalFormatting>
  <conditionalFormatting sqref="K74:M74">
    <cfRule type="expression" dxfId="19" priority="53" stopIfTrue="1">
      <formula>$Q$74="×"</formula>
    </cfRule>
  </conditionalFormatting>
  <conditionalFormatting sqref="K75:M75">
    <cfRule type="expression" dxfId="18" priority="51" stopIfTrue="1">
      <formula>$Q$75="×"</formula>
    </cfRule>
  </conditionalFormatting>
  <conditionalFormatting sqref="K76:M76">
    <cfRule type="expression" dxfId="17" priority="50" stopIfTrue="1">
      <formula>$Q$76="×"</formula>
    </cfRule>
  </conditionalFormatting>
  <conditionalFormatting sqref="K77:M77">
    <cfRule type="expression" dxfId="16" priority="49" stopIfTrue="1">
      <formula>$Q$77="×"</formula>
    </cfRule>
  </conditionalFormatting>
  <conditionalFormatting sqref="K78:M78">
    <cfRule type="expression" dxfId="15" priority="48" stopIfTrue="1">
      <formula>$Q$78="×"</formula>
    </cfRule>
  </conditionalFormatting>
  <conditionalFormatting sqref="K79:M79">
    <cfRule type="expression" dxfId="14" priority="47" stopIfTrue="1">
      <formula>$Q$79="×"</formula>
    </cfRule>
  </conditionalFormatting>
  <conditionalFormatting sqref="K90:M90">
    <cfRule type="expression" dxfId="13" priority="34" stopIfTrue="1">
      <formula>$Q$90="×"</formula>
    </cfRule>
  </conditionalFormatting>
  <conditionalFormatting sqref="K90:M92">
    <cfRule type="expression" dxfId="12" priority="31" stopIfTrue="1">
      <formula>$L$89="✔"</formula>
    </cfRule>
  </conditionalFormatting>
  <conditionalFormatting sqref="K91:M91">
    <cfRule type="expression" dxfId="11" priority="33" stopIfTrue="1">
      <formula>$Q$91="×"</formula>
    </cfRule>
  </conditionalFormatting>
  <conditionalFormatting sqref="K92:M92">
    <cfRule type="expression" dxfId="10" priority="32" stopIfTrue="1">
      <formula>$Q$92="×"</formula>
    </cfRule>
  </conditionalFormatting>
  <conditionalFormatting sqref="K96:M96">
    <cfRule type="expression" dxfId="9" priority="27" stopIfTrue="1">
      <formula>$Q$96="×"</formula>
    </cfRule>
    <cfRule type="expression" dxfId="8" priority="26" stopIfTrue="1">
      <formula>COUNTIF($K$96:$M$96,"✔")=0</formula>
    </cfRule>
  </conditionalFormatting>
  <conditionalFormatting sqref="K97:M97">
    <cfRule type="expression" dxfId="7" priority="25" stopIfTrue="1">
      <formula>$Q$97="×"</formula>
    </cfRule>
  </conditionalFormatting>
  <conditionalFormatting sqref="K98:M98">
    <cfRule type="expression" dxfId="6" priority="24" stopIfTrue="1">
      <formula>$Q$98="×"</formula>
    </cfRule>
  </conditionalFormatting>
  <conditionalFormatting sqref="L26">
    <cfRule type="expression" dxfId="5" priority="108" stopIfTrue="1">
      <formula>$Q$26="×"</formula>
    </cfRule>
  </conditionalFormatting>
  <conditionalFormatting sqref="L46">
    <cfRule type="expression" dxfId="4" priority="92" stopIfTrue="1">
      <formula>$L$46="✔"</formula>
    </cfRule>
  </conditionalFormatting>
  <conditionalFormatting sqref="L49">
    <cfRule type="expression" dxfId="3" priority="87" stopIfTrue="1">
      <formula>$L$49="✔"</formula>
    </cfRule>
  </conditionalFormatting>
  <conditionalFormatting sqref="L54">
    <cfRule type="expression" dxfId="2" priority="79" stopIfTrue="1">
      <formula>$L$54="✔"</formula>
    </cfRule>
  </conditionalFormatting>
  <conditionalFormatting sqref="L89">
    <cfRule type="expression" dxfId="1" priority="35" stopIfTrue="1">
      <formula>$L$89="✔"</formula>
    </cfRule>
  </conditionalFormatting>
  <conditionalFormatting sqref="L99">
    <cfRule type="expression" dxfId="0" priority="22" stopIfTrue="1">
      <formula>$L$99="✔"</formula>
    </cfRule>
  </conditionalFormatting>
  <dataValidations count="1">
    <dataValidation type="list" allowBlank="1" showInputMessage="1" showErrorMessage="1" sqref="K15:M107" xr:uid="{00000000-0002-0000-0500-000000000000}">
      <formula1>$P$15:$P$16</formula1>
    </dataValidation>
  </dataValidations>
  <pageMargins left="0.70866141732283472" right="0.70866141732283472" top="0.74803149606299213" bottom="0.74803149606299213" header="0.31496062992125984" footer="0.31496062992125984"/>
  <pageSetup paperSize="9" scale="48" fitToHeight="0" orientation="portrait" r:id="rId1"/>
  <rowBreaks count="4" manualBreakCount="4">
    <brk id="28" min="1" max="13" man="1"/>
    <brk id="46" min="1" max="13" man="1"/>
    <brk id="65" min="1" max="13" man="1"/>
    <brk id="86" min="1"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11</vt:i4>
      </vt:variant>
    </vt:vector>
  </HeadingPairs>
  <TitlesOfParts>
    <vt:vector size="17" baseType="lpstr">
      <vt:lpstr>表紙</vt:lpstr>
      <vt:lpstr>（様式１-①）チェックリスト（医・介） </vt:lpstr>
      <vt:lpstr>（様式１-②）チェックリスト（医）</vt:lpstr>
      <vt:lpstr>（様式１-③）チェックリスト（介）</vt:lpstr>
      <vt:lpstr>（様式２－①）チェックリスト（特定・包括型）</vt:lpstr>
      <vt:lpstr>（様式２－②）チェックリスト（特定・外部型）</vt:lpstr>
      <vt:lpstr>'（様式１-①）チェックリスト（医・介） '!Print_Area</vt:lpstr>
      <vt:lpstr>'（様式１-②）チェックリスト（医）'!Print_Area</vt:lpstr>
      <vt:lpstr>'（様式１-③）チェックリスト（介）'!Print_Area</vt:lpstr>
      <vt:lpstr>'（様式２－①）チェックリスト（特定・包括型）'!Print_Area</vt:lpstr>
      <vt:lpstr>'（様式２－②）チェックリスト（特定・外部型）'!Print_Area</vt:lpstr>
      <vt:lpstr>表紙!Print_Area</vt:lpstr>
      <vt:lpstr>'（様式１-①）チェックリスト（医・介） '!Print_Titles</vt:lpstr>
      <vt:lpstr>'（様式１-②）チェックリスト（医）'!Print_Titles</vt:lpstr>
      <vt:lpstr>'（様式１-③）チェックリスト（介）'!Print_Titles</vt:lpstr>
      <vt:lpstr>'（様式２－①）チェックリスト（特定・包括型）'!Print_Titles</vt:lpstr>
      <vt:lpstr>'（様式２－②）チェックリスト（特定・外部型）'!Print_Titles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2025-05-26T23:57:00Z</dcterms:modified>
</cp:coreProperties>
</file>