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985" yWindow="-15" windowWidth="9090" windowHeight="8580"/>
  </bookViews>
  <sheets>
    <sheet name="5" sheetId="1" r:id="rId1"/>
  </sheets>
  <definedNames>
    <definedName name="_xlnm._FilterDatabase" localSheetId="0" hidden="1">'5'!#REF!</definedName>
    <definedName name="_xlnm.Print_Area" localSheetId="0">'5'!$B$1:$P$111</definedName>
  </definedNames>
  <calcPr calcId="145621"/>
</workbook>
</file>

<file path=xl/calcChain.xml><?xml version="1.0" encoding="utf-8"?>
<calcChain xmlns="http://schemas.openxmlformats.org/spreadsheetml/2006/main">
  <c r="F96" i="1" l="1"/>
  <c r="D96" i="1"/>
  <c r="P68" i="1"/>
  <c r="D69" i="1" s="1"/>
  <c r="D3" i="1"/>
  <c r="N68" i="1"/>
  <c r="L69" i="1"/>
  <c r="L3" i="1"/>
  <c r="M96" i="1"/>
  <c r="N96" i="1" s="1"/>
  <c r="K96" i="1"/>
  <c r="L96" i="1" s="1"/>
  <c r="K65" i="1"/>
  <c r="L65" i="1" s="1"/>
  <c r="M65" i="1"/>
  <c r="N65" i="1" s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K71" i="1"/>
  <c r="M71" i="1"/>
  <c r="O71" i="1" s="1"/>
  <c r="K72" i="1"/>
  <c r="M72" i="1"/>
  <c r="K73" i="1"/>
  <c r="M73" i="1"/>
  <c r="O73" i="1" s="1"/>
  <c r="K74" i="1"/>
  <c r="M74" i="1"/>
  <c r="O74" i="1" s="1"/>
  <c r="K75" i="1"/>
  <c r="M75" i="1"/>
  <c r="O75" i="1" s="1"/>
  <c r="K76" i="1"/>
  <c r="M76" i="1"/>
  <c r="K77" i="1"/>
  <c r="M77" i="1"/>
  <c r="K78" i="1"/>
  <c r="M78" i="1"/>
  <c r="O78" i="1" s="1"/>
  <c r="K79" i="1"/>
  <c r="M79" i="1"/>
  <c r="K80" i="1"/>
  <c r="M80" i="1"/>
  <c r="K81" i="1"/>
  <c r="M81" i="1"/>
  <c r="K82" i="1"/>
  <c r="M82" i="1"/>
  <c r="K83" i="1"/>
  <c r="M83" i="1"/>
  <c r="O83" i="1" s="1"/>
  <c r="K84" i="1"/>
  <c r="M84" i="1"/>
  <c r="K85" i="1"/>
  <c r="M85" i="1"/>
  <c r="K86" i="1"/>
  <c r="M86" i="1"/>
  <c r="K87" i="1"/>
  <c r="M87" i="1"/>
  <c r="K88" i="1"/>
  <c r="M88" i="1"/>
  <c r="K89" i="1"/>
  <c r="M89" i="1"/>
  <c r="O89" i="1" s="1"/>
  <c r="K90" i="1"/>
  <c r="M90" i="1"/>
  <c r="K91" i="1"/>
  <c r="M91" i="1"/>
  <c r="K92" i="1"/>
  <c r="M92" i="1"/>
  <c r="K93" i="1"/>
  <c r="M93" i="1"/>
  <c r="N94" i="1"/>
  <c r="M94" i="1"/>
  <c r="L94" i="1"/>
  <c r="K94" i="1"/>
  <c r="K97" i="1" s="1"/>
  <c r="J94" i="1"/>
  <c r="J97" i="1" s="1"/>
  <c r="I94" i="1"/>
  <c r="I97" i="1" s="1"/>
  <c r="H94" i="1"/>
  <c r="H97" i="1" s="1"/>
  <c r="G94" i="1"/>
  <c r="G97" i="1" s="1"/>
  <c r="F94" i="1"/>
  <c r="F97" i="1"/>
  <c r="E94" i="1"/>
  <c r="E97" i="1" s="1"/>
  <c r="D94" i="1"/>
  <c r="D97" i="1" s="1"/>
  <c r="C94" i="1"/>
  <c r="C97" i="1" s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M6" i="1"/>
  <c r="O6" i="1" s="1"/>
  <c r="M7" i="1"/>
  <c r="O7" i="1" s="1"/>
  <c r="M8" i="1"/>
  <c r="O8" i="1" s="1"/>
  <c r="M9" i="1"/>
  <c r="O9" i="1" s="1"/>
  <c r="M10" i="1"/>
  <c r="O10" i="1" s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 s="1"/>
  <c r="M17" i="1"/>
  <c r="O17" i="1" s="1"/>
  <c r="M18" i="1"/>
  <c r="O18" i="1" s="1"/>
  <c r="M19" i="1"/>
  <c r="O19" i="1" s="1"/>
  <c r="M20" i="1"/>
  <c r="O20" i="1" s="1"/>
  <c r="M21" i="1"/>
  <c r="O21" i="1" s="1"/>
  <c r="M22" i="1"/>
  <c r="O22" i="1" s="1"/>
  <c r="M23" i="1"/>
  <c r="O23" i="1" s="1"/>
  <c r="M24" i="1"/>
  <c r="O24" i="1" s="1"/>
  <c r="M25" i="1"/>
  <c r="O25" i="1" s="1"/>
  <c r="M26" i="1"/>
  <c r="O26" i="1" s="1"/>
  <c r="M27" i="1"/>
  <c r="O27" i="1" s="1"/>
  <c r="M28" i="1"/>
  <c r="O28" i="1" s="1"/>
  <c r="M29" i="1"/>
  <c r="O29" i="1" s="1"/>
  <c r="M30" i="1"/>
  <c r="O30" i="1" s="1"/>
  <c r="M31" i="1"/>
  <c r="O31" i="1" s="1"/>
  <c r="M32" i="1"/>
  <c r="O32" i="1" s="1"/>
  <c r="M33" i="1"/>
  <c r="O33" i="1" s="1"/>
  <c r="M34" i="1"/>
  <c r="O34" i="1" s="1"/>
  <c r="M35" i="1"/>
  <c r="O35" i="1" s="1"/>
  <c r="M36" i="1"/>
  <c r="O36" i="1" s="1"/>
  <c r="M37" i="1"/>
  <c r="O37" i="1" s="1"/>
  <c r="M38" i="1"/>
  <c r="O38" i="1" s="1"/>
  <c r="M39" i="1"/>
  <c r="O39" i="1" s="1"/>
  <c r="M40" i="1"/>
  <c r="O40" i="1" s="1"/>
  <c r="M41" i="1"/>
  <c r="O41" i="1" s="1"/>
  <c r="M42" i="1"/>
  <c r="O42" i="1" s="1"/>
  <c r="M43" i="1"/>
  <c r="O43" i="1" s="1"/>
  <c r="M44" i="1"/>
  <c r="O44" i="1" s="1"/>
  <c r="M45" i="1"/>
  <c r="O45" i="1" s="1"/>
  <c r="M46" i="1"/>
  <c r="O46" i="1" s="1"/>
  <c r="M47" i="1"/>
  <c r="O47" i="1" s="1"/>
  <c r="M48" i="1"/>
  <c r="O48" i="1" s="1"/>
  <c r="M49" i="1"/>
  <c r="O49" i="1" s="1"/>
  <c r="M50" i="1"/>
  <c r="O50" i="1" s="1"/>
  <c r="M51" i="1"/>
  <c r="O51" i="1" s="1"/>
  <c r="M52" i="1"/>
  <c r="O52" i="1" s="1"/>
  <c r="M53" i="1"/>
  <c r="O53" i="1" s="1"/>
  <c r="M54" i="1"/>
  <c r="O54" i="1" s="1"/>
  <c r="M55" i="1"/>
  <c r="O55" i="1" s="1"/>
  <c r="M56" i="1"/>
  <c r="O56" i="1" s="1"/>
  <c r="M57" i="1"/>
  <c r="O57" i="1" s="1"/>
  <c r="M58" i="1"/>
  <c r="O58" i="1" s="1"/>
  <c r="M59" i="1"/>
  <c r="O59" i="1" s="1"/>
  <c r="M60" i="1"/>
  <c r="O60" i="1" s="1"/>
  <c r="M61" i="1"/>
  <c r="O61" i="1" s="1"/>
  <c r="M62" i="1"/>
  <c r="O62" i="1" s="1"/>
  <c r="N63" i="1"/>
  <c r="M63" i="1"/>
  <c r="M66" i="1" s="1"/>
  <c r="L63" i="1"/>
  <c r="K63" i="1"/>
  <c r="K66" i="1" s="1"/>
  <c r="J63" i="1"/>
  <c r="J66" i="1" s="1"/>
  <c r="I63" i="1"/>
  <c r="I66" i="1" s="1"/>
  <c r="H63" i="1"/>
  <c r="H66" i="1" s="1"/>
  <c r="G63" i="1"/>
  <c r="G66" i="1" s="1"/>
  <c r="F63" i="1"/>
  <c r="F66" i="1" s="1"/>
  <c r="F5" i="1" s="1"/>
  <c r="E63" i="1"/>
  <c r="E66" i="1" s="1"/>
  <c r="D63" i="1"/>
  <c r="D66" i="1" s="1"/>
  <c r="C63" i="1"/>
  <c r="C66" i="1" s="1"/>
  <c r="P94" i="1"/>
  <c r="P63" i="1"/>
  <c r="O92" i="1"/>
  <c r="O88" i="1"/>
  <c r="O84" i="1"/>
  <c r="O80" i="1"/>
  <c r="O76" i="1"/>
  <c r="O65" i="1"/>
  <c r="O86" i="1" l="1"/>
  <c r="O85" i="1"/>
  <c r="M97" i="1"/>
  <c r="M5" i="1" s="1"/>
  <c r="O91" i="1"/>
  <c r="O90" i="1"/>
  <c r="O81" i="1"/>
  <c r="O79" i="1"/>
  <c r="N97" i="1"/>
  <c r="N66" i="1"/>
  <c r="O96" i="1"/>
  <c r="H5" i="1"/>
  <c r="J5" i="1"/>
  <c r="O93" i="1"/>
  <c r="O87" i="1"/>
  <c r="O82" i="1"/>
  <c r="O77" i="1"/>
  <c r="O72" i="1"/>
  <c r="G5" i="1"/>
  <c r="I5" i="1"/>
  <c r="K5" i="1"/>
  <c r="L66" i="1"/>
  <c r="P65" i="1"/>
  <c r="P66" i="1" s="1"/>
  <c r="O63" i="1"/>
  <c r="O66" i="1" s="1"/>
  <c r="L97" i="1"/>
  <c r="P96" i="1"/>
  <c r="P97" i="1" s="1"/>
  <c r="C5" i="1"/>
  <c r="E5" i="1"/>
  <c r="D5" i="1"/>
  <c r="O106" i="1" s="1"/>
  <c r="O94" i="1" l="1"/>
  <c r="N5" i="1"/>
  <c r="P5" i="1"/>
  <c r="O105" i="1" s="1"/>
  <c r="L5" i="1"/>
  <c r="O97" i="1"/>
  <c r="O5" i="1" s="1"/>
  <c r="I105" i="1" s="1"/>
  <c r="I110" i="1" s="1"/>
  <c r="I106" i="1"/>
  <c r="I108" i="1" l="1"/>
  <c r="I107" i="1"/>
  <c r="O107" i="1"/>
</calcChain>
</file>

<file path=xl/sharedStrings.xml><?xml version="1.0" encoding="utf-8"?>
<sst xmlns="http://schemas.openxmlformats.org/spreadsheetml/2006/main" count="158" uniqueCount="121">
  <si>
    <t>第５表</t>
    <rPh sb="0" eb="1">
      <t>ダイ</t>
    </rPh>
    <rPh sb="2" eb="3">
      <t>ヒョウ</t>
    </rPh>
    <phoneticPr fontId="1"/>
  </si>
  <si>
    <t>難病医療費等助成対象者（２－１）（国の対象疾病分）</t>
    <rPh sb="0" eb="2">
      <t>ナンビョウ</t>
    </rPh>
    <rPh sb="2" eb="5">
      <t>イリョウヒ</t>
    </rPh>
    <rPh sb="5" eb="6">
      <t>トウ</t>
    </rPh>
    <rPh sb="6" eb="8">
      <t>ジョセイ</t>
    </rPh>
    <rPh sb="8" eb="11">
      <t>タイショウシャ</t>
    </rPh>
    <rPh sb="17" eb="18">
      <t>クニ</t>
    </rPh>
    <rPh sb="19" eb="21">
      <t>タイショウ</t>
    </rPh>
    <rPh sb="21" eb="23">
      <t>シッペイ</t>
    </rPh>
    <rPh sb="23" eb="24">
      <t>ブン</t>
    </rPh>
    <phoneticPr fontId="1"/>
  </si>
  <si>
    <t>資格喪失</t>
    <rPh sb="0" eb="2">
      <t>シカク</t>
    </rPh>
    <rPh sb="2" eb="4">
      <t>ソウシツ</t>
    </rPh>
    <phoneticPr fontId="1"/>
  </si>
  <si>
    <t>一般</t>
    <rPh sb="0" eb="2">
      <t>イッパン</t>
    </rPh>
    <phoneticPr fontId="1"/>
  </si>
  <si>
    <t>老人</t>
    <rPh sb="0" eb="2">
      <t>ロウジン</t>
    </rPh>
    <phoneticPr fontId="1"/>
  </si>
  <si>
    <t>(内重症)</t>
    <rPh sb="1" eb="2">
      <t>ウチ</t>
    </rPh>
    <rPh sb="2" eb="4">
      <t>ジュウショウ</t>
    </rPh>
    <phoneticPr fontId="1"/>
  </si>
  <si>
    <t>合計</t>
    <rPh sb="0" eb="2">
      <t>ゴウケイ</t>
    </rPh>
    <phoneticPr fontId="1"/>
  </si>
  <si>
    <t>ベーチェット病</t>
  </si>
  <si>
    <t>多発性硬化症</t>
  </si>
  <si>
    <t>重症筋無力症</t>
  </si>
  <si>
    <t>全身性エリテマトーデス</t>
  </si>
  <si>
    <t>スモン</t>
  </si>
  <si>
    <t>再生不良性貧血</t>
  </si>
  <si>
    <t>サルコイドーシス</t>
  </si>
  <si>
    <t>筋萎縮性側索硬化症</t>
  </si>
  <si>
    <t>皮膚筋炎・多発性筋炎</t>
  </si>
  <si>
    <t>特発性血小板減少性紫斑病</t>
  </si>
  <si>
    <t>結節性動脈周囲炎</t>
  </si>
  <si>
    <t>潰瘍性大腸炎</t>
  </si>
  <si>
    <t>高安病</t>
  </si>
  <si>
    <t>ビュルガー病</t>
  </si>
  <si>
    <t>天疱瘡</t>
  </si>
  <si>
    <t>脊髄小脳変性症</t>
  </si>
  <si>
    <t>クローン病</t>
  </si>
  <si>
    <t>劇症肝炎</t>
  </si>
  <si>
    <t>悪性関節リウマチ</t>
  </si>
  <si>
    <t>後縦靱帯骨化症</t>
  </si>
  <si>
    <t>ハンチントン病</t>
  </si>
  <si>
    <t>ウェゲナー肉芽腫症</t>
  </si>
  <si>
    <t>特発性拡張型心筋症</t>
  </si>
  <si>
    <t>多系統萎縮症</t>
    <rPh sb="0" eb="1">
      <t>タ</t>
    </rPh>
    <rPh sb="1" eb="3">
      <t>ケイトウ</t>
    </rPh>
    <rPh sb="3" eb="5">
      <t>イシュク</t>
    </rPh>
    <rPh sb="5" eb="6">
      <t>ショウ</t>
    </rPh>
    <phoneticPr fontId="4"/>
  </si>
  <si>
    <t>膿疱性乾癬</t>
  </si>
  <si>
    <t>広範脊柱管狭窄症</t>
  </si>
  <si>
    <t>原発性胆汁性肝硬変</t>
  </si>
  <si>
    <t>重症急性膵炎</t>
  </si>
  <si>
    <t>特発性大腿骨頭壊死症</t>
  </si>
  <si>
    <t>混合性結合組織病</t>
  </si>
  <si>
    <t>原発性免疫不全症候群</t>
  </si>
  <si>
    <t>特発性間質性肺炎</t>
  </si>
  <si>
    <t>網膜色素変性症</t>
  </si>
  <si>
    <t>プリオン病</t>
  </si>
  <si>
    <t>肺動脈性肺高血圧症</t>
    <rPh sb="0" eb="1">
      <t>ハイ</t>
    </rPh>
    <rPh sb="1" eb="4">
      <t>ドウミャクセイ</t>
    </rPh>
    <rPh sb="4" eb="5">
      <t>ハイ</t>
    </rPh>
    <rPh sb="5" eb="8">
      <t>コウケツアツ</t>
    </rPh>
    <rPh sb="8" eb="9">
      <t>ショウ</t>
    </rPh>
    <phoneticPr fontId="1"/>
  </si>
  <si>
    <t>神経線維腫症</t>
  </si>
  <si>
    <t>亜急性硬化性全脳炎</t>
  </si>
  <si>
    <t>バッド・キアリ症候群</t>
  </si>
  <si>
    <t>慢性血栓塞栓性肺高血圧症</t>
    <rPh sb="2" eb="4">
      <t>ケッセン</t>
    </rPh>
    <rPh sb="4" eb="6">
      <t>ソクセン</t>
    </rPh>
    <rPh sb="6" eb="7">
      <t>セイ</t>
    </rPh>
    <rPh sb="7" eb="8">
      <t>ハイ</t>
    </rPh>
    <rPh sb="8" eb="11">
      <t>コウケツアツ</t>
    </rPh>
    <rPh sb="11" eb="12">
      <t>ショウ</t>
    </rPh>
    <phoneticPr fontId="1"/>
  </si>
  <si>
    <t>ライソゾーム病（ファブリー病含む。）</t>
  </si>
  <si>
    <t>副腎白質ジストロフィー</t>
  </si>
  <si>
    <t>家族性高コレステロール血症（ホモ接合体）</t>
    <rPh sb="0" eb="2">
      <t>カゾク</t>
    </rPh>
    <rPh sb="2" eb="3">
      <t>セイ</t>
    </rPh>
    <rPh sb="3" eb="4">
      <t>タカ</t>
    </rPh>
    <rPh sb="11" eb="13">
      <t>チショウ</t>
    </rPh>
    <rPh sb="16" eb="18">
      <t>セツゴウ</t>
    </rPh>
    <rPh sb="18" eb="19">
      <t>カラダ</t>
    </rPh>
    <phoneticPr fontId="1"/>
  </si>
  <si>
    <t>脊髄性筋萎縮症</t>
  </si>
  <si>
    <t>球脊髄性筋萎縮症</t>
    <rPh sb="0" eb="1">
      <t>キュウ</t>
    </rPh>
    <rPh sb="1" eb="4">
      <t>セキズイセイ</t>
    </rPh>
    <rPh sb="4" eb="5">
      <t>キン</t>
    </rPh>
    <rPh sb="5" eb="7">
      <t>イシュク</t>
    </rPh>
    <rPh sb="7" eb="8">
      <t>ショウ</t>
    </rPh>
    <phoneticPr fontId="1"/>
  </si>
  <si>
    <t>慢性炎症性脱髄性多発神経炎</t>
  </si>
  <si>
    <t>肥大型心筋症</t>
    <rPh sb="0" eb="2">
      <t>ヒダイ</t>
    </rPh>
    <rPh sb="2" eb="3">
      <t>ガタ</t>
    </rPh>
    <rPh sb="3" eb="6">
      <t>シンキンショウ</t>
    </rPh>
    <phoneticPr fontId="4"/>
  </si>
  <si>
    <t>拘束型心筋症</t>
    <rPh sb="0" eb="2">
      <t>コウソク</t>
    </rPh>
    <rPh sb="2" eb="3">
      <t>ガタ</t>
    </rPh>
    <rPh sb="3" eb="5">
      <t>シンキン</t>
    </rPh>
    <rPh sb="5" eb="6">
      <t>ショウ</t>
    </rPh>
    <phoneticPr fontId="1"/>
  </si>
  <si>
    <t>ミトコンドリア病</t>
    <rPh sb="7" eb="8">
      <t>ビョウ</t>
    </rPh>
    <phoneticPr fontId="1"/>
  </si>
  <si>
    <t>リンパ脈管筋腫症（ＬＡＭ）</t>
    <rPh sb="3" eb="4">
      <t>ミャク</t>
    </rPh>
    <rPh sb="4" eb="5">
      <t>カン</t>
    </rPh>
    <rPh sb="5" eb="6">
      <t>キン</t>
    </rPh>
    <rPh sb="6" eb="7">
      <t>シュ</t>
    </rPh>
    <rPh sb="7" eb="8">
      <t>ショウ</t>
    </rPh>
    <phoneticPr fontId="1"/>
  </si>
  <si>
    <t>重症多形滲出性紅斑（急性期）</t>
    <rPh sb="0" eb="2">
      <t>ジュウショウ</t>
    </rPh>
    <rPh sb="2" eb="3">
      <t>タ</t>
    </rPh>
    <rPh sb="3" eb="4">
      <t>カタ</t>
    </rPh>
    <rPh sb="4" eb="6">
      <t>シンシュツ</t>
    </rPh>
    <rPh sb="6" eb="7">
      <t>セイ</t>
    </rPh>
    <rPh sb="7" eb="8">
      <t>ベニ</t>
    </rPh>
    <rPh sb="8" eb="9">
      <t>ハン</t>
    </rPh>
    <rPh sb="10" eb="12">
      <t>キュウセイ</t>
    </rPh>
    <rPh sb="12" eb="13">
      <t>キ</t>
    </rPh>
    <phoneticPr fontId="1"/>
  </si>
  <si>
    <t>黄色靱帯骨化症</t>
    <rPh sb="0" eb="2">
      <t>オウショク</t>
    </rPh>
    <rPh sb="2" eb="4">
      <t>ジンタイ</t>
    </rPh>
    <rPh sb="4" eb="5">
      <t>コツ</t>
    </rPh>
    <rPh sb="5" eb="6">
      <t>カ</t>
    </rPh>
    <rPh sb="6" eb="7">
      <t>ショウ</t>
    </rPh>
    <phoneticPr fontId="1"/>
  </si>
  <si>
    <t>間脳下垂体機能障害</t>
    <rPh sb="0" eb="2">
      <t>カンノウ</t>
    </rPh>
    <rPh sb="2" eb="5">
      <t>カスイタイ</t>
    </rPh>
    <rPh sb="5" eb="7">
      <t>キノウ</t>
    </rPh>
    <rPh sb="7" eb="9">
      <t>ショウガイ</t>
    </rPh>
    <phoneticPr fontId="1"/>
  </si>
  <si>
    <t>国の対象疾病　　小計</t>
    <rPh sb="0" eb="1">
      <t>クニ</t>
    </rPh>
    <rPh sb="2" eb="4">
      <t>タイショウ</t>
    </rPh>
    <rPh sb="4" eb="6">
      <t>シッペイ</t>
    </rPh>
    <rPh sb="8" eb="10">
      <t>ショウケイ</t>
    </rPh>
    <phoneticPr fontId="1"/>
  </si>
  <si>
    <t>先天性血液凝固因子欠乏症等</t>
  </si>
  <si>
    <t>国の対象疾病　　計</t>
    <rPh sb="0" eb="1">
      <t>クニ</t>
    </rPh>
    <rPh sb="2" eb="4">
      <t>タイショウ</t>
    </rPh>
    <rPh sb="4" eb="6">
      <t>シッペイ</t>
    </rPh>
    <rPh sb="8" eb="9">
      <t>ケイ</t>
    </rPh>
    <phoneticPr fontId="1"/>
  </si>
  <si>
    <t>難病医療費等助成対象者（２－２）（東京都の対象疾病分）</t>
    <rPh sb="0" eb="2">
      <t>ナンビョウ</t>
    </rPh>
    <rPh sb="2" eb="5">
      <t>イリョウヒ</t>
    </rPh>
    <rPh sb="5" eb="6">
      <t>トウ</t>
    </rPh>
    <rPh sb="6" eb="8">
      <t>ジョセイ</t>
    </rPh>
    <rPh sb="8" eb="11">
      <t>タイショウシャ</t>
    </rPh>
    <rPh sb="17" eb="19">
      <t>トウキョウ</t>
    </rPh>
    <rPh sb="19" eb="20">
      <t>ト</t>
    </rPh>
    <rPh sb="21" eb="23">
      <t>タイショウ</t>
    </rPh>
    <rPh sb="23" eb="25">
      <t>シッペイ</t>
    </rPh>
    <rPh sb="25" eb="26">
      <t>ブン</t>
    </rPh>
    <phoneticPr fontId="1"/>
  </si>
  <si>
    <t>進行性筋ジストロフィー</t>
  </si>
  <si>
    <t>ウィルソン病</t>
  </si>
  <si>
    <t>脊髄空洞症</t>
    <rPh sb="0" eb="2">
      <t>セキズイ</t>
    </rPh>
    <rPh sb="2" eb="4">
      <t>クウドウ</t>
    </rPh>
    <rPh sb="4" eb="5">
      <t>ショウ</t>
    </rPh>
    <phoneticPr fontId="1"/>
  </si>
  <si>
    <t>悪性高血圧</t>
  </si>
  <si>
    <t>骨髄線維症</t>
  </si>
  <si>
    <t>ネフローゼ症候群</t>
  </si>
  <si>
    <t>母斑症</t>
  </si>
  <si>
    <t>シェーグレン症候群</t>
  </si>
  <si>
    <t>多発性嚢胞腎</t>
  </si>
  <si>
    <t>特発性門脈圧亢進症</t>
  </si>
  <si>
    <t>原発性硬化性胆管炎</t>
  </si>
  <si>
    <t>肝内結石症</t>
  </si>
  <si>
    <t>ミオトニー症候群</t>
  </si>
  <si>
    <t>特発性好酸球増多症候群</t>
  </si>
  <si>
    <t>アレルギー性肉芽腫性血管炎</t>
  </si>
  <si>
    <t>強直性脊椎炎</t>
  </si>
  <si>
    <t>びまん性汎細気管支炎</t>
  </si>
  <si>
    <t>遺伝性ＱＴ延長症候群</t>
  </si>
  <si>
    <t>先天性ミオパチー</t>
  </si>
  <si>
    <t>成人スティル病</t>
    <rPh sb="0" eb="2">
      <t>セイジン</t>
    </rPh>
    <rPh sb="6" eb="7">
      <t>ビョウ</t>
    </rPh>
    <phoneticPr fontId="1"/>
  </si>
  <si>
    <t>網膜脈絡膜萎縮症</t>
  </si>
  <si>
    <t>自己免疫性肝炎</t>
  </si>
  <si>
    <t>東京都の対象疾病　　小計</t>
    <rPh sb="0" eb="2">
      <t>トウキョウ</t>
    </rPh>
    <rPh sb="2" eb="3">
      <t>ト</t>
    </rPh>
    <rPh sb="4" eb="6">
      <t>タイショウ</t>
    </rPh>
    <rPh sb="6" eb="8">
      <t>シッペイ</t>
    </rPh>
    <rPh sb="10" eb="12">
      <t>ショウケイ</t>
    </rPh>
    <phoneticPr fontId="1"/>
  </si>
  <si>
    <t>人工透析を必要とする腎不全</t>
  </si>
  <si>
    <t>東京都の対象疾病　　計</t>
    <rPh sb="0" eb="2">
      <t>トウキョウ</t>
    </rPh>
    <rPh sb="2" eb="3">
      <t>ト</t>
    </rPh>
    <rPh sb="4" eb="6">
      <t>タイショウ</t>
    </rPh>
    <rPh sb="6" eb="8">
      <t>シッペイ</t>
    </rPh>
    <rPh sb="10" eb="11">
      <t>ケイ</t>
    </rPh>
    <phoneticPr fontId="1"/>
  </si>
  <si>
    <t>当月</t>
    <rPh sb="0" eb="2">
      <t>トウゲツ</t>
    </rPh>
    <phoneticPr fontId="1"/>
  </si>
  <si>
    <t>人</t>
    <rPh sb="0" eb="1">
      <t>ニン</t>
    </rPh>
    <phoneticPr fontId="1"/>
  </si>
  <si>
    <t>当月重症度</t>
    <rPh sb="0" eb="2">
      <t>トウゲツ</t>
    </rPh>
    <rPh sb="2" eb="4">
      <t>ジュウショウ</t>
    </rPh>
    <rPh sb="4" eb="5">
      <t>ド</t>
    </rPh>
    <phoneticPr fontId="1"/>
  </si>
  <si>
    <t>前月</t>
    <rPh sb="0" eb="2">
      <t>ゼンゲツ</t>
    </rPh>
    <phoneticPr fontId="1"/>
  </si>
  <si>
    <t>前月重症度</t>
    <rPh sb="0" eb="2">
      <t>ゼンゲツ</t>
    </rPh>
    <rPh sb="2" eb="4">
      <t>ジュウショウ</t>
    </rPh>
    <rPh sb="4" eb="5">
      <t>ド</t>
    </rPh>
    <phoneticPr fontId="1"/>
  </si>
  <si>
    <t>当月－前月＝</t>
    <rPh sb="0" eb="2">
      <t>トウゲツ</t>
    </rPh>
    <rPh sb="3" eb="5">
      <t>ゼンゲツ</t>
    </rPh>
    <phoneticPr fontId="1"/>
  </si>
  <si>
    <t>人増</t>
    <rPh sb="0" eb="2">
      <t>ニンゾウ</t>
    </rPh>
    <phoneticPr fontId="1"/>
  </si>
  <si>
    <t>対認定患者比</t>
    <rPh sb="0" eb="1">
      <t>タイ</t>
    </rPh>
    <rPh sb="1" eb="3">
      <t>ニンテイ</t>
    </rPh>
    <rPh sb="3" eb="5">
      <t>カンジャ</t>
    </rPh>
    <rPh sb="5" eb="6">
      <t>ヒ</t>
    </rPh>
    <phoneticPr fontId="1"/>
  </si>
  <si>
    <t>対前月比</t>
    <rPh sb="0" eb="1">
      <t>タイ</t>
    </rPh>
    <rPh sb="1" eb="4">
      <t>ゼンゲツヒ</t>
    </rPh>
    <phoneticPr fontId="1"/>
  </si>
  <si>
    <t>前年同月</t>
    <rPh sb="0" eb="2">
      <t>ゼンネン</t>
    </rPh>
    <rPh sb="2" eb="4">
      <t>ドウゲツ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</si>
  <si>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</si>
  <si>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％増</t>
    <rPh sb="1" eb="2">
      <t>ゾウ</t>
    </rPh>
    <phoneticPr fontId="1"/>
  </si>
  <si>
    <t>疾　　病　　名</t>
    <rPh sb="0" eb="1">
      <t>シツ</t>
    </rPh>
    <rPh sb="3" eb="4">
      <t>ビョウ</t>
    </rPh>
    <rPh sb="6" eb="7">
      <t>メイ</t>
    </rPh>
    <phoneticPr fontId="1"/>
  </si>
  <si>
    <t>内　　　　　訳</t>
    <rPh sb="0" eb="1">
      <t>ウチ</t>
    </rPh>
    <rPh sb="6" eb="7">
      <t>ヤク</t>
    </rPh>
    <phoneticPr fontId="1"/>
  </si>
  <si>
    <t>認　　定</t>
    <rPh sb="0" eb="1">
      <t>シノブ</t>
    </rPh>
    <rPh sb="3" eb="4">
      <t>サダム</t>
    </rPh>
    <phoneticPr fontId="1"/>
  </si>
  <si>
    <t>総　　　　　計</t>
    <rPh sb="0" eb="1">
      <t>フサ</t>
    </rPh>
    <rPh sb="6" eb="7">
      <t>ケイ</t>
    </rPh>
    <phoneticPr fontId="1"/>
  </si>
  <si>
    <t xml:space="preserve"> 注１．認定は更新認定を含む。</t>
    <rPh sb="1" eb="2">
      <t>チュウ</t>
    </rPh>
    <rPh sb="4" eb="6">
      <t>ニンテイ</t>
    </rPh>
    <rPh sb="7" eb="9">
      <t>コウシン</t>
    </rPh>
    <rPh sb="9" eb="11">
      <t>ニンテイ</t>
    </rPh>
    <rPh sb="12" eb="13">
      <t>フク</t>
    </rPh>
    <phoneticPr fontId="1"/>
  </si>
  <si>
    <t xml:space="preserve"> (内重症）</t>
    <rPh sb="2" eb="3">
      <t>ウチ</t>
    </rPh>
    <rPh sb="3" eb="5">
      <t>ジュウショウ</t>
    </rPh>
    <phoneticPr fontId="1"/>
  </si>
  <si>
    <t xml:space="preserve"> (内重症)</t>
    <rPh sb="2" eb="3">
      <t>ウチ</t>
    </rPh>
    <rPh sb="3" eb="5">
      <t>ジュウショウ</t>
    </rPh>
    <phoneticPr fontId="1"/>
  </si>
  <si>
    <t xml:space="preserve">   ２．「慢性肝炎」、「肝硬変・ヘパトーム」については、平成14年9月30日をもって廃止。また、住民税非課税世帯に対する経過措置についても、
　　　平成17年9月30日をもって終了した。</t>
    <rPh sb="6" eb="8">
      <t>マンセイ</t>
    </rPh>
    <rPh sb="8" eb="10">
      <t>カンエン</t>
    </rPh>
    <rPh sb="13" eb="16">
      <t>カンコウヘン</t>
    </rPh>
    <rPh sb="29" eb="31">
      <t>ヘイセイ</t>
    </rPh>
    <rPh sb="33" eb="34">
      <t>ネン</t>
    </rPh>
    <rPh sb="35" eb="36">
      <t>ガツ</t>
    </rPh>
    <rPh sb="38" eb="39">
      <t>ニチ</t>
    </rPh>
    <rPh sb="43" eb="45">
      <t>ハイシ</t>
    </rPh>
    <rPh sb="49" eb="52">
      <t>ジュウミンゼイ</t>
    </rPh>
    <rPh sb="52" eb="55">
      <t>ヒカゼイ</t>
    </rPh>
    <rPh sb="55" eb="57">
      <t>セタイ</t>
    </rPh>
    <rPh sb="58" eb="59">
      <t>タイ</t>
    </rPh>
    <rPh sb="61" eb="63">
      <t>ケイカ</t>
    </rPh>
    <rPh sb="63" eb="65">
      <t>ソチ</t>
    </rPh>
    <rPh sb="75" eb="77">
      <t>ヘイセイ</t>
    </rPh>
    <rPh sb="79" eb="80">
      <t>ネン</t>
    </rPh>
    <rPh sb="81" eb="82">
      <t>ガツ</t>
    </rPh>
    <rPh sb="84" eb="85">
      <t>ニチ</t>
    </rPh>
    <rPh sb="89" eb="91">
      <t>シュウリョウ</t>
    </rPh>
    <phoneticPr fontId="1"/>
  </si>
  <si>
    <t xml:space="preserve">   ３．平成17年10月1日より疾病（脊髄空洞症）を追加する。</t>
    <rPh sb="5" eb="7">
      <t>ヘイセイ</t>
    </rPh>
    <rPh sb="9" eb="10">
      <t>ネン</t>
    </rPh>
    <rPh sb="12" eb="13">
      <t>ガツ</t>
    </rPh>
    <rPh sb="14" eb="15">
      <t>ニチ</t>
    </rPh>
    <rPh sb="17" eb="19">
      <t>シッペイ</t>
    </rPh>
    <rPh sb="20" eb="22">
      <t>セキズイ</t>
    </rPh>
    <rPh sb="22" eb="24">
      <t>クウドウ</t>
    </rPh>
    <rPh sb="24" eb="25">
      <t>ショウ</t>
    </rPh>
    <rPh sb="27" eb="29">
      <t>ツイカ</t>
    </rPh>
    <phoneticPr fontId="1"/>
  </si>
  <si>
    <t xml:space="preserve">   ４．平成21年10月1日より11疾病（新規7、都単独疾病から組替え4）を追加する。</t>
    <rPh sb="5" eb="7">
      <t>ヘイセイ</t>
    </rPh>
    <rPh sb="9" eb="10">
      <t>ネン</t>
    </rPh>
    <rPh sb="12" eb="13">
      <t>ガツ</t>
    </rPh>
    <rPh sb="14" eb="15">
      <t>ニチ</t>
    </rPh>
    <rPh sb="19" eb="21">
      <t>シッペイ</t>
    </rPh>
    <rPh sb="22" eb="24">
      <t>シンキ</t>
    </rPh>
    <rPh sb="26" eb="27">
      <t>ト</t>
    </rPh>
    <rPh sb="27" eb="29">
      <t>タンドク</t>
    </rPh>
    <rPh sb="29" eb="31">
      <t>シッペイ</t>
    </rPh>
    <rPh sb="33" eb="35">
      <t>クミカ</t>
    </rPh>
    <rPh sb="39" eb="41">
      <t>ツイカ</t>
    </rPh>
    <phoneticPr fontId="1"/>
  </si>
  <si>
    <t>パーキンソン病</t>
    <phoneticPr fontId="4"/>
  </si>
  <si>
    <t>アミロイドーシス</t>
    <phoneticPr fontId="1"/>
  </si>
  <si>
    <t>表皮水疱症</t>
    <phoneticPr fontId="1"/>
  </si>
  <si>
    <t>遺伝性ニューロパチー</t>
    <phoneticPr fontId="1"/>
  </si>
  <si>
    <t>汎発性強皮症</t>
    <rPh sb="0" eb="1">
      <t>ハン</t>
    </rPh>
    <rPh sb="1" eb="2">
      <t>ハツ</t>
    </rPh>
    <rPh sb="2" eb="3">
      <t>セイ</t>
    </rPh>
    <rPh sb="3" eb="4">
      <t>ツヨシ</t>
    </rPh>
    <phoneticPr fontId="4"/>
  </si>
  <si>
    <t>第５表</t>
    <phoneticPr fontId="1"/>
  </si>
  <si>
    <t>モヤモヤ病（ウィリス動脈輪閉塞症）</t>
    <phoneticPr fontId="4"/>
  </si>
  <si>
    <t>％</t>
    <phoneticPr fontId="1"/>
  </si>
  <si>
    <t>資料：保健政策部疾病対策課</t>
    <phoneticPr fontId="1"/>
  </si>
  <si>
    <t>月</t>
    <rPh sb="0" eb="1">
      <t>ツキ</t>
    </rPh>
    <phoneticPr fontId="1"/>
  </si>
  <si>
    <t>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</si>
</sst>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77" formatCode="\(_ * #,##0_ \);_ * \-#,##0_ ;\(_ * &quot;-&quot;_ \);_ @_ "/>
    <numFmt numFmtId="178" formatCode="\(_ * #,##0\);_ * \-#,##0_ ;\(_ * &quot;-&quot;\);_ @_ "/>
    <numFmt numFmtId="179" formatCode="0_);[Red]\(0\)"/>
    <numFmt numFmtId="180" formatCode="\(&quot;平&quot;&quot;成&quot;0&quot;年&quot;"/>
    <numFmt numFmtId="181" formatCode="0&quot;月&quot;&quot;分&quot;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b/>
      <sz val="7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8"/>
      <name val="ＭＳ 明朝"/>
      <family val="1"/>
      <charset val="128"/>
    </font>
    <font>
      <sz val="8"/>
      <color indexed="18"/>
      <name val="ＭＳ 明朝"/>
      <family val="1"/>
      <charset val="128"/>
    </font>
    <font>
      <sz val="7"/>
      <color indexed="18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 applyFill="1">
      <alignment vertical="center"/>
    </xf>
    <xf numFmtId="3" fontId="2" fillId="0" borderId="0" xfId="0" applyNumberFormat="1" applyFont="1" applyFill="1">
      <alignment vertical="center"/>
    </xf>
    <xf numFmtId="4" fontId="2" fillId="0" borderId="0" xfId="0" applyNumberFormat="1" applyFont="1" applyFill="1" applyAlignment="1">
      <alignment vertical="center"/>
    </xf>
    <xf numFmtId="0" fontId="3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1" fontId="4" fillId="0" borderId="0" xfId="0" applyNumberFormat="1" applyFont="1" applyFill="1" applyBorder="1">
      <alignment vertical="center"/>
    </xf>
    <xf numFmtId="178" fontId="4" fillId="0" borderId="0" xfId="0" applyNumberFormat="1" applyFont="1" applyFill="1" applyBorder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6" fillId="0" borderId="8" xfId="0" applyNumberFormat="1" applyFont="1" applyFill="1" applyBorder="1" applyAlignment="1">
      <alignment vertical="center" shrinkToFit="1"/>
    </xf>
    <xf numFmtId="178" fontId="6" fillId="0" borderId="8" xfId="0" applyNumberFormat="1" applyFont="1" applyFill="1" applyBorder="1" applyAlignment="1">
      <alignment vertical="center" shrinkToFit="1"/>
    </xf>
    <xf numFmtId="41" fontId="6" fillId="0" borderId="0" xfId="0" applyNumberFormat="1" applyFont="1" applyFill="1" applyBorder="1">
      <alignment vertical="center"/>
    </xf>
    <xf numFmtId="41" fontId="4" fillId="0" borderId="0" xfId="0" applyNumberFormat="1" applyFont="1" applyFill="1" applyBorder="1" applyAlignment="1">
      <alignment vertical="center" shrinkToFit="1"/>
    </xf>
    <xf numFmtId="41" fontId="6" fillId="0" borderId="5" xfId="0" applyNumberFormat="1" applyFont="1" applyFill="1" applyBorder="1" applyAlignment="1">
      <alignment vertical="center" shrinkToFit="1"/>
    </xf>
    <xf numFmtId="178" fontId="6" fillId="0" borderId="7" xfId="0" applyNumberFormat="1" applyFont="1" applyFill="1" applyBorder="1" applyAlignment="1">
      <alignment vertical="center" shrinkToFit="1"/>
    </xf>
    <xf numFmtId="41" fontId="6" fillId="0" borderId="7" xfId="0" applyNumberFormat="1" applyFont="1" applyFill="1" applyBorder="1" applyAlignment="1">
      <alignment vertical="center" shrinkToFit="1"/>
    </xf>
    <xf numFmtId="41" fontId="6" fillId="0" borderId="9" xfId="0" applyNumberFormat="1" applyFont="1" applyFill="1" applyBorder="1" applyAlignment="1">
      <alignment vertical="center" shrinkToFit="1"/>
    </xf>
    <xf numFmtId="178" fontId="6" fillId="0" borderId="0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41" fontId="6" fillId="0" borderId="11" xfId="0" applyNumberFormat="1" applyFont="1" applyFill="1" applyBorder="1" applyAlignment="1">
      <alignment vertical="center" shrinkToFit="1"/>
    </xf>
    <xf numFmtId="41" fontId="6" fillId="0" borderId="12" xfId="0" applyNumberFormat="1" applyFont="1" applyFill="1" applyBorder="1" applyAlignment="1">
      <alignment vertical="center" shrinkToFit="1"/>
    </xf>
    <xf numFmtId="178" fontId="6" fillId="0" borderId="8" xfId="0" applyNumberFormat="1" applyFont="1" applyFill="1" applyBorder="1">
      <alignment vertical="center"/>
    </xf>
    <xf numFmtId="178" fontId="6" fillId="0" borderId="12" xfId="0" applyNumberFormat="1" applyFont="1" applyFill="1" applyBorder="1" applyAlignment="1">
      <alignment vertical="center" shrinkToFit="1"/>
    </xf>
    <xf numFmtId="41" fontId="6" fillId="0" borderId="9" xfId="0" applyNumberFormat="1" applyFont="1" applyFill="1" applyBorder="1">
      <alignment vertical="center"/>
    </xf>
    <xf numFmtId="41" fontId="6" fillId="0" borderId="10" xfId="0" applyNumberFormat="1" applyFont="1" applyFill="1" applyBorder="1">
      <alignment vertical="center"/>
    </xf>
    <xf numFmtId="41" fontId="6" fillId="0" borderId="8" xfId="0" applyNumberFormat="1" applyFont="1" applyFill="1" applyBorder="1">
      <alignment vertical="center"/>
    </xf>
    <xf numFmtId="41" fontId="6" fillId="0" borderId="12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41" fontId="6" fillId="0" borderId="6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>
      <alignment vertical="center" shrinkToFit="1"/>
    </xf>
    <xf numFmtId="41" fontId="4" fillId="0" borderId="9" xfId="0" applyNumberFormat="1" applyFont="1" applyFill="1" applyBorder="1" applyAlignment="1">
      <alignment vertical="center" shrinkToFit="1"/>
    </xf>
    <xf numFmtId="41" fontId="4" fillId="0" borderId="10" xfId="0" applyNumberFormat="1" applyFont="1" applyFill="1" applyBorder="1" applyAlignment="1">
      <alignment vertical="center" shrinkToFit="1"/>
    </xf>
    <xf numFmtId="41" fontId="4" fillId="0" borderId="9" xfId="0" applyNumberFormat="1" applyFont="1" applyFill="1" applyBorder="1">
      <alignment vertical="center"/>
    </xf>
    <xf numFmtId="41" fontId="4" fillId="0" borderId="10" xfId="0" applyNumberFormat="1" applyFont="1" applyFill="1" applyBorder="1">
      <alignment vertical="center"/>
    </xf>
    <xf numFmtId="178" fontId="4" fillId="0" borderId="10" xfId="0" applyNumberFormat="1" applyFont="1" applyFill="1" applyBorder="1">
      <alignment vertical="center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77" fontId="2" fillId="0" borderId="0" xfId="0" applyNumberFormat="1" applyFont="1" applyFill="1">
      <alignment vertical="center"/>
    </xf>
    <xf numFmtId="0" fontId="3" fillId="0" borderId="13" xfId="0" applyFont="1" applyFill="1" applyBorder="1" applyAlignment="1">
      <alignment horizontal="right" vertical="top"/>
    </xf>
    <xf numFmtId="0" fontId="5" fillId="0" borderId="14" xfId="0" applyFont="1" applyFill="1" applyBorder="1" applyAlignment="1">
      <alignment horizontal="distributed" vertical="center" indent="5"/>
    </xf>
    <xf numFmtId="0" fontId="5" fillId="0" borderId="15" xfId="0" applyFont="1" applyFill="1" applyBorder="1" applyAlignment="1">
      <alignment horizontal="distributed" vertical="center" indent="5"/>
    </xf>
    <xf numFmtId="0" fontId="5" fillId="0" borderId="16" xfId="0" applyFont="1" applyFill="1" applyBorder="1" applyAlignment="1">
      <alignment horizontal="distributed" vertical="center" indent="5"/>
    </xf>
    <xf numFmtId="181" fontId="8" fillId="0" borderId="0" xfId="0" applyNumberFormat="1" applyFont="1" applyFill="1" applyAlignment="1" applyProtection="1">
      <alignment horizontal="left" vertical="center"/>
      <protection locked="0"/>
    </xf>
    <xf numFmtId="179" fontId="5" fillId="0" borderId="15" xfId="0" applyNumberFormat="1" applyFont="1" applyFill="1" applyBorder="1" applyAlignment="1">
      <alignment horizontal="center" vertical="center"/>
    </xf>
    <xf numFmtId="17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41" fontId="10" fillId="0" borderId="0" xfId="0" applyNumberFormat="1" applyFont="1" applyFill="1" applyBorder="1" applyProtection="1">
      <alignment vertical="center"/>
      <protection locked="0"/>
    </xf>
    <xf numFmtId="178" fontId="10" fillId="0" borderId="0" xfId="0" applyNumberFormat="1" applyFont="1" applyFill="1" applyBorder="1" applyProtection="1">
      <alignment vertical="center"/>
      <protection locked="0"/>
    </xf>
    <xf numFmtId="41" fontId="10" fillId="0" borderId="17" xfId="0" applyNumberFormat="1" applyFont="1" applyFill="1" applyBorder="1" applyAlignment="1" applyProtection="1">
      <alignment vertical="center" shrinkToFit="1"/>
      <protection locked="0"/>
    </xf>
    <xf numFmtId="41" fontId="10" fillId="0" borderId="18" xfId="0" applyNumberFormat="1" applyFont="1" applyFill="1" applyBorder="1" applyAlignment="1" applyProtection="1">
      <alignment vertical="center" shrinkToFit="1"/>
      <protection locked="0"/>
    </xf>
    <xf numFmtId="41" fontId="10" fillId="0" borderId="0" xfId="0" applyNumberFormat="1" applyFont="1" applyFill="1" applyBorder="1" applyAlignment="1" applyProtection="1">
      <alignment vertical="center" shrinkToFit="1"/>
      <protection locked="0"/>
    </xf>
    <xf numFmtId="41" fontId="10" fillId="0" borderId="9" xfId="0" applyNumberFormat="1" applyFont="1" applyFill="1" applyBorder="1" applyAlignment="1" applyProtection="1">
      <alignment vertical="center" shrinkToFit="1"/>
      <protection locked="0"/>
    </xf>
    <xf numFmtId="41" fontId="10" fillId="0" borderId="10" xfId="0" applyNumberFormat="1" applyFont="1" applyFill="1" applyBorder="1" applyAlignment="1" applyProtection="1">
      <alignment vertical="center" shrinkToFit="1"/>
      <protection locked="0"/>
    </xf>
    <xf numFmtId="41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41" fontId="6" fillId="0" borderId="7" xfId="0" applyNumberFormat="1" applyFont="1" applyFill="1" applyBorder="1" applyAlignment="1" applyProtection="1">
      <alignment vertical="center" shrinkToFit="1"/>
    </xf>
    <xf numFmtId="41" fontId="4" fillId="0" borderId="0" xfId="0" applyNumberFormat="1" applyFont="1" applyFill="1" applyBorder="1" applyProtection="1">
      <alignment vertical="center"/>
    </xf>
    <xf numFmtId="41" fontId="6" fillId="0" borderId="0" xfId="0" applyNumberFormat="1" applyFont="1" applyFill="1" applyBorder="1" applyProtection="1">
      <alignment vertical="center"/>
    </xf>
    <xf numFmtId="41" fontId="6" fillId="0" borderId="8" xfId="0" applyNumberFormat="1" applyFont="1" applyFill="1" applyBorder="1" applyAlignment="1" applyProtection="1">
      <alignment vertical="center" shrinkToFit="1"/>
    </xf>
    <xf numFmtId="180" fontId="3" fillId="0" borderId="13" xfId="0" applyNumberFormat="1" applyFont="1" applyFill="1" applyBorder="1" applyAlignment="1">
      <alignment horizontal="right" vertical="top"/>
    </xf>
    <xf numFmtId="181" fontId="3" fillId="0" borderId="13" xfId="0" applyNumberFormat="1" applyFont="1" applyFill="1" applyBorder="1" applyAlignment="1">
      <alignment horizontal="right" vertical="top"/>
    </xf>
    <xf numFmtId="41" fontId="10" fillId="0" borderId="17" xfId="0" applyNumberFormat="1" applyFont="1" applyFill="1" applyBorder="1" applyProtection="1">
      <alignment vertical="center"/>
      <protection locked="0"/>
    </xf>
    <xf numFmtId="41" fontId="10" fillId="0" borderId="18" xfId="0" applyNumberFormat="1" applyFont="1" applyFill="1" applyBorder="1" applyProtection="1">
      <alignment vertical="center"/>
      <protection locked="0"/>
    </xf>
    <xf numFmtId="41" fontId="10" fillId="0" borderId="9" xfId="0" applyNumberFormat="1" applyFont="1" applyFill="1" applyBorder="1" applyProtection="1">
      <alignment vertical="center"/>
      <protection locked="0"/>
    </xf>
    <xf numFmtId="41" fontId="10" fillId="0" borderId="10" xfId="0" applyNumberFormat="1" applyFont="1" applyFill="1" applyBorder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11" fillId="0" borderId="0" xfId="0" applyFont="1" applyFill="1">
      <alignment vertical="center"/>
    </xf>
    <xf numFmtId="0" fontId="11" fillId="0" borderId="0" xfId="0" applyFont="1" applyFill="1" applyAlignment="1"/>
    <xf numFmtId="0" fontId="2" fillId="0" borderId="0" xfId="0" applyFont="1" applyFill="1" applyAlignment="1" applyProtection="1">
      <alignment horizontal="center" vertical="center"/>
      <protection locked="0"/>
    </xf>
    <xf numFmtId="177" fontId="2" fillId="0" borderId="0" xfId="0" applyNumberFormat="1" applyFont="1" applyFill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3" fontId="9" fillId="0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/>
    </xf>
    <xf numFmtId="180" fontId="3" fillId="0" borderId="13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4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80" fontId="8" fillId="0" borderId="13" xfId="0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41" fontId="4" fillId="0" borderId="0" xfId="0" applyNumberFormat="1" applyFont="1" applyFill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111"/>
  <sheetViews>
    <sheetView tabSelected="1" zoomScale="145" zoomScaleNormal="145" zoomScaleSheetLayoutView="135" workbookViewId="0">
      <pane ySplit="5" topLeftCell="A6" activePane="bottomLeft" state="frozenSplit"/>
      <selection pane="bottomLeft" activeCell="I110" sqref="I110:J110"/>
    </sheetView>
  </sheetViews>
  <sheetFormatPr defaultRowHeight="10.5" x14ac:dyDescent="0.15"/>
  <cols>
    <col min="1" max="1" width="2" style="1" customWidth="1"/>
    <col min="2" max="2" width="18.375" style="1" customWidth="1"/>
    <col min="3" max="3" width="6.5" style="1" customWidth="1"/>
    <col min="4" max="4" width="6.875" style="1" customWidth="1"/>
    <col min="5" max="5" width="6.5" style="1" customWidth="1"/>
    <col min="6" max="6" width="7.125" style="1" customWidth="1"/>
    <col min="7" max="7" width="6.5" style="1" customWidth="1"/>
    <col min="8" max="8" width="5.875" style="1" customWidth="1"/>
    <col min="9" max="9" width="6.5" style="1" customWidth="1"/>
    <col min="10" max="10" width="5.875" style="1" customWidth="1"/>
    <col min="11" max="11" width="6.5" style="1" customWidth="1"/>
    <col min="12" max="12" width="6.875" style="1" customWidth="1"/>
    <col min="13" max="13" width="6.5" style="1" customWidth="1"/>
    <col min="14" max="14" width="7.125" style="1" customWidth="1"/>
    <col min="15" max="15" width="7.5" style="1" bestFit="1" customWidth="1"/>
    <col min="16" max="16" width="7" style="1" customWidth="1"/>
    <col min="17" max="16384" width="9" style="1"/>
  </cols>
  <sheetData>
    <row r="1" spans="1:18" s="4" customFormat="1" ht="18.95" customHeight="1" x14ac:dyDescent="0.15">
      <c r="A1" s="77"/>
      <c r="B1" s="79" t="s">
        <v>115</v>
      </c>
      <c r="C1" s="79" t="s">
        <v>1</v>
      </c>
      <c r="M1" s="95"/>
      <c r="N1" s="95"/>
      <c r="O1" s="95"/>
      <c r="P1" s="95"/>
    </row>
    <row r="2" spans="1:18" s="48" customFormat="1" ht="15.95" customHeight="1" thickBot="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97">
        <v>26</v>
      </c>
      <c r="O2" s="98"/>
      <c r="P2" s="55">
        <v>7</v>
      </c>
    </row>
    <row r="3" spans="1:18" ht="15" customHeight="1" thickTop="1" x14ac:dyDescent="0.15">
      <c r="B3" s="5" t="s">
        <v>100</v>
      </c>
      <c r="C3" s="52"/>
      <c r="D3" s="57">
        <f>+IF(P2=1,12,P2-1)</f>
        <v>6</v>
      </c>
      <c r="E3" s="58" t="s">
        <v>119</v>
      </c>
      <c r="F3" s="58" t="s">
        <v>120</v>
      </c>
      <c r="G3" s="91" t="s">
        <v>102</v>
      </c>
      <c r="H3" s="91"/>
      <c r="I3" s="91" t="s">
        <v>2</v>
      </c>
      <c r="J3" s="91"/>
      <c r="K3" s="52"/>
      <c r="L3" s="56">
        <f>+P2</f>
        <v>7</v>
      </c>
      <c r="M3" s="53" t="s">
        <v>119</v>
      </c>
      <c r="N3" s="53" t="s">
        <v>120</v>
      </c>
      <c r="O3" s="53"/>
      <c r="P3" s="54"/>
    </row>
    <row r="4" spans="1:18" s="17" customFormat="1" ht="15" customHeight="1" x14ac:dyDescent="0.15">
      <c r="B4" s="6" t="s">
        <v>101</v>
      </c>
      <c r="C4" s="14" t="s">
        <v>3</v>
      </c>
      <c r="D4" s="15" t="s">
        <v>105</v>
      </c>
      <c r="E4" s="14" t="s">
        <v>4</v>
      </c>
      <c r="F4" s="15" t="s">
        <v>5</v>
      </c>
      <c r="G4" s="6" t="s">
        <v>3</v>
      </c>
      <c r="H4" s="6" t="s">
        <v>4</v>
      </c>
      <c r="I4" s="6" t="s">
        <v>3</v>
      </c>
      <c r="J4" s="6" t="s">
        <v>4</v>
      </c>
      <c r="K4" s="14" t="s">
        <v>3</v>
      </c>
      <c r="L4" s="15" t="s">
        <v>105</v>
      </c>
      <c r="M4" s="14" t="s">
        <v>4</v>
      </c>
      <c r="N4" s="16" t="s">
        <v>5</v>
      </c>
      <c r="O4" s="14" t="s">
        <v>6</v>
      </c>
      <c r="P4" s="15" t="s">
        <v>105</v>
      </c>
    </row>
    <row r="5" spans="1:18" ht="13.5" customHeight="1" x14ac:dyDescent="0.15">
      <c r="B5" s="7" t="s">
        <v>103</v>
      </c>
      <c r="C5" s="25">
        <f>C66+C97</f>
        <v>71921</v>
      </c>
      <c r="D5" s="26">
        <f t="shared" ref="D5:P5" si="0">D66+D97</f>
        <v>15598</v>
      </c>
      <c r="E5" s="27">
        <f t="shared" si="0"/>
        <v>39867</v>
      </c>
      <c r="F5" s="26">
        <f t="shared" si="0"/>
        <v>14508</v>
      </c>
      <c r="G5" s="25">
        <f t="shared" si="0"/>
        <v>7613</v>
      </c>
      <c r="H5" s="40">
        <f t="shared" si="0"/>
        <v>8017</v>
      </c>
      <c r="I5" s="27">
        <f t="shared" si="0"/>
        <v>7130</v>
      </c>
      <c r="J5" s="40">
        <f t="shared" si="0"/>
        <v>7948</v>
      </c>
      <c r="K5" s="67">
        <f t="shared" si="0"/>
        <v>72404</v>
      </c>
      <c r="L5" s="26">
        <f t="shared" si="0"/>
        <v>15593</v>
      </c>
      <c r="M5" s="27">
        <f t="shared" si="0"/>
        <v>39936</v>
      </c>
      <c r="N5" s="26">
        <f t="shared" si="0"/>
        <v>14524</v>
      </c>
      <c r="O5" s="21">
        <f t="shared" si="0"/>
        <v>112340</v>
      </c>
      <c r="P5" s="34">
        <f t="shared" si="0"/>
        <v>30117</v>
      </c>
    </row>
    <row r="6" spans="1:18" ht="13.5" customHeight="1" x14ac:dyDescent="0.15">
      <c r="B6" s="8" t="s">
        <v>7</v>
      </c>
      <c r="C6" s="59">
        <v>1531</v>
      </c>
      <c r="D6" s="60">
        <v>21</v>
      </c>
      <c r="E6" s="59">
        <v>316</v>
      </c>
      <c r="F6" s="60">
        <v>8</v>
      </c>
      <c r="G6" s="61">
        <v>24</v>
      </c>
      <c r="H6" s="62">
        <v>1</v>
      </c>
      <c r="I6" s="63">
        <v>7</v>
      </c>
      <c r="J6" s="62">
        <v>2</v>
      </c>
      <c r="K6" s="68">
        <f>C6+G6-I6</f>
        <v>1548</v>
      </c>
      <c r="L6" s="60">
        <v>21</v>
      </c>
      <c r="M6" s="68">
        <f>E6+H6-J6</f>
        <v>315</v>
      </c>
      <c r="N6" s="60">
        <v>8</v>
      </c>
      <c r="O6" s="18">
        <f>K6+M6</f>
        <v>1863</v>
      </c>
      <c r="P6" s="47">
        <f>L6+N6</f>
        <v>29</v>
      </c>
    </row>
    <row r="7" spans="1:18" ht="13.5" customHeight="1" x14ac:dyDescent="0.15">
      <c r="B7" s="8" t="s">
        <v>8</v>
      </c>
      <c r="C7" s="59">
        <v>1782</v>
      </c>
      <c r="D7" s="60">
        <v>88</v>
      </c>
      <c r="E7" s="59">
        <v>156</v>
      </c>
      <c r="F7" s="60">
        <v>29</v>
      </c>
      <c r="G7" s="64">
        <v>24</v>
      </c>
      <c r="H7" s="65">
        <v>1</v>
      </c>
      <c r="I7" s="63">
        <v>9</v>
      </c>
      <c r="J7" s="65">
        <v>1</v>
      </c>
      <c r="K7" s="68">
        <f t="shared" ref="K7:K62" si="1">C7+G7-I7</f>
        <v>1797</v>
      </c>
      <c r="L7" s="60">
        <v>88</v>
      </c>
      <c r="M7" s="68">
        <f t="shared" ref="M7:M62" si="2">E7+H7-J7</f>
        <v>156</v>
      </c>
      <c r="N7" s="60">
        <v>28</v>
      </c>
      <c r="O7" s="18">
        <f t="shared" ref="O7:O62" si="3">K7+M7</f>
        <v>1953</v>
      </c>
      <c r="P7" s="47">
        <f t="shared" ref="P7:P62" si="4">L7+N7</f>
        <v>116</v>
      </c>
      <c r="R7" s="39"/>
    </row>
    <row r="8" spans="1:18" ht="13.5" customHeight="1" x14ac:dyDescent="0.15">
      <c r="B8" s="8" t="s">
        <v>9</v>
      </c>
      <c r="C8" s="59">
        <v>1336</v>
      </c>
      <c r="D8" s="60">
        <v>14</v>
      </c>
      <c r="E8" s="59">
        <v>727</v>
      </c>
      <c r="F8" s="60">
        <v>11</v>
      </c>
      <c r="G8" s="64">
        <v>16</v>
      </c>
      <c r="H8" s="65">
        <v>6</v>
      </c>
      <c r="I8" s="63">
        <v>9</v>
      </c>
      <c r="J8" s="65">
        <v>4</v>
      </c>
      <c r="K8" s="68">
        <f t="shared" si="1"/>
        <v>1343</v>
      </c>
      <c r="L8" s="60">
        <v>14</v>
      </c>
      <c r="M8" s="68">
        <f t="shared" si="2"/>
        <v>729</v>
      </c>
      <c r="N8" s="60">
        <v>11</v>
      </c>
      <c r="O8" s="18">
        <f t="shared" si="3"/>
        <v>2072</v>
      </c>
      <c r="P8" s="47">
        <f t="shared" si="4"/>
        <v>25</v>
      </c>
    </row>
    <row r="9" spans="1:18" ht="13.5" customHeight="1" x14ac:dyDescent="0.15">
      <c r="B9" s="8" t="s">
        <v>10</v>
      </c>
      <c r="C9" s="59">
        <v>5475</v>
      </c>
      <c r="D9" s="60">
        <v>99</v>
      </c>
      <c r="E9" s="59">
        <v>671</v>
      </c>
      <c r="F9" s="60">
        <v>16</v>
      </c>
      <c r="G9" s="64">
        <v>56</v>
      </c>
      <c r="H9" s="65">
        <v>3</v>
      </c>
      <c r="I9" s="63">
        <v>28</v>
      </c>
      <c r="J9" s="65">
        <v>8</v>
      </c>
      <c r="K9" s="68">
        <f t="shared" si="1"/>
        <v>5503</v>
      </c>
      <c r="L9" s="60">
        <v>101</v>
      </c>
      <c r="M9" s="68">
        <f t="shared" si="2"/>
        <v>666</v>
      </c>
      <c r="N9" s="60">
        <v>16</v>
      </c>
      <c r="O9" s="18">
        <f t="shared" si="3"/>
        <v>6169</v>
      </c>
      <c r="P9" s="47">
        <f t="shared" si="4"/>
        <v>117</v>
      </c>
    </row>
    <row r="10" spans="1:18" ht="13.5" customHeight="1" x14ac:dyDescent="0.15">
      <c r="B10" s="8" t="s">
        <v>11</v>
      </c>
      <c r="C10" s="59">
        <v>16</v>
      </c>
      <c r="D10" s="60">
        <v>16</v>
      </c>
      <c r="E10" s="59">
        <v>112</v>
      </c>
      <c r="F10" s="60">
        <v>112</v>
      </c>
      <c r="G10" s="64">
        <v>9</v>
      </c>
      <c r="H10" s="65">
        <v>75</v>
      </c>
      <c r="I10" s="66">
        <v>9</v>
      </c>
      <c r="J10" s="65">
        <v>76</v>
      </c>
      <c r="K10" s="68">
        <f t="shared" si="1"/>
        <v>16</v>
      </c>
      <c r="L10" s="60">
        <v>16</v>
      </c>
      <c r="M10" s="68">
        <f t="shared" si="2"/>
        <v>111</v>
      </c>
      <c r="N10" s="60">
        <v>111</v>
      </c>
      <c r="O10" s="18">
        <f t="shared" si="3"/>
        <v>127</v>
      </c>
      <c r="P10" s="47">
        <f t="shared" si="4"/>
        <v>127</v>
      </c>
    </row>
    <row r="11" spans="1:18" ht="13.5" customHeight="1" x14ac:dyDescent="0.15">
      <c r="B11" s="8" t="s">
        <v>12</v>
      </c>
      <c r="C11" s="59">
        <v>516</v>
      </c>
      <c r="D11" s="60">
        <v>11</v>
      </c>
      <c r="E11" s="59">
        <v>291</v>
      </c>
      <c r="F11" s="60">
        <v>9</v>
      </c>
      <c r="G11" s="64">
        <v>9</v>
      </c>
      <c r="H11" s="65">
        <v>1</v>
      </c>
      <c r="I11" s="63">
        <v>2</v>
      </c>
      <c r="J11" s="65">
        <v>4</v>
      </c>
      <c r="K11" s="68">
        <f t="shared" si="1"/>
        <v>523</v>
      </c>
      <c r="L11" s="60">
        <v>11</v>
      </c>
      <c r="M11" s="68">
        <f t="shared" si="2"/>
        <v>288</v>
      </c>
      <c r="N11" s="60">
        <v>9</v>
      </c>
      <c r="O11" s="18">
        <f t="shared" si="3"/>
        <v>811</v>
      </c>
      <c r="P11" s="47">
        <f t="shared" si="4"/>
        <v>20</v>
      </c>
    </row>
    <row r="12" spans="1:18" ht="13.5" customHeight="1" x14ac:dyDescent="0.15">
      <c r="B12" s="8" t="s">
        <v>13</v>
      </c>
      <c r="C12" s="59">
        <v>1174</v>
      </c>
      <c r="D12" s="60">
        <v>10</v>
      </c>
      <c r="E12" s="59">
        <v>618</v>
      </c>
      <c r="F12" s="60">
        <v>11</v>
      </c>
      <c r="G12" s="64">
        <v>16</v>
      </c>
      <c r="H12" s="65">
        <v>2</v>
      </c>
      <c r="I12" s="66">
        <v>2</v>
      </c>
      <c r="J12" s="65">
        <v>3</v>
      </c>
      <c r="K12" s="68">
        <f t="shared" si="1"/>
        <v>1188</v>
      </c>
      <c r="L12" s="60">
        <v>12</v>
      </c>
      <c r="M12" s="68">
        <f t="shared" si="2"/>
        <v>617</v>
      </c>
      <c r="N12" s="60">
        <v>11</v>
      </c>
      <c r="O12" s="18">
        <f t="shared" si="3"/>
        <v>1805</v>
      </c>
      <c r="P12" s="47">
        <f t="shared" si="4"/>
        <v>23</v>
      </c>
    </row>
    <row r="13" spans="1:18" ht="13.5" customHeight="1" x14ac:dyDescent="0.15">
      <c r="B13" s="8" t="s">
        <v>14</v>
      </c>
      <c r="C13" s="59">
        <v>430</v>
      </c>
      <c r="D13" s="60">
        <v>147</v>
      </c>
      <c r="E13" s="59">
        <v>376</v>
      </c>
      <c r="F13" s="60">
        <v>142</v>
      </c>
      <c r="G13" s="64">
        <v>9</v>
      </c>
      <c r="H13" s="65">
        <v>8</v>
      </c>
      <c r="I13" s="63">
        <v>7</v>
      </c>
      <c r="J13" s="65">
        <v>11</v>
      </c>
      <c r="K13" s="68">
        <f t="shared" si="1"/>
        <v>432</v>
      </c>
      <c r="L13" s="60">
        <v>149</v>
      </c>
      <c r="M13" s="68">
        <f t="shared" si="2"/>
        <v>373</v>
      </c>
      <c r="N13" s="60">
        <v>137</v>
      </c>
      <c r="O13" s="18">
        <f t="shared" si="3"/>
        <v>805</v>
      </c>
      <c r="P13" s="47">
        <f t="shared" si="4"/>
        <v>286</v>
      </c>
    </row>
    <row r="14" spans="1:18" ht="13.5" customHeight="1" x14ac:dyDescent="0.15">
      <c r="B14" s="8" t="s">
        <v>114</v>
      </c>
      <c r="C14" s="59">
        <v>1602</v>
      </c>
      <c r="D14" s="60">
        <v>14</v>
      </c>
      <c r="E14" s="59">
        <v>1035</v>
      </c>
      <c r="F14" s="60">
        <v>12</v>
      </c>
      <c r="G14" s="64">
        <v>15</v>
      </c>
      <c r="H14" s="65">
        <v>9</v>
      </c>
      <c r="I14" s="63">
        <v>7</v>
      </c>
      <c r="J14" s="65">
        <v>7</v>
      </c>
      <c r="K14" s="68">
        <f t="shared" si="1"/>
        <v>1610</v>
      </c>
      <c r="L14" s="60">
        <v>14</v>
      </c>
      <c r="M14" s="68">
        <f t="shared" si="2"/>
        <v>1037</v>
      </c>
      <c r="N14" s="60">
        <v>12</v>
      </c>
      <c r="O14" s="18">
        <f t="shared" si="3"/>
        <v>2647</v>
      </c>
      <c r="P14" s="47">
        <f t="shared" si="4"/>
        <v>26</v>
      </c>
    </row>
    <row r="15" spans="1:18" ht="13.5" customHeight="1" x14ac:dyDescent="0.15">
      <c r="B15" s="8" t="s">
        <v>15</v>
      </c>
      <c r="C15" s="59">
        <v>1266</v>
      </c>
      <c r="D15" s="60">
        <v>12</v>
      </c>
      <c r="E15" s="59">
        <v>534</v>
      </c>
      <c r="F15" s="60">
        <v>19</v>
      </c>
      <c r="G15" s="64">
        <v>16</v>
      </c>
      <c r="H15" s="65">
        <v>6</v>
      </c>
      <c r="I15" s="63">
        <v>3</v>
      </c>
      <c r="J15" s="65">
        <v>6</v>
      </c>
      <c r="K15" s="68">
        <f t="shared" si="1"/>
        <v>1279</v>
      </c>
      <c r="L15" s="60">
        <v>12</v>
      </c>
      <c r="M15" s="68">
        <f t="shared" si="2"/>
        <v>534</v>
      </c>
      <c r="N15" s="60">
        <v>19</v>
      </c>
      <c r="O15" s="18">
        <f t="shared" si="3"/>
        <v>1813</v>
      </c>
      <c r="P15" s="47">
        <f t="shared" si="4"/>
        <v>31</v>
      </c>
    </row>
    <row r="16" spans="1:18" ht="13.5" customHeight="1" x14ac:dyDescent="0.15">
      <c r="B16" s="8" t="s">
        <v>16</v>
      </c>
      <c r="C16" s="59">
        <v>1331</v>
      </c>
      <c r="D16" s="60">
        <v>10</v>
      </c>
      <c r="E16" s="59">
        <v>748</v>
      </c>
      <c r="F16" s="60">
        <v>6</v>
      </c>
      <c r="G16" s="64">
        <v>19</v>
      </c>
      <c r="H16" s="65">
        <v>10</v>
      </c>
      <c r="I16" s="63">
        <v>2</v>
      </c>
      <c r="J16" s="65">
        <v>9</v>
      </c>
      <c r="K16" s="68">
        <f t="shared" si="1"/>
        <v>1348</v>
      </c>
      <c r="L16" s="60">
        <v>10</v>
      </c>
      <c r="M16" s="68">
        <f t="shared" si="2"/>
        <v>749</v>
      </c>
      <c r="N16" s="60">
        <v>6</v>
      </c>
      <c r="O16" s="18">
        <f t="shared" si="3"/>
        <v>2097</v>
      </c>
      <c r="P16" s="47">
        <f t="shared" si="4"/>
        <v>16</v>
      </c>
    </row>
    <row r="17" spans="2:16" ht="13.5" customHeight="1" x14ac:dyDescent="0.15">
      <c r="B17" s="8" t="s">
        <v>17</v>
      </c>
      <c r="C17" s="59">
        <v>420</v>
      </c>
      <c r="D17" s="60">
        <v>25</v>
      </c>
      <c r="E17" s="59">
        <v>632</v>
      </c>
      <c r="F17" s="60">
        <v>38</v>
      </c>
      <c r="G17" s="64">
        <v>6</v>
      </c>
      <c r="H17" s="65">
        <v>15</v>
      </c>
      <c r="I17" s="63">
        <v>2</v>
      </c>
      <c r="J17" s="65">
        <v>12</v>
      </c>
      <c r="K17" s="68">
        <f t="shared" si="1"/>
        <v>424</v>
      </c>
      <c r="L17" s="60">
        <v>26</v>
      </c>
      <c r="M17" s="68">
        <f t="shared" si="2"/>
        <v>635</v>
      </c>
      <c r="N17" s="60">
        <v>39</v>
      </c>
      <c r="O17" s="18">
        <f t="shared" si="3"/>
        <v>1059</v>
      </c>
      <c r="P17" s="47">
        <f t="shared" si="4"/>
        <v>65</v>
      </c>
    </row>
    <row r="18" spans="2:16" ht="13.5" customHeight="1" x14ac:dyDescent="0.15">
      <c r="B18" s="8" t="s">
        <v>18</v>
      </c>
      <c r="C18" s="59">
        <v>14732</v>
      </c>
      <c r="D18" s="60">
        <v>13</v>
      </c>
      <c r="E18" s="59">
        <v>1444</v>
      </c>
      <c r="F18" s="60">
        <v>6</v>
      </c>
      <c r="G18" s="64">
        <v>193</v>
      </c>
      <c r="H18" s="65">
        <v>8</v>
      </c>
      <c r="I18" s="63">
        <v>45</v>
      </c>
      <c r="J18" s="65">
        <v>5</v>
      </c>
      <c r="K18" s="68">
        <f t="shared" si="1"/>
        <v>14880</v>
      </c>
      <c r="L18" s="60">
        <v>13</v>
      </c>
      <c r="M18" s="68">
        <f t="shared" si="2"/>
        <v>1447</v>
      </c>
      <c r="N18" s="60">
        <v>6</v>
      </c>
      <c r="O18" s="18">
        <f t="shared" si="3"/>
        <v>16327</v>
      </c>
      <c r="P18" s="47">
        <f t="shared" si="4"/>
        <v>19</v>
      </c>
    </row>
    <row r="19" spans="2:16" ht="13.5" customHeight="1" x14ac:dyDescent="0.15">
      <c r="B19" s="8" t="s">
        <v>19</v>
      </c>
      <c r="C19" s="59">
        <v>428</v>
      </c>
      <c r="D19" s="60">
        <v>7</v>
      </c>
      <c r="E19" s="59">
        <v>139</v>
      </c>
      <c r="F19" s="60">
        <v>5</v>
      </c>
      <c r="G19" s="64">
        <v>6</v>
      </c>
      <c r="H19" s="65">
        <v>1</v>
      </c>
      <c r="I19" s="63">
        <v>2</v>
      </c>
      <c r="J19" s="65">
        <v>2</v>
      </c>
      <c r="K19" s="68">
        <f t="shared" si="1"/>
        <v>432</v>
      </c>
      <c r="L19" s="60">
        <v>7</v>
      </c>
      <c r="M19" s="68">
        <f t="shared" si="2"/>
        <v>138</v>
      </c>
      <c r="N19" s="60">
        <v>4</v>
      </c>
      <c r="O19" s="18">
        <f t="shared" si="3"/>
        <v>570</v>
      </c>
      <c r="P19" s="47">
        <f t="shared" si="4"/>
        <v>11</v>
      </c>
    </row>
    <row r="20" spans="2:16" ht="13.5" customHeight="1" x14ac:dyDescent="0.15">
      <c r="B20" s="8" t="s">
        <v>20</v>
      </c>
      <c r="C20" s="59">
        <v>300</v>
      </c>
      <c r="D20" s="60">
        <v>3</v>
      </c>
      <c r="E20" s="59">
        <v>146</v>
      </c>
      <c r="F20" s="60">
        <v>5</v>
      </c>
      <c r="G20" s="64">
        <v>2</v>
      </c>
      <c r="H20" s="65">
        <v>0</v>
      </c>
      <c r="I20" s="63">
        <v>0</v>
      </c>
      <c r="J20" s="65">
        <v>1</v>
      </c>
      <c r="K20" s="68">
        <f t="shared" si="1"/>
        <v>302</v>
      </c>
      <c r="L20" s="60">
        <v>3</v>
      </c>
      <c r="M20" s="68">
        <f t="shared" si="2"/>
        <v>145</v>
      </c>
      <c r="N20" s="60">
        <v>5</v>
      </c>
      <c r="O20" s="18">
        <f t="shared" si="3"/>
        <v>447</v>
      </c>
      <c r="P20" s="47">
        <f t="shared" si="4"/>
        <v>8</v>
      </c>
    </row>
    <row r="21" spans="2:16" ht="13.5" customHeight="1" x14ac:dyDescent="0.15">
      <c r="B21" s="8" t="s">
        <v>21</v>
      </c>
      <c r="C21" s="59">
        <v>338</v>
      </c>
      <c r="D21" s="60">
        <v>2</v>
      </c>
      <c r="E21" s="59">
        <v>156</v>
      </c>
      <c r="F21" s="60">
        <v>0</v>
      </c>
      <c r="G21" s="64">
        <v>6</v>
      </c>
      <c r="H21" s="65">
        <v>1</v>
      </c>
      <c r="I21" s="63">
        <v>1</v>
      </c>
      <c r="J21" s="65">
        <v>0</v>
      </c>
      <c r="K21" s="68">
        <f t="shared" si="1"/>
        <v>343</v>
      </c>
      <c r="L21" s="60">
        <v>2</v>
      </c>
      <c r="M21" s="68">
        <f t="shared" si="2"/>
        <v>157</v>
      </c>
      <c r="N21" s="60">
        <v>0</v>
      </c>
      <c r="O21" s="18">
        <f t="shared" si="3"/>
        <v>500</v>
      </c>
      <c r="P21" s="47">
        <f t="shared" si="4"/>
        <v>2</v>
      </c>
    </row>
    <row r="22" spans="2:16" ht="13.5" customHeight="1" x14ac:dyDescent="0.15">
      <c r="B22" s="8" t="s">
        <v>22</v>
      </c>
      <c r="C22" s="59">
        <v>1232</v>
      </c>
      <c r="D22" s="60">
        <v>157</v>
      </c>
      <c r="E22" s="59">
        <v>1056</v>
      </c>
      <c r="F22" s="60">
        <v>134</v>
      </c>
      <c r="G22" s="64">
        <v>11</v>
      </c>
      <c r="H22" s="65">
        <v>7</v>
      </c>
      <c r="I22" s="63">
        <v>4</v>
      </c>
      <c r="J22" s="65">
        <v>4</v>
      </c>
      <c r="K22" s="68">
        <f t="shared" si="1"/>
        <v>1239</v>
      </c>
      <c r="L22" s="60">
        <v>158</v>
      </c>
      <c r="M22" s="68">
        <f t="shared" si="2"/>
        <v>1059</v>
      </c>
      <c r="N22" s="60">
        <v>132</v>
      </c>
      <c r="O22" s="18">
        <f t="shared" si="3"/>
        <v>2298</v>
      </c>
      <c r="P22" s="47">
        <f t="shared" si="4"/>
        <v>290</v>
      </c>
    </row>
    <row r="23" spans="2:16" ht="13.5" customHeight="1" x14ac:dyDescent="0.15">
      <c r="B23" s="8" t="s">
        <v>23</v>
      </c>
      <c r="C23" s="59">
        <v>3484</v>
      </c>
      <c r="D23" s="60">
        <v>25</v>
      </c>
      <c r="E23" s="59">
        <v>131</v>
      </c>
      <c r="F23" s="60">
        <v>0</v>
      </c>
      <c r="G23" s="64">
        <v>34</v>
      </c>
      <c r="H23" s="65">
        <v>1</v>
      </c>
      <c r="I23" s="63">
        <v>23</v>
      </c>
      <c r="J23" s="65">
        <v>2</v>
      </c>
      <c r="K23" s="68">
        <f t="shared" si="1"/>
        <v>3495</v>
      </c>
      <c r="L23" s="60">
        <v>25</v>
      </c>
      <c r="M23" s="68">
        <f t="shared" si="2"/>
        <v>130</v>
      </c>
      <c r="N23" s="60">
        <v>0</v>
      </c>
      <c r="O23" s="18">
        <f t="shared" si="3"/>
        <v>3625</v>
      </c>
      <c r="P23" s="47">
        <f t="shared" si="4"/>
        <v>25</v>
      </c>
    </row>
    <row r="24" spans="2:16" ht="13.5" customHeight="1" x14ac:dyDescent="0.15">
      <c r="B24" s="8" t="s">
        <v>24</v>
      </c>
      <c r="C24" s="59">
        <v>14</v>
      </c>
      <c r="D24" s="60">
        <v>14</v>
      </c>
      <c r="E24" s="59">
        <v>1</v>
      </c>
      <c r="F24" s="60">
        <v>1</v>
      </c>
      <c r="G24" s="64">
        <v>1</v>
      </c>
      <c r="H24" s="65">
        <v>0</v>
      </c>
      <c r="I24" s="63">
        <v>3</v>
      </c>
      <c r="J24" s="65">
        <v>0</v>
      </c>
      <c r="K24" s="68">
        <f t="shared" si="1"/>
        <v>12</v>
      </c>
      <c r="L24" s="60">
        <v>12</v>
      </c>
      <c r="M24" s="68">
        <f t="shared" si="2"/>
        <v>1</v>
      </c>
      <c r="N24" s="60">
        <v>1</v>
      </c>
      <c r="O24" s="18">
        <f t="shared" si="3"/>
        <v>13</v>
      </c>
      <c r="P24" s="47">
        <f t="shared" si="4"/>
        <v>13</v>
      </c>
    </row>
    <row r="25" spans="2:16" ht="13.5" customHeight="1" x14ac:dyDescent="0.15">
      <c r="B25" s="8" t="s">
        <v>25</v>
      </c>
      <c r="C25" s="59">
        <v>287</v>
      </c>
      <c r="D25" s="60">
        <v>25</v>
      </c>
      <c r="E25" s="59">
        <v>269</v>
      </c>
      <c r="F25" s="60">
        <v>21</v>
      </c>
      <c r="G25" s="64">
        <v>3</v>
      </c>
      <c r="H25" s="65">
        <v>3</v>
      </c>
      <c r="I25" s="63">
        <v>1</v>
      </c>
      <c r="J25" s="65">
        <v>3</v>
      </c>
      <c r="K25" s="68">
        <f t="shared" si="1"/>
        <v>289</v>
      </c>
      <c r="L25" s="60">
        <v>25</v>
      </c>
      <c r="M25" s="68">
        <f t="shared" si="2"/>
        <v>269</v>
      </c>
      <c r="N25" s="60">
        <v>21</v>
      </c>
      <c r="O25" s="18">
        <f t="shared" si="3"/>
        <v>558</v>
      </c>
      <c r="P25" s="47">
        <f t="shared" si="4"/>
        <v>46</v>
      </c>
    </row>
    <row r="26" spans="2:16" ht="13.5" customHeight="1" x14ac:dyDescent="0.15">
      <c r="B26" s="8" t="s">
        <v>110</v>
      </c>
      <c r="C26" s="59">
        <v>2581</v>
      </c>
      <c r="D26" s="60">
        <v>143</v>
      </c>
      <c r="E26" s="59">
        <v>9326</v>
      </c>
      <c r="F26" s="60">
        <v>858</v>
      </c>
      <c r="G26" s="64">
        <v>38</v>
      </c>
      <c r="H26" s="65">
        <v>143</v>
      </c>
      <c r="I26" s="63">
        <v>24</v>
      </c>
      <c r="J26" s="65">
        <v>118</v>
      </c>
      <c r="K26" s="68">
        <f t="shared" si="1"/>
        <v>2595</v>
      </c>
      <c r="L26" s="60">
        <v>145</v>
      </c>
      <c r="M26" s="68">
        <f t="shared" si="2"/>
        <v>9351</v>
      </c>
      <c r="N26" s="60">
        <v>856</v>
      </c>
      <c r="O26" s="18">
        <f t="shared" si="3"/>
        <v>11946</v>
      </c>
      <c r="P26" s="47">
        <f t="shared" si="4"/>
        <v>1001</v>
      </c>
    </row>
    <row r="27" spans="2:16" ht="13.5" customHeight="1" x14ac:dyDescent="0.15">
      <c r="B27" s="8" t="s">
        <v>111</v>
      </c>
      <c r="C27" s="59">
        <v>101</v>
      </c>
      <c r="D27" s="60">
        <v>11</v>
      </c>
      <c r="E27" s="59">
        <v>75</v>
      </c>
      <c r="F27" s="60">
        <v>15</v>
      </c>
      <c r="G27" s="64">
        <v>1</v>
      </c>
      <c r="H27" s="65">
        <v>0</v>
      </c>
      <c r="I27" s="63">
        <v>3</v>
      </c>
      <c r="J27" s="65">
        <v>4</v>
      </c>
      <c r="K27" s="68">
        <f t="shared" si="1"/>
        <v>99</v>
      </c>
      <c r="L27" s="60">
        <v>10</v>
      </c>
      <c r="M27" s="68">
        <f t="shared" si="2"/>
        <v>71</v>
      </c>
      <c r="N27" s="60">
        <v>13</v>
      </c>
      <c r="O27" s="18">
        <f t="shared" si="3"/>
        <v>170</v>
      </c>
      <c r="P27" s="47">
        <f t="shared" si="4"/>
        <v>23</v>
      </c>
    </row>
    <row r="28" spans="2:16" ht="13.5" customHeight="1" x14ac:dyDescent="0.15">
      <c r="B28" s="8" t="s">
        <v>26</v>
      </c>
      <c r="C28" s="59">
        <v>1036</v>
      </c>
      <c r="D28" s="60">
        <v>67</v>
      </c>
      <c r="E28" s="59">
        <v>1414</v>
      </c>
      <c r="F28" s="60">
        <v>105</v>
      </c>
      <c r="G28" s="64">
        <v>18</v>
      </c>
      <c r="H28" s="65">
        <v>19</v>
      </c>
      <c r="I28" s="63">
        <v>3</v>
      </c>
      <c r="J28" s="65">
        <v>11</v>
      </c>
      <c r="K28" s="68">
        <f t="shared" si="1"/>
        <v>1051</v>
      </c>
      <c r="L28" s="60">
        <v>68</v>
      </c>
      <c r="M28" s="68">
        <f t="shared" si="2"/>
        <v>1422</v>
      </c>
      <c r="N28" s="60">
        <v>104</v>
      </c>
      <c r="O28" s="18">
        <f t="shared" si="3"/>
        <v>2473</v>
      </c>
      <c r="P28" s="47">
        <f t="shared" si="4"/>
        <v>172</v>
      </c>
    </row>
    <row r="29" spans="2:16" ht="13.5" customHeight="1" x14ac:dyDescent="0.15">
      <c r="B29" s="8" t="s">
        <v>27</v>
      </c>
      <c r="C29" s="59">
        <v>55</v>
      </c>
      <c r="D29" s="60">
        <v>10</v>
      </c>
      <c r="E29" s="59">
        <v>24</v>
      </c>
      <c r="F29" s="60">
        <v>5</v>
      </c>
      <c r="G29" s="64">
        <v>2</v>
      </c>
      <c r="H29" s="65">
        <v>0</v>
      </c>
      <c r="I29" s="63">
        <v>0</v>
      </c>
      <c r="J29" s="65">
        <v>0</v>
      </c>
      <c r="K29" s="68">
        <f t="shared" si="1"/>
        <v>57</v>
      </c>
      <c r="L29" s="60">
        <v>10</v>
      </c>
      <c r="M29" s="68">
        <f t="shared" si="2"/>
        <v>24</v>
      </c>
      <c r="N29" s="60">
        <v>5</v>
      </c>
      <c r="O29" s="18">
        <f t="shared" si="3"/>
        <v>81</v>
      </c>
      <c r="P29" s="47">
        <f t="shared" si="4"/>
        <v>15</v>
      </c>
    </row>
    <row r="30" spans="2:16" ht="13.5" customHeight="1" x14ac:dyDescent="0.15">
      <c r="B30" s="9" t="s">
        <v>116</v>
      </c>
      <c r="C30" s="59">
        <v>1186</v>
      </c>
      <c r="D30" s="60">
        <v>49</v>
      </c>
      <c r="E30" s="59">
        <v>101</v>
      </c>
      <c r="F30" s="60">
        <v>7</v>
      </c>
      <c r="G30" s="64">
        <v>13</v>
      </c>
      <c r="H30" s="65">
        <v>1</v>
      </c>
      <c r="I30" s="63">
        <v>4</v>
      </c>
      <c r="J30" s="65">
        <v>2</v>
      </c>
      <c r="K30" s="68">
        <f t="shared" si="1"/>
        <v>1195</v>
      </c>
      <c r="L30" s="60">
        <v>50</v>
      </c>
      <c r="M30" s="68">
        <f t="shared" si="2"/>
        <v>100</v>
      </c>
      <c r="N30" s="60">
        <v>7</v>
      </c>
      <c r="O30" s="18">
        <f t="shared" si="3"/>
        <v>1295</v>
      </c>
      <c r="P30" s="47">
        <f t="shared" si="4"/>
        <v>57</v>
      </c>
    </row>
    <row r="31" spans="2:16" ht="13.5" customHeight="1" x14ac:dyDescent="0.15">
      <c r="B31" s="8" t="s">
        <v>28</v>
      </c>
      <c r="C31" s="59">
        <v>142</v>
      </c>
      <c r="D31" s="60">
        <v>7</v>
      </c>
      <c r="E31" s="59">
        <v>88</v>
      </c>
      <c r="F31" s="60">
        <v>7</v>
      </c>
      <c r="G31" s="64">
        <v>3</v>
      </c>
      <c r="H31" s="65">
        <v>4</v>
      </c>
      <c r="I31" s="63">
        <v>0</v>
      </c>
      <c r="J31" s="65">
        <v>1</v>
      </c>
      <c r="K31" s="68">
        <f t="shared" si="1"/>
        <v>145</v>
      </c>
      <c r="L31" s="60">
        <v>7</v>
      </c>
      <c r="M31" s="68">
        <f t="shared" si="2"/>
        <v>91</v>
      </c>
      <c r="N31" s="60">
        <v>7</v>
      </c>
      <c r="O31" s="18">
        <f t="shared" si="3"/>
        <v>236</v>
      </c>
      <c r="P31" s="47">
        <f t="shared" si="4"/>
        <v>14</v>
      </c>
    </row>
    <row r="32" spans="2:16" ht="13.5" customHeight="1" x14ac:dyDescent="0.15">
      <c r="B32" s="8" t="s">
        <v>29</v>
      </c>
      <c r="C32" s="59">
        <v>1339</v>
      </c>
      <c r="D32" s="60">
        <v>83</v>
      </c>
      <c r="E32" s="59">
        <v>405</v>
      </c>
      <c r="F32" s="60">
        <v>20</v>
      </c>
      <c r="G32" s="64">
        <v>19</v>
      </c>
      <c r="H32" s="65">
        <v>2</v>
      </c>
      <c r="I32" s="63">
        <v>11</v>
      </c>
      <c r="J32" s="65">
        <v>2</v>
      </c>
      <c r="K32" s="68">
        <f t="shared" si="1"/>
        <v>1347</v>
      </c>
      <c r="L32" s="60">
        <v>84</v>
      </c>
      <c r="M32" s="68">
        <f t="shared" si="2"/>
        <v>405</v>
      </c>
      <c r="N32" s="60">
        <v>21</v>
      </c>
      <c r="O32" s="18">
        <f t="shared" si="3"/>
        <v>1752</v>
      </c>
      <c r="P32" s="47">
        <f t="shared" si="4"/>
        <v>105</v>
      </c>
    </row>
    <row r="33" spans="2:16" ht="13.5" customHeight="1" x14ac:dyDescent="0.15">
      <c r="B33" s="8" t="s">
        <v>30</v>
      </c>
      <c r="C33" s="59">
        <v>488</v>
      </c>
      <c r="D33" s="60">
        <v>71</v>
      </c>
      <c r="E33" s="59">
        <v>518</v>
      </c>
      <c r="F33" s="60">
        <v>94</v>
      </c>
      <c r="G33" s="64">
        <v>9</v>
      </c>
      <c r="H33" s="65">
        <v>6</v>
      </c>
      <c r="I33" s="63">
        <v>1</v>
      </c>
      <c r="J33" s="65">
        <v>12</v>
      </c>
      <c r="K33" s="68">
        <f t="shared" si="1"/>
        <v>496</v>
      </c>
      <c r="L33" s="60">
        <v>71</v>
      </c>
      <c r="M33" s="68">
        <f t="shared" si="2"/>
        <v>512</v>
      </c>
      <c r="N33" s="60">
        <v>93</v>
      </c>
      <c r="O33" s="18">
        <f t="shared" si="3"/>
        <v>1008</v>
      </c>
      <c r="P33" s="47">
        <f t="shared" si="4"/>
        <v>164</v>
      </c>
    </row>
    <row r="34" spans="2:16" ht="13.5" customHeight="1" x14ac:dyDescent="0.15">
      <c r="B34" s="8" t="s">
        <v>112</v>
      </c>
      <c r="C34" s="59">
        <v>29</v>
      </c>
      <c r="D34" s="60">
        <v>2</v>
      </c>
      <c r="E34" s="59">
        <v>1</v>
      </c>
      <c r="F34" s="60">
        <v>0</v>
      </c>
      <c r="G34" s="64">
        <v>0</v>
      </c>
      <c r="H34" s="65">
        <v>0</v>
      </c>
      <c r="I34" s="63">
        <v>0</v>
      </c>
      <c r="J34" s="65">
        <v>0</v>
      </c>
      <c r="K34" s="68">
        <f t="shared" si="1"/>
        <v>29</v>
      </c>
      <c r="L34" s="60">
        <v>2</v>
      </c>
      <c r="M34" s="68">
        <f t="shared" si="2"/>
        <v>1</v>
      </c>
      <c r="N34" s="60">
        <v>0</v>
      </c>
      <c r="O34" s="18">
        <f t="shared" si="3"/>
        <v>30</v>
      </c>
      <c r="P34" s="47">
        <f t="shared" si="4"/>
        <v>2</v>
      </c>
    </row>
    <row r="35" spans="2:16" ht="13.5" customHeight="1" x14ac:dyDescent="0.15">
      <c r="B35" s="8" t="s">
        <v>31</v>
      </c>
      <c r="C35" s="59">
        <v>105</v>
      </c>
      <c r="D35" s="60">
        <v>3</v>
      </c>
      <c r="E35" s="59">
        <v>47</v>
      </c>
      <c r="F35" s="60">
        <v>0</v>
      </c>
      <c r="G35" s="64">
        <v>3</v>
      </c>
      <c r="H35" s="65">
        <v>0</v>
      </c>
      <c r="I35" s="63">
        <v>1</v>
      </c>
      <c r="J35" s="65">
        <v>0</v>
      </c>
      <c r="K35" s="68">
        <f t="shared" si="1"/>
        <v>107</v>
      </c>
      <c r="L35" s="60">
        <v>3</v>
      </c>
      <c r="M35" s="68">
        <f t="shared" si="2"/>
        <v>47</v>
      </c>
      <c r="N35" s="60">
        <v>0</v>
      </c>
      <c r="O35" s="18">
        <f t="shared" si="3"/>
        <v>154</v>
      </c>
      <c r="P35" s="47">
        <f t="shared" si="4"/>
        <v>3</v>
      </c>
    </row>
    <row r="36" spans="2:16" ht="13.5" customHeight="1" x14ac:dyDescent="0.15">
      <c r="B36" s="8" t="s">
        <v>32</v>
      </c>
      <c r="C36" s="59">
        <v>137</v>
      </c>
      <c r="D36" s="60">
        <v>14</v>
      </c>
      <c r="E36" s="59">
        <v>310</v>
      </c>
      <c r="F36" s="60">
        <v>26</v>
      </c>
      <c r="G36" s="64">
        <v>0</v>
      </c>
      <c r="H36" s="65">
        <v>0</v>
      </c>
      <c r="I36" s="63">
        <v>0</v>
      </c>
      <c r="J36" s="65">
        <v>1</v>
      </c>
      <c r="K36" s="68">
        <f t="shared" si="1"/>
        <v>137</v>
      </c>
      <c r="L36" s="60">
        <v>14</v>
      </c>
      <c r="M36" s="68">
        <f t="shared" si="2"/>
        <v>309</v>
      </c>
      <c r="N36" s="60">
        <v>26</v>
      </c>
      <c r="O36" s="18">
        <f t="shared" si="3"/>
        <v>446</v>
      </c>
      <c r="P36" s="47">
        <f t="shared" si="4"/>
        <v>40</v>
      </c>
    </row>
    <row r="37" spans="2:16" ht="13.5" customHeight="1" x14ac:dyDescent="0.15">
      <c r="B37" s="8" t="s">
        <v>33</v>
      </c>
      <c r="C37" s="59">
        <v>1149</v>
      </c>
      <c r="D37" s="60">
        <v>6</v>
      </c>
      <c r="E37" s="59">
        <v>909</v>
      </c>
      <c r="F37" s="60">
        <v>11</v>
      </c>
      <c r="G37" s="64">
        <v>11</v>
      </c>
      <c r="H37" s="65">
        <v>5</v>
      </c>
      <c r="I37" s="63">
        <v>3</v>
      </c>
      <c r="J37" s="65">
        <v>3</v>
      </c>
      <c r="K37" s="68">
        <f t="shared" si="1"/>
        <v>1157</v>
      </c>
      <c r="L37" s="60">
        <v>6</v>
      </c>
      <c r="M37" s="68">
        <f t="shared" si="2"/>
        <v>911</v>
      </c>
      <c r="N37" s="60">
        <v>11</v>
      </c>
      <c r="O37" s="18">
        <f t="shared" si="3"/>
        <v>2068</v>
      </c>
      <c r="P37" s="47">
        <f t="shared" si="4"/>
        <v>17</v>
      </c>
    </row>
    <row r="38" spans="2:16" ht="13.5" customHeight="1" x14ac:dyDescent="0.15">
      <c r="B38" s="8" t="s">
        <v>34</v>
      </c>
      <c r="C38" s="59">
        <v>86</v>
      </c>
      <c r="D38" s="60">
        <v>86</v>
      </c>
      <c r="E38" s="59">
        <v>28</v>
      </c>
      <c r="F38" s="60">
        <v>28</v>
      </c>
      <c r="G38" s="64">
        <v>27</v>
      </c>
      <c r="H38" s="65">
        <v>7</v>
      </c>
      <c r="I38" s="63">
        <v>25</v>
      </c>
      <c r="J38" s="65">
        <v>12</v>
      </c>
      <c r="K38" s="68">
        <f t="shared" si="1"/>
        <v>88</v>
      </c>
      <c r="L38" s="60">
        <v>88</v>
      </c>
      <c r="M38" s="68">
        <f t="shared" si="2"/>
        <v>23</v>
      </c>
      <c r="N38" s="60">
        <v>23</v>
      </c>
      <c r="O38" s="18">
        <f t="shared" si="3"/>
        <v>111</v>
      </c>
      <c r="P38" s="47">
        <f t="shared" si="4"/>
        <v>111</v>
      </c>
    </row>
    <row r="39" spans="2:16" ht="13.5" customHeight="1" x14ac:dyDescent="0.15">
      <c r="B39" s="8" t="s">
        <v>35</v>
      </c>
      <c r="C39" s="59">
        <v>845</v>
      </c>
      <c r="D39" s="60">
        <v>12</v>
      </c>
      <c r="E39" s="59">
        <v>159</v>
      </c>
      <c r="F39" s="60">
        <v>3</v>
      </c>
      <c r="G39" s="64">
        <v>17</v>
      </c>
      <c r="H39" s="65">
        <v>2</v>
      </c>
      <c r="I39" s="63">
        <v>1</v>
      </c>
      <c r="J39" s="65">
        <v>2</v>
      </c>
      <c r="K39" s="68">
        <f t="shared" si="1"/>
        <v>861</v>
      </c>
      <c r="L39" s="60">
        <v>12</v>
      </c>
      <c r="M39" s="68">
        <f t="shared" si="2"/>
        <v>159</v>
      </c>
      <c r="N39" s="60">
        <v>3</v>
      </c>
      <c r="O39" s="18">
        <f t="shared" si="3"/>
        <v>1020</v>
      </c>
      <c r="P39" s="47">
        <f t="shared" si="4"/>
        <v>15</v>
      </c>
    </row>
    <row r="40" spans="2:16" ht="13.5" customHeight="1" x14ac:dyDescent="0.15">
      <c r="B40" s="8" t="s">
        <v>36</v>
      </c>
      <c r="C40" s="59">
        <v>793</v>
      </c>
      <c r="D40" s="60">
        <v>4</v>
      </c>
      <c r="E40" s="59">
        <v>147</v>
      </c>
      <c r="F40" s="60">
        <v>0</v>
      </c>
      <c r="G40" s="64">
        <v>7</v>
      </c>
      <c r="H40" s="65">
        <v>0</v>
      </c>
      <c r="I40" s="63">
        <v>2</v>
      </c>
      <c r="J40" s="65">
        <v>0</v>
      </c>
      <c r="K40" s="68">
        <f t="shared" si="1"/>
        <v>798</v>
      </c>
      <c r="L40" s="60">
        <v>4</v>
      </c>
      <c r="M40" s="68">
        <f t="shared" si="2"/>
        <v>147</v>
      </c>
      <c r="N40" s="60">
        <v>0</v>
      </c>
      <c r="O40" s="18">
        <f t="shared" si="3"/>
        <v>945</v>
      </c>
      <c r="P40" s="47">
        <f t="shared" si="4"/>
        <v>4</v>
      </c>
    </row>
    <row r="41" spans="2:16" ht="13.5" customHeight="1" x14ac:dyDescent="0.15">
      <c r="B41" s="8" t="s">
        <v>37</v>
      </c>
      <c r="C41" s="59">
        <v>196</v>
      </c>
      <c r="D41" s="60">
        <v>11</v>
      </c>
      <c r="E41" s="59">
        <v>6</v>
      </c>
      <c r="F41" s="60">
        <v>1</v>
      </c>
      <c r="G41" s="64">
        <v>5</v>
      </c>
      <c r="H41" s="65">
        <v>1</v>
      </c>
      <c r="I41" s="63">
        <v>3</v>
      </c>
      <c r="J41" s="65">
        <v>1</v>
      </c>
      <c r="K41" s="68">
        <f t="shared" si="1"/>
        <v>198</v>
      </c>
      <c r="L41" s="60">
        <v>11</v>
      </c>
      <c r="M41" s="68">
        <f t="shared" si="2"/>
        <v>6</v>
      </c>
      <c r="N41" s="60">
        <v>1</v>
      </c>
      <c r="O41" s="18">
        <f t="shared" si="3"/>
        <v>204</v>
      </c>
      <c r="P41" s="47">
        <f t="shared" si="4"/>
        <v>12</v>
      </c>
    </row>
    <row r="42" spans="2:16" ht="13.5" customHeight="1" x14ac:dyDescent="0.15">
      <c r="B42" s="8" t="s">
        <v>38</v>
      </c>
      <c r="C42" s="59">
        <v>207</v>
      </c>
      <c r="D42" s="60">
        <v>11</v>
      </c>
      <c r="E42" s="59">
        <v>495</v>
      </c>
      <c r="F42" s="60">
        <v>22</v>
      </c>
      <c r="G42" s="64">
        <v>10</v>
      </c>
      <c r="H42" s="65">
        <v>16</v>
      </c>
      <c r="I42" s="63">
        <v>6</v>
      </c>
      <c r="J42" s="65">
        <v>15</v>
      </c>
      <c r="K42" s="68">
        <f t="shared" si="1"/>
        <v>211</v>
      </c>
      <c r="L42" s="60">
        <v>10</v>
      </c>
      <c r="M42" s="68">
        <f t="shared" si="2"/>
        <v>496</v>
      </c>
      <c r="N42" s="60">
        <v>24</v>
      </c>
      <c r="O42" s="18">
        <f t="shared" si="3"/>
        <v>707</v>
      </c>
      <c r="P42" s="47">
        <f t="shared" si="4"/>
        <v>34</v>
      </c>
    </row>
    <row r="43" spans="2:16" ht="13.5" customHeight="1" x14ac:dyDescent="0.15">
      <c r="B43" s="8" t="s">
        <v>39</v>
      </c>
      <c r="C43" s="59">
        <v>1516</v>
      </c>
      <c r="D43" s="60">
        <v>166</v>
      </c>
      <c r="E43" s="59">
        <v>983</v>
      </c>
      <c r="F43" s="60">
        <v>131</v>
      </c>
      <c r="G43" s="64">
        <v>20</v>
      </c>
      <c r="H43" s="65">
        <v>2</v>
      </c>
      <c r="I43" s="63">
        <v>5</v>
      </c>
      <c r="J43" s="65">
        <v>2</v>
      </c>
      <c r="K43" s="68">
        <f t="shared" si="1"/>
        <v>1531</v>
      </c>
      <c r="L43" s="60">
        <v>167</v>
      </c>
      <c r="M43" s="68">
        <f t="shared" si="2"/>
        <v>983</v>
      </c>
      <c r="N43" s="60">
        <v>131</v>
      </c>
      <c r="O43" s="18">
        <f t="shared" si="3"/>
        <v>2514</v>
      </c>
      <c r="P43" s="47">
        <f t="shared" si="4"/>
        <v>298</v>
      </c>
    </row>
    <row r="44" spans="2:16" ht="13.5" customHeight="1" x14ac:dyDescent="0.15">
      <c r="B44" s="8" t="s">
        <v>40</v>
      </c>
      <c r="C44" s="59">
        <v>18</v>
      </c>
      <c r="D44" s="60">
        <v>18</v>
      </c>
      <c r="E44" s="59">
        <v>22</v>
      </c>
      <c r="F44" s="60">
        <v>22</v>
      </c>
      <c r="G44" s="64">
        <v>0</v>
      </c>
      <c r="H44" s="65">
        <v>0</v>
      </c>
      <c r="I44" s="63">
        <v>1</v>
      </c>
      <c r="J44" s="65">
        <v>3</v>
      </c>
      <c r="K44" s="68">
        <f t="shared" si="1"/>
        <v>17</v>
      </c>
      <c r="L44" s="60">
        <v>17</v>
      </c>
      <c r="M44" s="68">
        <f t="shared" si="2"/>
        <v>19</v>
      </c>
      <c r="N44" s="60">
        <v>19</v>
      </c>
      <c r="O44" s="18">
        <f t="shared" si="3"/>
        <v>36</v>
      </c>
      <c r="P44" s="47">
        <f t="shared" si="4"/>
        <v>36</v>
      </c>
    </row>
    <row r="45" spans="2:16" ht="13.5" customHeight="1" x14ac:dyDescent="0.15">
      <c r="B45" s="8" t="s">
        <v>41</v>
      </c>
      <c r="C45" s="59">
        <v>175</v>
      </c>
      <c r="D45" s="60">
        <v>28</v>
      </c>
      <c r="E45" s="59">
        <v>43</v>
      </c>
      <c r="F45" s="60">
        <v>1</v>
      </c>
      <c r="G45" s="64">
        <v>4</v>
      </c>
      <c r="H45" s="65">
        <v>1</v>
      </c>
      <c r="I45" s="63">
        <v>0</v>
      </c>
      <c r="J45" s="65">
        <v>1</v>
      </c>
      <c r="K45" s="68">
        <f t="shared" si="1"/>
        <v>179</v>
      </c>
      <c r="L45" s="60">
        <v>30</v>
      </c>
      <c r="M45" s="68">
        <f t="shared" si="2"/>
        <v>43</v>
      </c>
      <c r="N45" s="60">
        <v>1</v>
      </c>
      <c r="O45" s="18">
        <f t="shared" si="3"/>
        <v>222</v>
      </c>
      <c r="P45" s="47">
        <f t="shared" si="4"/>
        <v>31</v>
      </c>
    </row>
    <row r="46" spans="2:16" ht="13.5" customHeight="1" x14ac:dyDescent="0.15">
      <c r="B46" s="8" t="s">
        <v>42</v>
      </c>
      <c r="C46" s="59">
        <v>330</v>
      </c>
      <c r="D46" s="60">
        <v>7</v>
      </c>
      <c r="E46" s="59">
        <v>51</v>
      </c>
      <c r="F46" s="60">
        <v>3</v>
      </c>
      <c r="G46" s="64">
        <v>1</v>
      </c>
      <c r="H46" s="65">
        <v>0</v>
      </c>
      <c r="I46" s="63">
        <v>3</v>
      </c>
      <c r="J46" s="65">
        <v>0</v>
      </c>
      <c r="K46" s="68">
        <f t="shared" si="1"/>
        <v>328</v>
      </c>
      <c r="L46" s="60">
        <v>7</v>
      </c>
      <c r="M46" s="68">
        <f t="shared" si="2"/>
        <v>51</v>
      </c>
      <c r="N46" s="60">
        <v>3</v>
      </c>
      <c r="O46" s="18">
        <f t="shared" si="3"/>
        <v>379</v>
      </c>
      <c r="P46" s="47">
        <f t="shared" si="4"/>
        <v>10</v>
      </c>
    </row>
    <row r="47" spans="2:16" ht="13.5" customHeight="1" x14ac:dyDescent="0.15">
      <c r="B47" s="8" t="s">
        <v>43</v>
      </c>
      <c r="C47" s="59">
        <v>3</v>
      </c>
      <c r="D47" s="60">
        <v>3</v>
      </c>
      <c r="E47" s="59">
        <v>0</v>
      </c>
      <c r="F47" s="60">
        <v>0</v>
      </c>
      <c r="G47" s="64">
        <v>0</v>
      </c>
      <c r="H47" s="65">
        <v>0</v>
      </c>
      <c r="I47" s="63">
        <v>0</v>
      </c>
      <c r="J47" s="65">
        <v>0</v>
      </c>
      <c r="K47" s="68">
        <f t="shared" si="1"/>
        <v>3</v>
      </c>
      <c r="L47" s="60">
        <v>3</v>
      </c>
      <c r="M47" s="68">
        <f t="shared" si="2"/>
        <v>0</v>
      </c>
      <c r="N47" s="60">
        <v>0</v>
      </c>
      <c r="O47" s="18">
        <f t="shared" si="3"/>
        <v>3</v>
      </c>
      <c r="P47" s="47">
        <f t="shared" si="4"/>
        <v>3</v>
      </c>
    </row>
    <row r="48" spans="2:16" ht="13.5" customHeight="1" x14ac:dyDescent="0.15">
      <c r="B48" s="8" t="s">
        <v>44</v>
      </c>
      <c r="C48" s="59">
        <v>20</v>
      </c>
      <c r="D48" s="60">
        <v>0</v>
      </c>
      <c r="E48" s="59">
        <v>3</v>
      </c>
      <c r="F48" s="60">
        <v>0</v>
      </c>
      <c r="G48" s="64">
        <v>1</v>
      </c>
      <c r="H48" s="65">
        <v>0</v>
      </c>
      <c r="I48" s="63">
        <v>0</v>
      </c>
      <c r="J48" s="65">
        <v>0</v>
      </c>
      <c r="K48" s="68">
        <f t="shared" si="1"/>
        <v>21</v>
      </c>
      <c r="L48" s="60">
        <v>0</v>
      </c>
      <c r="M48" s="68">
        <f t="shared" si="2"/>
        <v>3</v>
      </c>
      <c r="N48" s="60">
        <v>0</v>
      </c>
      <c r="O48" s="18">
        <f t="shared" si="3"/>
        <v>24</v>
      </c>
      <c r="P48" s="47">
        <f t="shared" si="4"/>
        <v>0</v>
      </c>
    </row>
    <row r="49" spans="2:16" ht="13.5" customHeight="1" x14ac:dyDescent="0.15">
      <c r="B49" s="8" t="s">
        <v>45</v>
      </c>
      <c r="C49" s="59">
        <v>113</v>
      </c>
      <c r="D49" s="60">
        <v>5</v>
      </c>
      <c r="E49" s="59">
        <v>114</v>
      </c>
      <c r="F49" s="60">
        <v>4</v>
      </c>
      <c r="G49" s="64">
        <v>2</v>
      </c>
      <c r="H49" s="65">
        <v>1</v>
      </c>
      <c r="I49" s="63">
        <v>0</v>
      </c>
      <c r="J49" s="65">
        <v>1</v>
      </c>
      <c r="K49" s="68">
        <f t="shared" si="1"/>
        <v>115</v>
      </c>
      <c r="L49" s="60">
        <v>5</v>
      </c>
      <c r="M49" s="68">
        <f t="shared" si="2"/>
        <v>114</v>
      </c>
      <c r="N49" s="60">
        <v>5</v>
      </c>
      <c r="O49" s="18">
        <f t="shared" si="3"/>
        <v>229</v>
      </c>
      <c r="P49" s="47">
        <f t="shared" si="4"/>
        <v>10</v>
      </c>
    </row>
    <row r="50" spans="2:16" ht="13.5" customHeight="1" x14ac:dyDescent="0.15">
      <c r="B50" s="10" t="s">
        <v>46</v>
      </c>
      <c r="C50" s="59">
        <v>99</v>
      </c>
      <c r="D50" s="60">
        <v>18</v>
      </c>
      <c r="E50" s="59">
        <v>4</v>
      </c>
      <c r="F50" s="60">
        <v>0</v>
      </c>
      <c r="G50" s="64">
        <v>0</v>
      </c>
      <c r="H50" s="65">
        <v>0</v>
      </c>
      <c r="I50" s="63">
        <v>0</v>
      </c>
      <c r="J50" s="65">
        <v>0</v>
      </c>
      <c r="K50" s="68">
        <f t="shared" si="1"/>
        <v>99</v>
      </c>
      <c r="L50" s="60">
        <v>18</v>
      </c>
      <c r="M50" s="68">
        <f t="shared" si="2"/>
        <v>4</v>
      </c>
      <c r="N50" s="60">
        <v>0</v>
      </c>
      <c r="O50" s="18">
        <f t="shared" si="3"/>
        <v>103</v>
      </c>
      <c r="P50" s="47">
        <f t="shared" si="4"/>
        <v>18</v>
      </c>
    </row>
    <row r="51" spans="2:16" ht="13.5" customHeight="1" x14ac:dyDescent="0.15">
      <c r="B51" s="8" t="s">
        <v>47</v>
      </c>
      <c r="C51" s="59">
        <v>26</v>
      </c>
      <c r="D51" s="60">
        <v>9</v>
      </c>
      <c r="E51" s="59">
        <v>1</v>
      </c>
      <c r="F51" s="60">
        <v>0</v>
      </c>
      <c r="G51" s="64">
        <v>0</v>
      </c>
      <c r="H51" s="65">
        <v>0</v>
      </c>
      <c r="I51" s="63">
        <v>0</v>
      </c>
      <c r="J51" s="65">
        <v>0</v>
      </c>
      <c r="K51" s="68">
        <f t="shared" si="1"/>
        <v>26</v>
      </c>
      <c r="L51" s="60">
        <v>9</v>
      </c>
      <c r="M51" s="68">
        <f t="shared" si="2"/>
        <v>1</v>
      </c>
      <c r="N51" s="60">
        <v>0</v>
      </c>
      <c r="O51" s="18">
        <f t="shared" si="3"/>
        <v>27</v>
      </c>
      <c r="P51" s="47">
        <f t="shared" si="4"/>
        <v>9</v>
      </c>
    </row>
    <row r="52" spans="2:16" ht="13.5" customHeight="1" x14ac:dyDescent="0.15">
      <c r="B52" s="10" t="s">
        <v>48</v>
      </c>
      <c r="C52" s="59">
        <v>5</v>
      </c>
      <c r="D52" s="60">
        <v>0</v>
      </c>
      <c r="E52" s="59">
        <v>2</v>
      </c>
      <c r="F52" s="60">
        <v>0</v>
      </c>
      <c r="G52" s="64">
        <v>0</v>
      </c>
      <c r="H52" s="65">
        <v>0</v>
      </c>
      <c r="I52" s="63">
        <v>0</v>
      </c>
      <c r="J52" s="65">
        <v>0</v>
      </c>
      <c r="K52" s="68">
        <f t="shared" si="1"/>
        <v>5</v>
      </c>
      <c r="L52" s="60">
        <v>0</v>
      </c>
      <c r="M52" s="68">
        <f t="shared" si="2"/>
        <v>2</v>
      </c>
      <c r="N52" s="60">
        <v>0</v>
      </c>
      <c r="O52" s="18">
        <f t="shared" si="3"/>
        <v>7</v>
      </c>
      <c r="P52" s="47">
        <f t="shared" si="4"/>
        <v>0</v>
      </c>
    </row>
    <row r="53" spans="2:16" ht="13.5" customHeight="1" x14ac:dyDescent="0.15">
      <c r="B53" s="8" t="s">
        <v>49</v>
      </c>
      <c r="C53" s="59">
        <v>85</v>
      </c>
      <c r="D53" s="60">
        <v>42</v>
      </c>
      <c r="E53" s="59">
        <v>18</v>
      </c>
      <c r="F53" s="60">
        <v>5</v>
      </c>
      <c r="G53" s="64">
        <v>0</v>
      </c>
      <c r="H53" s="65">
        <v>1</v>
      </c>
      <c r="I53" s="63">
        <v>0</v>
      </c>
      <c r="J53" s="65">
        <v>1</v>
      </c>
      <c r="K53" s="68">
        <f t="shared" si="1"/>
        <v>85</v>
      </c>
      <c r="L53" s="60">
        <v>42</v>
      </c>
      <c r="M53" s="68">
        <f t="shared" si="2"/>
        <v>18</v>
      </c>
      <c r="N53" s="60">
        <v>5</v>
      </c>
      <c r="O53" s="18">
        <f t="shared" si="3"/>
        <v>103</v>
      </c>
      <c r="P53" s="47">
        <f t="shared" si="4"/>
        <v>47</v>
      </c>
    </row>
    <row r="54" spans="2:16" ht="13.5" customHeight="1" x14ac:dyDescent="0.15">
      <c r="B54" s="8" t="s">
        <v>50</v>
      </c>
      <c r="C54" s="59">
        <v>82</v>
      </c>
      <c r="D54" s="60">
        <v>9</v>
      </c>
      <c r="E54" s="59">
        <v>30</v>
      </c>
      <c r="F54" s="60">
        <v>7</v>
      </c>
      <c r="G54" s="64">
        <v>1</v>
      </c>
      <c r="H54" s="65">
        <v>0</v>
      </c>
      <c r="I54" s="63">
        <v>0</v>
      </c>
      <c r="J54" s="65">
        <v>0</v>
      </c>
      <c r="K54" s="68">
        <f t="shared" si="1"/>
        <v>83</v>
      </c>
      <c r="L54" s="60">
        <v>10</v>
      </c>
      <c r="M54" s="68">
        <f t="shared" si="2"/>
        <v>30</v>
      </c>
      <c r="N54" s="60">
        <v>7</v>
      </c>
      <c r="O54" s="18">
        <f t="shared" si="3"/>
        <v>113</v>
      </c>
      <c r="P54" s="47">
        <f t="shared" si="4"/>
        <v>17</v>
      </c>
    </row>
    <row r="55" spans="2:16" ht="13.5" customHeight="1" x14ac:dyDescent="0.15">
      <c r="B55" s="10" t="s">
        <v>51</v>
      </c>
      <c r="C55" s="59">
        <v>379</v>
      </c>
      <c r="D55" s="60">
        <v>25</v>
      </c>
      <c r="E55" s="59">
        <v>163</v>
      </c>
      <c r="F55" s="60">
        <v>9</v>
      </c>
      <c r="G55" s="64">
        <v>1</v>
      </c>
      <c r="H55" s="65">
        <v>6</v>
      </c>
      <c r="I55" s="63">
        <v>4</v>
      </c>
      <c r="J55" s="65">
        <v>3</v>
      </c>
      <c r="K55" s="68">
        <f t="shared" si="1"/>
        <v>376</v>
      </c>
      <c r="L55" s="60">
        <v>25</v>
      </c>
      <c r="M55" s="68">
        <f t="shared" si="2"/>
        <v>166</v>
      </c>
      <c r="N55" s="60">
        <v>10</v>
      </c>
      <c r="O55" s="18">
        <f t="shared" si="3"/>
        <v>542</v>
      </c>
      <c r="P55" s="47">
        <f t="shared" si="4"/>
        <v>35</v>
      </c>
    </row>
    <row r="56" spans="2:16" ht="13.5" customHeight="1" x14ac:dyDescent="0.15">
      <c r="B56" s="8" t="s">
        <v>52</v>
      </c>
      <c r="C56" s="59">
        <v>223</v>
      </c>
      <c r="D56" s="60">
        <v>25</v>
      </c>
      <c r="E56" s="59">
        <v>141</v>
      </c>
      <c r="F56" s="60">
        <v>8</v>
      </c>
      <c r="G56" s="64">
        <v>8</v>
      </c>
      <c r="H56" s="65">
        <v>4</v>
      </c>
      <c r="I56" s="63">
        <v>1</v>
      </c>
      <c r="J56" s="65">
        <v>0</v>
      </c>
      <c r="K56" s="68">
        <f t="shared" si="1"/>
        <v>230</v>
      </c>
      <c r="L56" s="60">
        <v>26</v>
      </c>
      <c r="M56" s="68">
        <f t="shared" si="2"/>
        <v>145</v>
      </c>
      <c r="N56" s="60">
        <v>8</v>
      </c>
      <c r="O56" s="18">
        <f t="shared" si="3"/>
        <v>375</v>
      </c>
      <c r="P56" s="47">
        <f t="shared" si="4"/>
        <v>34</v>
      </c>
    </row>
    <row r="57" spans="2:16" ht="13.5" customHeight="1" x14ac:dyDescent="0.15">
      <c r="B57" s="8" t="s">
        <v>53</v>
      </c>
      <c r="C57" s="59">
        <v>4</v>
      </c>
      <c r="D57" s="60">
        <v>1</v>
      </c>
      <c r="E57" s="59">
        <v>0</v>
      </c>
      <c r="F57" s="60">
        <v>0</v>
      </c>
      <c r="G57" s="64">
        <v>0</v>
      </c>
      <c r="H57" s="65">
        <v>0</v>
      </c>
      <c r="I57" s="63">
        <v>0</v>
      </c>
      <c r="J57" s="65">
        <v>0</v>
      </c>
      <c r="K57" s="68">
        <f t="shared" si="1"/>
        <v>4</v>
      </c>
      <c r="L57" s="60">
        <v>1</v>
      </c>
      <c r="M57" s="68">
        <f t="shared" si="2"/>
        <v>0</v>
      </c>
      <c r="N57" s="60">
        <v>0</v>
      </c>
      <c r="O57" s="18">
        <f t="shared" si="3"/>
        <v>4</v>
      </c>
      <c r="P57" s="47">
        <f t="shared" si="4"/>
        <v>1</v>
      </c>
    </row>
    <row r="58" spans="2:16" ht="13.5" customHeight="1" x14ac:dyDescent="0.15">
      <c r="B58" s="8" t="s">
        <v>54</v>
      </c>
      <c r="C58" s="59">
        <v>132</v>
      </c>
      <c r="D58" s="60">
        <v>19</v>
      </c>
      <c r="E58" s="59">
        <v>19</v>
      </c>
      <c r="F58" s="60">
        <v>2</v>
      </c>
      <c r="G58" s="64">
        <v>3</v>
      </c>
      <c r="H58" s="65">
        <v>0</v>
      </c>
      <c r="I58" s="63">
        <v>1</v>
      </c>
      <c r="J58" s="65">
        <v>0</v>
      </c>
      <c r="K58" s="68">
        <f t="shared" si="1"/>
        <v>134</v>
      </c>
      <c r="L58" s="60">
        <v>19</v>
      </c>
      <c r="M58" s="68">
        <f t="shared" si="2"/>
        <v>19</v>
      </c>
      <c r="N58" s="60">
        <v>2</v>
      </c>
      <c r="O58" s="18">
        <f t="shared" si="3"/>
        <v>153</v>
      </c>
      <c r="P58" s="47">
        <f t="shared" si="4"/>
        <v>21</v>
      </c>
    </row>
    <row r="59" spans="2:16" ht="13.5" customHeight="1" x14ac:dyDescent="0.15">
      <c r="B59" s="8" t="s">
        <v>55</v>
      </c>
      <c r="C59" s="59">
        <v>88</v>
      </c>
      <c r="D59" s="60">
        <v>2</v>
      </c>
      <c r="E59" s="59">
        <v>0</v>
      </c>
      <c r="F59" s="60">
        <v>0</v>
      </c>
      <c r="G59" s="64">
        <v>1</v>
      </c>
      <c r="H59" s="65">
        <v>0</v>
      </c>
      <c r="I59" s="63">
        <v>0</v>
      </c>
      <c r="J59" s="65">
        <v>0</v>
      </c>
      <c r="K59" s="68">
        <f t="shared" si="1"/>
        <v>89</v>
      </c>
      <c r="L59" s="60">
        <v>2</v>
      </c>
      <c r="M59" s="68">
        <f t="shared" si="2"/>
        <v>0</v>
      </c>
      <c r="N59" s="60">
        <v>0</v>
      </c>
      <c r="O59" s="18">
        <f t="shared" si="3"/>
        <v>89</v>
      </c>
      <c r="P59" s="47">
        <f t="shared" si="4"/>
        <v>2</v>
      </c>
    </row>
    <row r="60" spans="2:16" ht="13.5" customHeight="1" x14ac:dyDescent="0.15">
      <c r="B60" s="8" t="s">
        <v>56</v>
      </c>
      <c r="C60" s="59">
        <v>0</v>
      </c>
      <c r="D60" s="60">
        <v>0</v>
      </c>
      <c r="E60" s="59">
        <v>1</v>
      </c>
      <c r="F60" s="60">
        <v>1</v>
      </c>
      <c r="G60" s="64">
        <v>0</v>
      </c>
      <c r="H60" s="65">
        <v>0</v>
      </c>
      <c r="I60" s="63">
        <v>0</v>
      </c>
      <c r="J60" s="65">
        <v>0</v>
      </c>
      <c r="K60" s="68">
        <f t="shared" si="1"/>
        <v>0</v>
      </c>
      <c r="L60" s="60">
        <v>0</v>
      </c>
      <c r="M60" s="68">
        <f t="shared" si="2"/>
        <v>1</v>
      </c>
      <c r="N60" s="60">
        <v>1</v>
      </c>
      <c r="O60" s="18">
        <f t="shared" si="3"/>
        <v>1</v>
      </c>
      <c r="P60" s="47">
        <f t="shared" si="4"/>
        <v>1</v>
      </c>
    </row>
    <row r="61" spans="2:16" ht="13.5" customHeight="1" x14ac:dyDescent="0.15">
      <c r="B61" s="8" t="s">
        <v>57</v>
      </c>
      <c r="C61" s="59">
        <v>71</v>
      </c>
      <c r="D61" s="60">
        <v>0</v>
      </c>
      <c r="E61" s="59">
        <v>86</v>
      </c>
      <c r="F61" s="60">
        <v>6</v>
      </c>
      <c r="G61" s="64">
        <v>3</v>
      </c>
      <c r="H61" s="65">
        <v>3</v>
      </c>
      <c r="I61" s="63">
        <v>1</v>
      </c>
      <c r="J61" s="65">
        <v>0</v>
      </c>
      <c r="K61" s="68">
        <f t="shared" si="1"/>
        <v>73</v>
      </c>
      <c r="L61" s="60">
        <v>0</v>
      </c>
      <c r="M61" s="68">
        <f t="shared" si="2"/>
        <v>89</v>
      </c>
      <c r="N61" s="60">
        <v>6</v>
      </c>
      <c r="O61" s="18">
        <f t="shared" si="3"/>
        <v>162</v>
      </c>
      <c r="P61" s="47">
        <f t="shared" si="4"/>
        <v>6</v>
      </c>
    </row>
    <row r="62" spans="2:16" ht="13.5" customHeight="1" x14ac:dyDescent="0.15">
      <c r="B62" s="8" t="s">
        <v>58</v>
      </c>
      <c r="C62" s="59">
        <v>1461</v>
      </c>
      <c r="D62" s="60">
        <v>5</v>
      </c>
      <c r="E62" s="59">
        <v>269</v>
      </c>
      <c r="F62" s="60">
        <v>3</v>
      </c>
      <c r="G62" s="64">
        <v>29</v>
      </c>
      <c r="H62" s="65">
        <v>3</v>
      </c>
      <c r="I62" s="63">
        <v>3</v>
      </c>
      <c r="J62" s="65">
        <v>0</v>
      </c>
      <c r="K62" s="68">
        <f t="shared" si="1"/>
        <v>1487</v>
      </c>
      <c r="L62" s="60">
        <v>5</v>
      </c>
      <c r="M62" s="68">
        <f t="shared" si="2"/>
        <v>272</v>
      </c>
      <c r="N62" s="60">
        <v>3</v>
      </c>
      <c r="O62" s="18">
        <f t="shared" si="3"/>
        <v>1759</v>
      </c>
      <c r="P62" s="47">
        <f t="shared" si="4"/>
        <v>8</v>
      </c>
    </row>
    <row r="63" spans="2:16" ht="13.5" customHeight="1" x14ac:dyDescent="0.15">
      <c r="B63" s="11" t="s">
        <v>59</v>
      </c>
      <c r="C63" s="20">
        <f>SUM(C6:C62)</f>
        <v>52999</v>
      </c>
      <c r="D63" s="29">
        <f t="shared" ref="D63:P63" si="5">SUM(D6:D62)</f>
        <v>1685</v>
      </c>
      <c r="E63" s="23">
        <f t="shared" si="5"/>
        <v>25561</v>
      </c>
      <c r="F63" s="29">
        <f t="shared" si="5"/>
        <v>1989</v>
      </c>
      <c r="G63" s="28">
        <f t="shared" si="5"/>
        <v>732</v>
      </c>
      <c r="H63" s="41">
        <f t="shared" si="5"/>
        <v>385</v>
      </c>
      <c r="I63" s="20">
        <f t="shared" si="5"/>
        <v>272</v>
      </c>
      <c r="J63" s="41">
        <f t="shared" si="5"/>
        <v>355</v>
      </c>
      <c r="K63" s="20">
        <f t="shared" si="5"/>
        <v>53459</v>
      </c>
      <c r="L63" s="29">
        <f t="shared" si="5"/>
        <v>1700</v>
      </c>
      <c r="M63" s="69">
        <f t="shared" si="5"/>
        <v>25591</v>
      </c>
      <c r="N63" s="29">
        <f t="shared" si="5"/>
        <v>1971</v>
      </c>
      <c r="O63" s="23">
        <f t="shared" si="5"/>
        <v>79050</v>
      </c>
      <c r="P63" s="30">
        <f t="shared" si="5"/>
        <v>3671</v>
      </c>
    </row>
    <row r="64" spans="2:16" ht="13.5" customHeight="1" x14ac:dyDescent="0.15">
      <c r="B64" s="8"/>
      <c r="C64" s="18"/>
      <c r="D64" s="19"/>
      <c r="E64" s="18"/>
      <c r="F64" s="19"/>
      <c r="G64" s="43"/>
      <c r="H64" s="44"/>
      <c r="I64" s="24"/>
      <c r="J64" s="44"/>
      <c r="K64" s="18"/>
      <c r="L64" s="19"/>
      <c r="M64" s="68"/>
      <c r="N64" s="19"/>
      <c r="O64" s="18"/>
      <c r="P64" s="47"/>
    </row>
    <row r="65" spans="2:16" ht="13.5" customHeight="1" x14ac:dyDescent="0.15">
      <c r="B65" s="9" t="s">
        <v>60</v>
      </c>
      <c r="C65" s="59">
        <v>587</v>
      </c>
      <c r="D65" s="60">
        <v>587</v>
      </c>
      <c r="E65" s="59">
        <v>35</v>
      </c>
      <c r="F65" s="60">
        <v>35</v>
      </c>
      <c r="G65" s="64">
        <v>8</v>
      </c>
      <c r="H65" s="65">
        <v>0</v>
      </c>
      <c r="I65" s="63">
        <v>0</v>
      </c>
      <c r="J65" s="65">
        <v>0</v>
      </c>
      <c r="K65" s="18">
        <f>C65+G65-I65</f>
        <v>595</v>
      </c>
      <c r="L65" s="19">
        <f>+K65</f>
        <v>595</v>
      </c>
      <c r="M65" s="68">
        <f>E65+H65-J65</f>
        <v>35</v>
      </c>
      <c r="N65" s="19">
        <f>+M65</f>
        <v>35</v>
      </c>
      <c r="O65" s="18">
        <f>K65+M65</f>
        <v>630</v>
      </c>
      <c r="P65" s="47">
        <f>L65+N65</f>
        <v>630</v>
      </c>
    </row>
    <row r="66" spans="2:16" ht="13.5" customHeight="1" x14ac:dyDescent="0.15">
      <c r="B66" s="12" t="s">
        <v>61</v>
      </c>
      <c r="C66" s="21">
        <f>C63+C65</f>
        <v>53586</v>
      </c>
      <c r="D66" s="22">
        <f t="shared" ref="D66:P66" si="6">D63+D65</f>
        <v>2272</v>
      </c>
      <c r="E66" s="21">
        <f t="shared" si="6"/>
        <v>25596</v>
      </c>
      <c r="F66" s="22">
        <f t="shared" si="6"/>
        <v>2024</v>
      </c>
      <c r="G66" s="31">
        <f t="shared" si="6"/>
        <v>740</v>
      </c>
      <c r="H66" s="32">
        <f t="shared" si="6"/>
        <v>385</v>
      </c>
      <c r="I66" s="21">
        <f t="shared" si="6"/>
        <v>272</v>
      </c>
      <c r="J66" s="32">
        <f t="shared" si="6"/>
        <v>355</v>
      </c>
      <c r="K66" s="21">
        <f t="shared" si="6"/>
        <v>54054</v>
      </c>
      <c r="L66" s="22">
        <f t="shared" si="6"/>
        <v>2295</v>
      </c>
      <c r="M66" s="70">
        <f t="shared" si="6"/>
        <v>25626</v>
      </c>
      <c r="N66" s="33">
        <f t="shared" si="6"/>
        <v>2006</v>
      </c>
      <c r="O66" s="21">
        <f t="shared" si="6"/>
        <v>79680</v>
      </c>
      <c r="P66" s="34">
        <f t="shared" si="6"/>
        <v>4301</v>
      </c>
    </row>
    <row r="67" spans="2:16" s="13" customFormat="1" ht="24" customHeight="1" x14ac:dyDescent="0.15">
      <c r="B67" s="80" t="s">
        <v>0</v>
      </c>
      <c r="C67" s="80" t="s">
        <v>62</v>
      </c>
      <c r="N67" s="96"/>
      <c r="O67" s="96"/>
      <c r="P67" s="96"/>
    </row>
    <row r="68" spans="2:16" s="49" customFormat="1" ht="15.95" customHeight="1" thickBot="1" x14ac:dyDescent="0.2">
      <c r="B68" s="7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89">
        <f>+N2</f>
        <v>26</v>
      </c>
      <c r="O68" s="90"/>
      <c r="P68" s="72">
        <f>+P2</f>
        <v>7</v>
      </c>
    </row>
    <row r="69" spans="2:16" ht="15" customHeight="1" thickTop="1" x14ac:dyDescent="0.15">
      <c r="B69" s="5" t="s">
        <v>100</v>
      </c>
      <c r="C69" s="52"/>
      <c r="D69" s="57">
        <f>+IF(P68=1,12,P68-1)</f>
        <v>6</v>
      </c>
      <c r="E69" s="58" t="s">
        <v>119</v>
      </c>
      <c r="F69" s="58" t="s">
        <v>120</v>
      </c>
      <c r="G69" s="91" t="s">
        <v>102</v>
      </c>
      <c r="H69" s="91"/>
      <c r="I69" s="91" t="s">
        <v>2</v>
      </c>
      <c r="J69" s="91"/>
      <c r="K69" s="52"/>
      <c r="L69" s="56">
        <f>+P2</f>
        <v>7</v>
      </c>
      <c r="M69" s="53" t="s">
        <v>119</v>
      </c>
      <c r="N69" s="53" t="s">
        <v>120</v>
      </c>
      <c r="O69" s="53"/>
      <c r="P69" s="54"/>
    </row>
    <row r="70" spans="2:16" s="17" customFormat="1" ht="15" customHeight="1" x14ac:dyDescent="0.15">
      <c r="B70" s="6" t="s">
        <v>101</v>
      </c>
      <c r="C70" s="14" t="s">
        <v>3</v>
      </c>
      <c r="D70" s="15" t="s">
        <v>105</v>
      </c>
      <c r="E70" s="14" t="s">
        <v>4</v>
      </c>
      <c r="F70" s="15" t="s">
        <v>106</v>
      </c>
      <c r="G70" s="6" t="s">
        <v>3</v>
      </c>
      <c r="H70" s="6" t="s">
        <v>4</v>
      </c>
      <c r="I70" s="6" t="s">
        <v>3</v>
      </c>
      <c r="J70" s="6" t="s">
        <v>4</v>
      </c>
      <c r="K70" s="14" t="s">
        <v>3</v>
      </c>
      <c r="L70" s="15" t="s">
        <v>105</v>
      </c>
      <c r="M70" s="14" t="s">
        <v>4</v>
      </c>
      <c r="N70" s="15" t="s">
        <v>106</v>
      </c>
      <c r="O70" s="14" t="s">
        <v>6</v>
      </c>
      <c r="P70" s="15" t="s">
        <v>105</v>
      </c>
    </row>
    <row r="71" spans="2:16" ht="13.5" customHeight="1" x14ac:dyDescent="0.15">
      <c r="B71" s="8" t="s">
        <v>63</v>
      </c>
      <c r="C71" s="59">
        <v>331</v>
      </c>
      <c r="D71" s="60">
        <v>147</v>
      </c>
      <c r="E71" s="59">
        <v>49</v>
      </c>
      <c r="F71" s="60">
        <v>12</v>
      </c>
      <c r="G71" s="73">
        <v>2</v>
      </c>
      <c r="H71" s="74">
        <v>0</v>
      </c>
      <c r="I71" s="59">
        <v>1</v>
      </c>
      <c r="J71" s="74">
        <v>0</v>
      </c>
      <c r="K71" s="18">
        <f>C71+G71-I71</f>
        <v>332</v>
      </c>
      <c r="L71" s="60">
        <v>148</v>
      </c>
      <c r="M71" s="18">
        <f>E71+H71-J71</f>
        <v>49</v>
      </c>
      <c r="N71" s="60">
        <v>12</v>
      </c>
      <c r="O71" s="18">
        <f>K71+M71</f>
        <v>381</v>
      </c>
      <c r="P71" s="47">
        <f>L71+N71</f>
        <v>160</v>
      </c>
    </row>
    <row r="72" spans="2:16" ht="13.5" customHeight="1" x14ac:dyDescent="0.15">
      <c r="B72" s="8" t="s">
        <v>64</v>
      </c>
      <c r="C72" s="59">
        <v>134</v>
      </c>
      <c r="D72" s="60">
        <v>0</v>
      </c>
      <c r="E72" s="59">
        <v>0</v>
      </c>
      <c r="F72" s="60">
        <v>0</v>
      </c>
      <c r="G72" s="75">
        <v>4</v>
      </c>
      <c r="H72" s="76">
        <v>0</v>
      </c>
      <c r="I72" s="59">
        <v>1</v>
      </c>
      <c r="J72" s="76">
        <v>0</v>
      </c>
      <c r="K72" s="18">
        <f t="shared" ref="K72:K93" si="7">C72+G72-I72</f>
        <v>137</v>
      </c>
      <c r="L72" s="60">
        <v>0</v>
      </c>
      <c r="M72" s="18">
        <f t="shared" ref="M72:M93" si="8">E72+H72-J72</f>
        <v>0</v>
      </c>
      <c r="N72" s="60">
        <v>0</v>
      </c>
      <c r="O72" s="18">
        <f t="shared" ref="O72:O93" si="9">K72+M72</f>
        <v>137</v>
      </c>
      <c r="P72" s="47">
        <f t="shared" ref="P72:P93" si="10">L72+N72</f>
        <v>0</v>
      </c>
    </row>
    <row r="73" spans="2:16" ht="13.5" customHeight="1" x14ac:dyDescent="0.15">
      <c r="B73" s="8" t="s">
        <v>65</v>
      </c>
      <c r="C73" s="59">
        <v>94</v>
      </c>
      <c r="D73" s="60">
        <v>17</v>
      </c>
      <c r="E73" s="59">
        <v>35</v>
      </c>
      <c r="F73" s="60">
        <v>8</v>
      </c>
      <c r="G73" s="75">
        <v>2</v>
      </c>
      <c r="H73" s="76">
        <v>0</v>
      </c>
      <c r="I73" s="59">
        <v>1</v>
      </c>
      <c r="J73" s="76">
        <v>0</v>
      </c>
      <c r="K73" s="18">
        <f t="shared" si="7"/>
        <v>95</v>
      </c>
      <c r="L73" s="60">
        <v>17</v>
      </c>
      <c r="M73" s="18">
        <f t="shared" si="8"/>
        <v>35</v>
      </c>
      <c r="N73" s="60">
        <v>8</v>
      </c>
      <c r="O73" s="18">
        <f t="shared" si="9"/>
        <v>130</v>
      </c>
      <c r="P73" s="47">
        <f t="shared" si="10"/>
        <v>25</v>
      </c>
    </row>
    <row r="74" spans="2:16" ht="13.5" customHeight="1" x14ac:dyDescent="0.15">
      <c r="B74" s="8" t="s">
        <v>66</v>
      </c>
      <c r="C74" s="59">
        <v>0</v>
      </c>
      <c r="D74" s="60">
        <v>0</v>
      </c>
      <c r="E74" s="59">
        <v>0</v>
      </c>
      <c r="F74" s="60">
        <v>0</v>
      </c>
      <c r="G74" s="75">
        <v>0</v>
      </c>
      <c r="H74" s="76">
        <v>0</v>
      </c>
      <c r="I74" s="59">
        <v>0</v>
      </c>
      <c r="J74" s="76">
        <v>0</v>
      </c>
      <c r="K74" s="18">
        <f t="shared" si="7"/>
        <v>0</v>
      </c>
      <c r="L74" s="60">
        <v>0</v>
      </c>
      <c r="M74" s="18">
        <f t="shared" si="8"/>
        <v>0</v>
      </c>
      <c r="N74" s="60">
        <v>0</v>
      </c>
      <c r="O74" s="18">
        <f t="shared" si="9"/>
        <v>0</v>
      </c>
      <c r="P74" s="47">
        <f t="shared" si="10"/>
        <v>0</v>
      </c>
    </row>
    <row r="75" spans="2:16" ht="13.5" customHeight="1" x14ac:dyDescent="0.15">
      <c r="B75" s="8" t="s">
        <v>67</v>
      </c>
      <c r="C75" s="59">
        <v>43</v>
      </c>
      <c r="D75" s="60">
        <v>2</v>
      </c>
      <c r="E75" s="59">
        <v>20</v>
      </c>
      <c r="F75" s="60">
        <v>2</v>
      </c>
      <c r="G75" s="75">
        <v>0</v>
      </c>
      <c r="H75" s="76">
        <v>0</v>
      </c>
      <c r="I75" s="59">
        <v>0</v>
      </c>
      <c r="J75" s="76">
        <v>0</v>
      </c>
      <c r="K75" s="18">
        <f t="shared" si="7"/>
        <v>43</v>
      </c>
      <c r="L75" s="60">
        <v>2</v>
      </c>
      <c r="M75" s="18">
        <f t="shared" si="8"/>
        <v>20</v>
      </c>
      <c r="N75" s="60">
        <v>2</v>
      </c>
      <c r="O75" s="18">
        <f t="shared" si="9"/>
        <v>63</v>
      </c>
      <c r="P75" s="47">
        <f t="shared" si="10"/>
        <v>4</v>
      </c>
    </row>
    <row r="76" spans="2:16" ht="13.5" customHeight="1" x14ac:dyDescent="0.15">
      <c r="B76" s="8" t="s">
        <v>68</v>
      </c>
      <c r="C76" s="59">
        <v>1187</v>
      </c>
      <c r="D76" s="60">
        <v>18</v>
      </c>
      <c r="E76" s="59">
        <v>277</v>
      </c>
      <c r="F76" s="60">
        <v>8</v>
      </c>
      <c r="G76" s="75">
        <v>18</v>
      </c>
      <c r="H76" s="76">
        <v>9</v>
      </c>
      <c r="I76" s="59">
        <v>8</v>
      </c>
      <c r="J76" s="76">
        <v>4</v>
      </c>
      <c r="K76" s="18">
        <f t="shared" si="7"/>
        <v>1197</v>
      </c>
      <c r="L76" s="60">
        <v>19</v>
      </c>
      <c r="M76" s="18">
        <f t="shared" si="8"/>
        <v>282</v>
      </c>
      <c r="N76" s="60">
        <v>9</v>
      </c>
      <c r="O76" s="18">
        <f t="shared" si="9"/>
        <v>1479</v>
      </c>
      <c r="P76" s="47">
        <f t="shared" si="10"/>
        <v>28</v>
      </c>
    </row>
    <row r="77" spans="2:16" ht="13.5" customHeight="1" x14ac:dyDescent="0.15">
      <c r="B77" s="8" t="s">
        <v>69</v>
      </c>
      <c r="C77" s="59">
        <v>173</v>
      </c>
      <c r="D77" s="60">
        <v>9</v>
      </c>
      <c r="E77" s="59">
        <v>3</v>
      </c>
      <c r="F77" s="60">
        <v>1</v>
      </c>
      <c r="G77" s="75">
        <v>4</v>
      </c>
      <c r="H77" s="76">
        <v>0</v>
      </c>
      <c r="I77" s="59">
        <v>2</v>
      </c>
      <c r="J77" s="76">
        <v>0</v>
      </c>
      <c r="K77" s="18">
        <f t="shared" si="7"/>
        <v>175</v>
      </c>
      <c r="L77" s="60">
        <v>9</v>
      </c>
      <c r="M77" s="18">
        <f t="shared" si="8"/>
        <v>3</v>
      </c>
      <c r="N77" s="60">
        <v>1</v>
      </c>
      <c r="O77" s="18">
        <f t="shared" si="9"/>
        <v>178</v>
      </c>
      <c r="P77" s="47">
        <f t="shared" si="10"/>
        <v>10</v>
      </c>
    </row>
    <row r="78" spans="2:16" ht="13.5" customHeight="1" x14ac:dyDescent="0.15">
      <c r="B78" s="8" t="s">
        <v>70</v>
      </c>
      <c r="C78" s="59">
        <v>701</v>
      </c>
      <c r="D78" s="60">
        <v>2</v>
      </c>
      <c r="E78" s="59">
        <v>505</v>
      </c>
      <c r="F78" s="60">
        <v>2</v>
      </c>
      <c r="G78" s="75">
        <v>2</v>
      </c>
      <c r="H78" s="76">
        <v>3</v>
      </c>
      <c r="I78" s="59">
        <v>2</v>
      </c>
      <c r="J78" s="76">
        <v>1</v>
      </c>
      <c r="K78" s="18">
        <f t="shared" si="7"/>
        <v>701</v>
      </c>
      <c r="L78" s="60">
        <v>2</v>
      </c>
      <c r="M78" s="18">
        <f t="shared" si="8"/>
        <v>507</v>
      </c>
      <c r="N78" s="60">
        <v>2</v>
      </c>
      <c r="O78" s="18">
        <f t="shared" si="9"/>
        <v>1208</v>
      </c>
      <c r="P78" s="47">
        <f t="shared" si="10"/>
        <v>4</v>
      </c>
    </row>
    <row r="79" spans="2:16" ht="13.5" customHeight="1" x14ac:dyDescent="0.15">
      <c r="B79" s="8" t="s">
        <v>71</v>
      </c>
      <c r="C79" s="59">
        <v>363</v>
      </c>
      <c r="D79" s="60">
        <v>235</v>
      </c>
      <c r="E79" s="59">
        <v>123</v>
      </c>
      <c r="F79" s="60">
        <v>100</v>
      </c>
      <c r="G79" s="75">
        <v>14</v>
      </c>
      <c r="H79" s="76">
        <v>5</v>
      </c>
      <c r="I79" s="59">
        <v>5</v>
      </c>
      <c r="J79" s="76">
        <v>1</v>
      </c>
      <c r="K79" s="18">
        <f t="shared" si="7"/>
        <v>372</v>
      </c>
      <c r="L79" s="60">
        <v>240</v>
      </c>
      <c r="M79" s="18">
        <f t="shared" si="8"/>
        <v>127</v>
      </c>
      <c r="N79" s="60">
        <v>101</v>
      </c>
      <c r="O79" s="18">
        <f t="shared" si="9"/>
        <v>499</v>
      </c>
      <c r="P79" s="47">
        <f t="shared" si="10"/>
        <v>341</v>
      </c>
    </row>
    <row r="80" spans="2:16" ht="13.5" customHeight="1" x14ac:dyDescent="0.15">
      <c r="B80" s="8" t="s">
        <v>72</v>
      </c>
      <c r="C80" s="59">
        <v>66</v>
      </c>
      <c r="D80" s="60">
        <v>2</v>
      </c>
      <c r="E80" s="59">
        <v>24</v>
      </c>
      <c r="F80" s="60">
        <v>0</v>
      </c>
      <c r="G80" s="75">
        <v>0</v>
      </c>
      <c r="H80" s="76">
        <v>0</v>
      </c>
      <c r="I80" s="59">
        <v>0</v>
      </c>
      <c r="J80" s="76">
        <v>1</v>
      </c>
      <c r="K80" s="18">
        <f t="shared" si="7"/>
        <v>66</v>
      </c>
      <c r="L80" s="60">
        <v>2</v>
      </c>
      <c r="M80" s="18">
        <f t="shared" si="8"/>
        <v>23</v>
      </c>
      <c r="N80" s="60">
        <v>0</v>
      </c>
      <c r="O80" s="18">
        <f t="shared" si="9"/>
        <v>89</v>
      </c>
      <c r="P80" s="47">
        <f t="shared" si="10"/>
        <v>2</v>
      </c>
    </row>
    <row r="81" spans="2:16" ht="13.5" customHeight="1" x14ac:dyDescent="0.15">
      <c r="B81" s="8" t="s">
        <v>73</v>
      </c>
      <c r="C81" s="59">
        <v>66</v>
      </c>
      <c r="D81" s="60">
        <v>0</v>
      </c>
      <c r="E81" s="59">
        <v>18</v>
      </c>
      <c r="F81" s="60">
        <v>0</v>
      </c>
      <c r="G81" s="75">
        <v>2</v>
      </c>
      <c r="H81" s="76">
        <v>0</v>
      </c>
      <c r="I81" s="59">
        <v>0</v>
      </c>
      <c r="J81" s="76">
        <v>1</v>
      </c>
      <c r="K81" s="18">
        <f t="shared" si="7"/>
        <v>68</v>
      </c>
      <c r="L81" s="60">
        <v>0</v>
      </c>
      <c r="M81" s="18">
        <f t="shared" si="8"/>
        <v>17</v>
      </c>
      <c r="N81" s="60">
        <v>0</v>
      </c>
      <c r="O81" s="18">
        <f t="shared" si="9"/>
        <v>85</v>
      </c>
      <c r="P81" s="47">
        <f t="shared" si="10"/>
        <v>0</v>
      </c>
    </row>
    <row r="82" spans="2:16" ht="13.5" customHeight="1" x14ac:dyDescent="0.15">
      <c r="B82" s="8" t="s">
        <v>74</v>
      </c>
      <c r="C82" s="59">
        <v>23</v>
      </c>
      <c r="D82" s="60">
        <v>1</v>
      </c>
      <c r="E82" s="59">
        <v>7</v>
      </c>
      <c r="F82" s="60">
        <v>0</v>
      </c>
      <c r="G82" s="75">
        <v>0</v>
      </c>
      <c r="H82" s="76">
        <v>0</v>
      </c>
      <c r="I82" s="59">
        <v>0</v>
      </c>
      <c r="J82" s="76">
        <v>0</v>
      </c>
      <c r="K82" s="18">
        <f t="shared" si="7"/>
        <v>23</v>
      </c>
      <c r="L82" s="60">
        <v>1</v>
      </c>
      <c r="M82" s="18">
        <f t="shared" si="8"/>
        <v>7</v>
      </c>
      <c r="N82" s="60">
        <v>0</v>
      </c>
      <c r="O82" s="18">
        <f t="shared" si="9"/>
        <v>30</v>
      </c>
      <c r="P82" s="47">
        <f t="shared" si="10"/>
        <v>1</v>
      </c>
    </row>
    <row r="83" spans="2:16" ht="13.5" customHeight="1" x14ac:dyDescent="0.15">
      <c r="B83" s="8" t="s">
        <v>75</v>
      </c>
      <c r="C83" s="59">
        <v>360</v>
      </c>
      <c r="D83" s="60">
        <v>37</v>
      </c>
      <c r="E83" s="59">
        <v>10</v>
      </c>
      <c r="F83" s="60">
        <v>0</v>
      </c>
      <c r="G83" s="75">
        <v>4</v>
      </c>
      <c r="H83" s="76">
        <v>0</v>
      </c>
      <c r="I83" s="59">
        <v>1</v>
      </c>
      <c r="J83" s="76">
        <v>0</v>
      </c>
      <c r="K83" s="18">
        <f t="shared" si="7"/>
        <v>363</v>
      </c>
      <c r="L83" s="60">
        <v>37</v>
      </c>
      <c r="M83" s="18">
        <f t="shared" si="8"/>
        <v>10</v>
      </c>
      <c r="N83" s="60">
        <v>0</v>
      </c>
      <c r="O83" s="18">
        <f t="shared" si="9"/>
        <v>373</v>
      </c>
      <c r="P83" s="47">
        <f t="shared" si="10"/>
        <v>37</v>
      </c>
    </row>
    <row r="84" spans="2:16" ht="13.5" customHeight="1" x14ac:dyDescent="0.15">
      <c r="B84" s="8" t="s">
        <v>76</v>
      </c>
      <c r="C84" s="59">
        <v>29</v>
      </c>
      <c r="D84" s="60">
        <v>0</v>
      </c>
      <c r="E84" s="59">
        <v>6</v>
      </c>
      <c r="F84" s="60">
        <v>0</v>
      </c>
      <c r="G84" s="75">
        <v>0</v>
      </c>
      <c r="H84" s="76">
        <v>0</v>
      </c>
      <c r="I84" s="59">
        <v>0</v>
      </c>
      <c r="J84" s="76">
        <v>0</v>
      </c>
      <c r="K84" s="18">
        <f t="shared" si="7"/>
        <v>29</v>
      </c>
      <c r="L84" s="60">
        <v>0</v>
      </c>
      <c r="M84" s="18">
        <f t="shared" si="8"/>
        <v>6</v>
      </c>
      <c r="N84" s="60">
        <v>0</v>
      </c>
      <c r="O84" s="18">
        <f t="shared" si="9"/>
        <v>35</v>
      </c>
      <c r="P84" s="47">
        <f t="shared" si="10"/>
        <v>0</v>
      </c>
    </row>
    <row r="85" spans="2:16" ht="13.5" customHeight="1" x14ac:dyDescent="0.15">
      <c r="B85" s="8" t="s">
        <v>77</v>
      </c>
      <c r="C85" s="59">
        <v>241</v>
      </c>
      <c r="D85" s="60">
        <v>4</v>
      </c>
      <c r="E85" s="59">
        <v>111</v>
      </c>
      <c r="F85" s="60">
        <v>3</v>
      </c>
      <c r="G85" s="75">
        <v>3</v>
      </c>
      <c r="H85" s="76">
        <v>0</v>
      </c>
      <c r="I85" s="59">
        <v>0</v>
      </c>
      <c r="J85" s="76">
        <v>0</v>
      </c>
      <c r="K85" s="18">
        <f t="shared" si="7"/>
        <v>244</v>
      </c>
      <c r="L85" s="60">
        <v>4</v>
      </c>
      <c r="M85" s="18">
        <f t="shared" si="8"/>
        <v>111</v>
      </c>
      <c r="N85" s="60">
        <v>3</v>
      </c>
      <c r="O85" s="18">
        <f t="shared" si="9"/>
        <v>355</v>
      </c>
      <c r="P85" s="47">
        <f t="shared" si="10"/>
        <v>7</v>
      </c>
    </row>
    <row r="86" spans="2:16" ht="13.5" customHeight="1" x14ac:dyDescent="0.15">
      <c r="B86" s="8" t="s">
        <v>78</v>
      </c>
      <c r="C86" s="59">
        <v>365</v>
      </c>
      <c r="D86" s="60">
        <v>11</v>
      </c>
      <c r="E86" s="59">
        <v>78</v>
      </c>
      <c r="F86" s="60">
        <v>5</v>
      </c>
      <c r="G86" s="75">
        <v>3</v>
      </c>
      <c r="H86" s="76">
        <v>1</v>
      </c>
      <c r="I86" s="59">
        <v>2</v>
      </c>
      <c r="J86" s="76">
        <v>3</v>
      </c>
      <c r="K86" s="18">
        <f t="shared" si="7"/>
        <v>366</v>
      </c>
      <c r="L86" s="60">
        <v>12</v>
      </c>
      <c r="M86" s="18">
        <f t="shared" si="8"/>
        <v>76</v>
      </c>
      <c r="N86" s="60">
        <v>5</v>
      </c>
      <c r="O86" s="18">
        <f t="shared" si="9"/>
        <v>442</v>
      </c>
      <c r="P86" s="47">
        <f t="shared" si="10"/>
        <v>17</v>
      </c>
    </row>
    <row r="87" spans="2:16" ht="13.5" customHeight="1" x14ac:dyDescent="0.15">
      <c r="B87" s="8" t="s">
        <v>79</v>
      </c>
      <c r="C87" s="59">
        <v>94</v>
      </c>
      <c r="D87" s="60">
        <v>2</v>
      </c>
      <c r="E87" s="59">
        <v>72</v>
      </c>
      <c r="F87" s="60">
        <v>2</v>
      </c>
      <c r="G87" s="75">
        <v>1</v>
      </c>
      <c r="H87" s="76">
        <v>2</v>
      </c>
      <c r="I87" s="59">
        <v>2</v>
      </c>
      <c r="J87" s="76">
        <v>0</v>
      </c>
      <c r="K87" s="18">
        <f t="shared" si="7"/>
        <v>93</v>
      </c>
      <c r="L87" s="60">
        <v>2</v>
      </c>
      <c r="M87" s="18">
        <f t="shared" si="8"/>
        <v>74</v>
      </c>
      <c r="N87" s="60">
        <v>2</v>
      </c>
      <c r="O87" s="18">
        <f t="shared" si="9"/>
        <v>167</v>
      </c>
      <c r="P87" s="47">
        <f t="shared" si="10"/>
        <v>4</v>
      </c>
    </row>
    <row r="88" spans="2:16" ht="13.5" customHeight="1" x14ac:dyDescent="0.15">
      <c r="B88" s="8" t="s">
        <v>113</v>
      </c>
      <c r="C88" s="59">
        <v>114</v>
      </c>
      <c r="D88" s="60">
        <v>20</v>
      </c>
      <c r="E88" s="59">
        <v>33</v>
      </c>
      <c r="F88" s="60">
        <v>3</v>
      </c>
      <c r="G88" s="75">
        <v>2</v>
      </c>
      <c r="H88" s="76">
        <v>0</v>
      </c>
      <c r="I88" s="59">
        <v>0</v>
      </c>
      <c r="J88" s="76">
        <v>0</v>
      </c>
      <c r="K88" s="18">
        <f t="shared" si="7"/>
        <v>116</v>
      </c>
      <c r="L88" s="60">
        <v>20</v>
      </c>
      <c r="M88" s="18">
        <f t="shared" si="8"/>
        <v>33</v>
      </c>
      <c r="N88" s="60">
        <v>3</v>
      </c>
      <c r="O88" s="18">
        <f t="shared" si="9"/>
        <v>149</v>
      </c>
      <c r="P88" s="47">
        <f t="shared" si="10"/>
        <v>23</v>
      </c>
    </row>
    <row r="89" spans="2:16" ht="13.5" customHeight="1" x14ac:dyDescent="0.15">
      <c r="B89" s="8" t="s">
        <v>80</v>
      </c>
      <c r="C89" s="59">
        <v>49</v>
      </c>
      <c r="D89" s="60">
        <v>1</v>
      </c>
      <c r="E89" s="59">
        <v>2</v>
      </c>
      <c r="F89" s="60">
        <v>0</v>
      </c>
      <c r="G89" s="75">
        <v>0</v>
      </c>
      <c r="H89" s="76">
        <v>0</v>
      </c>
      <c r="I89" s="59">
        <v>0</v>
      </c>
      <c r="J89" s="76">
        <v>0</v>
      </c>
      <c r="K89" s="18">
        <f t="shared" si="7"/>
        <v>49</v>
      </c>
      <c r="L89" s="60">
        <v>1</v>
      </c>
      <c r="M89" s="18">
        <f t="shared" si="8"/>
        <v>2</v>
      </c>
      <c r="N89" s="60">
        <v>0</v>
      </c>
      <c r="O89" s="18">
        <f t="shared" si="9"/>
        <v>51</v>
      </c>
      <c r="P89" s="47">
        <f t="shared" si="10"/>
        <v>1</v>
      </c>
    </row>
    <row r="90" spans="2:16" ht="13.5" customHeight="1" x14ac:dyDescent="0.15">
      <c r="B90" s="8" t="s">
        <v>81</v>
      </c>
      <c r="C90" s="59">
        <v>51</v>
      </c>
      <c r="D90" s="60">
        <v>17</v>
      </c>
      <c r="E90" s="59">
        <v>3</v>
      </c>
      <c r="F90" s="60">
        <v>0</v>
      </c>
      <c r="G90" s="75">
        <v>0</v>
      </c>
      <c r="H90" s="76">
        <v>0</v>
      </c>
      <c r="I90" s="59">
        <v>1</v>
      </c>
      <c r="J90" s="76">
        <v>0</v>
      </c>
      <c r="K90" s="18">
        <f t="shared" si="7"/>
        <v>50</v>
      </c>
      <c r="L90" s="60">
        <v>16</v>
      </c>
      <c r="M90" s="18">
        <f t="shared" si="8"/>
        <v>3</v>
      </c>
      <c r="N90" s="60">
        <v>0</v>
      </c>
      <c r="O90" s="18">
        <f t="shared" si="9"/>
        <v>53</v>
      </c>
      <c r="P90" s="47">
        <f t="shared" si="10"/>
        <v>16</v>
      </c>
    </row>
    <row r="91" spans="2:16" ht="13.5" customHeight="1" x14ac:dyDescent="0.15">
      <c r="B91" s="8" t="s">
        <v>82</v>
      </c>
      <c r="C91" s="59">
        <v>378</v>
      </c>
      <c r="D91" s="60">
        <v>0</v>
      </c>
      <c r="E91" s="59">
        <v>82</v>
      </c>
      <c r="F91" s="60">
        <v>0</v>
      </c>
      <c r="G91" s="75">
        <v>8</v>
      </c>
      <c r="H91" s="76">
        <v>1</v>
      </c>
      <c r="I91" s="59">
        <v>1</v>
      </c>
      <c r="J91" s="76">
        <v>2</v>
      </c>
      <c r="K91" s="18">
        <f t="shared" si="7"/>
        <v>385</v>
      </c>
      <c r="L91" s="60">
        <v>0</v>
      </c>
      <c r="M91" s="18">
        <f t="shared" si="8"/>
        <v>81</v>
      </c>
      <c r="N91" s="60">
        <v>0</v>
      </c>
      <c r="O91" s="18">
        <f t="shared" si="9"/>
        <v>466</v>
      </c>
      <c r="P91" s="47">
        <f t="shared" si="10"/>
        <v>0</v>
      </c>
    </row>
    <row r="92" spans="2:16" ht="13.5" customHeight="1" x14ac:dyDescent="0.15">
      <c r="B92" s="8" t="s">
        <v>83</v>
      </c>
      <c r="C92" s="59">
        <v>17</v>
      </c>
      <c r="D92" s="60">
        <v>3</v>
      </c>
      <c r="E92" s="59">
        <v>76</v>
      </c>
      <c r="F92" s="60">
        <v>12</v>
      </c>
      <c r="G92" s="75">
        <v>0</v>
      </c>
      <c r="H92" s="76">
        <v>0</v>
      </c>
      <c r="I92" s="59">
        <v>0</v>
      </c>
      <c r="J92" s="76">
        <v>1</v>
      </c>
      <c r="K92" s="18">
        <f t="shared" si="7"/>
        <v>17</v>
      </c>
      <c r="L92" s="60">
        <v>3</v>
      </c>
      <c r="M92" s="18">
        <f t="shared" si="8"/>
        <v>75</v>
      </c>
      <c r="N92" s="60">
        <v>12</v>
      </c>
      <c r="O92" s="18">
        <f t="shared" si="9"/>
        <v>92</v>
      </c>
      <c r="P92" s="47">
        <f t="shared" si="10"/>
        <v>15</v>
      </c>
    </row>
    <row r="93" spans="2:16" ht="13.5" customHeight="1" x14ac:dyDescent="0.15">
      <c r="B93" s="8" t="s">
        <v>84</v>
      </c>
      <c r="C93" s="59">
        <v>660</v>
      </c>
      <c r="D93" s="60">
        <v>2</v>
      </c>
      <c r="E93" s="59">
        <v>413</v>
      </c>
      <c r="F93" s="60">
        <v>2</v>
      </c>
      <c r="G93" s="75">
        <v>10</v>
      </c>
      <c r="H93" s="76">
        <v>2</v>
      </c>
      <c r="I93" s="59">
        <v>2</v>
      </c>
      <c r="J93" s="76">
        <v>2</v>
      </c>
      <c r="K93" s="18">
        <f t="shared" si="7"/>
        <v>668</v>
      </c>
      <c r="L93" s="60">
        <v>2</v>
      </c>
      <c r="M93" s="18">
        <f t="shared" si="8"/>
        <v>413</v>
      </c>
      <c r="N93" s="60">
        <v>2</v>
      </c>
      <c r="O93" s="18">
        <f t="shared" si="9"/>
        <v>1081</v>
      </c>
      <c r="P93" s="47">
        <f t="shared" si="10"/>
        <v>4</v>
      </c>
    </row>
    <row r="94" spans="2:16" ht="13.5" customHeight="1" x14ac:dyDescent="0.15">
      <c r="B94" s="11" t="s">
        <v>85</v>
      </c>
      <c r="C94" s="23">
        <f>SUM(C71:C93)</f>
        <v>5539</v>
      </c>
      <c r="D94" s="29">
        <f t="shared" ref="D94:P94" si="11">SUM(D71:D93)</f>
        <v>530</v>
      </c>
      <c r="E94" s="23">
        <f t="shared" si="11"/>
        <v>1947</v>
      </c>
      <c r="F94" s="29">
        <f t="shared" si="11"/>
        <v>160</v>
      </c>
      <c r="G94" s="35">
        <f t="shared" si="11"/>
        <v>79</v>
      </c>
      <c r="H94" s="36">
        <f t="shared" si="11"/>
        <v>23</v>
      </c>
      <c r="I94" s="23">
        <f t="shared" si="11"/>
        <v>29</v>
      </c>
      <c r="J94" s="36">
        <f t="shared" si="11"/>
        <v>16</v>
      </c>
      <c r="K94" s="23">
        <f t="shared" si="11"/>
        <v>5589</v>
      </c>
      <c r="L94" s="29">
        <f t="shared" si="11"/>
        <v>537</v>
      </c>
      <c r="M94" s="23">
        <f t="shared" si="11"/>
        <v>1954</v>
      </c>
      <c r="N94" s="29">
        <f t="shared" si="11"/>
        <v>162</v>
      </c>
      <c r="O94" s="23">
        <f t="shared" si="11"/>
        <v>7543</v>
      </c>
      <c r="P94" s="30">
        <f t="shared" si="11"/>
        <v>699</v>
      </c>
    </row>
    <row r="95" spans="2:16" ht="13.5" customHeight="1" x14ac:dyDescent="0.15">
      <c r="B95" s="8"/>
      <c r="C95" s="18"/>
      <c r="D95" s="19"/>
      <c r="E95" s="18"/>
      <c r="F95" s="19"/>
      <c r="G95" s="45"/>
      <c r="H95" s="46"/>
      <c r="I95" s="18"/>
      <c r="J95" s="46"/>
      <c r="K95" s="18"/>
      <c r="L95" s="19"/>
      <c r="M95" s="18"/>
      <c r="N95" s="19"/>
      <c r="O95" s="18"/>
      <c r="P95" s="47"/>
    </row>
    <row r="96" spans="2:16" ht="13.5" customHeight="1" x14ac:dyDescent="0.15">
      <c r="B96" s="10" t="s">
        <v>86</v>
      </c>
      <c r="C96" s="63">
        <v>12796</v>
      </c>
      <c r="D96" s="42">
        <f>+C96</f>
        <v>12796</v>
      </c>
      <c r="E96" s="63">
        <v>12324</v>
      </c>
      <c r="F96" s="42">
        <f>+E96</f>
        <v>12324</v>
      </c>
      <c r="G96" s="99">
        <v>6794</v>
      </c>
      <c r="H96" s="99">
        <v>7609</v>
      </c>
      <c r="I96" s="99">
        <v>6829</v>
      </c>
      <c r="J96" s="99">
        <v>7577</v>
      </c>
      <c r="K96" s="24">
        <f>C96+G96-I96</f>
        <v>12761</v>
      </c>
      <c r="L96" s="42">
        <f>+K96</f>
        <v>12761</v>
      </c>
      <c r="M96" s="24">
        <f>E96+H96-J96</f>
        <v>12356</v>
      </c>
      <c r="N96" s="42">
        <f>+M96</f>
        <v>12356</v>
      </c>
      <c r="O96" s="24">
        <f>K96+M96</f>
        <v>25117</v>
      </c>
      <c r="P96" s="47">
        <f>L96+N96</f>
        <v>25117</v>
      </c>
    </row>
    <row r="97" spans="2:16" ht="13.5" customHeight="1" x14ac:dyDescent="0.15">
      <c r="B97" s="12" t="s">
        <v>87</v>
      </c>
      <c r="C97" s="21">
        <f>C94+C96</f>
        <v>18335</v>
      </c>
      <c r="D97" s="22">
        <f t="shared" ref="D97:P97" si="12">D94+D96</f>
        <v>13326</v>
      </c>
      <c r="E97" s="21">
        <f t="shared" si="12"/>
        <v>14271</v>
      </c>
      <c r="F97" s="22">
        <f t="shared" si="12"/>
        <v>12484</v>
      </c>
      <c r="G97" s="31">
        <f t="shared" si="12"/>
        <v>6873</v>
      </c>
      <c r="H97" s="32">
        <f t="shared" si="12"/>
        <v>7632</v>
      </c>
      <c r="I97" s="37">
        <f t="shared" si="12"/>
        <v>6858</v>
      </c>
      <c r="J97" s="38">
        <f t="shared" si="12"/>
        <v>7593</v>
      </c>
      <c r="K97" s="21">
        <f t="shared" si="12"/>
        <v>18350</v>
      </c>
      <c r="L97" s="22">
        <f t="shared" si="12"/>
        <v>13298</v>
      </c>
      <c r="M97" s="21">
        <f t="shared" si="12"/>
        <v>14310</v>
      </c>
      <c r="N97" s="22">
        <f t="shared" si="12"/>
        <v>12518</v>
      </c>
      <c r="O97" s="21">
        <f t="shared" si="12"/>
        <v>32660</v>
      </c>
      <c r="P97" s="34">
        <f t="shared" si="12"/>
        <v>25816</v>
      </c>
    </row>
    <row r="98" spans="2:16" ht="9" customHeight="1" x14ac:dyDescent="0.15"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</row>
    <row r="99" spans="2:16" s="39" customFormat="1" ht="12" customHeight="1" x14ac:dyDescent="0.15">
      <c r="B99" s="94" t="s">
        <v>104</v>
      </c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</row>
    <row r="100" spans="2:16" ht="21.95" customHeight="1" x14ac:dyDescent="0.15">
      <c r="B100" s="92" t="s">
        <v>107</v>
      </c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</row>
    <row r="101" spans="2:16" ht="12" customHeight="1" x14ac:dyDescent="0.15">
      <c r="B101" s="92" t="s">
        <v>108</v>
      </c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</row>
    <row r="102" spans="2:16" ht="12" customHeight="1" x14ac:dyDescent="0.15">
      <c r="B102" s="92" t="s">
        <v>109</v>
      </c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</row>
    <row r="103" spans="2:16" x14ac:dyDescent="0.15"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</row>
    <row r="104" spans="2:16" x14ac:dyDescent="0.15"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</row>
    <row r="105" spans="2:16" ht="13.5" customHeight="1" x14ac:dyDescent="0.15">
      <c r="B105" s="85"/>
      <c r="C105" s="85"/>
      <c r="D105" s="85"/>
      <c r="E105" s="85"/>
      <c r="F105" s="85"/>
      <c r="G105" s="1" t="s">
        <v>88</v>
      </c>
      <c r="I105" s="88">
        <f>O5</f>
        <v>112340</v>
      </c>
      <c r="J105" s="88"/>
      <c r="K105" s="1" t="s">
        <v>89</v>
      </c>
      <c r="L105" s="50"/>
      <c r="M105" s="1" t="s">
        <v>90</v>
      </c>
      <c r="N105" s="50"/>
      <c r="O105" s="2">
        <f>P5</f>
        <v>30117</v>
      </c>
      <c r="P105" s="1" t="s">
        <v>89</v>
      </c>
    </row>
    <row r="106" spans="2:16" ht="13.5" customHeight="1" x14ac:dyDescent="0.15">
      <c r="B106" s="85"/>
      <c r="C106" s="85"/>
      <c r="D106" s="85"/>
      <c r="E106" s="85"/>
      <c r="F106" s="85"/>
      <c r="G106" s="1" t="s">
        <v>91</v>
      </c>
      <c r="I106" s="88">
        <f>C5+E5</f>
        <v>111788</v>
      </c>
      <c r="J106" s="88"/>
      <c r="K106" s="1" t="s">
        <v>89</v>
      </c>
      <c r="L106" s="50"/>
      <c r="M106" s="1" t="s">
        <v>92</v>
      </c>
      <c r="N106" s="50"/>
      <c r="O106" s="2">
        <f>D5+F5</f>
        <v>30106</v>
      </c>
      <c r="P106" s="1" t="s">
        <v>89</v>
      </c>
    </row>
    <row r="107" spans="2:16" x14ac:dyDescent="0.15">
      <c r="B107" s="85"/>
      <c r="C107" s="85"/>
      <c r="D107" s="85"/>
      <c r="E107" s="85"/>
      <c r="F107" s="85"/>
      <c r="G107" s="1" t="s">
        <v>93</v>
      </c>
      <c r="I107" s="88">
        <f>I105-I106</f>
        <v>552</v>
      </c>
      <c r="J107" s="88"/>
      <c r="K107" s="1" t="s">
        <v>94</v>
      </c>
      <c r="L107" s="50"/>
      <c r="M107" s="1" t="s">
        <v>95</v>
      </c>
      <c r="N107" s="50"/>
      <c r="O107" s="3">
        <f>O105/I105*100</f>
        <v>26.808794730283068</v>
      </c>
      <c r="P107" s="1" t="s">
        <v>117</v>
      </c>
    </row>
    <row r="108" spans="2:16" x14ac:dyDescent="0.15">
      <c r="B108" s="85"/>
      <c r="C108" s="85"/>
      <c r="D108" s="85"/>
      <c r="E108" s="85"/>
      <c r="F108" s="85"/>
      <c r="G108" s="1" t="s">
        <v>96</v>
      </c>
      <c r="I108" s="84">
        <f>(I105/I106*100)-100</f>
        <v>0.4937918202311522</v>
      </c>
      <c r="J108" s="84"/>
      <c r="K108" s="1" t="s">
        <v>117</v>
      </c>
      <c r="L108" s="82"/>
      <c r="M108" s="82"/>
      <c r="N108" s="82"/>
      <c r="O108" s="82"/>
      <c r="P108" s="82"/>
    </row>
    <row r="109" spans="2:16" x14ac:dyDescent="0.15">
      <c r="B109" s="85"/>
      <c r="C109" s="85"/>
      <c r="D109" s="85"/>
      <c r="E109" s="85"/>
      <c r="F109" s="85"/>
      <c r="G109" s="1" t="s">
        <v>97</v>
      </c>
      <c r="I109" s="86">
        <v>107385</v>
      </c>
      <c r="J109" s="86"/>
      <c r="K109" s="1" t="s">
        <v>89</v>
      </c>
      <c r="L109" s="82"/>
      <c r="M109" s="82"/>
      <c r="N109" s="82"/>
      <c r="O109" s="82"/>
      <c r="P109" s="82"/>
    </row>
    <row r="110" spans="2:16" x14ac:dyDescent="0.15">
      <c r="B110" s="85"/>
      <c r="C110" s="85"/>
      <c r="D110" s="85"/>
      <c r="E110" s="85"/>
      <c r="F110" s="85"/>
      <c r="G110" s="1" t="s">
        <v>98</v>
      </c>
      <c r="I110" s="84">
        <f>(I105/I109*100)-100</f>
        <v>4.6142384876845028</v>
      </c>
      <c r="J110" s="84"/>
      <c r="K110" s="1" t="s">
        <v>99</v>
      </c>
      <c r="L110" s="83"/>
      <c r="M110" s="83"/>
      <c r="N110" s="83"/>
      <c r="O110" s="83"/>
      <c r="P110" s="83"/>
    </row>
    <row r="111" spans="2:16" s="78" customFormat="1" ht="13.5" customHeight="1" x14ac:dyDescent="0.15">
      <c r="B111" s="78" t="s">
        <v>118</v>
      </c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</row>
  </sheetData>
  <sheetProtection sheet="1" objects="1" scenarios="1"/>
  <mergeCells count="30">
    <mergeCell ref="M1:P1"/>
    <mergeCell ref="N67:P67"/>
    <mergeCell ref="G3:H3"/>
    <mergeCell ref="I3:J3"/>
    <mergeCell ref="N2:O2"/>
    <mergeCell ref="N68:O68"/>
    <mergeCell ref="G69:H69"/>
    <mergeCell ref="I69:J69"/>
    <mergeCell ref="B101:P101"/>
    <mergeCell ref="I105:J105"/>
    <mergeCell ref="B102:P102"/>
    <mergeCell ref="B98:P98"/>
    <mergeCell ref="B99:P99"/>
    <mergeCell ref="B100:P100"/>
    <mergeCell ref="B103:P104"/>
    <mergeCell ref="B105:F105"/>
    <mergeCell ref="I107:J107"/>
    <mergeCell ref="I106:J106"/>
    <mergeCell ref="B106:F106"/>
    <mergeCell ref="B107:F107"/>
    <mergeCell ref="D111:P111"/>
    <mergeCell ref="L108:P108"/>
    <mergeCell ref="L109:P109"/>
    <mergeCell ref="L110:P110"/>
    <mergeCell ref="I110:J110"/>
    <mergeCell ref="B108:F108"/>
    <mergeCell ref="B109:F109"/>
    <mergeCell ref="B110:F110"/>
    <mergeCell ref="I109:J109"/>
    <mergeCell ref="I108:J108"/>
  </mergeCells>
  <phoneticPr fontId="1"/>
  <printOptions horizontalCentered="1"/>
  <pageMargins left="0.19685039370078741" right="0.19685039370078741" top="0.78740157480314965" bottom="0.59055118110236227" header="0.11811023622047245" footer="0.11811023622047245"/>
  <pageSetup paperSize="9" scale="87" firstPageNumber="17" orientation="portrait" useFirstPageNumber="1" horizontalDpi="4294967293" r:id="rId1"/>
  <headerFooter alignWithMargins="0"/>
  <rowBreaks count="1" manualBreakCount="1">
    <brk id="66" max="16383" man="1"/>
  </rowBreaks>
  <ignoredErrors>
    <ignoredError sqref="I10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2014-01-10T02:12:33Z</cp:lastPrinted>
  <dcterms:created xsi:type="dcterms:W3CDTF">2010-12-17T05:24:58Z</dcterms:created>
  <dcterms:modified xsi:type="dcterms:W3CDTF">2014-09-02T04:33:49Z</dcterms:modified>
</cp:coreProperties>
</file>