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32.2\施設サービス支援課\生活基盤整備係\22-1　都有地活用事業\22 公募要項（要項・起案・都議説明・HP）\調布基地跡地\04 HP掲載\01 強行（290-7）\様式（応募申込書類）\元データ\"/>
    </mc:Choice>
  </mc:AlternateContent>
  <bookViews>
    <workbookView xWindow="0" yWindow="60" windowWidth="19392" windowHeight="7596" activeTab="1"/>
  </bookViews>
  <sheets>
    <sheet name="※シートの使い方" sheetId="10" r:id="rId1"/>
    <sheet name="☆比較シート（簡易版）☆" sheetId="7" r:id="rId2"/>
    <sheet name="比較シート（担当者用）" sheetId="4" r:id="rId3"/>
    <sheet name="Ｒ１決算" sheetId="2" r:id="rId4"/>
    <sheet name="Ｒ２決算" sheetId="3" r:id="rId5"/>
    <sheet name="Ｒ３決算" sheetId="5" r:id="rId6"/>
  </sheets>
  <definedNames>
    <definedName name="_xlnm.Print_Area" localSheetId="1">'☆比較シート（簡易版）☆'!$A$1:$BP$58</definedName>
    <definedName name="_xlnm.Print_Area" localSheetId="3">'Ｒ１決算'!$A$1:$D$48</definedName>
    <definedName name="_xlnm.Print_Area" localSheetId="4">'Ｒ２決算'!$A$1:$D$48</definedName>
    <definedName name="_xlnm.Print_Area" localSheetId="2">'比較シート（担当者用）'!$A$1:$T$53</definedName>
  </definedNames>
  <calcPr calcId="162913" concurrentManualCount="2"/>
</workbook>
</file>

<file path=xl/calcChain.xml><?xml version="1.0" encoding="utf-8"?>
<calcChain xmlns="http://schemas.openxmlformats.org/spreadsheetml/2006/main">
  <c r="C48" i="10" l="1"/>
  <c r="C47" i="10"/>
  <c r="C45" i="10"/>
  <c r="C44" i="10"/>
  <c r="C43" i="10"/>
  <c r="C41" i="10"/>
  <c r="C35" i="10"/>
  <c r="C32" i="10"/>
  <c r="C36" i="10" s="1"/>
  <c r="C25" i="10"/>
  <c r="C20" i="10"/>
  <c r="C27" i="10" s="1"/>
  <c r="C29" i="10" s="1"/>
  <c r="C17" i="10"/>
  <c r="C46" i="10" l="1"/>
  <c r="C38" i="10"/>
  <c r="C43" i="5"/>
  <c r="C17" i="2"/>
  <c r="C48" i="2" l="1"/>
  <c r="C45" i="2"/>
  <c r="C44" i="2"/>
  <c r="C43" i="2"/>
  <c r="C41" i="2" l="1"/>
  <c r="C35" i="2"/>
  <c r="C32" i="2"/>
  <c r="C25" i="2"/>
  <c r="C20" i="2"/>
  <c r="C41" i="3"/>
  <c r="C35" i="3"/>
  <c r="C32" i="3"/>
  <c r="C25" i="3"/>
  <c r="C20" i="3"/>
  <c r="C47" i="3" s="1"/>
  <c r="C17" i="3"/>
  <c r="C48" i="3"/>
  <c r="C45" i="3"/>
  <c r="C44" i="3"/>
  <c r="C43" i="3"/>
  <c r="C36" i="3" l="1"/>
  <c r="C38" i="3" s="1"/>
  <c r="C36" i="2"/>
  <c r="C46" i="2" s="1"/>
  <c r="C27" i="2"/>
  <c r="C29" i="2" s="1"/>
  <c r="C47" i="2"/>
  <c r="C27" i="3"/>
  <c r="C29" i="3" s="1"/>
  <c r="C41" i="5"/>
  <c r="C25" i="5"/>
  <c r="C17" i="5"/>
  <c r="C46" i="3" l="1"/>
  <c r="C38" i="2"/>
  <c r="C48" i="5"/>
  <c r="N35" i="4" l="1"/>
  <c r="N52" i="4" s="1"/>
  <c r="AB38" i="7" s="1"/>
  <c r="I35" i="4"/>
  <c r="I52" i="4" s="1"/>
  <c r="V38" i="7" s="1"/>
  <c r="G35" i="4"/>
  <c r="G52" i="4" s="1"/>
  <c r="K52" i="4" l="1"/>
  <c r="P52" i="4"/>
  <c r="P38" i="7"/>
  <c r="K35" i="4"/>
  <c r="M52" i="4"/>
  <c r="R52" i="4"/>
  <c r="R35" i="4"/>
  <c r="P35" i="4"/>
  <c r="M35" i="4"/>
  <c r="C32" i="5"/>
  <c r="N47" i="4" l="1"/>
  <c r="S47" i="4" s="1"/>
  <c r="N36" i="4"/>
  <c r="N33" i="4"/>
  <c r="N26" i="4"/>
  <c r="N22" i="4"/>
  <c r="N20" i="4"/>
  <c r="N19" i="4"/>
  <c r="N18" i="4"/>
  <c r="N17" i="4"/>
  <c r="N16" i="4"/>
  <c r="N15" i="4"/>
  <c r="N14" i="4"/>
  <c r="N13" i="4"/>
  <c r="N12" i="4"/>
  <c r="N11" i="4"/>
  <c r="N9" i="4"/>
  <c r="N8" i="4"/>
  <c r="N42" i="4" s="1"/>
  <c r="N7" i="4"/>
  <c r="N6" i="4"/>
  <c r="I36" i="4"/>
  <c r="I33" i="4"/>
  <c r="I26" i="4"/>
  <c r="I22" i="4"/>
  <c r="I20" i="4"/>
  <c r="I19" i="4"/>
  <c r="I18" i="4"/>
  <c r="I17" i="4"/>
  <c r="I16" i="4"/>
  <c r="I15" i="4"/>
  <c r="I14" i="4"/>
  <c r="I13" i="4"/>
  <c r="I12" i="4"/>
  <c r="I11" i="4"/>
  <c r="I9" i="4"/>
  <c r="I8" i="4"/>
  <c r="I7" i="4"/>
  <c r="I6" i="4"/>
  <c r="G36" i="4"/>
  <c r="G33" i="4"/>
  <c r="G26" i="4"/>
  <c r="G22" i="4"/>
  <c r="G20" i="4"/>
  <c r="G19" i="4"/>
  <c r="G18" i="4"/>
  <c r="G17" i="4"/>
  <c r="G16" i="4"/>
  <c r="G15" i="4"/>
  <c r="G14" i="4"/>
  <c r="G13" i="4"/>
  <c r="G12" i="4"/>
  <c r="G11" i="4"/>
  <c r="G9" i="4"/>
  <c r="G8" i="4"/>
  <c r="G7" i="4"/>
  <c r="G6" i="4"/>
  <c r="G39" i="4" s="1"/>
  <c r="N21" i="4" l="1"/>
  <c r="G42" i="4"/>
  <c r="G21" i="4"/>
  <c r="I39" i="4"/>
  <c r="I21" i="4"/>
  <c r="N39" i="4"/>
  <c r="S42" i="4"/>
  <c r="T42" i="4"/>
  <c r="N10" i="4"/>
  <c r="N41" i="4"/>
  <c r="I42" i="4"/>
  <c r="I41" i="4"/>
  <c r="I10" i="4"/>
  <c r="G10" i="4"/>
  <c r="G41" i="4"/>
  <c r="T39" i="4" l="1"/>
  <c r="S39" i="4"/>
  <c r="T41" i="4"/>
  <c r="S41" i="4"/>
  <c r="I47" i="4"/>
  <c r="AB28" i="7" l="1"/>
  <c r="AH28" i="7" s="1"/>
  <c r="V28" i="7"/>
  <c r="I31" i="4"/>
  <c r="I25" i="4"/>
  <c r="G25" i="4"/>
  <c r="C44" i="5"/>
  <c r="C45" i="5"/>
  <c r="G31" i="4" l="1"/>
  <c r="G34" i="4"/>
  <c r="I46" i="4"/>
  <c r="V26" i="7" s="1"/>
  <c r="I50" i="4"/>
  <c r="I30" i="4"/>
  <c r="I24" i="4"/>
  <c r="G50" i="4"/>
  <c r="G30" i="4"/>
  <c r="G24" i="4"/>
  <c r="C35" i="5"/>
  <c r="N31" i="4" s="1"/>
  <c r="N25" i="4"/>
  <c r="C20" i="5"/>
  <c r="C27" i="5" l="1"/>
  <c r="N27" i="4" s="1"/>
  <c r="C47" i="5"/>
  <c r="N46" i="4" s="1"/>
  <c r="I44" i="4"/>
  <c r="V22" i="7" s="1"/>
  <c r="C36" i="5"/>
  <c r="C38" i="5" s="1"/>
  <c r="N50" i="4"/>
  <c r="AB34" i="7" s="1"/>
  <c r="N30" i="4"/>
  <c r="N24" i="4"/>
  <c r="V34" i="7"/>
  <c r="I34" i="4"/>
  <c r="I32" i="4"/>
  <c r="I27" i="4"/>
  <c r="I28" i="4"/>
  <c r="G32" i="4"/>
  <c r="P34" i="7"/>
  <c r="K50" i="4"/>
  <c r="M50" i="4"/>
  <c r="G27" i="4"/>
  <c r="G28" i="4"/>
  <c r="P47" i="4"/>
  <c r="G44" i="4" l="1"/>
  <c r="P22" i="7" s="1"/>
  <c r="S50" i="4"/>
  <c r="G47" i="4"/>
  <c r="P28" i="7" s="1"/>
  <c r="G46" i="4"/>
  <c r="P26" i="7" s="1"/>
  <c r="P50" i="4"/>
  <c r="AH34" i="7"/>
  <c r="R50" i="4"/>
  <c r="C46" i="5"/>
  <c r="N44" i="4" s="1"/>
  <c r="N32" i="4"/>
  <c r="N34" i="4"/>
  <c r="C29" i="5"/>
  <c r="N28" i="4" s="1"/>
  <c r="S46" i="4"/>
  <c r="AB26" i="7"/>
  <c r="AH26" i="7" s="1"/>
  <c r="R47" i="4"/>
  <c r="P46" i="4"/>
  <c r="R46" i="4"/>
  <c r="K47" i="4" l="1"/>
  <c r="M47" i="4"/>
  <c r="K46" i="4"/>
  <c r="M46" i="4"/>
  <c r="T44" i="4"/>
  <c r="S44" i="4"/>
  <c r="AB22" i="7"/>
  <c r="AH22" i="7" s="1"/>
  <c r="N53" i="4"/>
  <c r="S53" i="4" s="1"/>
  <c r="I53" i="4"/>
  <c r="V40" i="7" s="1"/>
  <c r="G53" i="4"/>
  <c r="P40" i="7" s="1"/>
  <c r="N49" i="4"/>
  <c r="V18" i="7"/>
  <c r="AB40" i="7" l="1"/>
  <c r="AH40" i="7" s="1"/>
  <c r="AB32" i="7"/>
  <c r="R10" i="4"/>
  <c r="K10" i="4"/>
  <c r="R19" i="4"/>
  <c r="P11" i="4"/>
  <c r="R9" i="4"/>
  <c r="AB18" i="7"/>
  <c r="R17" i="4"/>
  <c r="M30" i="4"/>
  <c r="P16" i="7"/>
  <c r="M13" i="4"/>
  <c r="V16" i="7"/>
  <c r="R34" i="4"/>
  <c r="N51" i="4"/>
  <c r="K16" i="4"/>
  <c r="K53" i="4"/>
  <c r="V12" i="7"/>
  <c r="M6" i="4"/>
  <c r="P20" i="4"/>
  <c r="P12" i="7"/>
  <c r="R7" i="4"/>
  <c r="P14" i="4"/>
  <c r="M24" i="4"/>
  <c r="M33" i="4"/>
  <c r="P8" i="4"/>
  <c r="I49" i="4"/>
  <c r="I51" i="4"/>
  <c r="V36" i="7" s="1"/>
  <c r="K9" i="4"/>
  <c r="M17" i="4"/>
  <c r="M9" i="4"/>
  <c r="M53" i="4"/>
  <c r="R53" i="4"/>
  <c r="P32" i="4"/>
  <c r="R31" i="4"/>
  <c r="R33" i="4"/>
  <c r="R32" i="4"/>
  <c r="P30" i="4"/>
  <c r="M32" i="4"/>
  <c r="K33" i="4"/>
  <c r="K32" i="4"/>
  <c r="M36" i="4"/>
  <c r="P27" i="4"/>
  <c r="K25" i="4"/>
  <c r="R25" i="4"/>
  <c r="R24" i="4"/>
  <c r="R28" i="4"/>
  <c r="P24" i="4"/>
  <c r="P28" i="4"/>
  <c r="R26" i="4"/>
  <c r="K24" i="4"/>
  <c r="M26" i="4"/>
  <c r="M25" i="4"/>
  <c r="K13" i="4"/>
  <c r="M22" i="4"/>
  <c r="M16" i="4"/>
  <c r="R20" i="4"/>
  <c r="R8" i="4"/>
  <c r="P12" i="4"/>
  <c r="R15" i="4"/>
  <c r="P22" i="4"/>
  <c r="P18" i="4"/>
  <c r="M20" i="4"/>
  <c r="R13" i="4"/>
  <c r="R12" i="4"/>
  <c r="M8" i="4"/>
  <c r="M12" i="4"/>
  <c r="P16" i="4"/>
  <c r="R16" i="4"/>
  <c r="R6" i="4"/>
  <c r="M18" i="4"/>
  <c r="K20" i="4"/>
  <c r="K17" i="4"/>
  <c r="K12" i="4"/>
  <c r="K8" i="4"/>
  <c r="M14" i="4"/>
  <c r="K44" i="4"/>
  <c r="G51" i="4"/>
  <c r="P19" i="4"/>
  <c r="P36" i="4"/>
  <c r="P44" i="4"/>
  <c r="P6" i="4"/>
  <c r="K11" i="4"/>
  <c r="R11" i="4"/>
  <c r="K15" i="4"/>
  <c r="K19" i="4"/>
  <c r="P26" i="4"/>
  <c r="R27" i="4"/>
  <c r="P34" i="4"/>
  <c r="K36" i="4"/>
  <c r="R36" i="4"/>
  <c r="R44" i="4"/>
  <c r="K6" i="4"/>
  <c r="M7" i="4"/>
  <c r="P9" i="4"/>
  <c r="M11" i="4"/>
  <c r="P13" i="4"/>
  <c r="K14" i="4"/>
  <c r="R14" i="4"/>
  <c r="M15" i="4"/>
  <c r="P17" i="4"/>
  <c r="K18" i="4"/>
  <c r="R18" i="4"/>
  <c r="M19" i="4"/>
  <c r="K22" i="4"/>
  <c r="R22" i="4"/>
  <c r="P25" i="4"/>
  <c r="K26" i="4"/>
  <c r="R30" i="4"/>
  <c r="M31" i="4"/>
  <c r="P33" i="4"/>
  <c r="P53" i="4"/>
  <c r="P7" i="4"/>
  <c r="P15" i="4"/>
  <c r="P31" i="4"/>
  <c r="K7" i="4"/>
  <c r="K31" i="4"/>
  <c r="P36" i="7" l="1"/>
  <c r="S51" i="4"/>
  <c r="AB36" i="7"/>
  <c r="AH18" i="7"/>
  <c r="AB12" i="7"/>
  <c r="AB16" i="7"/>
  <c r="R49" i="4"/>
  <c r="V32" i="7"/>
  <c r="M42" i="4"/>
  <c r="P18" i="7"/>
  <c r="R42" i="4"/>
  <c r="K42" i="4"/>
  <c r="M21" i="4"/>
  <c r="P21" i="4"/>
  <c r="P10" i="4"/>
  <c r="K30" i="4"/>
  <c r="M10" i="4"/>
  <c r="K34" i="4"/>
  <c r="P42" i="4"/>
  <c r="R21" i="4"/>
  <c r="P41" i="4"/>
  <c r="K21" i="4"/>
  <c r="P51" i="4"/>
  <c r="K41" i="4"/>
  <c r="M44" i="4"/>
  <c r="M34" i="4"/>
  <c r="M41" i="4"/>
  <c r="R41" i="4"/>
  <c r="K39" i="4"/>
  <c r="M39" i="4"/>
  <c r="P49" i="4"/>
  <c r="P39" i="4"/>
  <c r="R39" i="4"/>
  <c r="M51" i="4"/>
  <c r="K51" i="4"/>
  <c r="R51" i="4"/>
  <c r="AH36" i="7" l="1"/>
  <c r="AH12" i="7"/>
  <c r="AH16" i="7"/>
  <c r="K27" i="4"/>
  <c r="M27" i="4"/>
  <c r="G49" i="4"/>
  <c r="M28" i="4"/>
  <c r="K28" i="4"/>
  <c r="P32" i="7" l="1"/>
  <c r="AH32" i="7" s="1"/>
  <c r="K49" i="4"/>
  <c r="S49" i="4"/>
  <c r="M49" i="4"/>
</calcChain>
</file>

<file path=xl/comments1.xml><?xml version="1.0" encoding="utf-8"?>
<comments xmlns="http://schemas.openxmlformats.org/spreadsheetml/2006/main">
  <authors>
    <author>東京都</author>
  </authors>
  <commentList>
    <comment ref="C2" authorId="0" shapeId="0">
      <text>
        <r>
          <rPr>
            <b/>
            <sz val="9"/>
            <color indexed="81"/>
            <rFont val="ＭＳ Ｐゴシック"/>
            <family val="3"/>
            <charset val="128"/>
          </rPr>
          <t>決算書の数字を入力してください
※入力すると比較シートに自動で転記されます。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東京都</author>
  </authors>
  <commentList>
    <comment ref="S37" authorId="0" shapeId="0">
      <text>
        <r>
          <rPr>
            <b/>
            <sz val="11"/>
            <color indexed="81"/>
            <rFont val="ＭＳ Ｐゴシック"/>
            <family val="3"/>
            <charset val="128"/>
          </rPr>
          <t>(ﾟдﾟﾉ)ﾉ　→　要注意（財務状況が健全でない）
＼(^o^)／　→　審査要領上、原則採択不可</t>
        </r>
      </text>
    </comment>
    <comment ref="T37" authorId="0" shapeId="0">
      <text>
        <r>
          <rPr>
            <b/>
            <sz val="9"/>
            <color indexed="81"/>
            <rFont val="ＭＳ Ｐゴシック"/>
            <family val="3"/>
            <charset val="128"/>
          </rPr>
          <t>都内平均値と比較した結果</t>
        </r>
      </text>
    </comment>
  </commentList>
</comments>
</file>

<file path=xl/sharedStrings.xml><?xml version="1.0" encoding="utf-8"?>
<sst xmlns="http://schemas.openxmlformats.org/spreadsheetml/2006/main" count="528" uniqueCount="212">
  <si>
    <t>法人名</t>
    <rPh sb="0" eb="2">
      <t>ホウジン</t>
    </rPh>
    <rPh sb="2" eb="3">
      <t>メイ</t>
    </rPh>
    <phoneticPr fontId="8"/>
  </si>
  <si>
    <t>会計基準（12年基準）等</t>
    <rPh sb="0" eb="2">
      <t>カイケイ</t>
    </rPh>
    <rPh sb="2" eb="4">
      <t>キジュン</t>
    </rPh>
    <rPh sb="7" eb="8">
      <t>ネン</t>
    </rPh>
    <rPh sb="8" eb="10">
      <t>キジュン</t>
    </rPh>
    <rPh sb="11" eb="12">
      <t>トウ</t>
    </rPh>
    <phoneticPr fontId="6"/>
  </si>
  <si>
    <t>傾向</t>
  </si>
  <si>
    <t>貸借対照表</t>
    <rPh sb="0" eb="2">
      <t>タイシャク</t>
    </rPh>
    <rPh sb="2" eb="5">
      <t>タイショウヒョウ</t>
    </rPh>
    <phoneticPr fontId="6"/>
  </si>
  <si>
    <t>流動資産（合計）</t>
  </si>
  <si>
    <t>現金預金</t>
  </si>
  <si>
    <t>固定資産（合計）</t>
  </si>
  <si>
    <t>積立預金（合計）</t>
  </si>
  <si>
    <t>積立資産（合計）</t>
    <rPh sb="0" eb="2">
      <t>ツミタテ</t>
    </rPh>
    <rPh sb="2" eb="3">
      <t>シ</t>
    </rPh>
    <rPh sb="3" eb="4">
      <t>サン</t>
    </rPh>
    <rPh sb="5" eb="7">
      <t>ゴウケイ</t>
    </rPh>
    <phoneticPr fontId="6"/>
  </si>
  <si>
    <t>資産の部合計　総資産額</t>
  </si>
  <si>
    <t>流動負債（合計）</t>
  </si>
  <si>
    <t>短期運営資金借入金</t>
    <rPh sb="2" eb="4">
      <t>ウンエイ</t>
    </rPh>
    <phoneticPr fontId="6"/>
  </si>
  <si>
    <t>短期運営資金借入金</t>
    <rPh sb="0" eb="2">
      <t>タンキ</t>
    </rPh>
    <rPh sb="2" eb="4">
      <t>ウンエイ</t>
    </rPh>
    <rPh sb="4" eb="6">
      <t>シキン</t>
    </rPh>
    <rPh sb="6" eb="8">
      <t>カリイレ</t>
    </rPh>
    <rPh sb="8" eb="9">
      <t>キン</t>
    </rPh>
    <phoneticPr fontId="6"/>
  </si>
  <si>
    <t>役員等短期借入金</t>
    <rPh sb="0" eb="3">
      <t>ヤクイントウ</t>
    </rPh>
    <rPh sb="3" eb="5">
      <t>タンキ</t>
    </rPh>
    <rPh sb="5" eb="7">
      <t>カリイレ</t>
    </rPh>
    <rPh sb="7" eb="8">
      <t>キン</t>
    </rPh>
    <phoneticPr fontId="6"/>
  </si>
  <si>
    <t>1年以内返済予定設備資金借入金</t>
    <rPh sb="1" eb="2">
      <t>ネン</t>
    </rPh>
    <rPh sb="2" eb="4">
      <t>イナイ</t>
    </rPh>
    <rPh sb="4" eb="6">
      <t>ヘンサイ</t>
    </rPh>
    <rPh sb="6" eb="8">
      <t>ヨテイ</t>
    </rPh>
    <rPh sb="8" eb="10">
      <t>セツビ</t>
    </rPh>
    <rPh sb="10" eb="12">
      <t>シキン</t>
    </rPh>
    <rPh sb="12" eb="13">
      <t>カ</t>
    </rPh>
    <rPh sb="13" eb="14">
      <t>イ</t>
    </rPh>
    <rPh sb="14" eb="15">
      <t>キン</t>
    </rPh>
    <phoneticPr fontId="6"/>
  </si>
  <si>
    <t>1年以内返済予定長期運営資金借入金</t>
    <rPh sb="1" eb="2">
      <t>ネン</t>
    </rPh>
    <rPh sb="2" eb="4">
      <t>イナイ</t>
    </rPh>
    <rPh sb="4" eb="6">
      <t>ヘンサイ</t>
    </rPh>
    <rPh sb="6" eb="8">
      <t>ヨテイ</t>
    </rPh>
    <rPh sb="8" eb="10">
      <t>チョウキ</t>
    </rPh>
    <rPh sb="10" eb="12">
      <t>ウンエイ</t>
    </rPh>
    <rPh sb="12" eb="14">
      <t>シキン</t>
    </rPh>
    <rPh sb="14" eb="16">
      <t>カリイレ</t>
    </rPh>
    <rPh sb="16" eb="17">
      <t>キン</t>
    </rPh>
    <phoneticPr fontId="6"/>
  </si>
  <si>
    <t>1年以内返済予定役員等長期借入金</t>
    <rPh sb="1" eb="2">
      <t>ネン</t>
    </rPh>
    <rPh sb="2" eb="4">
      <t>イナイ</t>
    </rPh>
    <rPh sb="4" eb="6">
      <t>ヘンサイ</t>
    </rPh>
    <rPh sb="6" eb="8">
      <t>ヨテイ</t>
    </rPh>
    <rPh sb="8" eb="11">
      <t>ヤクイントウ</t>
    </rPh>
    <rPh sb="11" eb="13">
      <t>チョウキ</t>
    </rPh>
    <rPh sb="13" eb="15">
      <t>カリイレ</t>
    </rPh>
    <rPh sb="15" eb="16">
      <t>キン</t>
    </rPh>
    <phoneticPr fontId="6"/>
  </si>
  <si>
    <t>固定負債（合計）</t>
  </si>
  <si>
    <t>設備資金借入金</t>
  </si>
  <si>
    <t>長期運営資金借入金</t>
    <rPh sb="2" eb="4">
      <t>ウンエイ</t>
    </rPh>
    <phoneticPr fontId="6"/>
  </si>
  <si>
    <t>役員等長期借入金</t>
    <rPh sb="0" eb="3">
      <t>ヤクイントウ</t>
    </rPh>
    <rPh sb="3" eb="5">
      <t>チョウキ</t>
    </rPh>
    <rPh sb="5" eb="7">
      <t>カリイレ</t>
    </rPh>
    <rPh sb="7" eb="8">
      <t>キン</t>
    </rPh>
    <phoneticPr fontId="6"/>
  </si>
  <si>
    <t>負債の部（合計）</t>
  </si>
  <si>
    <t>純資産の部（合計）</t>
  </si>
  <si>
    <t>資金収支計算書</t>
  </si>
  <si>
    <t>資金収支計算書</t>
    <rPh sb="0" eb="2">
      <t>シキン</t>
    </rPh>
    <rPh sb="2" eb="4">
      <t>シュウシ</t>
    </rPh>
    <rPh sb="4" eb="6">
      <t>ケイサン</t>
    </rPh>
    <rPh sb="6" eb="7">
      <t>ショ</t>
    </rPh>
    <phoneticPr fontId="6"/>
  </si>
  <si>
    <t>事業活動資金収支差額</t>
    <rPh sb="0" eb="2">
      <t>ジギョウ</t>
    </rPh>
    <rPh sb="2" eb="4">
      <t>カツドウ</t>
    </rPh>
    <rPh sb="4" eb="6">
      <t>シキン</t>
    </rPh>
    <rPh sb="6" eb="8">
      <t>シュウシ</t>
    </rPh>
    <rPh sb="8" eb="10">
      <t>サガク</t>
    </rPh>
    <phoneticPr fontId="6"/>
  </si>
  <si>
    <t>施設整備等資金収支差額</t>
  </si>
  <si>
    <t>施設整備等資金収支差額</t>
    <rPh sb="0" eb="2">
      <t>シセツ</t>
    </rPh>
    <rPh sb="2" eb="5">
      <t>セイビトウ</t>
    </rPh>
    <rPh sb="5" eb="7">
      <t>シキン</t>
    </rPh>
    <rPh sb="7" eb="9">
      <t>シュウシ</t>
    </rPh>
    <rPh sb="9" eb="11">
      <t>サガク</t>
    </rPh>
    <phoneticPr fontId="6"/>
  </si>
  <si>
    <t>その他の活動資金収支差額</t>
    <rPh sb="2" eb="3">
      <t>タ</t>
    </rPh>
    <rPh sb="4" eb="6">
      <t>カツドウ</t>
    </rPh>
    <rPh sb="6" eb="8">
      <t>シキン</t>
    </rPh>
    <rPh sb="8" eb="10">
      <t>シュウシ</t>
    </rPh>
    <rPh sb="10" eb="12">
      <t>サガク</t>
    </rPh>
    <phoneticPr fontId="6"/>
  </si>
  <si>
    <t>当期資金収支差額合計</t>
    <rPh sb="8" eb="10">
      <t>ゴウケイ</t>
    </rPh>
    <phoneticPr fontId="6"/>
  </si>
  <si>
    <t>当期末支払資金残高</t>
  </si>
  <si>
    <t>事業活動収支計算書</t>
  </si>
  <si>
    <t>事業活動計算書</t>
    <rPh sb="0" eb="2">
      <t>ジギョウ</t>
    </rPh>
    <rPh sb="2" eb="4">
      <t>カツドウ</t>
    </rPh>
    <rPh sb="4" eb="6">
      <t>ケイサン</t>
    </rPh>
    <rPh sb="6" eb="7">
      <t>ショ</t>
    </rPh>
    <phoneticPr fontId="6"/>
  </si>
  <si>
    <t>事業活動収支差額</t>
    <phoneticPr fontId="6"/>
  </si>
  <si>
    <t>サービス活動増減差額</t>
    <rPh sb="4" eb="6">
      <t>カツドウ</t>
    </rPh>
    <rPh sb="6" eb="8">
      <t>ゾウゲン</t>
    </rPh>
    <rPh sb="8" eb="10">
      <t>サガク</t>
    </rPh>
    <phoneticPr fontId="6"/>
  </si>
  <si>
    <t>サービス活動外増減差額</t>
    <rPh sb="4" eb="6">
      <t>カツドウ</t>
    </rPh>
    <rPh sb="6" eb="7">
      <t>ガイ</t>
    </rPh>
    <rPh sb="7" eb="9">
      <t>ゾウゲン</t>
    </rPh>
    <rPh sb="9" eb="11">
      <t>サガク</t>
    </rPh>
    <phoneticPr fontId="6"/>
  </si>
  <si>
    <t>経常収支差額</t>
  </si>
  <si>
    <t>経常増減差額</t>
    <rPh sb="0" eb="2">
      <t>ケイジョウ</t>
    </rPh>
    <rPh sb="2" eb="4">
      <t>ゾウゲン</t>
    </rPh>
    <rPh sb="4" eb="6">
      <t>サガク</t>
    </rPh>
    <phoneticPr fontId="6"/>
  </si>
  <si>
    <t>特別増減差額</t>
    <rPh sb="0" eb="2">
      <t>トクベツ</t>
    </rPh>
    <rPh sb="2" eb="4">
      <t>ゾウゲン</t>
    </rPh>
    <rPh sb="4" eb="6">
      <t>サガク</t>
    </rPh>
    <phoneticPr fontId="6"/>
  </si>
  <si>
    <t>当期活動増減差額</t>
    <rPh sb="0" eb="1">
      <t>トウ</t>
    </rPh>
    <rPh sb="1" eb="2">
      <t>キ</t>
    </rPh>
    <rPh sb="2" eb="4">
      <t>カツドウ</t>
    </rPh>
    <rPh sb="4" eb="6">
      <t>ゾウゲン</t>
    </rPh>
    <rPh sb="6" eb="8">
      <t>サガク</t>
    </rPh>
    <phoneticPr fontId="6"/>
  </si>
  <si>
    <t>次期繰越活動収支差額</t>
  </si>
  <si>
    <t>次期繰越活動増減差額</t>
    <rPh sb="0" eb="2">
      <t>ジキ</t>
    </rPh>
    <rPh sb="2" eb="3">
      <t>ク</t>
    </rPh>
    <rPh sb="6" eb="8">
      <t>ゾウゲン</t>
    </rPh>
    <rPh sb="8" eb="10">
      <t>サガク</t>
    </rPh>
    <phoneticPr fontId="6"/>
  </si>
  <si>
    <t>決算書の判断基準（指標）</t>
    <rPh sb="0" eb="3">
      <t>ケッサンショ</t>
    </rPh>
    <phoneticPr fontId="6"/>
  </si>
  <si>
    <t>短期安定性</t>
  </si>
  <si>
    <t>流動比率</t>
  </si>
  <si>
    <t>長期安定性</t>
  </si>
  <si>
    <t>純資産比率</t>
  </si>
  <si>
    <t>固定長期適合率</t>
  </si>
  <si>
    <t>収益性指標</t>
  </si>
  <si>
    <t>経常収支差額率</t>
    <phoneticPr fontId="6"/>
  </si>
  <si>
    <t>経常増減差額率</t>
    <rPh sb="0" eb="2">
      <t>ケイジョウ</t>
    </rPh>
    <rPh sb="2" eb="4">
      <t>ゾウゲン</t>
    </rPh>
    <rPh sb="4" eb="6">
      <t>サガク</t>
    </rPh>
    <rPh sb="6" eb="7">
      <t>リツ</t>
    </rPh>
    <phoneticPr fontId="6"/>
  </si>
  <si>
    <t>借入の割合指標</t>
  </si>
  <si>
    <t>当期活動収支差額</t>
    <phoneticPr fontId="6"/>
  </si>
  <si>
    <t>当期活動増減差額</t>
    <rPh sb="4" eb="6">
      <t>ゾウゲン</t>
    </rPh>
    <phoneticPr fontId="6"/>
  </si>
  <si>
    <t>次期繰越活動増減差額</t>
    <rPh sb="6" eb="8">
      <t>ゾウゲン</t>
    </rPh>
    <phoneticPr fontId="6"/>
  </si>
  <si>
    <t>《財務指標の計算方法》</t>
    <rPh sb="6" eb="8">
      <t>ケイサン</t>
    </rPh>
    <rPh sb="8" eb="10">
      <t>ホウホウ</t>
    </rPh>
    <phoneticPr fontId="6"/>
  </si>
  <si>
    <t>《財務指標の判断目安》</t>
    <rPh sb="6" eb="8">
      <t>ハンダン</t>
    </rPh>
    <rPh sb="8" eb="10">
      <t>メヤス</t>
    </rPh>
    <phoneticPr fontId="6"/>
  </si>
  <si>
    <t>○流動比率【短期安定性】
　短期返済が必要な流動負債に対して、流動資産がどの程度あるかを示す指標（流動負債返済能力）。現金預金、未収金、前払金等の「流動資産」と、短期運営資金借入金、未払金、預り金等の「流動負債」との比率。
　「現金預金」を、「その他固定資産」の特定目的の人件費積立預金や施設整備等積立預金等の「積立預金」にすると、流動比率は低くなり、固定負債である長期運営資金借入金がある場合、流動比率は高くなる。
　一般的には通常150%程度以上あれば優良と言われているが、都内の社会福祉法人においては、平均1,100%程度となっている。社会福祉法人の平均値が大きな水準となる原因としては、自立支援給付費が２か月後に入金されるため、未収金が多いことが考えられる。
　100%を下回るような場合は流動負債が流動資産を上回っていることになり、資金繰りが悪化している状態が想定され、新規に事業所を開設するとさらに悪化する恐れがある。</t>
    <rPh sb="1" eb="3">
      <t>リュウドウ</t>
    </rPh>
    <rPh sb="3" eb="5">
      <t>ヒリツ</t>
    </rPh>
    <rPh sb="6" eb="8">
      <t>タンキ</t>
    </rPh>
    <rPh sb="8" eb="11">
      <t>アンテイセイ</t>
    </rPh>
    <rPh sb="33" eb="35">
      <t>シサン</t>
    </rPh>
    <rPh sb="49" eb="51">
      <t>リュウドウ</t>
    </rPh>
    <rPh sb="51" eb="53">
      <t>フサイ</t>
    </rPh>
    <rPh sb="53" eb="55">
      <t>ヘンサイ</t>
    </rPh>
    <rPh sb="55" eb="57">
      <t>ノウリョク</t>
    </rPh>
    <rPh sb="76" eb="78">
      <t>シサン</t>
    </rPh>
    <rPh sb="85" eb="87">
      <t>シキン</t>
    </rPh>
    <rPh sb="127" eb="129">
      <t>シサン</t>
    </rPh>
    <rPh sb="187" eb="189">
      <t>シキン</t>
    </rPh>
    <rPh sb="297" eb="299">
      <t>ジリツ</t>
    </rPh>
    <rPh sb="299" eb="301">
      <t>シエン</t>
    </rPh>
    <rPh sb="301" eb="303">
      <t>キュウフ</t>
    </rPh>
    <rPh sb="303" eb="304">
      <t>ヒ</t>
    </rPh>
    <rPh sb="310" eb="312">
      <t>ニュウキン</t>
    </rPh>
    <rPh sb="356" eb="358">
      <t>シサン</t>
    </rPh>
    <rPh sb="371" eb="373">
      <t>シキン</t>
    </rPh>
    <rPh sb="390" eb="392">
      <t>シンキ</t>
    </rPh>
    <rPh sb="393" eb="396">
      <t>ジギョウショ</t>
    </rPh>
    <rPh sb="397" eb="399">
      <t>カイセツ</t>
    </rPh>
    <rPh sb="405" eb="407">
      <t>アッカ</t>
    </rPh>
    <rPh sb="409" eb="410">
      <t>オソ</t>
    </rPh>
    <phoneticPr fontId="6"/>
  </si>
  <si>
    <t>○純資産比率【長期安定性】
　資産総額に占める「純資産（自己資本）」の割合であり、長期安定性を見る。「純資産」は、基本金、国庫補助金等特別積立金、その他の積立金、次期繰越活動収支差額等が該当する。
　この比率は高いほど経営が安定する傾向が見られ、東京都内の社会福祉法人においては平均85%程度になっている。この比率が50%を下回ると、自己資本よりも負債が上回っている状態であり、将来的に資金繰りが悪化する可能性がある。</t>
    <rPh sb="1" eb="4">
      <t>ジュンシサン</t>
    </rPh>
    <rPh sb="4" eb="6">
      <t>ヒリツ</t>
    </rPh>
    <rPh sb="7" eb="9">
      <t>チョウキ</t>
    </rPh>
    <rPh sb="9" eb="12">
      <t>アンテイセイ</t>
    </rPh>
    <rPh sb="15" eb="17">
      <t>シサン</t>
    </rPh>
    <rPh sb="24" eb="27">
      <t>ジュンシサン</t>
    </rPh>
    <rPh sb="30" eb="32">
      <t>シホン</t>
    </rPh>
    <rPh sb="52" eb="54">
      <t>シサン</t>
    </rPh>
    <rPh sb="61" eb="63">
      <t>コッコ</t>
    </rPh>
    <rPh sb="93" eb="95">
      <t>ガイトウ</t>
    </rPh>
    <rPh sb="169" eb="171">
      <t>シホン</t>
    </rPh>
    <rPh sb="189" eb="192">
      <t>ショウライテキ</t>
    </rPh>
    <rPh sb="193" eb="195">
      <t>シキン</t>
    </rPh>
    <rPh sb="195" eb="196">
      <t>グ</t>
    </rPh>
    <rPh sb="198" eb="200">
      <t>アッカ</t>
    </rPh>
    <rPh sb="202" eb="205">
      <t>カノウセイジリツシエンキュウフヒニュウキンシサンシキンシンキジギョウショカイセツアッカオソ</t>
    </rPh>
    <phoneticPr fontId="6"/>
  </si>
  <si>
    <t>○固定長期適合率【長期安定性】
　固定資産が長期資産（純資産＋固定負債）によってどれだけ賄われているかを表す。流動比率と表裏一体の関係にある指標。流動比率が上がれば固定長期適合率は下がり、流動比率が下がれば固定長期適合率は上がります。固定資産は、純資産や固定負債で調達し、100％未満であることが理想。東京都内の社会福祉法人においては、平均80%程度となっています。
　100%以上になると固定資産への過大な投資の可能性がある。</t>
    <rPh sb="1" eb="3">
      <t>コテイ</t>
    </rPh>
    <rPh sb="3" eb="5">
      <t>チョウキ</t>
    </rPh>
    <rPh sb="5" eb="7">
      <t>テキゴウ</t>
    </rPh>
    <rPh sb="7" eb="8">
      <t>リツ</t>
    </rPh>
    <rPh sb="9" eb="11">
      <t>チョウキ</t>
    </rPh>
    <rPh sb="11" eb="14">
      <t>アンテイセイ</t>
    </rPh>
    <rPh sb="19" eb="21">
      <t>シサン</t>
    </rPh>
    <rPh sb="24" eb="26">
      <t>シサン</t>
    </rPh>
    <rPh sb="28" eb="30">
      <t>シサン</t>
    </rPh>
    <rPh sb="62" eb="64">
      <t>イッタイ</t>
    </rPh>
    <rPh sb="65" eb="67">
      <t>カンケイ</t>
    </rPh>
    <rPh sb="70" eb="72">
      <t>シヒョウ</t>
    </rPh>
    <rPh sb="86" eb="88">
      <t>テキゴウ</t>
    </rPh>
    <rPh sb="119" eb="121">
      <t>シサン</t>
    </rPh>
    <rPh sb="124" eb="126">
      <t>シサン</t>
    </rPh>
    <rPh sb="148" eb="150">
      <t>リソウ</t>
    </rPh>
    <rPh sb="197" eb="199">
      <t>シサン</t>
    </rPh>
    <rPh sb="204" eb="206">
      <t>トウシ</t>
    </rPh>
    <phoneticPr fontId="6"/>
  </si>
  <si>
    <t>○経常活動収支差額率【収益性】
　経常活動収入に対する経常収支差額の占める割合。東京都内の社会福祉法人においては、平均5%程度となっている。
　この指標についてマイナスの状態が複数年度に渡る場合は、既存事業の継続性が危ぶまれる可能性がある。マイナスの原因は人件費が過大、利用者が集まっていないといったことが考えられる。</t>
    <rPh sb="1" eb="3">
      <t>ケイジョウ</t>
    </rPh>
    <rPh sb="3" eb="5">
      <t>カツドウ</t>
    </rPh>
    <rPh sb="5" eb="7">
      <t>シュウシ</t>
    </rPh>
    <rPh sb="7" eb="9">
      <t>サガク</t>
    </rPh>
    <rPh sb="9" eb="10">
      <t>リツ</t>
    </rPh>
    <rPh sb="11" eb="14">
      <t>シュウエキセイ</t>
    </rPh>
    <rPh sb="99" eb="101">
      <t>キゾン</t>
    </rPh>
    <rPh sb="125" eb="127">
      <t>ゲンイン</t>
    </rPh>
    <rPh sb="128" eb="131">
      <t>ジンケンヒ</t>
    </rPh>
    <rPh sb="132" eb="134">
      <t>カダイ</t>
    </rPh>
    <rPh sb="135" eb="138">
      <t>リヨウシャ</t>
    </rPh>
    <rPh sb="139" eb="140">
      <t>アツ</t>
    </rPh>
    <rPh sb="153" eb="154">
      <t>カンガ</t>
    </rPh>
    <phoneticPr fontId="6"/>
  </si>
  <si>
    <t>決算数値・財務指標</t>
    <rPh sb="0" eb="2">
      <t>ケッサン</t>
    </rPh>
    <rPh sb="2" eb="4">
      <t>スウチ</t>
    </rPh>
    <rPh sb="5" eb="7">
      <t>ザイム</t>
    </rPh>
    <rPh sb="7" eb="9">
      <t>シヒョウ</t>
    </rPh>
    <phoneticPr fontId="6"/>
  </si>
  <si>
    <t>決算数値入力</t>
    <rPh sb="0" eb="2">
      <t>ケッサン</t>
    </rPh>
    <rPh sb="2" eb="4">
      <t>スウチ</t>
    </rPh>
    <rPh sb="4" eb="6">
      <t>ニュウリョク</t>
    </rPh>
    <phoneticPr fontId="6"/>
  </si>
  <si>
    <t>資産の部　「流動資産」</t>
    <phoneticPr fontId="6"/>
  </si>
  <si>
    <t>資産の部　「現金預金」</t>
    <rPh sb="0" eb="1">
      <t>シ</t>
    </rPh>
    <rPh sb="1" eb="2">
      <t>サン</t>
    </rPh>
    <rPh sb="3" eb="4">
      <t>ブ</t>
    </rPh>
    <rPh sb="6" eb="8">
      <t>ゲンキン</t>
    </rPh>
    <rPh sb="8" eb="10">
      <t>ヨキン</t>
    </rPh>
    <phoneticPr fontId="6"/>
  </si>
  <si>
    <t>資産の部　「固定資産」</t>
    <phoneticPr fontId="6"/>
  </si>
  <si>
    <t>資産の部　「○○積立資産」合計　
※長期預り金積立資産　退職給付引当資産は含まない</t>
    <rPh sb="0" eb="1">
      <t>シ</t>
    </rPh>
    <rPh sb="1" eb="2">
      <t>サン</t>
    </rPh>
    <rPh sb="3" eb="4">
      <t>ブ</t>
    </rPh>
    <rPh sb="8" eb="10">
      <t>ツミタテ</t>
    </rPh>
    <rPh sb="10" eb="12">
      <t>シサン</t>
    </rPh>
    <rPh sb="13" eb="15">
      <t>ゴウケイ</t>
    </rPh>
    <rPh sb="18" eb="20">
      <t>チョウキ</t>
    </rPh>
    <rPh sb="20" eb="21">
      <t>アズカ</t>
    </rPh>
    <rPh sb="22" eb="23">
      <t>キン</t>
    </rPh>
    <rPh sb="23" eb="25">
      <t>ツミタテ</t>
    </rPh>
    <rPh sb="25" eb="26">
      <t>シ</t>
    </rPh>
    <rPh sb="26" eb="27">
      <t>サン</t>
    </rPh>
    <rPh sb="28" eb="30">
      <t>タイショク</t>
    </rPh>
    <rPh sb="30" eb="32">
      <t>キュウフ</t>
    </rPh>
    <rPh sb="32" eb="34">
      <t>ヒキアテ</t>
    </rPh>
    <rPh sb="34" eb="35">
      <t>シ</t>
    </rPh>
    <rPh sb="35" eb="36">
      <t>サン</t>
    </rPh>
    <rPh sb="37" eb="38">
      <t>フク</t>
    </rPh>
    <phoneticPr fontId="6"/>
  </si>
  <si>
    <t>負債の部　「流動負債」</t>
    <phoneticPr fontId="6"/>
  </si>
  <si>
    <t>負債の部　「流動負債」の「短期運営資金借入金」</t>
    <phoneticPr fontId="6"/>
  </si>
  <si>
    <t>負債の部　「流動負債」の「1年以内返済予定長期運営資金借入金」</t>
    <rPh sb="14" eb="15">
      <t>ネン</t>
    </rPh>
    <rPh sb="15" eb="17">
      <t>イナイ</t>
    </rPh>
    <rPh sb="17" eb="19">
      <t>ヘンサイ</t>
    </rPh>
    <rPh sb="19" eb="21">
      <t>ヨテイ</t>
    </rPh>
    <rPh sb="21" eb="23">
      <t>チョウキ</t>
    </rPh>
    <rPh sb="23" eb="25">
      <t>ウンエイ</t>
    </rPh>
    <rPh sb="25" eb="27">
      <t>シキン</t>
    </rPh>
    <rPh sb="27" eb="29">
      <t>カリイレ</t>
    </rPh>
    <rPh sb="29" eb="30">
      <t>キン</t>
    </rPh>
    <phoneticPr fontId="6"/>
  </si>
  <si>
    <t>負債の部　「流動負債」の「1年以内返済予定役員等長期借入金」</t>
    <rPh sb="14" eb="15">
      <t>ネン</t>
    </rPh>
    <rPh sb="15" eb="17">
      <t>イナイ</t>
    </rPh>
    <rPh sb="17" eb="19">
      <t>ヘンサイ</t>
    </rPh>
    <rPh sb="19" eb="21">
      <t>ヨテイ</t>
    </rPh>
    <rPh sb="21" eb="24">
      <t>ヤクイントウ</t>
    </rPh>
    <rPh sb="24" eb="26">
      <t>チョウキ</t>
    </rPh>
    <rPh sb="26" eb="28">
      <t>カリイレ</t>
    </rPh>
    <rPh sb="28" eb="29">
      <t>キン</t>
    </rPh>
    <phoneticPr fontId="6"/>
  </si>
  <si>
    <t>負債の部　「固定負債」の金額</t>
    <phoneticPr fontId="6"/>
  </si>
  <si>
    <t>負債の部　「固定負債」の「設備資金借入金」</t>
    <rPh sb="13" eb="15">
      <t>セツビ</t>
    </rPh>
    <phoneticPr fontId="6"/>
  </si>
  <si>
    <t>負債の部　「固定負債」の「長期運営資金借入金」</t>
    <phoneticPr fontId="6"/>
  </si>
  <si>
    <t>負債の部　「固定負債」の「役員等長期借入金」</t>
    <rPh sb="13" eb="16">
      <t>ヤクイントウ</t>
    </rPh>
    <rPh sb="16" eb="18">
      <t>チョウキ</t>
    </rPh>
    <rPh sb="18" eb="20">
      <t>カリイレ</t>
    </rPh>
    <rPh sb="20" eb="21">
      <t>キン</t>
    </rPh>
    <phoneticPr fontId="6"/>
  </si>
  <si>
    <t>「純資産の部の合計」</t>
    <phoneticPr fontId="6"/>
  </si>
  <si>
    <t>検算＜自動計算＞</t>
    <rPh sb="0" eb="2">
      <t>ケンザン</t>
    </rPh>
    <rPh sb="3" eb="5">
      <t>ジドウ</t>
    </rPh>
    <rPh sb="5" eb="7">
      <t>ケイサン</t>
    </rPh>
    <phoneticPr fontId="6"/>
  </si>
  <si>
    <t>貸借差額を自動計算　０以外は確認が必要</t>
    <rPh sb="0" eb="2">
      <t>タイシャク</t>
    </rPh>
    <rPh sb="2" eb="4">
      <t>サガク</t>
    </rPh>
    <rPh sb="5" eb="7">
      <t>ジドウ</t>
    </rPh>
    <rPh sb="7" eb="9">
      <t>ケイサン</t>
    </rPh>
    <rPh sb="11" eb="13">
      <t>イガイ</t>
    </rPh>
    <rPh sb="14" eb="16">
      <t>カクニン</t>
    </rPh>
    <rPh sb="17" eb="19">
      <t>ヒツヨウ</t>
    </rPh>
    <phoneticPr fontId="6"/>
  </si>
  <si>
    <t>事業活動計算書</t>
    <rPh sb="0" eb="2">
      <t>ジギョウ</t>
    </rPh>
    <rPh sb="2" eb="4">
      <t>カツドウ</t>
    </rPh>
    <rPh sb="4" eb="7">
      <t>ケイサンショ</t>
    </rPh>
    <phoneticPr fontId="6"/>
  </si>
  <si>
    <t>サービス活動増減の部　サービス活動収益　計</t>
    <rPh sb="4" eb="6">
      <t>カツドウ</t>
    </rPh>
    <rPh sb="6" eb="8">
      <t>ゾウゲン</t>
    </rPh>
    <rPh sb="9" eb="10">
      <t>ブ</t>
    </rPh>
    <rPh sb="15" eb="17">
      <t>カツドウ</t>
    </rPh>
    <rPh sb="17" eb="19">
      <t>シュウエキ</t>
    </rPh>
    <rPh sb="20" eb="21">
      <t>ケイ</t>
    </rPh>
    <phoneticPr fontId="6"/>
  </si>
  <si>
    <t>サービス活動増減の部　サービス活動費用　計</t>
    <rPh sb="4" eb="6">
      <t>カツドウ</t>
    </rPh>
    <rPh sb="6" eb="8">
      <t>ゾウゲン</t>
    </rPh>
    <rPh sb="9" eb="10">
      <t>ブ</t>
    </rPh>
    <rPh sb="15" eb="17">
      <t>カツドウ</t>
    </rPh>
    <rPh sb="17" eb="19">
      <t>ヒヨウ</t>
    </rPh>
    <rPh sb="20" eb="21">
      <t>ケイ</t>
    </rPh>
    <phoneticPr fontId="6"/>
  </si>
  <si>
    <t>※自動計算。計算書類の該当箇所と一致しているかを確認。</t>
    <rPh sb="1" eb="3">
      <t>ジドウ</t>
    </rPh>
    <rPh sb="3" eb="5">
      <t>ケイサン</t>
    </rPh>
    <rPh sb="6" eb="8">
      <t>ケイサン</t>
    </rPh>
    <rPh sb="8" eb="10">
      <t>ショルイ</t>
    </rPh>
    <rPh sb="11" eb="13">
      <t>ガイトウ</t>
    </rPh>
    <rPh sb="13" eb="15">
      <t>カショ</t>
    </rPh>
    <rPh sb="16" eb="18">
      <t>イッチ</t>
    </rPh>
    <rPh sb="24" eb="26">
      <t>カクニン</t>
    </rPh>
    <phoneticPr fontId="6"/>
  </si>
  <si>
    <t>サービス活動外増減の部　サービス活動外収益　計</t>
    <rPh sb="4" eb="6">
      <t>カツドウ</t>
    </rPh>
    <rPh sb="6" eb="7">
      <t>ガイ</t>
    </rPh>
    <rPh sb="7" eb="9">
      <t>ゾウゲン</t>
    </rPh>
    <rPh sb="10" eb="11">
      <t>ブ</t>
    </rPh>
    <rPh sb="16" eb="18">
      <t>カツドウ</t>
    </rPh>
    <rPh sb="18" eb="19">
      <t>ガイ</t>
    </rPh>
    <rPh sb="19" eb="21">
      <t>シュウエキ</t>
    </rPh>
    <rPh sb="22" eb="23">
      <t>ケイ</t>
    </rPh>
    <phoneticPr fontId="6"/>
  </si>
  <si>
    <t>サービス活動外増減の部　サービス活動外費用　計</t>
    <rPh sb="4" eb="6">
      <t>カツドウ</t>
    </rPh>
    <rPh sb="6" eb="7">
      <t>ガイ</t>
    </rPh>
    <rPh sb="7" eb="9">
      <t>ゾウゲン</t>
    </rPh>
    <rPh sb="10" eb="11">
      <t>ブ</t>
    </rPh>
    <rPh sb="16" eb="18">
      <t>カツドウ</t>
    </rPh>
    <rPh sb="18" eb="19">
      <t>ガイ</t>
    </rPh>
    <rPh sb="19" eb="21">
      <t>ヒヨウ</t>
    </rPh>
    <rPh sb="22" eb="23">
      <t>ケイ</t>
    </rPh>
    <phoneticPr fontId="6"/>
  </si>
  <si>
    <t>特別増減の部　特別増減差額</t>
    <rPh sb="0" eb="2">
      <t>トクベツ</t>
    </rPh>
    <rPh sb="2" eb="4">
      <t>ゾウゲン</t>
    </rPh>
    <rPh sb="5" eb="6">
      <t>ブ</t>
    </rPh>
    <rPh sb="7" eb="9">
      <t>トクベツ</t>
    </rPh>
    <rPh sb="9" eb="11">
      <t>ゾウゲン</t>
    </rPh>
    <rPh sb="11" eb="13">
      <t>サガク</t>
    </rPh>
    <phoneticPr fontId="6"/>
  </si>
  <si>
    <t>次期繰越活動増減差額</t>
    <rPh sb="0" eb="2">
      <t>ジキ</t>
    </rPh>
    <rPh sb="2" eb="4">
      <t>クリコシ</t>
    </rPh>
    <rPh sb="4" eb="6">
      <t>カツドウ</t>
    </rPh>
    <rPh sb="6" eb="8">
      <t>ゾウゲン</t>
    </rPh>
    <rPh sb="8" eb="10">
      <t>サガク</t>
    </rPh>
    <phoneticPr fontId="6"/>
  </si>
  <si>
    <t>事業活動による収支　事業活動収入計</t>
    <rPh sb="0" eb="2">
      <t>ジギョウ</t>
    </rPh>
    <rPh sb="2" eb="4">
      <t>カツドウ</t>
    </rPh>
    <rPh sb="7" eb="9">
      <t>シュウシ</t>
    </rPh>
    <rPh sb="10" eb="12">
      <t>ジギョウ</t>
    </rPh>
    <rPh sb="12" eb="14">
      <t>カツドウ</t>
    </rPh>
    <rPh sb="14" eb="16">
      <t>シュウニュウ</t>
    </rPh>
    <rPh sb="16" eb="17">
      <t>ケイ</t>
    </rPh>
    <phoneticPr fontId="6"/>
  </si>
  <si>
    <t>事業活動による収支　事業活動支出計</t>
    <rPh sb="0" eb="2">
      <t>ジギョウ</t>
    </rPh>
    <rPh sb="2" eb="4">
      <t>カツドウ</t>
    </rPh>
    <rPh sb="7" eb="9">
      <t>シュウシ</t>
    </rPh>
    <rPh sb="10" eb="12">
      <t>ジギョウ</t>
    </rPh>
    <rPh sb="12" eb="14">
      <t>カツドウ</t>
    </rPh>
    <rPh sb="14" eb="16">
      <t>シシュツ</t>
    </rPh>
    <rPh sb="16" eb="17">
      <t>ケイ</t>
    </rPh>
    <phoneticPr fontId="6"/>
  </si>
  <si>
    <t>施設整備等による収支　施設整備等収入計</t>
    <rPh sb="0" eb="2">
      <t>シセツ</t>
    </rPh>
    <rPh sb="2" eb="4">
      <t>セイビ</t>
    </rPh>
    <rPh sb="4" eb="5">
      <t>トウ</t>
    </rPh>
    <rPh sb="8" eb="10">
      <t>シュウシ</t>
    </rPh>
    <rPh sb="11" eb="13">
      <t>シセツ</t>
    </rPh>
    <rPh sb="13" eb="16">
      <t>セイビトウ</t>
    </rPh>
    <rPh sb="16" eb="18">
      <t>シュウニュウ</t>
    </rPh>
    <rPh sb="18" eb="19">
      <t>ケイ</t>
    </rPh>
    <phoneticPr fontId="6"/>
  </si>
  <si>
    <t>施設整備等による収支　施設整備等支出計</t>
    <rPh sb="0" eb="2">
      <t>シセツ</t>
    </rPh>
    <rPh sb="2" eb="4">
      <t>セイビ</t>
    </rPh>
    <rPh sb="4" eb="5">
      <t>トウ</t>
    </rPh>
    <rPh sb="8" eb="10">
      <t>シュウシ</t>
    </rPh>
    <rPh sb="11" eb="13">
      <t>シセツ</t>
    </rPh>
    <rPh sb="13" eb="16">
      <t>セイビトウ</t>
    </rPh>
    <rPh sb="16" eb="18">
      <t>シシュツ</t>
    </rPh>
    <rPh sb="18" eb="19">
      <t>ケイ</t>
    </rPh>
    <phoneticPr fontId="6"/>
  </si>
  <si>
    <t>その他の活動による収支　その他の活動資金収支差額</t>
    <rPh sb="2" eb="3">
      <t>タ</t>
    </rPh>
    <rPh sb="4" eb="6">
      <t>カツドウ</t>
    </rPh>
    <rPh sb="9" eb="11">
      <t>シュウシ</t>
    </rPh>
    <rPh sb="14" eb="15">
      <t>タ</t>
    </rPh>
    <rPh sb="16" eb="18">
      <t>カツドウ</t>
    </rPh>
    <rPh sb="18" eb="20">
      <t>シキン</t>
    </rPh>
    <rPh sb="20" eb="22">
      <t>シュウシ</t>
    </rPh>
    <rPh sb="22" eb="24">
      <t>サガク</t>
    </rPh>
    <phoneticPr fontId="6"/>
  </si>
  <si>
    <t>財務指標（計算結果）</t>
    <rPh sb="0" eb="2">
      <t>ザイム</t>
    </rPh>
    <rPh sb="2" eb="4">
      <t>シヒョウ</t>
    </rPh>
    <rPh sb="5" eb="7">
      <t>ケイサン</t>
    </rPh>
    <rPh sb="7" eb="9">
      <t>ケッカ</t>
    </rPh>
    <phoneticPr fontId="6"/>
  </si>
  <si>
    <t>＜短期安定性＞流動比率</t>
    <rPh sb="1" eb="3">
      <t>タンキ</t>
    </rPh>
    <rPh sb="3" eb="6">
      <t>アンテイセイ</t>
    </rPh>
    <rPh sb="7" eb="9">
      <t>リュウドウ</t>
    </rPh>
    <rPh sb="9" eb="11">
      <t>ヒリツ</t>
    </rPh>
    <phoneticPr fontId="6"/>
  </si>
  <si>
    <t>＜長期安定性＞純資産比率</t>
    <rPh sb="1" eb="3">
      <t>チョウキ</t>
    </rPh>
    <rPh sb="3" eb="6">
      <t>アンテイセイ</t>
    </rPh>
    <rPh sb="7" eb="8">
      <t>ジュン</t>
    </rPh>
    <rPh sb="8" eb="10">
      <t>シサン</t>
    </rPh>
    <rPh sb="10" eb="12">
      <t>ヒリツ</t>
    </rPh>
    <phoneticPr fontId="6"/>
  </si>
  <si>
    <t>＜長期安定性＞固定長期適合率</t>
    <rPh sb="1" eb="3">
      <t>チョウキ</t>
    </rPh>
    <rPh sb="3" eb="6">
      <t>アンテイセイ</t>
    </rPh>
    <rPh sb="7" eb="9">
      <t>コテイ</t>
    </rPh>
    <rPh sb="9" eb="11">
      <t>チョウキ</t>
    </rPh>
    <rPh sb="11" eb="13">
      <t>テキゴウ</t>
    </rPh>
    <rPh sb="13" eb="14">
      <t>リツ</t>
    </rPh>
    <phoneticPr fontId="6"/>
  </si>
  <si>
    <t>＜収益性＞経常増減差額率</t>
    <rPh sb="1" eb="4">
      <t>シュウエキセイ</t>
    </rPh>
    <rPh sb="5" eb="7">
      <t>ケイジョウ</t>
    </rPh>
    <rPh sb="7" eb="9">
      <t>ゾウゲン</t>
    </rPh>
    <rPh sb="9" eb="11">
      <t>サガク</t>
    </rPh>
    <rPh sb="11" eb="12">
      <t>リツ</t>
    </rPh>
    <phoneticPr fontId="6"/>
  </si>
  <si>
    <t>短期安全性指標及び収支状況</t>
    <rPh sb="7" eb="8">
      <t>オヨ</t>
    </rPh>
    <phoneticPr fontId="2"/>
  </si>
  <si>
    <t>負債の部　「流動負債」の「1年以内返済予定設備資金借入金」</t>
    <rPh sb="14" eb="15">
      <t>ネン</t>
    </rPh>
    <rPh sb="15" eb="17">
      <t>イナイ</t>
    </rPh>
    <rPh sb="17" eb="19">
      <t>ヘンサイ</t>
    </rPh>
    <rPh sb="19" eb="21">
      <t>ヨテイ</t>
    </rPh>
    <rPh sb="21" eb="23">
      <t>セツビ</t>
    </rPh>
    <rPh sb="23" eb="25">
      <t>シキン</t>
    </rPh>
    <rPh sb="25" eb="27">
      <t>カリイレ</t>
    </rPh>
    <rPh sb="27" eb="28">
      <t>キン</t>
    </rPh>
    <phoneticPr fontId="6"/>
  </si>
  <si>
    <t>　現金預金</t>
    <rPh sb="1" eb="3">
      <t>ゲンキン</t>
    </rPh>
    <rPh sb="3" eb="5">
      <t>ヨキン</t>
    </rPh>
    <phoneticPr fontId="6"/>
  </si>
  <si>
    <t>　積立資産</t>
    <rPh sb="1" eb="3">
      <t>ツミタテ</t>
    </rPh>
    <rPh sb="3" eb="4">
      <t>シ</t>
    </rPh>
    <rPh sb="4" eb="5">
      <t>サン</t>
    </rPh>
    <phoneticPr fontId="6"/>
  </si>
  <si>
    <t>　1年以内返済予定設備資金資金借入金</t>
    <rPh sb="2" eb="3">
      <t>ネン</t>
    </rPh>
    <rPh sb="3" eb="5">
      <t>イナイ</t>
    </rPh>
    <rPh sb="5" eb="7">
      <t>ヘンサイ</t>
    </rPh>
    <rPh sb="7" eb="9">
      <t>ヨテイ</t>
    </rPh>
    <rPh sb="9" eb="11">
      <t>セツビ</t>
    </rPh>
    <rPh sb="11" eb="13">
      <t>シキン</t>
    </rPh>
    <rPh sb="13" eb="15">
      <t>シキン</t>
    </rPh>
    <rPh sb="15" eb="17">
      <t>カリイレ</t>
    </rPh>
    <rPh sb="17" eb="18">
      <t>キン</t>
    </rPh>
    <phoneticPr fontId="6"/>
  </si>
  <si>
    <t>　短期運営資金借入金</t>
    <rPh sb="1" eb="3">
      <t>タンキ</t>
    </rPh>
    <rPh sb="3" eb="5">
      <t>ウンエイ</t>
    </rPh>
    <rPh sb="5" eb="7">
      <t>シキン</t>
    </rPh>
    <rPh sb="7" eb="9">
      <t>カリイレ</t>
    </rPh>
    <rPh sb="9" eb="10">
      <t>キン</t>
    </rPh>
    <phoneticPr fontId="6"/>
  </si>
  <si>
    <t>　役員等短期借入金</t>
    <rPh sb="1" eb="4">
      <t>ヤクイントウ</t>
    </rPh>
    <rPh sb="4" eb="6">
      <t>タンキ</t>
    </rPh>
    <rPh sb="6" eb="8">
      <t>カリイレ</t>
    </rPh>
    <rPh sb="8" eb="9">
      <t>キン</t>
    </rPh>
    <phoneticPr fontId="6"/>
  </si>
  <si>
    <t>　1年以内返済予定長期運営資金借入金</t>
    <rPh sb="2" eb="3">
      <t>ネン</t>
    </rPh>
    <rPh sb="3" eb="5">
      <t>イナイ</t>
    </rPh>
    <rPh sb="5" eb="7">
      <t>ヘンサイ</t>
    </rPh>
    <rPh sb="7" eb="9">
      <t>ヨテイ</t>
    </rPh>
    <rPh sb="9" eb="11">
      <t>チョウキ</t>
    </rPh>
    <rPh sb="11" eb="13">
      <t>ウンエイ</t>
    </rPh>
    <rPh sb="13" eb="15">
      <t>シキン</t>
    </rPh>
    <rPh sb="15" eb="17">
      <t>カリイレ</t>
    </rPh>
    <rPh sb="17" eb="18">
      <t>キン</t>
    </rPh>
    <phoneticPr fontId="6"/>
  </si>
  <si>
    <t>　1年以内返済予定役員等長期借入金</t>
    <rPh sb="2" eb="3">
      <t>ネン</t>
    </rPh>
    <rPh sb="3" eb="5">
      <t>イナイ</t>
    </rPh>
    <rPh sb="5" eb="7">
      <t>ヘンサイ</t>
    </rPh>
    <rPh sb="7" eb="9">
      <t>ヨテイ</t>
    </rPh>
    <rPh sb="9" eb="12">
      <t>ヤクイントウ</t>
    </rPh>
    <rPh sb="12" eb="14">
      <t>チョウキ</t>
    </rPh>
    <rPh sb="14" eb="16">
      <t>カリイレ</t>
    </rPh>
    <rPh sb="16" eb="17">
      <t>キン</t>
    </rPh>
    <phoneticPr fontId="6"/>
  </si>
  <si>
    <t>　設備資金借入金</t>
    <rPh sb="1" eb="3">
      <t>セツビ</t>
    </rPh>
    <rPh sb="3" eb="5">
      <t>シキン</t>
    </rPh>
    <rPh sb="5" eb="7">
      <t>カリイレ</t>
    </rPh>
    <rPh sb="7" eb="8">
      <t>キン</t>
    </rPh>
    <phoneticPr fontId="6"/>
  </si>
  <si>
    <t>　長期運営資金借入金</t>
    <rPh sb="1" eb="3">
      <t>チョウキ</t>
    </rPh>
    <rPh sb="3" eb="5">
      <t>ウンエイ</t>
    </rPh>
    <rPh sb="5" eb="7">
      <t>シキン</t>
    </rPh>
    <rPh sb="7" eb="9">
      <t>カリイレ</t>
    </rPh>
    <rPh sb="9" eb="10">
      <t>キン</t>
    </rPh>
    <phoneticPr fontId="6"/>
  </si>
  <si>
    <t>　役員等長期借入金</t>
    <rPh sb="1" eb="3">
      <t>ヤクイン</t>
    </rPh>
    <rPh sb="3" eb="4">
      <t>トウ</t>
    </rPh>
    <rPh sb="4" eb="6">
      <t>チョウキ</t>
    </rPh>
    <rPh sb="6" eb="8">
      <t>カリイレ</t>
    </rPh>
    <rPh sb="8" eb="9">
      <t>キン</t>
    </rPh>
    <phoneticPr fontId="6"/>
  </si>
  <si>
    <t>【流動資産】</t>
    <rPh sb="1" eb="3">
      <t>リュウドウ</t>
    </rPh>
    <rPh sb="3" eb="5">
      <t>シサン</t>
    </rPh>
    <phoneticPr fontId="6"/>
  </si>
  <si>
    <t>【固定資産】</t>
    <rPh sb="1" eb="3">
      <t>コテイ</t>
    </rPh>
    <rPh sb="3" eb="5">
      <t>シサン</t>
    </rPh>
    <phoneticPr fontId="6"/>
  </si>
  <si>
    <t>【流動負債】</t>
    <rPh sb="1" eb="3">
      <t>リュウドウ</t>
    </rPh>
    <rPh sb="3" eb="5">
      <t>フサイ</t>
    </rPh>
    <phoneticPr fontId="6"/>
  </si>
  <si>
    <t>【固定負債】</t>
    <rPh sb="1" eb="3">
      <t>コテイ</t>
    </rPh>
    <rPh sb="3" eb="5">
      <t>フサイ</t>
    </rPh>
    <phoneticPr fontId="6"/>
  </si>
  <si>
    <t>【純資産】</t>
    <rPh sb="1" eb="4">
      <t>ジュンシサン</t>
    </rPh>
    <phoneticPr fontId="6"/>
  </si>
  <si>
    <t>【事業活動資金収支差額】＜自動計算＞</t>
    <rPh sb="1" eb="3">
      <t>ジギョウ</t>
    </rPh>
    <rPh sb="3" eb="5">
      <t>カツドウ</t>
    </rPh>
    <rPh sb="5" eb="7">
      <t>シキン</t>
    </rPh>
    <rPh sb="7" eb="9">
      <t>シュウシ</t>
    </rPh>
    <rPh sb="9" eb="11">
      <t>サガク</t>
    </rPh>
    <phoneticPr fontId="6"/>
  </si>
  <si>
    <t>【施設整備等資金収支差額】＜自動計算＞</t>
    <rPh sb="1" eb="3">
      <t>シセツ</t>
    </rPh>
    <rPh sb="3" eb="6">
      <t>セイビトウ</t>
    </rPh>
    <rPh sb="6" eb="8">
      <t>シキン</t>
    </rPh>
    <rPh sb="8" eb="10">
      <t>シュウシ</t>
    </rPh>
    <rPh sb="10" eb="12">
      <t>サガク</t>
    </rPh>
    <phoneticPr fontId="6"/>
  </si>
  <si>
    <t>【当期資金収支差額合計】＜自動計算＞</t>
    <rPh sb="1" eb="3">
      <t>トウキ</t>
    </rPh>
    <rPh sb="3" eb="5">
      <t>シキン</t>
    </rPh>
    <rPh sb="5" eb="7">
      <t>シュウシ</t>
    </rPh>
    <rPh sb="7" eb="9">
      <t>サガク</t>
    </rPh>
    <rPh sb="9" eb="11">
      <t>ゴウケイ</t>
    </rPh>
    <phoneticPr fontId="6"/>
  </si>
  <si>
    <t>【当期末支払資金残高】＜自動計算＞</t>
    <rPh sb="1" eb="3">
      <t>トウキ</t>
    </rPh>
    <rPh sb="3" eb="4">
      <t>マツ</t>
    </rPh>
    <rPh sb="4" eb="6">
      <t>シハラ</t>
    </rPh>
    <rPh sb="6" eb="8">
      <t>シキン</t>
    </rPh>
    <rPh sb="8" eb="10">
      <t>ザンダカ</t>
    </rPh>
    <phoneticPr fontId="6"/>
  </si>
  <si>
    <t>　事業活動収入計</t>
    <rPh sb="1" eb="3">
      <t>ジギョウ</t>
    </rPh>
    <rPh sb="3" eb="5">
      <t>カツドウ</t>
    </rPh>
    <rPh sb="5" eb="7">
      <t>シュウニュウ</t>
    </rPh>
    <rPh sb="7" eb="8">
      <t>ケイ</t>
    </rPh>
    <phoneticPr fontId="6"/>
  </si>
  <si>
    <t>　事業活動支出計</t>
    <rPh sb="1" eb="3">
      <t>ジギョウ</t>
    </rPh>
    <rPh sb="3" eb="5">
      <t>カツドウ</t>
    </rPh>
    <rPh sb="5" eb="7">
      <t>シシュツ</t>
    </rPh>
    <rPh sb="7" eb="8">
      <t>ケイ</t>
    </rPh>
    <phoneticPr fontId="6"/>
  </si>
  <si>
    <t>　施設整備等収入計</t>
    <rPh sb="1" eb="3">
      <t>シセツ</t>
    </rPh>
    <rPh sb="3" eb="6">
      <t>セイビトウ</t>
    </rPh>
    <rPh sb="6" eb="8">
      <t>シュウニュウ</t>
    </rPh>
    <rPh sb="8" eb="9">
      <t>ケイ</t>
    </rPh>
    <phoneticPr fontId="6"/>
  </si>
  <si>
    <t>　施設整備等支出計</t>
    <rPh sb="1" eb="3">
      <t>シセツ</t>
    </rPh>
    <rPh sb="3" eb="6">
      <t>セイビトウ</t>
    </rPh>
    <rPh sb="6" eb="8">
      <t>シシュツ</t>
    </rPh>
    <rPh sb="8" eb="9">
      <t>ケイ</t>
    </rPh>
    <phoneticPr fontId="6"/>
  </si>
  <si>
    <t>　その他の活動資金収支差額</t>
    <rPh sb="3" eb="4">
      <t>タ</t>
    </rPh>
    <rPh sb="5" eb="7">
      <t>カツドウ</t>
    </rPh>
    <rPh sb="7" eb="9">
      <t>シキン</t>
    </rPh>
    <rPh sb="9" eb="11">
      <t>シュウシ</t>
    </rPh>
    <rPh sb="11" eb="13">
      <t>サガク</t>
    </rPh>
    <phoneticPr fontId="6"/>
  </si>
  <si>
    <t>　前期末支払資金残高</t>
    <rPh sb="1" eb="4">
      <t>ゼンキマツ</t>
    </rPh>
    <rPh sb="4" eb="6">
      <t>シハライ</t>
    </rPh>
    <rPh sb="6" eb="8">
      <t>シキン</t>
    </rPh>
    <rPh sb="8" eb="10">
      <t>ザンダカ</t>
    </rPh>
    <phoneticPr fontId="6"/>
  </si>
  <si>
    <t>　サービス活動収益</t>
    <rPh sb="5" eb="7">
      <t>カツドウ</t>
    </rPh>
    <rPh sb="7" eb="9">
      <t>シュウエキ</t>
    </rPh>
    <phoneticPr fontId="6"/>
  </si>
  <si>
    <t>　サービス活動費用</t>
    <rPh sb="5" eb="7">
      <t>カツドウ</t>
    </rPh>
    <rPh sb="7" eb="9">
      <t>ヒヨウ</t>
    </rPh>
    <phoneticPr fontId="6"/>
  </si>
  <si>
    <t>【サービス活動増減差額】＜自動計算＞</t>
    <rPh sb="5" eb="7">
      <t>カツドウ</t>
    </rPh>
    <rPh sb="7" eb="9">
      <t>ゾウゲン</t>
    </rPh>
    <rPh sb="9" eb="11">
      <t>サガク</t>
    </rPh>
    <phoneticPr fontId="6"/>
  </si>
  <si>
    <t>　サービス活動外収益</t>
    <rPh sb="5" eb="7">
      <t>カツドウ</t>
    </rPh>
    <rPh sb="7" eb="8">
      <t>ガイ</t>
    </rPh>
    <rPh sb="8" eb="10">
      <t>シュウエキ</t>
    </rPh>
    <phoneticPr fontId="6"/>
  </si>
  <si>
    <t>　サービス活動外費用</t>
    <rPh sb="5" eb="7">
      <t>カツドウ</t>
    </rPh>
    <rPh sb="7" eb="8">
      <t>ガイ</t>
    </rPh>
    <rPh sb="8" eb="10">
      <t>ヒヨウ</t>
    </rPh>
    <phoneticPr fontId="6"/>
  </si>
  <si>
    <t>【サービス活動外増減差額】＜自動計算＞</t>
    <rPh sb="5" eb="7">
      <t>カツドウ</t>
    </rPh>
    <rPh sb="7" eb="8">
      <t>ガイ</t>
    </rPh>
    <rPh sb="8" eb="10">
      <t>ゾウゲン</t>
    </rPh>
    <rPh sb="10" eb="12">
      <t>サガク</t>
    </rPh>
    <rPh sb="14" eb="16">
      <t>ジドウ</t>
    </rPh>
    <rPh sb="16" eb="18">
      <t>ケイサン</t>
    </rPh>
    <phoneticPr fontId="6"/>
  </si>
  <si>
    <t>【経常増減差額】＜自動計算＞</t>
    <rPh sb="1" eb="3">
      <t>ケイジョウ</t>
    </rPh>
    <rPh sb="3" eb="5">
      <t>ゾウゲン</t>
    </rPh>
    <rPh sb="5" eb="7">
      <t>サガク</t>
    </rPh>
    <rPh sb="9" eb="11">
      <t>ジドウ</t>
    </rPh>
    <rPh sb="11" eb="13">
      <t>ケイサン</t>
    </rPh>
    <phoneticPr fontId="6"/>
  </si>
  <si>
    <t>　特別増減差額</t>
    <rPh sb="1" eb="3">
      <t>トクベツ</t>
    </rPh>
    <rPh sb="3" eb="5">
      <t>ゾウゲン</t>
    </rPh>
    <rPh sb="5" eb="7">
      <t>サガク</t>
    </rPh>
    <phoneticPr fontId="6"/>
  </si>
  <si>
    <t>【当期活動増減差額】＜自動計算＞</t>
    <rPh sb="1" eb="3">
      <t>トウキ</t>
    </rPh>
    <rPh sb="3" eb="5">
      <t>カツドウ</t>
    </rPh>
    <rPh sb="5" eb="7">
      <t>ゾウゲン</t>
    </rPh>
    <rPh sb="7" eb="9">
      <t>サガク</t>
    </rPh>
    <rPh sb="11" eb="13">
      <t>ジドウ</t>
    </rPh>
    <rPh sb="13" eb="15">
      <t>ケイサン</t>
    </rPh>
    <phoneticPr fontId="6"/>
  </si>
  <si>
    <t>【次期繰越活動増減差額】</t>
    <rPh sb="1" eb="3">
      <t>ジキ</t>
    </rPh>
    <rPh sb="3" eb="5">
      <t>クリコシ</t>
    </rPh>
    <rPh sb="5" eb="7">
      <t>カツドウ</t>
    </rPh>
    <rPh sb="7" eb="9">
      <t>ゾウゲン</t>
    </rPh>
    <rPh sb="9" eb="11">
      <t>サガク</t>
    </rPh>
    <phoneticPr fontId="6"/>
  </si>
  <si>
    <t>-</t>
    <phoneticPr fontId="2"/>
  </si>
  <si>
    <t>-</t>
    <phoneticPr fontId="2"/>
  </si>
  <si>
    <t>前期末支払資金残高</t>
    <rPh sb="0" eb="3">
      <t>ゼンキマツ</t>
    </rPh>
    <rPh sb="3" eb="5">
      <t>シハライ</t>
    </rPh>
    <rPh sb="5" eb="7">
      <t>シキン</t>
    </rPh>
    <rPh sb="7" eb="9">
      <t>ザンダカ</t>
    </rPh>
    <phoneticPr fontId="2"/>
  </si>
  <si>
    <t>　　施設整備等補助金収入
　　　うち設備整備借入金元金償還補助金</t>
    <rPh sb="2" eb="4">
      <t>シセツ</t>
    </rPh>
    <rPh sb="4" eb="6">
      <t>セイビ</t>
    </rPh>
    <rPh sb="6" eb="7">
      <t>トウ</t>
    </rPh>
    <rPh sb="7" eb="10">
      <t>ホジョキン</t>
    </rPh>
    <rPh sb="10" eb="12">
      <t>シュウニュウ</t>
    </rPh>
    <phoneticPr fontId="2"/>
  </si>
  <si>
    <t>施設整備等による収支　「施設整備等補助金収入」
　附属明細書　別紙③「補助金事業収益明細書」</t>
    <rPh sb="0" eb="5">
      <t>シセツセイビトウ</t>
    </rPh>
    <rPh sb="8" eb="10">
      <t>シュウシ</t>
    </rPh>
    <rPh sb="12" eb="14">
      <t>シセツ</t>
    </rPh>
    <rPh sb="14" eb="16">
      <t>セイビ</t>
    </rPh>
    <rPh sb="16" eb="17">
      <t>トウ</t>
    </rPh>
    <rPh sb="17" eb="20">
      <t>ホジョキン</t>
    </rPh>
    <rPh sb="20" eb="22">
      <t>シュウニュウ</t>
    </rPh>
    <phoneticPr fontId="2"/>
  </si>
  <si>
    <t>施設整備等による収支　「施設整備等寄附金収入」
　附属明細書　別紙③「寄附金収益明細書」</t>
    <rPh sb="0" eb="5">
      <t>シセツセイビトウ</t>
    </rPh>
    <rPh sb="8" eb="10">
      <t>シュウシ</t>
    </rPh>
    <rPh sb="12" eb="14">
      <t>シセツ</t>
    </rPh>
    <rPh sb="14" eb="16">
      <t>セイビ</t>
    </rPh>
    <rPh sb="16" eb="17">
      <t>トウ</t>
    </rPh>
    <rPh sb="17" eb="20">
      <t>キフキン</t>
    </rPh>
    <rPh sb="20" eb="22">
      <t>シュウニュウ</t>
    </rPh>
    <phoneticPr fontId="2"/>
  </si>
  <si>
    <t>　　施設整備等寄附金収入
　　　うち設備整備借入金元金償還寄附金</t>
    <rPh sb="2" eb="4">
      <t>シセツ</t>
    </rPh>
    <rPh sb="4" eb="6">
      <t>セイビ</t>
    </rPh>
    <rPh sb="6" eb="7">
      <t>トウ</t>
    </rPh>
    <rPh sb="7" eb="10">
      <t>キフキン</t>
    </rPh>
    <rPh sb="10" eb="12">
      <t>シュウニュウ</t>
    </rPh>
    <phoneticPr fontId="2"/>
  </si>
  <si>
    <t>-</t>
    <phoneticPr fontId="2"/>
  </si>
  <si>
    <t>　　施設整備等補助金収入
　　　うち設備資金借入金元金償還補助金</t>
    <rPh sb="2" eb="4">
      <t>シセツ</t>
    </rPh>
    <rPh sb="4" eb="6">
      <t>セイビ</t>
    </rPh>
    <rPh sb="6" eb="7">
      <t>トウ</t>
    </rPh>
    <rPh sb="7" eb="10">
      <t>ホジョキン</t>
    </rPh>
    <rPh sb="10" eb="12">
      <t>シュウニュウ</t>
    </rPh>
    <rPh sb="20" eb="22">
      <t>シキン</t>
    </rPh>
    <phoneticPr fontId="2"/>
  </si>
  <si>
    <t>　　施設整備等寄附金収入
　　　うち設備資金借入金元金償還寄附金</t>
    <rPh sb="2" eb="4">
      <t>シセツ</t>
    </rPh>
    <rPh sb="4" eb="6">
      <t>セイビ</t>
    </rPh>
    <rPh sb="6" eb="7">
      <t>トウ</t>
    </rPh>
    <rPh sb="7" eb="10">
      <t>キフキン</t>
    </rPh>
    <rPh sb="10" eb="12">
      <t>シュウニュウ</t>
    </rPh>
    <rPh sb="20" eb="22">
      <t>シキン</t>
    </rPh>
    <phoneticPr fontId="2"/>
  </si>
  <si>
    <t>＜借入の割合＞事業活動資金収支差額対１年以内返済予定設備資金借入金比率</t>
    <rPh sb="1" eb="3">
      <t>カリイレ</t>
    </rPh>
    <rPh sb="4" eb="6">
      <t>ワリアイ</t>
    </rPh>
    <rPh sb="7" eb="9">
      <t>ジギョウ</t>
    </rPh>
    <rPh sb="9" eb="11">
      <t>カツドウ</t>
    </rPh>
    <rPh sb="11" eb="13">
      <t>シキン</t>
    </rPh>
    <rPh sb="13" eb="15">
      <t>シュウシ</t>
    </rPh>
    <rPh sb="15" eb="17">
      <t>サガク</t>
    </rPh>
    <rPh sb="17" eb="18">
      <t>ツイ</t>
    </rPh>
    <rPh sb="19" eb="20">
      <t>ネン</t>
    </rPh>
    <rPh sb="20" eb="22">
      <t>イナイ</t>
    </rPh>
    <rPh sb="22" eb="24">
      <t>ヘンサイ</t>
    </rPh>
    <rPh sb="24" eb="26">
      <t>ヨテイ</t>
    </rPh>
    <rPh sb="26" eb="28">
      <t>セツビ</t>
    </rPh>
    <rPh sb="28" eb="30">
      <t>シキン</t>
    </rPh>
    <rPh sb="30" eb="32">
      <t>カリイレ</t>
    </rPh>
    <rPh sb="32" eb="33">
      <t>キン</t>
    </rPh>
    <rPh sb="33" eb="35">
      <t>ヒリツ</t>
    </rPh>
    <phoneticPr fontId="6"/>
  </si>
  <si>
    <t>事業活動資金収支差額対１年以内返済予定設備資金借入金比率</t>
    <rPh sb="0" eb="2">
      <t>ジギョウ</t>
    </rPh>
    <rPh sb="4" eb="6">
      <t>シキン</t>
    </rPh>
    <rPh sb="6" eb="8">
      <t>シュウシ</t>
    </rPh>
    <rPh sb="8" eb="10">
      <t>サガク</t>
    </rPh>
    <rPh sb="10" eb="11">
      <t>ツイ</t>
    </rPh>
    <rPh sb="19" eb="21">
      <t>セツビ</t>
    </rPh>
    <rPh sb="21" eb="23">
      <t>シキン</t>
    </rPh>
    <phoneticPr fontId="2"/>
  </si>
  <si>
    <t>資産の部　「流動資産」</t>
  </si>
  <si>
    <t>資産の部　「固定資産」</t>
  </si>
  <si>
    <t>負債の部　「流動負債」</t>
  </si>
  <si>
    <t>負債の部　「流動負債」の「短期運営資金借入金」</t>
  </si>
  <si>
    <t>負債の部　「固定負債」の金額</t>
  </si>
  <si>
    <t>負債の部　「固定負債」の「長期運営資金借入金」</t>
  </si>
  <si>
    <t>「純資産の部の合計」</t>
  </si>
  <si>
    <t>入力金額の説明　</t>
    <rPh sb="0" eb="2">
      <t>ニュウリョク</t>
    </rPh>
    <rPh sb="2" eb="4">
      <t>キンガク</t>
    </rPh>
    <rPh sb="5" eb="7">
      <t>セツメイ</t>
    </rPh>
    <phoneticPr fontId="6"/>
  </si>
  <si>
    <t>サービス活動収益対借入金比率</t>
    <phoneticPr fontId="2"/>
  </si>
  <si>
    <t>事業活動収入対借入金比率</t>
    <rPh sb="0" eb="2">
      <t>ジギョウ</t>
    </rPh>
    <rPh sb="2" eb="4">
      <t>カツドウ</t>
    </rPh>
    <rPh sb="4" eb="6">
      <t>シュウニュウ</t>
    </rPh>
    <phoneticPr fontId="2"/>
  </si>
  <si>
    <t>流動比率 … 流動資産 ÷ 流動負債
純資産比率 … 純資産 ÷ 資産総額
固定長期適合率 … 固定資産 ÷ （純資産＋固定負債）
経常活動収支差額率 … 経常増減差額 ÷ サービス活動活動収益
事業活動資金収支差額対１年以内返済予定設備資金借入金比率 … （事業活動資金収支差額＋設備資金借入金元金償還補助金・寄附金） ÷ １年以内返済予定設備資金借入金
サービス活動収益対借入金比率 … サービス活動収益 ÷ （設備資金借入金＋長期運営資金借入金＋役員等長期借入金）</t>
    <rPh sb="0" eb="2">
      <t>リュウドウ</t>
    </rPh>
    <rPh sb="2" eb="4">
      <t>ヒリツ</t>
    </rPh>
    <rPh sb="9" eb="11">
      <t>シサン</t>
    </rPh>
    <rPh sb="16" eb="18">
      <t>フサイ</t>
    </rPh>
    <rPh sb="19" eb="22">
      <t>ジュンシサン</t>
    </rPh>
    <rPh sb="22" eb="24">
      <t>ヒリツ</t>
    </rPh>
    <rPh sb="28" eb="30">
      <t>シサン</t>
    </rPh>
    <rPh sb="33" eb="35">
      <t>シサン</t>
    </rPh>
    <rPh sb="38" eb="40">
      <t>コテイ</t>
    </rPh>
    <rPh sb="40" eb="42">
      <t>チョウキ</t>
    </rPh>
    <rPh sb="42" eb="44">
      <t>テキゴウ</t>
    </rPh>
    <rPh sb="44" eb="45">
      <t>リツ</t>
    </rPh>
    <rPh sb="50" eb="52">
      <t>シサン</t>
    </rPh>
    <rPh sb="57" eb="59">
      <t>シサン</t>
    </rPh>
    <rPh sb="80" eb="82">
      <t>ゾウゲン</t>
    </rPh>
    <rPh sb="91" eb="93">
      <t>カツドウ</t>
    </rPh>
    <rPh sb="95" eb="97">
      <t>シュウエキ</t>
    </rPh>
    <rPh sb="98" eb="100">
      <t>ジギョウ</t>
    </rPh>
    <rPh sb="100" eb="102">
      <t>カツドウ</t>
    </rPh>
    <rPh sb="102" eb="104">
      <t>シキン</t>
    </rPh>
    <rPh sb="104" eb="106">
      <t>シュウシ</t>
    </rPh>
    <rPh sb="106" eb="108">
      <t>サガク</t>
    </rPh>
    <rPh sb="108" eb="109">
      <t>タイ</t>
    </rPh>
    <rPh sb="110" eb="111">
      <t>ネン</t>
    </rPh>
    <rPh sb="111" eb="113">
      <t>イナイ</t>
    </rPh>
    <rPh sb="113" eb="115">
      <t>ヘンサイ</t>
    </rPh>
    <rPh sb="115" eb="117">
      <t>ヨテイ</t>
    </rPh>
    <rPh sb="117" eb="119">
      <t>セツビ</t>
    </rPh>
    <rPh sb="119" eb="121">
      <t>シキン</t>
    </rPh>
    <rPh sb="121" eb="123">
      <t>カリイレ</t>
    </rPh>
    <rPh sb="123" eb="124">
      <t>キン</t>
    </rPh>
    <rPh sb="124" eb="126">
      <t>ヒリツ</t>
    </rPh>
    <rPh sb="130" eb="132">
      <t>ジギョウ</t>
    </rPh>
    <rPh sb="132" eb="134">
      <t>カツドウ</t>
    </rPh>
    <rPh sb="134" eb="136">
      <t>シキン</t>
    </rPh>
    <rPh sb="136" eb="138">
      <t>シュウシ</t>
    </rPh>
    <rPh sb="138" eb="140">
      <t>サガク</t>
    </rPh>
    <rPh sb="141" eb="143">
      <t>セツビ</t>
    </rPh>
    <rPh sb="143" eb="145">
      <t>シキン</t>
    </rPh>
    <rPh sb="145" eb="147">
      <t>カリイレ</t>
    </rPh>
    <rPh sb="147" eb="148">
      <t>キン</t>
    </rPh>
    <rPh sb="148" eb="150">
      <t>ガンキン</t>
    </rPh>
    <rPh sb="150" eb="152">
      <t>ショウカン</t>
    </rPh>
    <rPh sb="152" eb="155">
      <t>ホジョキン</t>
    </rPh>
    <rPh sb="156" eb="159">
      <t>キフキン</t>
    </rPh>
    <rPh sb="164" eb="165">
      <t>ネン</t>
    </rPh>
    <rPh sb="165" eb="167">
      <t>イナイ</t>
    </rPh>
    <rPh sb="167" eb="169">
      <t>ヘンサイ</t>
    </rPh>
    <rPh sb="169" eb="171">
      <t>ヨテイ</t>
    </rPh>
    <rPh sb="171" eb="173">
      <t>セツビ</t>
    </rPh>
    <rPh sb="173" eb="175">
      <t>シキン</t>
    </rPh>
    <rPh sb="175" eb="177">
      <t>カリイレ</t>
    </rPh>
    <rPh sb="177" eb="178">
      <t>キン</t>
    </rPh>
    <phoneticPr fontId="6"/>
  </si>
  <si>
    <t>サービス活動増減差額</t>
    <rPh sb="4" eb="6">
      <t>カツドウ</t>
    </rPh>
    <rPh sb="6" eb="8">
      <t>ゾウゲン</t>
    </rPh>
    <rPh sb="8" eb="10">
      <t>サガク</t>
    </rPh>
    <phoneticPr fontId="2"/>
  </si>
  <si>
    <t>財務指標</t>
    <rPh sb="0" eb="2">
      <t>ザイム</t>
    </rPh>
    <rPh sb="2" eb="4">
      <t>シヒョウ</t>
    </rPh>
    <phoneticPr fontId="2"/>
  </si>
  <si>
    <t>対都内平均</t>
    <rPh sb="0" eb="1">
      <t>タイ</t>
    </rPh>
    <rPh sb="1" eb="2">
      <t>ト</t>
    </rPh>
    <rPh sb="2" eb="3">
      <t>ナイ</t>
    </rPh>
    <rPh sb="3" eb="5">
      <t>ヘイキン</t>
    </rPh>
    <phoneticPr fontId="2"/>
  </si>
  <si>
    <t>収支状況及び財務状況</t>
    <rPh sb="4" eb="5">
      <t>オヨ</t>
    </rPh>
    <rPh sb="6" eb="8">
      <t>ザイム</t>
    </rPh>
    <rPh sb="8" eb="10">
      <t>ジョウキョウ</t>
    </rPh>
    <phoneticPr fontId="2"/>
  </si>
  <si>
    <t>○事業活動資金収支差額対１年以内返済予定設備資金借入金比率【返済資力】
　その年の借入金返済予定額に対して、収支差額がどの程度あるかを示す指標。比率が低いほど返済資力が高い。
　開設当初においては、返済が先行し、一時的に100％を上回る可能性がある。（事業所は開設していないが、借入金償還は始まっていることがあるため。）</t>
    <rPh sb="5" eb="7">
      <t>シキン</t>
    </rPh>
    <rPh sb="7" eb="9">
      <t>シュウシ</t>
    </rPh>
    <rPh sb="9" eb="11">
      <t>サガク</t>
    </rPh>
    <rPh sb="30" eb="32">
      <t>ヘンサイ</t>
    </rPh>
    <rPh sb="32" eb="34">
      <t>シリョク</t>
    </rPh>
    <rPh sb="75" eb="76">
      <t>ヒク</t>
    </rPh>
    <rPh sb="115" eb="117">
      <t>ウワマワ</t>
    </rPh>
    <rPh sb="126" eb="129">
      <t>ジギョウショ</t>
    </rPh>
    <rPh sb="130" eb="132">
      <t>カイセツ</t>
    </rPh>
    <rPh sb="139" eb="141">
      <t>カリイレ</t>
    </rPh>
    <rPh sb="141" eb="142">
      <t>キン</t>
    </rPh>
    <rPh sb="142" eb="144">
      <t>ショウカン</t>
    </rPh>
    <rPh sb="145" eb="146">
      <t>ハジ</t>
    </rPh>
    <phoneticPr fontId="2"/>
  </si>
  <si>
    <t>○サービス活動収益対借入金比率
　長期の返済資力を見る。借入金残高に対して経常収益がどの程度あるかを示す指標。比率が低いほど返済資力が高い。</t>
    <rPh sb="5" eb="7">
      <t>カツドウ</t>
    </rPh>
    <rPh sb="7" eb="9">
      <t>シュウエキ</t>
    </rPh>
    <rPh sb="9" eb="10">
      <t>タイ</t>
    </rPh>
    <rPh sb="10" eb="12">
      <t>カリイレ</t>
    </rPh>
    <rPh sb="12" eb="13">
      <t>キン</t>
    </rPh>
    <rPh sb="13" eb="15">
      <t>ヒリツ</t>
    </rPh>
    <rPh sb="17" eb="19">
      <t>チョウキ</t>
    </rPh>
    <rPh sb="20" eb="22">
      <t>ヘンサイ</t>
    </rPh>
    <rPh sb="22" eb="24">
      <t>シリョク</t>
    </rPh>
    <rPh sb="25" eb="26">
      <t>ミ</t>
    </rPh>
    <rPh sb="28" eb="30">
      <t>カリイレ</t>
    </rPh>
    <rPh sb="30" eb="31">
      <t>キン</t>
    </rPh>
    <rPh sb="31" eb="33">
      <t>ザンダカ</t>
    </rPh>
    <rPh sb="34" eb="35">
      <t>タイ</t>
    </rPh>
    <rPh sb="37" eb="39">
      <t>ケイジョウ</t>
    </rPh>
    <rPh sb="39" eb="41">
      <t>シュウエキ</t>
    </rPh>
    <rPh sb="44" eb="46">
      <t>テイド</t>
    </rPh>
    <rPh sb="50" eb="51">
      <t>シメ</t>
    </rPh>
    <rPh sb="52" eb="54">
      <t>シヒョウ</t>
    </rPh>
    <rPh sb="55" eb="57">
      <t>ヒリツ</t>
    </rPh>
    <rPh sb="58" eb="59">
      <t>ヒク</t>
    </rPh>
    <rPh sb="62" eb="64">
      <t>ヘンサイ</t>
    </rPh>
    <rPh sb="64" eb="66">
      <t>シリョク</t>
    </rPh>
    <rPh sb="67" eb="68">
      <t>タカ</t>
    </rPh>
    <phoneticPr fontId="2"/>
  </si>
  <si>
    <t>○</t>
    <phoneticPr fontId="2"/>
  </si>
  <si>
    <t>【積立金増減差額】＜自動計算＞</t>
    <rPh sb="1" eb="3">
      <t>ツミタテ</t>
    </rPh>
    <rPh sb="3" eb="4">
      <t>キン</t>
    </rPh>
    <rPh sb="4" eb="6">
      <t>ゾウゲン</t>
    </rPh>
    <rPh sb="6" eb="8">
      <t>サガク</t>
    </rPh>
    <phoneticPr fontId="2"/>
  </si>
  <si>
    <t>繰越活動増減差額の部　積立金取崩額</t>
    <rPh sb="0" eb="2">
      <t>クリコシ</t>
    </rPh>
    <rPh sb="2" eb="4">
      <t>カツドウ</t>
    </rPh>
    <rPh sb="4" eb="6">
      <t>ゾウゲン</t>
    </rPh>
    <rPh sb="6" eb="8">
      <t>サガク</t>
    </rPh>
    <rPh sb="9" eb="10">
      <t>ブ</t>
    </rPh>
    <rPh sb="11" eb="13">
      <t>ツミタテ</t>
    </rPh>
    <rPh sb="13" eb="14">
      <t>キン</t>
    </rPh>
    <rPh sb="14" eb="16">
      <t>トリクズシ</t>
    </rPh>
    <rPh sb="16" eb="17">
      <t>ガク</t>
    </rPh>
    <phoneticPr fontId="2"/>
  </si>
  <si>
    <t>繰越活動増減差額の部　積立金積立額</t>
    <rPh sb="0" eb="2">
      <t>クリコシ</t>
    </rPh>
    <rPh sb="2" eb="4">
      <t>カツドウ</t>
    </rPh>
    <rPh sb="4" eb="6">
      <t>ゾウゲン</t>
    </rPh>
    <rPh sb="6" eb="8">
      <t>サガク</t>
    </rPh>
    <rPh sb="9" eb="10">
      <t>ブ</t>
    </rPh>
    <rPh sb="11" eb="13">
      <t>ツミタテ</t>
    </rPh>
    <rPh sb="13" eb="14">
      <t>キン</t>
    </rPh>
    <rPh sb="14" eb="16">
      <t>ツミタテ</t>
    </rPh>
    <rPh sb="16" eb="17">
      <t>ガク</t>
    </rPh>
    <phoneticPr fontId="2"/>
  </si>
  <si>
    <t>積立金増減差額</t>
    <phoneticPr fontId="2"/>
  </si>
  <si>
    <t>積立金増減差額</t>
    <phoneticPr fontId="2"/>
  </si>
  <si>
    <t>資金収支計算書</t>
    <phoneticPr fontId="2"/>
  </si>
  <si>
    <t>事業活動計算書</t>
    <phoneticPr fontId="2"/>
  </si>
  <si>
    <t>＜借入の割合＞サービス活動収益対借入金比率</t>
    <rPh sb="11" eb="13">
      <t>カツドウ</t>
    </rPh>
    <rPh sb="13" eb="15">
      <t>シュウエキ</t>
    </rPh>
    <rPh sb="15" eb="16">
      <t>タイ</t>
    </rPh>
    <rPh sb="16" eb="18">
      <t>カリイレ</t>
    </rPh>
    <rPh sb="18" eb="19">
      <t>キン</t>
    </rPh>
    <rPh sb="19" eb="21">
      <t>ヒリツ</t>
    </rPh>
    <phoneticPr fontId="2"/>
  </si>
  <si>
    <t>入力金額の説明</t>
    <rPh sb="0" eb="2">
      <t>ニュウリョク</t>
    </rPh>
    <rPh sb="2" eb="4">
      <t>キンガク</t>
    </rPh>
    <rPh sb="5" eb="7">
      <t>セツメイ</t>
    </rPh>
    <phoneticPr fontId="6"/>
  </si>
  <si>
    <t>新会計基準</t>
    <rPh sb="0" eb="1">
      <t>シン</t>
    </rPh>
    <rPh sb="1" eb="3">
      <t>カイケイ</t>
    </rPh>
    <rPh sb="3" eb="5">
      <t>キジュン</t>
    </rPh>
    <phoneticPr fontId="6"/>
  </si>
  <si>
    <t>　その他の積立金取崩額</t>
    <rPh sb="3" eb="4">
      <t>タ</t>
    </rPh>
    <rPh sb="5" eb="7">
      <t>ツミタテ</t>
    </rPh>
    <rPh sb="7" eb="8">
      <t>キン</t>
    </rPh>
    <rPh sb="8" eb="10">
      <t>トリクズシ</t>
    </rPh>
    <rPh sb="10" eb="11">
      <t>ガク</t>
    </rPh>
    <phoneticPr fontId="2"/>
  </si>
  <si>
    <t>　その他の積立金積立額</t>
    <rPh sb="3" eb="4">
      <t>タ</t>
    </rPh>
    <rPh sb="5" eb="7">
      <t>ツミタテ</t>
    </rPh>
    <rPh sb="7" eb="8">
      <t>キン</t>
    </rPh>
    <rPh sb="8" eb="10">
      <t>ツミタテ</t>
    </rPh>
    <rPh sb="10" eb="11">
      <t>ガク</t>
    </rPh>
    <phoneticPr fontId="2"/>
  </si>
  <si>
    <t>流動比率</t>
    <phoneticPr fontId="2"/>
  </si>
  <si>
    <t>　経常増減差額率（経常収支差額率）</t>
    <rPh sb="1" eb="3">
      <t>ケイジョウ</t>
    </rPh>
    <rPh sb="3" eb="5">
      <t>ゾウゲン</t>
    </rPh>
    <rPh sb="5" eb="7">
      <t>サガク</t>
    </rPh>
    <rPh sb="7" eb="8">
      <t>リツ</t>
    </rPh>
    <phoneticPr fontId="6"/>
  </si>
  <si>
    <t>　事業活動資金収支差額対１年以内返済予定設備資金借入金比率</t>
    <rPh sb="1" eb="3">
      <t>ジギョウ</t>
    </rPh>
    <rPh sb="5" eb="7">
      <t>シキン</t>
    </rPh>
    <rPh sb="7" eb="9">
      <t>シュウシ</t>
    </rPh>
    <rPh sb="9" eb="11">
      <t>サガク</t>
    </rPh>
    <rPh sb="11" eb="12">
      <t>ツイ</t>
    </rPh>
    <rPh sb="20" eb="22">
      <t>セツビ</t>
    </rPh>
    <rPh sb="22" eb="24">
      <t>シキン</t>
    </rPh>
    <phoneticPr fontId="2"/>
  </si>
  <si>
    <t>　サービス活動収益対借入金比率（事業活動収入対借入金比率）</t>
    <rPh sb="5" eb="7">
      <t>カツドウ</t>
    </rPh>
    <rPh sb="7" eb="9">
      <t>シュウエキ</t>
    </rPh>
    <rPh sb="9" eb="10">
      <t>タイ</t>
    </rPh>
    <rPh sb="10" eb="12">
      <t>カリイレ</t>
    </rPh>
    <rPh sb="12" eb="13">
      <t>キン</t>
    </rPh>
    <rPh sb="13" eb="15">
      <t>ヒリツ</t>
    </rPh>
    <rPh sb="16" eb="18">
      <t>ジギョウ</t>
    </rPh>
    <rPh sb="18" eb="20">
      <t>カツドウ</t>
    </rPh>
    <rPh sb="20" eb="22">
      <t>シュウニュウ</t>
    </rPh>
    <rPh sb="22" eb="23">
      <t>タイ</t>
    </rPh>
    <rPh sb="23" eb="25">
      <t>カリイレ</t>
    </rPh>
    <rPh sb="25" eb="26">
      <t>キン</t>
    </rPh>
    <rPh sb="26" eb="28">
      <t>ヒリツ</t>
    </rPh>
    <phoneticPr fontId="2"/>
  </si>
  <si>
    <t>　当期末支払資金残高</t>
    <phoneticPr fontId="2"/>
  </si>
  <si>
    <t>　サービス活動増減差額（事業活動収支差額）</t>
    <rPh sb="5" eb="7">
      <t>カツドウ</t>
    </rPh>
    <rPh sb="7" eb="9">
      <t>ゾウゲン</t>
    </rPh>
    <rPh sb="9" eb="11">
      <t>サガク</t>
    </rPh>
    <rPh sb="12" eb="14">
      <t>ジギョウ</t>
    </rPh>
    <rPh sb="14" eb="16">
      <t>カツドウ</t>
    </rPh>
    <rPh sb="16" eb="18">
      <t>シュウシ</t>
    </rPh>
    <rPh sb="18" eb="20">
      <t>サガク</t>
    </rPh>
    <phoneticPr fontId="2"/>
  </si>
  <si>
    <t>　当期活動増減差額（当期活動収支差額）</t>
    <rPh sb="5" eb="7">
      <t>ゾウゲン</t>
    </rPh>
    <phoneticPr fontId="6"/>
  </si>
  <si>
    <t>　積立金増減差額</t>
    <phoneticPr fontId="6"/>
  </si>
  <si>
    <t>　次期繰越活動増減差額（次期繰越活動収支差額）</t>
    <rPh sb="7" eb="9">
      <t>ゾウゲン</t>
    </rPh>
    <phoneticPr fontId="6"/>
  </si>
  <si>
    <r>
      <rPr>
        <b/>
        <sz val="9"/>
        <color theme="1"/>
        <rFont val="ＭＳ Ｐゴシック"/>
        <family val="3"/>
        <charset val="128"/>
        <scheme val="minor"/>
      </rPr>
      <t>○流動比率　</t>
    </r>
    <r>
      <rPr>
        <sz val="9"/>
        <color theme="1"/>
        <rFont val="HG丸ｺﾞｼｯｸM-PRO"/>
        <family val="3"/>
        <charset val="128"/>
      </rPr>
      <t>（【流動資産÷流動負債】 × 100 ）　</t>
    </r>
    <r>
      <rPr>
        <b/>
        <sz val="9"/>
        <color theme="1"/>
        <rFont val="HG丸ｺﾞｼｯｸM-PRO"/>
        <family val="3"/>
        <charset val="128"/>
      </rPr>
      <t>※１</t>
    </r>
    <r>
      <rPr>
        <sz val="9"/>
        <color theme="1"/>
        <rFont val="HG丸ｺﾞｼｯｸM-PRO"/>
        <family val="3"/>
        <charset val="128"/>
      </rPr>
      <t xml:space="preserve">
　流動負債に対して、流動資産がどの程度あるかを示す指標。比率が高いほど安定。
　</t>
    </r>
    <r>
      <rPr>
        <u/>
        <sz val="9"/>
        <color theme="1"/>
        <rFont val="HG丸ｺﾞｼｯｸM-PRO"/>
        <family val="3"/>
        <charset val="128"/>
      </rPr>
      <t>100%を下回ると「✓」</t>
    </r>
    <r>
      <rPr>
        <sz val="9"/>
        <color theme="1"/>
        <rFont val="HG丸ｺﾞｼｯｸM-PRO"/>
        <family val="3"/>
        <charset val="128"/>
      </rPr>
      <t>が入る。
　流動負債が流動資産を上回っていることになり、</t>
    </r>
    <r>
      <rPr>
        <u/>
        <sz val="9"/>
        <color theme="1"/>
        <rFont val="HG丸ｺﾞｼｯｸM-PRO"/>
        <family val="3"/>
        <charset val="128"/>
      </rPr>
      <t>資金繰りが悪化している状態が想定</t>
    </r>
    <r>
      <rPr>
        <sz val="9"/>
        <color theme="1"/>
        <rFont val="HG丸ｺﾞｼｯｸM-PRO"/>
        <family val="3"/>
        <charset val="128"/>
      </rPr>
      <t>。</t>
    </r>
    <phoneticPr fontId="2"/>
  </si>
  <si>
    <r>
      <rPr>
        <b/>
        <sz val="9"/>
        <color theme="1"/>
        <rFont val="ＭＳ Ｐゴシック"/>
        <family val="3"/>
        <charset val="128"/>
        <scheme val="minor"/>
      </rPr>
      <t>○純資産比率</t>
    </r>
    <r>
      <rPr>
        <sz val="9"/>
        <color theme="1"/>
        <rFont val="HG丸ｺﾞｼｯｸM-PRO"/>
        <family val="3"/>
        <charset val="128"/>
      </rPr>
      <t>　（【純資産÷資産総額】 × 100 ）　</t>
    </r>
    <r>
      <rPr>
        <b/>
        <sz val="9"/>
        <color theme="1"/>
        <rFont val="HG丸ｺﾞｼｯｸM-PRO"/>
        <family val="3"/>
        <charset val="128"/>
      </rPr>
      <t>※１</t>
    </r>
    <r>
      <rPr>
        <sz val="9"/>
        <color theme="1"/>
        <rFont val="HG丸ｺﾞｼｯｸM-PRO"/>
        <family val="3"/>
        <charset val="128"/>
      </rPr>
      <t xml:space="preserve">
　資産総額に占める「純資産（自己資本）」の割合。比率が高いほど安定。
　</t>
    </r>
    <r>
      <rPr>
        <u/>
        <sz val="9"/>
        <color theme="1"/>
        <rFont val="HG丸ｺﾞｼｯｸM-PRO"/>
        <family val="3"/>
        <charset val="128"/>
      </rPr>
      <t>50%を下回ると「✓」</t>
    </r>
    <r>
      <rPr>
        <sz val="9"/>
        <color theme="1"/>
        <rFont val="HG丸ｺﾞｼｯｸM-PRO"/>
        <family val="3"/>
        <charset val="128"/>
      </rPr>
      <t>が入る。
　自己資本よりも負債が上回っている状態であり、</t>
    </r>
    <r>
      <rPr>
        <u/>
        <sz val="9"/>
        <color theme="1"/>
        <rFont val="HG丸ｺﾞｼｯｸM-PRO"/>
        <family val="3"/>
        <charset val="128"/>
      </rPr>
      <t>将来的に資金繰りが悪化する可能性</t>
    </r>
    <r>
      <rPr>
        <sz val="9"/>
        <color theme="1"/>
        <rFont val="HG丸ｺﾞｼｯｸM-PRO"/>
        <family val="3"/>
        <charset val="128"/>
      </rPr>
      <t>。</t>
    </r>
    <phoneticPr fontId="2"/>
  </si>
  <si>
    <r>
      <rPr>
        <b/>
        <sz val="9"/>
        <color theme="1"/>
        <rFont val="ＭＳ Ｐゴシック"/>
        <family val="3"/>
        <charset val="128"/>
        <scheme val="minor"/>
      </rPr>
      <t>○固定長期適合率　</t>
    </r>
    <r>
      <rPr>
        <sz val="9"/>
        <color theme="1"/>
        <rFont val="HG丸ｺﾞｼｯｸM-PRO"/>
        <family val="3"/>
        <charset val="128"/>
      </rPr>
      <t>（ 固定資産÷【純資産＋固定負債】 × 100 ）　</t>
    </r>
    <r>
      <rPr>
        <b/>
        <sz val="9"/>
        <color theme="1"/>
        <rFont val="HG丸ｺﾞｼｯｸM-PRO"/>
        <family val="3"/>
        <charset val="128"/>
      </rPr>
      <t>※１</t>
    </r>
    <r>
      <rPr>
        <sz val="9"/>
        <color theme="1"/>
        <rFont val="HG丸ｺﾞｼｯｸM-PRO"/>
        <family val="3"/>
        <charset val="128"/>
      </rPr>
      <t xml:space="preserve">
　固定資産がどれだけ長期資産（純資産＋固定負債）によって賄われているかを表す。
　流動比率が高いと固定長期適合率は低くなる。
　固定資産は、純資産や固定負債で調達し、100％未満であることが理想。
　</t>
    </r>
    <r>
      <rPr>
        <u/>
        <sz val="9"/>
        <color theme="1"/>
        <rFont val="HG丸ｺﾞｼｯｸM-PRO"/>
        <family val="3"/>
        <charset val="128"/>
      </rPr>
      <t>100%以上になると「✓」</t>
    </r>
    <r>
      <rPr>
        <sz val="9"/>
        <color theme="1"/>
        <rFont val="HG丸ｺﾞｼｯｸM-PRO"/>
        <family val="3"/>
        <charset val="128"/>
      </rPr>
      <t>が入る。</t>
    </r>
    <r>
      <rPr>
        <u/>
        <sz val="9"/>
        <color theme="1"/>
        <rFont val="HG丸ｺﾞｼｯｸM-PRO"/>
        <family val="3"/>
        <charset val="128"/>
      </rPr>
      <t>固定資産への過大な投資の可能性</t>
    </r>
    <r>
      <rPr>
        <sz val="9"/>
        <color theme="1"/>
        <rFont val="HG丸ｺﾞｼｯｸM-PRO"/>
        <family val="3"/>
        <charset val="128"/>
      </rPr>
      <t>。</t>
    </r>
    <phoneticPr fontId="2"/>
  </si>
  <si>
    <r>
      <rPr>
        <b/>
        <sz val="9"/>
        <color theme="1"/>
        <rFont val="ＭＳ Ｐゴシック"/>
        <family val="3"/>
        <charset val="128"/>
        <scheme val="minor"/>
      </rPr>
      <t>○経常増減差額率</t>
    </r>
    <r>
      <rPr>
        <sz val="9"/>
        <color theme="1"/>
        <rFont val="HG丸ｺﾞｼｯｸM-PRO"/>
        <family val="3"/>
        <charset val="128"/>
      </rPr>
      <t>　（【経常増減差額】 ÷【サービス活動収益】×100 ）</t>
    </r>
    <r>
      <rPr>
        <b/>
        <sz val="9"/>
        <color theme="1"/>
        <rFont val="HG丸ｺﾞｼｯｸM-PRO"/>
        <family val="3"/>
        <charset val="128"/>
      </rPr>
      <t>※２</t>
    </r>
    <r>
      <rPr>
        <sz val="9"/>
        <color theme="1"/>
        <rFont val="HG丸ｺﾞｼｯｸM-PRO"/>
        <family val="3"/>
        <charset val="128"/>
      </rPr>
      <t xml:space="preserve">
　サービス活動収益に対する経常増減差額の占める割合。比率が高いほど収益性が高い。</t>
    </r>
    <r>
      <rPr>
        <u/>
        <sz val="9"/>
        <color theme="1"/>
        <rFont val="HG丸ｺﾞｼｯｸM-PRO"/>
        <family val="3"/>
        <charset val="128"/>
      </rPr>
      <t>マイナスが３年続くと「✓」</t>
    </r>
    <r>
      <rPr>
        <sz val="9"/>
        <color theme="1"/>
        <rFont val="HG丸ｺﾞｼｯｸM-PRO"/>
        <family val="3"/>
        <charset val="128"/>
      </rPr>
      <t>が入る。</t>
    </r>
    <r>
      <rPr>
        <u/>
        <sz val="9"/>
        <color theme="1"/>
        <rFont val="HG丸ｺﾞｼｯｸM-PRO"/>
        <family val="3"/>
        <charset val="128"/>
      </rPr>
      <t>既存事業の継続性が危ぶまれる可能性</t>
    </r>
    <r>
      <rPr>
        <sz val="9"/>
        <color theme="1"/>
        <rFont val="HG丸ｺﾞｼｯｸM-PRO"/>
        <family val="3"/>
        <charset val="128"/>
      </rPr>
      <t>。</t>
    </r>
    <phoneticPr fontId="2"/>
  </si>
  <si>
    <t>×は原則採択不可</t>
  </si>
  <si>
    <t>《財務指標の説明及び判定基準》</t>
    <phoneticPr fontId="2"/>
  </si>
  <si>
    <t>✓は要注意</t>
    <phoneticPr fontId="2"/>
  </si>
  <si>
    <t>各指標の算出根拠</t>
    <rPh sb="0" eb="3">
      <t>カクシヒョウ</t>
    </rPh>
    <rPh sb="4" eb="6">
      <t>サンシュツ</t>
    </rPh>
    <rPh sb="6" eb="8">
      <t>コンキョ</t>
    </rPh>
    <phoneticPr fontId="2"/>
  </si>
  <si>
    <t>※１貸借対照表より</t>
    <rPh sb="2" eb="4">
      <t>タイシャク</t>
    </rPh>
    <rPh sb="4" eb="7">
      <t>タイショウヒョウ</t>
    </rPh>
    <phoneticPr fontId="2"/>
  </si>
  <si>
    <t>※２事業活動計算書より</t>
    <rPh sb="2" eb="4">
      <t>ジギョウ</t>
    </rPh>
    <rPh sb="4" eb="6">
      <t>カツドウ</t>
    </rPh>
    <rPh sb="6" eb="9">
      <t>ケイサンショ</t>
    </rPh>
    <phoneticPr fontId="2"/>
  </si>
  <si>
    <t>※３資金収支計算書より</t>
    <rPh sb="2" eb="4">
      <t>シキン</t>
    </rPh>
    <rPh sb="4" eb="6">
      <t>シュウシ</t>
    </rPh>
    <rPh sb="6" eb="9">
      <t>ケイサンショ</t>
    </rPh>
    <phoneticPr fontId="2"/>
  </si>
  <si>
    <r>
      <rPr>
        <b/>
        <sz val="9"/>
        <color theme="1"/>
        <rFont val="ＭＳ Ｐゴシック"/>
        <family val="3"/>
        <charset val="128"/>
        <scheme val="minor"/>
      </rPr>
      <t>○事業活動資金収支差額対１年以内返済予定設備資金借入金比率</t>
    </r>
    <r>
      <rPr>
        <sz val="9"/>
        <color theme="1"/>
        <rFont val="HG丸ｺﾞｼｯｸM-PRO"/>
        <family val="3"/>
        <charset val="128"/>
      </rPr>
      <t xml:space="preserve">
　（【１年以内返済予定設備資金借入金</t>
    </r>
    <r>
      <rPr>
        <b/>
        <sz val="9"/>
        <color theme="1"/>
        <rFont val="HG丸ｺﾞｼｯｸM-PRO"/>
        <family val="3"/>
        <charset val="128"/>
      </rPr>
      <t>（※１）</t>
    </r>
    <r>
      <rPr>
        <sz val="9"/>
        <color theme="1"/>
        <rFont val="HG丸ｺﾞｼｯｸM-PRO"/>
        <family val="3"/>
        <charset val="128"/>
      </rPr>
      <t>】÷【事業活動資金収支差額</t>
    </r>
    <r>
      <rPr>
        <b/>
        <sz val="9"/>
        <color theme="1"/>
        <rFont val="HG丸ｺﾞｼｯｸM-PRO"/>
        <family val="3"/>
        <charset val="128"/>
      </rPr>
      <t>（※３）</t>
    </r>
    <r>
      <rPr>
        <sz val="9"/>
        <color theme="1"/>
        <rFont val="HG丸ｺﾞｼｯｸM-PRO"/>
        <family val="3"/>
        <charset val="128"/>
      </rPr>
      <t>＋設備資金借入金元金償還補助金・寄附金</t>
    </r>
    <r>
      <rPr>
        <b/>
        <sz val="9"/>
        <color theme="1"/>
        <rFont val="HG丸ｺﾞｼｯｸM-PRO"/>
        <family val="3"/>
        <charset val="128"/>
      </rPr>
      <t>（※３）</t>
    </r>
    <r>
      <rPr>
        <sz val="9"/>
        <color theme="1"/>
        <rFont val="HG丸ｺﾞｼｯｸM-PRO"/>
        <family val="3"/>
        <charset val="128"/>
      </rPr>
      <t>】×100）</t>
    </r>
    <r>
      <rPr>
        <sz val="9"/>
        <color theme="1"/>
        <rFont val="HG丸ｺﾞｼｯｸM-PRO"/>
        <family val="3"/>
        <charset val="128"/>
      </rPr>
      <t xml:space="preserve">
　短期の返済資力を見る。その年の借入金返済予定額に対して、収支差額がどの程度あるかを示す指標。比率が低いほど返済資力が高い。
　開設当初においては、返済が先行し、一時的に100％を上回る可能性がある。
　</t>
    </r>
    <r>
      <rPr>
        <u/>
        <sz val="9"/>
        <color theme="1"/>
        <rFont val="HG丸ｺﾞｼｯｸM-PRO"/>
        <family val="3"/>
        <charset val="128"/>
      </rPr>
      <t>100％以上になると「✓」</t>
    </r>
    <r>
      <rPr>
        <sz val="9"/>
        <color theme="1"/>
        <rFont val="HG丸ｺﾞｼｯｸM-PRO"/>
        <family val="3"/>
        <charset val="128"/>
      </rPr>
      <t>が入る。</t>
    </r>
    <r>
      <rPr>
        <u/>
        <sz val="9"/>
        <color theme="1"/>
        <rFont val="HG丸ｺﾞｼｯｸM-PRO"/>
        <family val="3"/>
        <charset val="128"/>
      </rPr>
      <t>当該年度の収支から返済額を賄えていない可能性</t>
    </r>
    <r>
      <rPr>
        <sz val="9"/>
        <color theme="1"/>
        <rFont val="HG丸ｺﾞｼｯｸM-PRO"/>
        <family val="3"/>
        <charset val="128"/>
      </rPr>
      <t>。</t>
    </r>
    <phoneticPr fontId="2"/>
  </si>
  <si>
    <r>
      <rPr>
        <b/>
        <sz val="9"/>
        <rFont val="HG丸ｺﾞｼｯｸM-PRO"/>
        <family val="3"/>
        <charset val="128"/>
      </rPr>
      <t>○当期末支払資金残高　※１</t>
    </r>
    <r>
      <rPr>
        <sz val="9"/>
        <rFont val="HG丸ｺﾞｼｯｸM-PRO"/>
        <family val="3"/>
        <charset val="128"/>
      </rPr>
      <t xml:space="preserve">
　短期の運転資金に関する収支状況。流動資産から流動負債を除いた値となる。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既存事業の継続性が危ぶまれる可能性</t>
    </r>
    <r>
      <rPr>
        <sz val="9"/>
        <rFont val="HG丸ｺﾞｼｯｸM-PRO"/>
        <family val="3"/>
        <charset val="128"/>
      </rPr>
      <t>。</t>
    </r>
    <phoneticPr fontId="2"/>
  </si>
  <si>
    <r>
      <rPr>
        <b/>
        <sz val="9"/>
        <rFont val="HG丸ｺﾞｼｯｸM-PRO"/>
        <family val="3"/>
        <charset val="128"/>
      </rPr>
      <t>○サービス活動増減額　※２</t>
    </r>
    <r>
      <rPr>
        <sz val="9"/>
        <rFont val="HG丸ｺﾞｼｯｸM-PRO"/>
        <family val="3"/>
        <charset val="128"/>
      </rPr>
      <t xml:space="preserve">
　通常の事業運営（障害福祉サービス事業）に関する収支状況。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過去３か年の決算状況が営業活動（通常の事業運営）に基づく赤字である場合は、原則認められない</t>
    </r>
    <r>
      <rPr>
        <sz val="9"/>
        <rFont val="HG丸ｺﾞｼｯｸM-PRO"/>
        <family val="3"/>
        <charset val="128"/>
      </rPr>
      <t>。</t>
    </r>
    <phoneticPr fontId="2"/>
  </si>
  <si>
    <r>
      <rPr>
        <b/>
        <sz val="9"/>
        <rFont val="HG丸ｺﾞｼｯｸM-PRO"/>
        <family val="3"/>
        <charset val="128"/>
      </rPr>
      <t>○当期活動増減差額　※２</t>
    </r>
    <r>
      <rPr>
        <sz val="9"/>
        <rFont val="HG丸ｺﾞｼｯｸM-PRO"/>
        <family val="3"/>
        <charset val="128"/>
      </rPr>
      <t xml:space="preserve">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既存事業の継続性が危ぶまれる可能性がある</t>
    </r>
    <r>
      <rPr>
        <sz val="9"/>
        <rFont val="HG丸ｺﾞｼｯｸM-PRO"/>
        <family val="3"/>
        <charset val="128"/>
      </rPr>
      <t>。</t>
    </r>
    <phoneticPr fontId="2"/>
  </si>
  <si>
    <r>
      <rPr>
        <b/>
        <sz val="9"/>
        <rFont val="HG丸ｺﾞｼｯｸM-PRO"/>
        <family val="3"/>
        <charset val="128"/>
      </rPr>
      <t>○積立金増減差額　※２</t>
    </r>
    <r>
      <rPr>
        <sz val="9"/>
        <rFont val="HG丸ｺﾞｼｯｸM-PRO"/>
        <family val="3"/>
        <charset val="128"/>
      </rPr>
      <t xml:space="preserve">
　その他積立金を取り崩し又は積み立てた値。取り崩しはプラス、積み立てはマイナス。</t>
    </r>
    <phoneticPr fontId="2"/>
  </si>
  <si>
    <r>
      <rPr>
        <b/>
        <sz val="9"/>
        <color theme="1"/>
        <rFont val="HG丸ｺﾞｼｯｸM-PRO"/>
        <family val="3"/>
        <charset val="128"/>
      </rPr>
      <t>○次期繰越活動増減差額　※２</t>
    </r>
    <r>
      <rPr>
        <sz val="9"/>
        <color theme="1"/>
        <rFont val="HG丸ｺﾞｼｯｸM-PRO"/>
        <family val="3"/>
        <charset val="128"/>
      </rPr>
      <t xml:space="preserve">
　</t>
    </r>
    <r>
      <rPr>
        <u/>
        <sz val="9"/>
        <color theme="1"/>
        <rFont val="HG丸ｺﾞｼｯｸM-PRO"/>
        <family val="3"/>
        <charset val="128"/>
      </rPr>
      <t>マイナス（債務超過）になると「×」</t>
    </r>
    <r>
      <rPr>
        <sz val="9"/>
        <color theme="1"/>
        <rFont val="HG丸ｺﾞｼｯｸM-PRO"/>
        <family val="3"/>
        <charset val="128"/>
      </rPr>
      <t>が入る。</t>
    </r>
    <r>
      <rPr>
        <u/>
        <sz val="9"/>
        <color theme="1"/>
        <rFont val="HG丸ｺﾞｼｯｸM-PRO"/>
        <family val="3"/>
        <charset val="128"/>
      </rPr>
      <t>債務超過の場合は採択されない</t>
    </r>
    <r>
      <rPr>
        <sz val="9"/>
        <color theme="1"/>
        <rFont val="HG丸ｺﾞｼｯｸM-PRO"/>
        <family val="3"/>
        <charset val="128"/>
      </rPr>
      <t>。</t>
    </r>
    <phoneticPr fontId="2"/>
  </si>
  <si>
    <r>
      <rPr>
        <b/>
        <sz val="9"/>
        <color theme="1"/>
        <rFont val="HG丸ｺﾞｼｯｸM-PRO"/>
        <family val="3"/>
        <charset val="128"/>
      </rPr>
      <t>○サービス活動収益対借入金比率</t>
    </r>
    <r>
      <rPr>
        <sz val="9"/>
        <color theme="1"/>
        <rFont val="HG丸ｺﾞｼｯｸM-PRO"/>
        <family val="3"/>
        <charset val="128"/>
      </rPr>
      <t xml:space="preserve">
（【設備資金借入金</t>
    </r>
    <r>
      <rPr>
        <b/>
        <sz val="9"/>
        <color theme="1"/>
        <rFont val="HG丸ｺﾞｼｯｸM-PRO"/>
        <family val="3"/>
        <charset val="128"/>
      </rPr>
      <t>（※１）</t>
    </r>
    <r>
      <rPr>
        <sz val="9"/>
        <color theme="1"/>
        <rFont val="HG丸ｺﾞｼｯｸM-PRO"/>
        <family val="3"/>
        <charset val="128"/>
      </rPr>
      <t>＋長期運営資金借入金</t>
    </r>
    <r>
      <rPr>
        <b/>
        <sz val="9"/>
        <color theme="1"/>
        <rFont val="HG丸ｺﾞｼｯｸM-PRO"/>
        <family val="3"/>
        <charset val="128"/>
      </rPr>
      <t>（※１）</t>
    </r>
    <r>
      <rPr>
        <sz val="9"/>
        <color theme="1"/>
        <rFont val="HG丸ｺﾞｼｯｸM-PRO"/>
        <family val="3"/>
        <charset val="128"/>
      </rPr>
      <t>＋役員等長期借入金</t>
    </r>
    <r>
      <rPr>
        <b/>
        <sz val="9"/>
        <color theme="1"/>
        <rFont val="HG丸ｺﾞｼｯｸM-PRO"/>
        <family val="3"/>
        <charset val="128"/>
      </rPr>
      <t>（※１）</t>
    </r>
    <r>
      <rPr>
        <sz val="9"/>
        <color theme="1"/>
        <rFont val="HG丸ｺﾞｼｯｸM-PRO"/>
        <family val="3"/>
        <charset val="128"/>
      </rPr>
      <t>】÷【サービス活動収益</t>
    </r>
    <r>
      <rPr>
        <b/>
        <sz val="9"/>
        <color theme="1"/>
        <rFont val="HG丸ｺﾞｼｯｸM-PRO"/>
        <family val="3"/>
        <charset val="128"/>
      </rPr>
      <t>（※２）</t>
    </r>
    <r>
      <rPr>
        <sz val="9"/>
        <color theme="1"/>
        <rFont val="HG丸ｺﾞｼｯｸM-PRO"/>
        <family val="3"/>
        <charset val="128"/>
      </rPr>
      <t>】×100）
　長期の返済資力を見る。借入金残高に対して経常収益がどの程度あるかを示す指標。
　比率が低いほど返済資力が高い。</t>
    </r>
    <r>
      <rPr>
        <u/>
        <sz val="9"/>
        <color theme="1"/>
        <rFont val="HG丸ｺﾞｼｯｸM-PRO"/>
        <family val="3"/>
        <charset val="128"/>
      </rPr>
      <t>100％以上になると「✓」</t>
    </r>
    <r>
      <rPr>
        <sz val="9"/>
        <color theme="1"/>
        <rFont val="HG丸ｺﾞｼｯｸM-PRO"/>
        <family val="3"/>
        <charset val="128"/>
      </rPr>
      <t>が入る。
　</t>
    </r>
    <r>
      <rPr>
        <u/>
        <sz val="9"/>
        <color theme="1"/>
        <rFont val="HG丸ｺﾞｼｯｸM-PRO"/>
        <family val="3"/>
        <charset val="128"/>
      </rPr>
      <t>事業規模を超える借入金を行っている可能性</t>
    </r>
    <r>
      <rPr>
        <sz val="9"/>
        <color theme="1"/>
        <rFont val="HG丸ｺﾞｼｯｸM-PRO"/>
        <family val="3"/>
        <charset val="128"/>
      </rPr>
      <t>。</t>
    </r>
    <phoneticPr fontId="2"/>
  </si>
  <si>
    <t>財務チェックシート</t>
    <rPh sb="0" eb="2">
      <t>ザイム</t>
    </rPh>
    <phoneticPr fontId="6"/>
  </si>
  <si>
    <t>財務チェックシート（担当者用）</t>
    <rPh sb="0" eb="2">
      <t>ザイム</t>
    </rPh>
    <rPh sb="10" eb="13">
      <t>タントウシャ</t>
    </rPh>
    <rPh sb="13" eb="14">
      <t>ヨウ</t>
    </rPh>
    <rPh sb="14" eb="15">
      <t>シャヨウ</t>
    </rPh>
    <phoneticPr fontId="6"/>
  </si>
  <si>
    <t>令和元年度</t>
    <rPh sb="0" eb="2">
      <t>レイワ</t>
    </rPh>
    <rPh sb="2" eb="3">
      <t>ガン</t>
    </rPh>
    <rPh sb="3" eb="5">
      <t>ネンド</t>
    </rPh>
    <phoneticPr fontId="6"/>
  </si>
  <si>
    <t>令和２年度</t>
    <rPh sb="0" eb="2">
      <t>レイワ</t>
    </rPh>
    <rPh sb="3" eb="4">
      <t>ネン</t>
    </rPh>
    <rPh sb="4" eb="5">
      <t>ド</t>
    </rPh>
    <phoneticPr fontId="6"/>
  </si>
  <si>
    <t>令和３年度</t>
    <rPh sb="0" eb="2">
      <t>レイワ</t>
    </rPh>
    <rPh sb="3" eb="5">
      <t>ネンド</t>
    </rPh>
    <rPh sb="4" eb="5">
      <t>ド</t>
    </rPh>
    <phoneticPr fontId="6"/>
  </si>
  <si>
    <t>差異(Ｒ２-Ｒ１)</t>
    <phoneticPr fontId="6"/>
  </si>
  <si>
    <t>令和３年度</t>
    <rPh sb="0" eb="2">
      <t>レイワ</t>
    </rPh>
    <rPh sb="3" eb="5">
      <t>ネンド</t>
    </rPh>
    <phoneticPr fontId="6"/>
  </si>
  <si>
    <t>差異(Ｒ３-Ｒ２)</t>
    <phoneticPr fontId="6"/>
  </si>
  <si>
    <t>財務指標
（令和２年度）</t>
    <rPh sb="0" eb="2">
      <t>ザイム</t>
    </rPh>
    <rPh sb="2" eb="4">
      <t>シヒョウ</t>
    </rPh>
    <rPh sb="6" eb="8">
      <t>レイワ</t>
    </rPh>
    <rPh sb="9" eb="10">
      <t>ネン</t>
    </rPh>
    <rPh sb="10" eb="11">
      <t>ド</t>
    </rPh>
    <phoneticPr fontId="2"/>
  </si>
  <si>
    <t>様式７</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</si>
</sst>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 ;[Red]\-#,##0\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HG丸ｺﾞｼｯｸM-PRO"/>
      <family val="3"/>
      <charset val="128"/>
    </font>
    <font>
      <sz val="12"/>
      <name val="HG丸ｺﾞｼｯｸM-PRO"/>
      <family val="3"/>
      <charset val="128"/>
    </font>
    <font>
      <sz val="6"/>
      <name val="ＭＳ Ｐゴシック"/>
      <family val="3"/>
      <charset val="128"/>
    </font>
    <font>
      <sz val="14"/>
      <name val="HG丸ｺﾞｼｯｸM-PRO"/>
      <family val="3"/>
      <charset val="128"/>
    </font>
    <font>
      <sz val="6.9"/>
      <name val="ＭＳ Ｐゴシック"/>
      <family val="3"/>
      <charset val="128"/>
    </font>
    <font>
      <sz val="10"/>
      <name val="HG丸ｺﾞｼｯｸM-PRO"/>
      <family val="3"/>
      <charset val="128"/>
    </font>
    <font>
      <b/>
      <sz val="9"/>
      <name val="HG丸ｺﾞｼｯｸM-PRO"/>
      <family val="3"/>
      <charset val="128"/>
    </font>
    <font>
      <sz val="8"/>
      <name val="HG丸ｺﾞｼｯｸM-PRO"/>
      <family val="3"/>
      <charset val="128"/>
    </font>
    <font>
      <sz val="9"/>
      <color indexed="10"/>
      <name val="HG丸ｺﾞｼｯｸM-PRO"/>
      <family val="3"/>
      <charset val="128"/>
    </font>
    <font>
      <b/>
      <sz val="9"/>
      <color indexed="81"/>
      <name val="ＭＳ Ｐゴシック"/>
      <family val="3"/>
      <charset val="128"/>
    </font>
    <font>
      <b/>
      <sz val="11"/>
      <name val="ＭＳ Ｐゴシック"/>
      <family val="3"/>
      <charset val="128"/>
    </font>
    <font>
      <sz val="9"/>
      <name val="HGS創英角ｺﾞｼｯｸUB"/>
      <family val="3"/>
      <charset val="128"/>
    </font>
    <font>
      <sz val="9"/>
      <name val="ＭＳ Ｐゴシック"/>
      <family val="3"/>
      <charset val="128"/>
    </font>
    <font>
      <sz val="8"/>
      <name val="ＭＳ Ｐゴシック"/>
      <family val="3"/>
      <charset val="128"/>
    </font>
    <font>
      <b/>
      <sz val="10"/>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9"/>
      <color theme="1"/>
      <name val="HG丸ｺﾞｼｯｸM-PRO"/>
      <family val="3"/>
      <charset val="128"/>
    </font>
    <font>
      <sz val="12"/>
      <color theme="1"/>
      <name val="ＭＳ Ｐゴシック"/>
      <family val="2"/>
      <charset val="128"/>
      <scheme val="minor"/>
    </font>
    <font>
      <b/>
      <sz val="11"/>
      <color indexed="81"/>
      <name val="ＭＳ Ｐゴシック"/>
      <family val="3"/>
      <charset val="128"/>
    </font>
    <font>
      <sz val="9"/>
      <color indexed="81"/>
      <name val="ＭＳ Ｐゴシック"/>
      <family val="3"/>
      <charset val="128"/>
    </font>
    <font>
      <b/>
      <sz val="9"/>
      <color theme="1"/>
      <name val="ＭＳ Ｐゴシック"/>
      <family val="3"/>
      <charset val="128"/>
      <scheme val="minor"/>
    </font>
    <font>
      <b/>
      <sz val="9"/>
      <color theme="1"/>
      <name val="HG丸ｺﾞｼｯｸM-PRO"/>
      <family val="3"/>
      <charset val="128"/>
    </font>
    <font>
      <u/>
      <sz val="9"/>
      <color theme="1"/>
      <name val="HG丸ｺﾞｼｯｸM-PRO"/>
      <family val="3"/>
      <charset val="128"/>
    </font>
    <font>
      <u/>
      <sz val="9"/>
      <name val="HG丸ｺﾞｼｯｸM-PRO"/>
      <family val="3"/>
      <charset val="128"/>
    </font>
    <font>
      <sz val="14"/>
      <color theme="1"/>
      <name val="ＭＳ 明朝"/>
      <family val="1"/>
      <charset val="128"/>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diagonal/>
    </border>
    <border>
      <left/>
      <right style="medium">
        <color auto="1"/>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456">
    <xf numFmtId="0" fontId="0" fillId="0" borderId="0" xfId="0">
      <alignment vertical="center"/>
    </xf>
    <xf numFmtId="0" fontId="4" fillId="0" borderId="0" xfId="3" applyFont="1">
      <alignment vertical="center"/>
    </xf>
    <xf numFmtId="0" fontId="5" fillId="0" borderId="0" xfId="3" applyFont="1">
      <alignment vertical="center"/>
    </xf>
    <xf numFmtId="0" fontId="4" fillId="0" borderId="0" xfId="3" applyFont="1" applyAlignment="1">
      <alignment horizontal="center" vertical="center"/>
    </xf>
    <xf numFmtId="0" fontId="7" fillId="0" borderId="0" xfId="3" applyFont="1" applyBorder="1">
      <alignment vertical="center"/>
    </xf>
    <xf numFmtId="0" fontId="4" fillId="0" borderId="0" xfId="3" applyFont="1" applyFill="1">
      <alignment vertic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0" fontId="4" fillId="0" borderId="0" xfId="3" applyFont="1" applyFill="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176" fontId="10" fillId="0" borderId="18" xfId="3" applyNumberFormat="1" applyFont="1" applyBorder="1" applyAlignment="1">
      <alignment horizontal="center" vertical="center" shrinkToFit="1"/>
    </xf>
    <xf numFmtId="0" fontId="4" fillId="0" borderId="13" xfId="3" applyFont="1" applyFill="1" applyBorder="1" applyAlignment="1">
      <alignment horizontal="center" vertical="center" shrinkToFit="1"/>
    </xf>
    <xf numFmtId="0" fontId="4" fillId="0" borderId="14" xfId="3" applyFont="1" applyFill="1" applyBorder="1" applyAlignment="1">
      <alignment horizontal="center" vertical="center" shrinkToFit="1"/>
    </xf>
    <xf numFmtId="176" fontId="4" fillId="0" borderId="0" xfId="3" applyNumberFormat="1" applyFont="1" applyFill="1">
      <alignment vertical="center"/>
    </xf>
    <xf numFmtId="0" fontId="4" fillId="0" borderId="16" xfId="3" applyFont="1" applyFill="1" applyBorder="1">
      <alignment vertical="center"/>
    </xf>
    <xf numFmtId="0" fontId="4" fillId="0" borderId="18" xfId="3" applyFont="1" applyFill="1" applyBorder="1" applyAlignment="1">
      <alignment vertical="center" shrinkToFit="1"/>
    </xf>
    <xf numFmtId="0" fontId="0" fillId="0" borderId="18" xfId="0" applyBorder="1" applyAlignment="1">
      <alignment vertical="center"/>
    </xf>
    <xf numFmtId="0" fontId="4" fillId="0" borderId="18" xfId="3" applyFont="1" applyFill="1" applyBorder="1" applyAlignment="1">
      <alignment horizontal="center" vertical="center"/>
    </xf>
    <xf numFmtId="0" fontId="12" fillId="0" borderId="0" xfId="3" applyFont="1" applyFill="1">
      <alignment vertical="center"/>
    </xf>
    <xf numFmtId="0" fontId="4" fillId="0" borderId="0" xfId="3" applyFont="1" applyFill="1" applyBorder="1" applyAlignment="1">
      <alignment vertical="center" shrinkToFit="1"/>
    </xf>
    <xf numFmtId="0" fontId="4" fillId="0" borderId="25" xfId="3" applyFont="1" applyFill="1" applyBorder="1" applyAlignment="1">
      <alignment horizontal="center" vertical="center" shrinkToFit="1"/>
    </xf>
    <xf numFmtId="0" fontId="4" fillId="0" borderId="26" xfId="3" applyFont="1" applyFill="1" applyBorder="1" applyAlignment="1">
      <alignment horizontal="center" vertical="center" shrinkToFit="1"/>
    </xf>
    <xf numFmtId="177" fontId="4" fillId="2" borderId="16" xfId="3" applyNumberFormat="1" applyFont="1" applyFill="1" applyBorder="1" applyAlignment="1">
      <alignment horizontal="center" vertical="center"/>
    </xf>
    <xf numFmtId="177" fontId="4" fillId="2" borderId="17" xfId="3" applyNumberFormat="1" applyFont="1" applyFill="1" applyBorder="1" applyAlignment="1">
      <alignment horizontal="center" vertical="center"/>
    </xf>
    <xf numFmtId="0" fontId="10" fillId="2" borderId="18" xfId="3" applyFont="1" applyFill="1" applyBorder="1" applyAlignment="1">
      <alignment horizontal="center" vertical="center"/>
    </xf>
    <xf numFmtId="0" fontId="10" fillId="2" borderId="29" xfId="3" applyFont="1" applyFill="1" applyBorder="1" applyAlignment="1">
      <alignment horizontal="center" vertical="center"/>
    </xf>
    <xf numFmtId="0" fontId="4" fillId="2" borderId="12" xfId="3" applyFont="1" applyFill="1" applyBorder="1">
      <alignment vertical="center"/>
    </xf>
    <xf numFmtId="177" fontId="4" fillId="2" borderId="16" xfId="2" applyNumberFormat="1" applyFont="1" applyFill="1" applyBorder="1" applyAlignment="1">
      <alignment horizontal="center" vertical="center" shrinkToFit="1"/>
    </xf>
    <xf numFmtId="177" fontId="4" fillId="2" borderId="17" xfId="2" applyNumberFormat="1" applyFont="1" applyFill="1" applyBorder="1" applyAlignment="1">
      <alignment horizontal="center" vertical="center" shrinkToFit="1"/>
    </xf>
    <xf numFmtId="0" fontId="10" fillId="2" borderId="18" xfId="3" applyFont="1" applyFill="1" applyBorder="1" applyAlignment="1">
      <alignment horizontal="center" vertical="center" shrinkToFit="1"/>
    </xf>
    <xf numFmtId="0" fontId="10" fillId="2" borderId="29" xfId="3" applyFont="1" applyFill="1" applyBorder="1" applyAlignment="1">
      <alignment horizontal="center" vertical="center" shrinkToFit="1"/>
    </xf>
    <xf numFmtId="0" fontId="4" fillId="2" borderId="30" xfId="3" applyFont="1" applyFill="1" applyBorder="1">
      <alignment vertical="center"/>
    </xf>
    <xf numFmtId="0" fontId="4" fillId="0" borderId="18" xfId="3" applyFont="1" applyFill="1" applyBorder="1">
      <alignment vertical="center"/>
    </xf>
    <xf numFmtId="176" fontId="10" fillId="0" borderId="34" xfId="3" applyNumberFormat="1" applyFont="1" applyBorder="1" applyAlignment="1">
      <alignment horizontal="center" vertical="center" shrinkToFit="1"/>
    </xf>
    <xf numFmtId="0" fontId="4" fillId="0" borderId="0" xfId="3" applyFont="1" applyBorder="1" applyAlignment="1">
      <alignment horizontal="left" vertical="center" wrapText="1"/>
    </xf>
    <xf numFmtId="0" fontId="14" fillId="3" borderId="36" xfId="0" applyFont="1" applyFill="1" applyBorder="1">
      <alignment vertical="center"/>
    </xf>
    <xf numFmtId="0" fontId="15" fillId="3" borderId="2" xfId="4" applyFont="1" applyFill="1" applyBorder="1" applyAlignment="1">
      <alignment horizontal="center" vertical="center" wrapText="1"/>
    </xf>
    <xf numFmtId="38" fontId="15" fillId="3" borderId="36" xfId="1" applyFont="1" applyFill="1" applyBorder="1" applyAlignment="1">
      <alignment horizontal="center" vertical="center"/>
    </xf>
    <xf numFmtId="38" fontId="15" fillId="3" borderId="3" xfId="1" applyFont="1" applyFill="1" applyBorder="1" applyAlignment="1">
      <alignment horizontal="center" vertical="center" wrapText="1"/>
    </xf>
    <xf numFmtId="0" fontId="16" fillId="0" borderId="38" xfId="4" applyFont="1" applyFill="1" applyBorder="1" applyAlignment="1">
      <alignment horizontal="left" vertical="center"/>
    </xf>
    <xf numFmtId="3" fontId="16" fillId="0" borderId="39" xfId="1" applyNumberFormat="1" applyFont="1" applyFill="1" applyBorder="1" applyAlignment="1">
      <alignment vertical="center"/>
    </xf>
    <xf numFmtId="3" fontId="17" fillId="0" borderId="39" xfId="1" applyNumberFormat="1" applyFont="1" applyFill="1" applyBorder="1" applyAlignment="1">
      <alignment vertical="center" wrapText="1"/>
    </xf>
    <xf numFmtId="0" fontId="16" fillId="0" borderId="41" xfId="4" applyFont="1" applyFill="1" applyBorder="1" applyAlignment="1">
      <alignment horizontal="left" vertical="center"/>
    </xf>
    <xf numFmtId="3" fontId="16" fillId="0" borderId="42" xfId="1" applyNumberFormat="1" applyFont="1" applyFill="1" applyBorder="1" applyAlignment="1">
      <alignment vertical="center"/>
    </xf>
    <xf numFmtId="3" fontId="17" fillId="0" borderId="42" xfId="1" applyNumberFormat="1" applyFont="1" applyFill="1" applyBorder="1" applyAlignment="1">
      <alignment vertical="center" wrapText="1"/>
    </xf>
    <xf numFmtId="3" fontId="17" fillId="0" borderId="43" xfId="1" applyNumberFormat="1" applyFont="1" applyFill="1" applyBorder="1" applyAlignment="1">
      <alignment vertical="center" wrapText="1"/>
    </xf>
    <xf numFmtId="0" fontId="16" fillId="0" borderId="44" xfId="4" applyFont="1" applyFill="1" applyBorder="1" applyAlignment="1">
      <alignment horizontal="left" vertical="center"/>
    </xf>
    <xf numFmtId="3" fontId="16" fillId="0" borderId="43" xfId="1" applyNumberFormat="1" applyFont="1" applyFill="1" applyBorder="1" applyAlignment="1">
      <alignment vertical="center"/>
    </xf>
    <xf numFmtId="0" fontId="16" fillId="0" borderId="43" xfId="4" applyFont="1" applyFill="1" applyBorder="1" applyAlignment="1">
      <alignment horizontal="left" vertical="center" wrapText="1"/>
    </xf>
    <xf numFmtId="0" fontId="16" fillId="0" borderId="43" xfId="3" applyFont="1" applyFill="1" applyBorder="1" applyAlignment="1">
      <alignment vertical="center" shrinkToFit="1"/>
    </xf>
    <xf numFmtId="0" fontId="16" fillId="0" borderId="44" xfId="4" applyFont="1" applyFill="1" applyBorder="1" applyAlignment="1">
      <alignment horizontal="left" vertical="center" wrapText="1"/>
    </xf>
    <xf numFmtId="0" fontId="16" fillId="5" borderId="2" xfId="4" applyFont="1" applyFill="1" applyBorder="1" applyAlignment="1">
      <alignment horizontal="left" vertical="center"/>
    </xf>
    <xf numFmtId="3" fontId="16" fillId="5" borderId="36" xfId="1" applyNumberFormat="1" applyFont="1" applyFill="1" applyBorder="1" applyAlignment="1">
      <alignment vertical="center"/>
    </xf>
    <xf numFmtId="3" fontId="17" fillId="5" borderId="36" xfId="1" applyNumberFormat="1" applyFont="1" applyFill="1" applyBorder="1" applyAlignment="1">
      <alignment vertical="center" wrapText="1"/>
    </xf>
    <xf numFmtId="0" fontId="16" fillId="5" borderId="44" xfId="4" applyFont="1" applyFill="1" applyBorder="1" applyAlignment="1">
      <alignment horizontal="left" vertical="center" wrapText="1"/>
    </xf>
    <xf numFmtId="3" fontId="16" fillId="5" borderId="43" xfId="1" applyNumberFormat="1" applyFont="1" applyFill="1" applyBorder="1" applyAlignment="1">
      <alignment vertical="center"/>
    </xf>
    <xf numFmtId="3" fontId="17" fillId="5" borderId="43" xfId="1" applyNumberFormat="1" applyFont="1" applyFill="1" applyBorder="1" applyAlignment="1">
      <alignment vertical="center"/>
    </xf>
    <xf numFmtId="3" fontId="17" fillId="0" borderId="47" xfId="1" applyNumberFormat="1" applyFont="1" applyFill="1" applyBorder="1" applyAlignment="1">
      <alignment vertical="center" wrapText="1"/>
    </xf>
    <xf numFmtId="0" fontId="16" fillId="6" borderId="44" xfId="4" applyFont="1" applyFill="1" applyBorder="1" applyAlignment="1">
      <alignment horizontal="left" vertical="center" wrapText="1"/>
    </xf>
    <xf numFmtId="3" fontId="16" fillId="6" borderId="43" xfId="1" applyNumberFormat="1" applyFont="1" applyFill="1" applyBorder="1" applyAlignment="1">
      <alignment vertical="center"/>
    </xf>
    <xf numFmtId="0" fontId="16" fillId="0" borderId="48" xfId="4" applyFont="1" applyFill="1" applyBorder="1" applyAlignment="1">
      <alignment horizontal="left" vertical="center" wrapText="1"/>
    </xf>
    <xf numFmtId="3" fontId="16" fillId="0" borderId="49" xfId="1" applyNumberFormat="1" applyFont="1" applyFill="1" applyBorder="1" applyAlignment="1">
      <alignment vertical="center"/>
    </xf>
    <xf numFmtId="3" fontId="17" fillId="0" borderId="49" xfId="1" applyNumberFormat="1" applyFont="1" applyFill="1" applyBorder="1" applyAlignment="1">
      <alignment vertical="center" wrapText="1"/>
    </xf>
    <xf numFmtId="0" fontId="16" fillId="0" borderId="50" xfId="4" applyFont="1" applyFill="1" applyBorder="1" applyAlignment="1">
      <alignment horizontal="left" vertical="center" wrapText="1"/>
    </xf>
    <xf numFmtId="0" fontId="16" fillId="6" borderId="50" xfId="4" applyFont="1" applyFill="1" applyBorder="1" applyAlignment="1">
      <alignment horizontal="left" vertical="center" wrapText="1"/>
    </xf>
    <xf numFmtId="0" fontId="16" fillId="7" borderId="44" xfId="4" applyFont="1" applyFill="1" applyBorder="1" applyAlignment="1">
      <alignment horizontal="left" vertical="center" wrapText="1"/>
    </xf>
    <xf numFmtId="3" fontId="16" fillId="7" borderId="43" xfId="1" applyNumberFormat="1" applyFont="1" applyFill="1" applyBorder="1" applyAlignment="1">
      <alignment vertical="center"/>
    </xf>
    <xf numFmtId="3" fontId="17" fillId="7" borderId="47" xfId="1" applyNumberFormat="1" applyFont="1" applyFill="1" applyBorder="1" applyAlignment="1">
      <alignment vertical="center" wrapText="1"/>
    </xf>
    <xf numFmtId="0" fontId="16" fillId="7" borderId="51" xfId="4" applyFont="1" applyFill="1" applyBorder="1" applyAlignment="1">
      <alignment horizontal="left" vertical="center" wrapText="1"/>
    </xf>
    <xf numFmtId="3" fontId="16" fillId="7" borderId="46" xfId="1" applyNumberFormat="1" applyFont="1" applyFill="1" applyBorder="1" applyAlignment="1">
      <alignment vertical="center"/>
    </xf>
    <xf numFmtId="3" fontId="17" fillId="7" borderId="46" xfId="1" applyNumberFormat="1" applyFont="1" applyFill="1" applyBorder="1" applyAlignment="1">
      <alignment vertical="center"/>
    </xf>
    <xf numFmtId="0" fontId="16" fillId="6" borderId="48" xfId="4" applyFont="1" applyFill="1" applyBorder="1" applyAlignment="1">
      <alignment horizontal="left" vertical="center" wrapText="1"/>
    </xf>
    <xf numFmtId="3" fontId="16" fillId="6" borderId="49" xfId="1" applyNumberFormat="1" applyFont="1" applyFill="1" applyBorder="1" applyAlignment="1">
      <alignment vertical="center"/>
    </xf>
    <xf numFmtId="3" fontId="17" fillId="6" borderId="49" xfId="1" applyNumberFormat="1" applyFont="1" applyFill="1" applyBorder="1" applyAlignment="1">
      <alignment vertical="center" wrapText="1"/>
    </xf>
    <xf numFmtId="177" fontId="16" fillId="6" borderId="39" xfId="4" applyNumberFormat="1" applyFont="1" applyFill="1" applyBorder="1" applyAlignment="1">
      <alignment vertical="center"/>
    </xf>
    <xf numFmtId="177" fontId="16" fillId="6" borderId="43" xfId="4" applyNumberFormat="1" applyFont="1" applyFill="1" applyBorder="1" applyAlignment="1">
      <alignment vertical="center"/>
    </xf>
    <xf numFmtId="177" fontId="4" fillId="0" borderId="52" xfId="3" applyNumberFormat="1" applyFont="1" applyBorder="1" applyAlignment="1">
      <alignment horizontal="center" vertical="center" shrinkToFit="1"/>
    </xf>
    <xf numFmtId="0" fontId="4" fillId="0" borderId="52" xfId="3" applyFont="1" applyBorder="1" applyAlignment="1">
      <alignment horizontal="center" vertical="center"/>
    </xf>
    <xf numFmtId="0" fontId="4" fillId="0" borderId="18" xfId="3" applyFont="1" applyBorder="1" applyAlignment="1">
      <alignment horizontal="center" vertical="center"/>
    </xf>
    <xf numFmtId="0" fontId="4" fillId="0" borderId="34" xfId="3" applyFont="1" applyBorder="1" applyAlignment="1">
      <alignment horizontal="center" vertical="center"/>
    </xf>
    <xf numFmtId="0" fontId="4" fillId="0" borderId="29" xfId="3" applyFont="1" applyBorder="1" applyAlignment="1">
      <alignment horizontal="center" vertical="center"/>
    </xf>
    <xf numFmtId="0" fontId="4" fillId="0" borderId="16" xfId="3" applyFont="1" applyBorder="1" applyAlignment="1">
      <alignment horizontal="center" vertical="center"/>
    </xf>
    <xf numFmtId="0" fontId="4" fillId="0" borderId="54" xfId="3" applyFont="1" applyBorder="1" applyAlignment="1">
      <alignment horizontal="center" vertical="center"/>
    </xf>
    <xf numFmtId="0" fontId="4" fillId="0" borderId="35" xfId="3" applyFont="1" applyBorder="1" applyAlignment="1">
      <alignment horizontal="center" vertical="center"/>
    </xf>
    <xf numFmtId="0" fontId="4" fillId="8" borderId="6" xfId="3" applyFont="1" applyFill="1" applyBorder="1" applyAlignment="1">
      <alignment horizontal="center" vertical="center"/>
    </xf>
    <xf numFmtId="0" fontId="4" fillId="8" borderId="6" xfId="3" applyFont="1" applyFill="1" applyBorder="1" applyAlignment="1">
      <alignment horizontal="center" vertical="center" shrinkToFit="1"/>
    </xf>
    <xf numFmtId="0" fontId="4" fillId="8" borderId="7" xfId="3" applyFont="1" applyFill="1" applyBorder="1" applyAlignment="1">
      <alignment horizontal="center" vertical="center" shrinkToFit="1"/>
    </xf>
    <xf numFmtId="0" fontId="4" fillId="8" borderId="27" xfId="3" applyFont="1" applyFill="1" applyBorder="1">
      <alignment vertical="center"/>
    </xf>
    <xf numFmtId="0" fontId="4" fillId="8" borderId="28" xfId="3" applyFont="1" applyFill="1" applyBorder="1">
      <alignment vertical="center"/>
    </xf>
    <xf numFmtId="0" fontId="4" fillId="8" borderId="24" xfId="3" applyFont="1" applyFill="1" applyBorder="1">
      <alignment vertical="center"/>
    </xf>
    <xf numFmtId="177" fontId="4" fillId="8" borderId="16" xfId="2" applyNumberFormat="1" applyFont="1" applyFill="1" applyBorder="1" applyAlignment="1">
      <alignment horizontal="center" vertical="center" shrinkToFit="1"/>
    </xf>
    <xf numFmtId="177" fontId="4" fillId="8" borderId="17" xfId="2" applyNumberFormat="1" applyFont="1" applyFill="1" applyBorder="1" applyAlignment="1">
      <alignment horizontal="center" vertical="center" shrinkToFit="1"/>
    </xf>
    <xf numFmtId="0" fontId="4" fillId="8" borderId="16" xfId="3" applyFont="1" applyFill="1" applyBorder="1" applyAlignment="1">
      <alignment horizontal="right" vertical="center" shrinkToFit="1"/>
    </xf>
    <xf numFmtId="0" fontId="4" fillId="8" borderId="17" xfId="3" applyFont="1" applyFill="1" applyBorder="1" applyAlignment="1">
      <alignment horizontal="right" vertical="center" shrinkToFit="1"/>
    </xf>
    <xf numFmtId="0" fontId="10" fillId="8" borderId="18" xfId="3" applyFont="1" applyFill="1" applyBorder="1" applyAlignment="1">
      <alignment horizontal="center" vertical="center" shrinkToFit="1"/>
    </xf>
    <xf numFmtId="0" fontId="10" fillId="8" borderId="29" xfId="3" applyFont="1" applyFill="1" applyBorder="1" applyAlignment="1">
      <alignment horizontal="center" vertical="center" shrinkToFit="1"/>
    </xf>
    <xf numFmtId="0" fontId="4" fillId="8" borderId="19" xfId="3" applyFont="1" applyFill="1" applyBorder="1">
      <alignment vertical="center"/>
    </xf>
    <xf numFmtId="0" fontId="4" fillId="8" borderId="31" xfId="3" applyFont="1" applyFill="1" applyBorder="1">
      <alignment vertical="center"/>
    </xf>
    <xf numFmtId="177" fontId="4" fillId="8" borderId="16" xfId="3" applyNumberFormat="1" applyFont="1" applyFill="1" applyBorder="1" applyAlignment="1">
      <alignment horizontal="center" vertical="center" shrinkToFit="1"/>
    </xf>
    <xf numFmtId="177" fontId="4" fillId="8" borderId="17" xfId="3" applyNumberFormat="1" applyFont="1" applyFill="1" applyBorder="1" applyAlignment="1">
      <alignment horizontal="center" vertical="center" shrinkToFit="1"/>
    </xf>
    <xf numFmtId="0" fontId="4" fillId="8" borderId="18" xfId="3" applyFont="1" applyFill="1" applyBorder="1" applyAlignment="1">
      <alignment horizontal="center" vertical="center"/>
    </xf>
    <xf numFmtId="0" fontId="4" fillId="8" borderId="29" xfId="3" applyFont="1" applyFill="1" applyBorder="1" applyAlignment="1">
      <alignment horizontal="center" vertical="center"/>
    </xf>
    <xf numFmtId="0" fontId="4" fillId="8" borderId="21" xfId="3" applyFont="1" applyFill="1" applyBorder="1">
      <alignment vertical="center"/>
    </xf>
    <xf numFmtId="0" fontId="4" fillId="6" borderId="8" xfId="3" applyFont="1" applyFill="1" applyBorder="1" applyAlignment="1">
      <alignment vertical="center"/>
    </xf>
    <xf numFmtId="0" fontId="4" fillId="6" borderId="9" xfId="3" applyFont="1" applyFill="1" applyBorder="1" applyAlignment="1">
      <alignment vertical="center"/>
    </xf>
    <xf numFmtId="0" fontId="4" fillId="6" borderId="10" xfId="3" applyFont="1" applyFill="1" applyBorder="1" applyAlignment="1">
      <alignment vertical="center"/>
    </xf>
    <xf numFmtId="0" fontId="4" fillId="6" borderId="11" xfId="3" applyFont="1" applyFill="1" applyBorder="1" applyAlignment="1">
      <alignment vertical="center"/>
    </xf>
    <xf numFmtId="38" fontId="4" fillId="6" borderId="11" xfId="1" applyFont="1" applyFill="1" applyBorder="1" applyAlignment="1">
      <alignment vertical="center"/>
    </xf>
    <xf numFmtId="38" fontId="4" fillId="6" borderId="10" xfId="1" applyFont="1" applyFill="1" applyBorder="1" applyAlignment="1">
      <alignment vertical="center"/>
    </xf>
    <xf numFmtId="38" fontId="4" fillId="6" borderId="11" xfId="1" applyFont="1" applyFill="1" applyBorder="1" applyAlignment="1">
      <alignment horizontal="right" vertical="center"/>
    </xf>
    <xf numFmtId="38" fontId="4" fillId="6" borderId="10" xfId="1" applyFont="1" applyFill="1" applyBorder="1" applyAlignment="1">
      <alignment horizontal="right" vertical="center"/>
    </xf>
    <xf numFmtId="0" fontId="10" fillId="6" borderId="12" xfId="3" applyFont="1" applyFill="1" applyBorder="1" applyAlignment="1">
      <alignment horizontal="center" vertical="center"/>
    </xf>
    <xf numFmtId="0" fontId="4" fillId="6" borderId="13" xfId="3" applyFont="1" applyFill="1" applyBorder="1" applyAlignment="1">
      <alignment horizontal="center" vertical="center" shrinkToFit="1"/>
    </xf>
    <xf numFmtId="0" fontId="4" fillId="6" borderId="14" xfId="3" applyFont="1" applyFill="1" applyBorder="1" applyAlignment="1">
      <alignment horizontal="center" vertical="center" shrinkToFit="1"/>
    </xf>
    <xf numFmtId="38" fontId="4" fillId="6" borderId="16" xfId="1" applyFont="1" applyFill="1" applyBorder="1" applyAlignment="1">
      <alignment horizontal="center" vertical="center" shrinkToFit="1"/>
    </xf>
    <xf numFmtId="0" fontId="4" fillId="6" borderId="15" xfId="3" applyFont="1" applyFill="1" applyBorder="1" applyAlignment="1">
      <alignment vertical="center"/>
    </xf>
    <xf numFmtId="0" fontId="4" fillId="6" borderId="18" xfId="3" applyFont="1" applyFill="1" applyBorder="1" applyAlignment="1">
      <alignment vertical="center"/>
    </xf>
    <xf numFmtId="0" fontId="4" fillId="6" borderId="16" xfId="3" applyFont="1" applyFill="1" applyBorder="1" applyAlignment="1">
      <alignment vertical="center"/>
    </xf>
    <xf numFmtId="0" fontId="4" fillId="6" borderId="17" xfId="3" applyFont="1" applyFill="1" applyBorder="1" applyAlignment="1">
      <alignment vertical="center"/>
    </xf>
    <xf numFmtId="38" fontId="4" fillId="6" borderId="16" xfId="1" applyFont="1" applyFill="1" applyBorder="1" applyAlignment="1">
      <alignment horizontal="right" vertical="center" shrinkToFit="1"/>
    </xf>
    <xf numFmtId="0" fontId="4" fillId="8" borderId="19" xfId="3" applyFont="1" applyFill="1" applyBorder="1" applyAlignment="1">
      <alignment vertical="center"/>
    </xf>
    <xf numFmtId="177" fontId="16" fillId="6" borderId="46" xfId="4" applyNumberFormat="1" applyFont="1" applyFill="1" applyBorder="1" applyAlignment="1">
      <alignment vertical="center"/>
    </xf>
    <xf numFmtId="0" fontId="4" fillId="8" borderId="27" xfId="3" applyFont="1" applyFill="1" applyBorder="1" applyAlignment="1">
      <alignment vertical="center"/>
    </xf>
    <xf numFmtId="0" fontId="4" fillId="8" borderId="52" xfId="3" applyFont="1" applyFill="1" applyBorder="1" applyAlignment="1">
      <alignment vertical="center"/>
    </xf>
    <xf numFmtId="0" fontId="4" fillId="9" borderId="18" xfId="3" applyFont="1" applyFill="1" applyBorder="1" applyAlignment="1">
      <alignment horizontal="center" vertical="center" shrinkToFit="1"/>
    </xf>
    <xf numFmtId="38" fontId="15" fillId="3" borderId="7" xfId="1" applyFont="1" applyFill="1" applyBorder="1" applyAlignment="1">
      <alignment horizontal="center" vertical="center" wrapText="1"/>
    </xf>
    <xf numFmtId="0" fontId="16" fillId="6" borderId="56" xfId="4" applyFont="1" applyFill="1" applyBorder="1" applyAlignment="1">
      <alignment horizontal="left" vertical="center" wrapText="1"/>
    </xf>
    <xf numFmtId="0" fontId="16" fillId="6" borderId="50" xfId="4" applyFont="1" applyFill="1" applyBorder="1" applyAlignment="1">
      <alignment horizontal="left" vertical="center" wrapText="1"/>
    </xf>
    <xf numFmtId="0" fontId="19" fillId="6" borderId="55" xfId="0" applyFont="1" applyFill="1" applyBorder="1" applyAlignment="1">
      <alignment vertical="center" wrapText="1"/>
    </xf>
    <xf numFmtId="177" fontId="0" fillId="6" borderId="40" xfId="0" applyNumberFormat="1" applyFill="1" applyBorder="1">
      <alignment vertical="center"/>
    </xf>
    <xf numFmtId="177" fontId="0" fillId="6" borderId="43" xfId="0" applyNumberFormat="1" applyFill="1" applyBorder="1">
      <alignment vertical="center"/>
    </xf>
    <xf numFmtId="0" fontId="0" fillId="0" borderId="0" xfId="0" applyBorder="1" applyAlignment="1">
      <alignment vertical="center"/>
    </xf>
    <xf numFmtId="0" fontId="0" fillId="0" borderId="0" xfId="0" applyAlignment="1">
      <alignment vertical="center"/>
    </xf>
    <xf numFmtId="0" fontId="4" fillId="0" borderId="0" xfId="3" applyFont="1" applyBorder="1" applyAlignment="1">
      <alignment vertical="center"/>
    </xf>
    <xf numFmtId="0" fontId="4" fillId="0" borderId="0" xfId="3" applyFont="1" applyAlignment="1">
      <alignment vertical="center"/>
    </xf>
    <xf numFmtId="0" fontId="0" fillId="0" borderId="0" xfId="0" applyBorder="1" applyAlignment="1">
      <alignment vertical="center"/>
    </xf>
    <xf numFmtId="0" fontId="9" fillId="0" borderId="52" xfId="3"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shrinkToFit="1"/>
    </xf>
    <xf numFmtId="177" fontId="19" fillId="6" borderId="49" xfId="0" applyNumberFormat="1" applyFont="1" applyFill="1" applyBorder="1">
      <alignment vertical="center"/>
    </xf>
    <xf numFmtId="177" fontId="0" fillId="6" borderId="45" xfId="0" applyNumberFormat="1" applyFill="1"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4" fillId="0" borderId="53" xfId="3" applyFont="1" applyBorder="1" applyAlignment="1">
      <alignment horizontal="center" vertical="center"/>
    </xf>
    <xf numFmtId="0" fontId="16" fillId="6" borderId="51" xfId="4" applyFont="1" applyFill="1" applyBorder="1" applyAlignment="1">
      <alignment horizontal="left" vertical="center" wrapText="1"/>
    </xf>
    <xf numFmtId="3" fontId="16" fillId="6" borderId="46" xfId="1" applyNumberFormat="1" applyFont="1" applyFill="1" applyBorder="1" applyAlignment="1">
      <alignment vertical="center"/>
    </xf>
    <xf numFmtId="0" fontId="16" fillId="0" borderId="51" xfId="4" applyFont="1" applyFill="1" applyBorder="1" applyAlignment="1">
      <alignment horizontal="left" vertical="center" wrapText="1"/>
    </xf>
    <xf numFmtId="3" fontId="16" fillId="0" borderId="46" xfId="1" applyNumberFormat="1" applyFont="1" applyFill="1" applyBorder="1" applyAlignment="1">
      <alignment vertical="center"/>
    </xf>
    <xf numFmtId="3" fontId="16" fillId="0" borderId="43" xfId="1" applyNumberFormat="1" applyFont="1" applyFill="1" applyBorder="1" applyAlignment="1">
      <alignment horizontal="left" vertical="center"/>
    </xf>
    <xf numFmtId="9" fontId="20" fillId="10" borderId="57" xfId="0" applyNumberFormat="1" applyFont="1" applyFill="1" applyBorder="1" applyAlignment="1">
      <alignment vertical="center"/>
    </xf>
    <xf numFmtId="9" fontId="20" fillId="10" borderId="47" xfId="0" applyNumberFormat="1" applyFont="1" applyFill="1" applyBorder="1" applyAlignment="1">
      <alignment vertical="center"/>
    </xf>
    <xf numFmtId="9" fontId="20" fillId="10" borderId="61" xfId="0" applyNumberFormat="1" applyFont="1" applyFill="1" applyBorder="1" applyAlignment="1">
      <alignment vertical="center"/>
    </xf>
    <xf numFmtId="177" fontId="20" fillId="10" borderId="58" xfId="0" applyNumberFormat="1" applyFont="1" applyFill="1" applyBorder="1" applyAlignment="1">
      <alignment vertical="center"/>
    </xf>
    <xf numFmtId="177" fontId="20" fillId="10" borderId="47" xfId="0" applyNumberFormat="1" applyFont="1" applyFill="1" applyBorder="1" applyAlignment="1">
      <alignment vertical="center"/>
    </xf>
    <xf numFmtId="177" fontId="16" fillId="10" borderId="57" xfId="4" applyNumberFormat="1" applyFont="1" applyFill="1" applyBorder="1" applyAlignment="1">
      <alignment vertical="center"/>
    </xf>
    <xf numFmtId="0" fontId="0" fillId="10" borderId="39" xfId="0" applyFill="1" applyBorder="1">
      <alignment vertical="center"/>
    </xf>
    <xf numFmtId="0" fontId="0" fillId="10" borderId="43" xfId="0" applyFill="1" applyBorder="1">
      <alignment vertical="center"/>
    </xf>
    <xf numFmtId="0" fontId="0" fillId="10" borderId="49" xfId="0" applyFill="1" applyBorder="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pplyAlignment="1">
      <alignment horizontal="left" vertical="center" shrinkToFit="1"/>
    </xf>
    <xf numFmtId="178" fontId="0" fillId="0" borderId="0" xfId="0" applyNumberFormat="1" applyBorder="1" applyAlignment="1">
      <alignment horizontal="right" vertical="center" shrinkToFit="1"/>
    </xf>
    <xf numFmtId="0" fontId="22" fillId="0" borderId="0" xfId="0" applyFont="1" applyBorder="1" applyAlignment="1">
      <alignment vertical="center" wrapText="1"/>
    </xf>
    <xf numFmtId="0" fontId="22" fillId="0" borderId="0" xfId="0" applyFont="1" applyBorder="1" applyAlignment="1">
      <alignment vertical="center"/>
    </xf>
    <xf numFmtId="0" fontId="4" fillId="0" borderId="0" xfId="3" applyFont="1" applyBorder="1" applyAlignment="1">
      <alignment horizontal="left" vertical="top"/>
    </xf>
    <xf numFmtId="0" fontId="0" fillId="0" borderId="0" xfId="0" applyAlignment="1">
      <alignment vertical="center"/>
    </xf>
    <xf numFmtId="0" fontId="23" fillId="0" borderId="0" xfId="0" applyFont="1" applyBorder="1" applyAlignment="1">
      <alignment horizontal="center" vertical="center" shrinkToFit="1"/>
    </xf>
    <xf numFmtId="0" fontId="23" fillId="0" borderId="0" xfId="0" applyFont="1" applyBorder="1" applyAlignment="1">
      <alignment vertical="center"/>
    </xf>
    <xf numFmtId="0" fontId="23" fillId="0" borderId="0" xfId="0" applyFont="1" applyBorder="1" applyAlignment="1">
      <alignment horizontal="center" vertical="center"/>
    </xf>
    <xf numFmtId="0" fontId="4" fillId="0" borderId="69" xfId="3" applyFont="1" applyBorder="1" applyAlignment="1">
      <alignment vertical="center"/>
    </xf>
    <xf numFmtId="0" fontId="4" fillId="0" borderId="79" xfId="3" applyFont="1" applyBorder="1" applyAlignment="1">
      <alignment vertical="center"/>
    </xf>
    <xf numFmtId="0" fontId="0" fillId="0" borderId="75" xfId="0" applyBorder="1" applyAlignment="1">
      <alignment vertical="center"/>
    </xf>
    <xf numFmtId="0" fontId="0" fillId="0" borderId="63" xfId="0" applyBorder="1" applyAlignment="1">
      <alignment vertical="center"/>
    </xf>
    <xf numFmtId="0" fontId="22" fillId="0" borderId="68" xfId="0" applyFont="1" applyBorder="1" applyAlignment="1">
      <alignment vertical="center"/>
    </xf>
    <xf numFmtId="0" fontId="10" fillId="0" borderId="59" xfId="3" applyFont="1" applyBorder="1" applyAlignment="1">
      <alignment vertical="center"/>
    </xf>
    <xf numFmtId="0" fontId="10" fillId="0" borderId="52" xfId="3" applyFont="1" applyBorder="1" applyAlignment="1">
      <alignment vertical="center"/>
    </xf>
    <xf numFmtId="0" fontId="27" fillId="0" borderId="62" xfId="0" applyFont="1" applyBorder="1" applyAlignment="1">
      <alignment vertical="center"/>
    </xf>
    <xf numFmtId="0" fontId="10" fillId="0" borderId="0" xfId="3" applyFont="1" applyBorder="1" applyAlignment="1">
      <alignment vertical="center"/>
    </xf>
    <xf numFmtId="0" fontId="27" fillId="0" borderId="0" xfId="0" applyFont="1" applyBorder="1" applyAlignment="1">
      <alignment vertical="center"/>
    </xf>
    <xf numFmtId="0" fontId="4" fillId="0" borderId="60" xfId="3" applyFont="1" applyBorder="1" applyAlignment="1">
      <alignment horizontal="center" vertical="center"/>
    </xf>
    <xf numFmtId="0" fontId="4" fillId="0" borderId="79" xfId="3" applyFont="1" applyBorder="1" applyAlignment="1">
      <alignment horizontal="center" vertical="center"/>
    </xf>
    <xf numFmtId="0" fontId="14" fillId="0" borderId="37" xfId="0" applyFont="1" applyBorder="1" applyAlignment="1">
      <alignment vertical="center" textRotation="255"/>
    </xf>
    <xf numFmtId="0" fontId="0" fillId="0" borderId="40" xfId="0" applyBorder="1" applyAlignment="1">
      <alignment vertical="center" textRotation="255"/>
    </xf>
    <xf numFmtId="0" fontId="0" fillId="0" borderId="45" xfId="0" applyBorder="1" applyAlignment="1">
      <alignment vertical="center" textRotation="255"/>
    </xf>
    <xf numFmtId="0" fontId="14" fillId="0" borderId="40" xfId="0" applyFont="1" applyBorder="1" applyAlignment="1">
      <alignment vertical="center" textRotation="255"/>
    </xf>
    <xf numFmtId="0" fontId="14" fillId="0" borderId="45" xfId="0" applyFont="1" applyBorder="1" applyAlignment="1">
      <alignment vertical="center" textRotation="255"/>
    </xf>
    <xf numFmtId="0" fontId="18" fillId="0" borderId="37" xfId="0" applyFont="1" applyBorder="1" applyAlignment="1">
      <alignment vertical="center" textRotation="255"/>
    </xf>
    <xf numFmtId="0" fontId="18" fillId="0" borderId="40" xfId="0" applyFont="1" applyBorder="1" applyAlignment="1">
      <alignment vertical="center" textRotation="255"/>
    </xf>
    <xf numFmtId="0" fontId="18" fillId="0" borderId="45" xfId="0" applyFont="1" applyBorder="1" applyAlignment="1">
      <alignment vertical="center" textRotation="255"/>
    </xf>
    <xf numFmtId="178" fontId="11" fillId="0" borderId="15" xfId="3" applyNumberFormat="1" applyFont="1" applyFill="1" applyBorder="1" applyAlignment="1">
      <alignment horizontal="right" vertical="center" shrinkToFit="1"/>
    </xf>
    <xf numFmtId="178" fontId="11" fillId="0" borderId="53" xfId="3" applyNumberFormat="1" applyFont="1" applyFill="1" applyBorder="1" applyAlignment="1">
      <alignment horizontal="right" vertical="center" shrinkToFit="1"/>
    </xf>
    <xf numFmtId="178" fontId="0" fillId="0" borderId="31" xfId="0" applyNumberFormat="1" applyBorder="1" applyAlignment="1">
      <alignment horizontal="right" vertical="center" shrinkToFit="1"/>
    </xf>
    <xf numFmtId="178" fontId="0" fillId="0" borderId="73" xfId="0" applyNumberFormat="1" applyBorder="1" applyAlignment="1">
      <alignment horizontal="right" vertical="center" shrinkToFit="1"/>
    </xf>
    <xf numFmtId="178" fontId="0" fillId="0" borderId="53" xfId="0" applyNumberFormat="1" applyBorder="1" applyAlignment="1">
      <alignment horizontal="right" vertical="center" shrinkToFit="1"/>
    </xf>
    <xf numFmtId="178" fontId="0" fillId="0" borderId="54" xfId="0" applyNumberFormat="1" applyBorder="1" applyAlignment="1">
      <alignment horizontal="right" vertical="center" shrinkToFit="1"/>
    </xf>
    <xf numFmtId="178" fontId="0" fillId="0" borderId="74" xfId="0" applyNumberFormat="1" applyBorder="1" applyAlignment="1">
      <alignment horizontal="right" vertical="center" shrinkToFit="1"/>
    </xf>
    <xf numFmtId="0" fontId="4" fillId="0" borderId="15" xfId="3" applyFont="1" applyBorder="1" applyAlignment="1">
      <alignment horizontal="center" vertical="center"/>
    </xf>
    <xf numFmtId="0" fontId="4" fillId="0" borderId="53" xfId="3" applyFont="1" applyBorder="1" applyAlignment="1">
      <alignment horizontal="center" vertical="center"/>
    </xf>
    <xf numFmtId="0" fontId="0" fillId="0" borderId="54" xfId="0" applyBorder="1" applyAlignment="1">
      <alignment horizontal="center" vertical="center"/>
    </xf>
    <xf numFmtId="0" fontId="0" fillId="0" borderId="31"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78" fontId="11" fillId="0" borderId="27" xfId="3" applyNumberFormat="1" applyFont="1" applyFill="1" applyBorder="1" applyAlignment="1">
      <alignment horizontal="right" vertical="center" shrinkToFit="1"/>
    </xf>
    <xf numFmtId="178" fontId="11" fillId="0" borderId="28" xfId="3" applyNumberFormat="1" applyFont="1" applyFill="1" applyBorder="1" applyAlignment="1">
      <alignment horizontal="right" vertical="center" shrinkToFit="1"/>
    </xf>
    <xf numFmtId="178" fontId="11" fillId="0" borderId="24" xfId="3" applyNumberFormat="1" applyFont="1" applyFill="1" applyBorder="1" applyAlignment="1">
      <alignment horizontal="right" vertical="center" shrinkToFit="1"/>
    </xf>
    <xf numFmtId="178" fontId="0" fillId="0" borderId="77" xfId="0" applyNumberFormat="1" applyBorder="1" applyAlignment="1">
      <alignment horizontal="right" vertical="center" shrinkToFit="1"/>
    </xf>
    <xf numFmtId="178" fontId="0" fillId="0" borderId="67" xfId="0" applyNumberFormat="1" applyBorder="1" applyAlignment="1">
      <alignment horizontal="right" vertical="center" shrinkToFit="1"/>
    </xf>
    <xf numFmtId="178" fontId="0" fillId="0" borderId="66" xfId="0" applyNumberFormat="1" applyBorder="1" applyAlignment="1">
      <alignment horizontal="right" vertical="center" shrinkToFit="1"/>
    </xf>
    <xf numFmtId="178" fontId="11" fillId="0" borderId="23" xfId="3" applyNumberFormat="1" applyFont="1" applyFill="1" applyBorder="1" applyAlignment="1">
      <alignment horizontal="right" vertical="center" shrinkToFit="1"/>
    </xf>
    <xf numFmtId="178" fontId="0" fillId="0" borderId="65" xfId="0" applyNumberFormat="1" applyBorder="1" applyAlignment="1">
      <alignment horizontal="right" vertical="center" shrinkToFit="1"/>
    </xf>
    <xf numFmtId="178" fontId="11" fillId="0" borderId="72" xfId="3" applyNumberFormat="1" applyFont="1" applyFill="1" applyBorder="1" applyAlignment="1">
      <alignment horizontal="right" vertical="center" shrinkToFit="1"/>
    </xf>
    <xf numFmtId="178" fontId="0" fillId="0" borderId="68" xfId="0" applyNumberFormat="1" applyBorder="1" applyAlignment="1">
      <alignment horizontal="right" vertical="center" shrinkToFit="1"/>
    </xf>
    <xf numFmtId="0" fontId="4" fillId="0" borderId="27" xfId="3" applyFont="1" applyBorder="1" applyAlignment="1">
      <alignment horizontal="center" vertical="center"/>
    </xf>
    <xf numFmtId="0" fontId="4" fillId="0" borderId="28" xfId="3" applyFont="1" applyBorder="1" applyAlignment="1">
      <alignment horizontal="center" vertical="center"/>
    </xf>
    <xf numFmtId="0" fontId="0" fillId="0" borderId="72"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0" fillId="8" borderId="27" xfId="3" applyFont="1" applyFill="1" applyBorder="1" applyAlignment="1">
      <alignment horizontal="center" vertical="center" shrinkToFit="1"/>
    </xf>
    <xf numFmtId="0" fontId="10" fillId="8" borderId="28" xfId="3"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7" xfId="0"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178" fontId="0" fillId="0" borderId="24" xfId="0" applyNumberFormat="1" applyBorder="1" applyAlignment="1">
      <alignment horizontal="right" vertical="center" shrinkToFit="1"/>
    </xf>
    <xf numFmtId="10" fontId="11" fillId="0" borderId="27" xfId="3" applyNumberFormat="1" applyFont="1" applyFill="1" applyBorder="1" applyAlignment="1">
      <alignment horizontal="right" vertical="center" shrinkToFit="1"/>
    </xf>
    <xf numFmtId="10" fontId="11" fillId="0" borderId="28" xfId="3" applyNumberFormat="1" applyFont="1" applyFill="1" applyBorder="1" applyAlignment="1">
      <alignment horizontal="right" vertical="center" shrinkToFit="1"/>
    </xf>
    <xf numFmtId="10" fontId="11" fillId="0" borderId="24" xfId="3" applyNumberFormat="1" applyFont="1" applyFill="1" applyBorder="1" applyAlignment="1">
      <alignment horizontal="right" vertical="center" shrinkToFit="1"/>
    </xf>
    <xf numFmtId="10" fontId="0" fillId="0" borderId="77" xfId="0" applyNumberFormat="1" applyBorder="1" applyAlignment="1">
      <alignment horizontal="right" vertical="center" shrinkToFit="1"/>
    </xf>
    <xf numFmtId="10" fontId="0" fillId="0" borderId="67" xfId="0" applyNumberFormat="1" applyBorder="1" applyAlignment="1">
      <alignment horizontal="right" vertical="center" shrinkToFit="1"/>
    </xf>
    <xf numFmtId="10" fontId="0" fillId="0" borderId="66" xfId="0" applyNumberFormat="1" applyBorder="1" applyAlignment="1">
      <alignment horizontal="right" vertical="center" shrinkToFit="1"/>
    </xf>
    <xf numFmtId="10" fontId="11" fillId="0" borderId="23" xfId="3" applyNumberFormat="1" applyFont="1" applyFill="1" applyBorder="1" applyAlignment="1">
      <alignment horizontal="right" vertical="center" shrinkToFit="1"/>
    </xf>
    <xf numFmtId="10" fontId="0" fillId="0" borderId="24" xfId="0" applyNumberFormat="1" applyBorder="1" applyAlignment="1">
      <alignment horizontal="right" vertical="center" shrinkToFit="1"/>
    </xf>
    <xf numFmtId="10" fontId="0" fillId="0" borderId="65" xfId="0" applyNumberFormat="1" applyBorder="1" applyAlignment="1">
      <alignment horizontal="right" vertical="center" shrinkToFit="1"/>
    </xf>
    <xf numFmtId="10" fontId="0" fillId="0" borderId="72" xfId="0" applyNumberFormat="1" applyBorder="1" applyAlignment="1">
      <alignment horizontal="right" vertical="center" shrinkToFit="1"/>
    </xf>
    <xf numFmtId="10" fontId="0" fillId="0" borderId="68" xfId="0" applyNumberFormat="1" applyBorder="1" applyAlignment="1">
      <alignment horizontal="right" vertical="center" shrinkToFit="1"/>
    </xf>
    <xf numFmtId="0" fontId="4" fillId="8" borderId="27" xfId="3" applyFont="1" applyFill="1" applyBorder="1" applyAlignment="1">
      <alignment horizontal="right" vertical="center"/>
    </xf>
    <xf numFmtId="0" fontId="4" fillId="8" borderId="28" xfId="3" applyFont="1" applyFill="1" applyBorder="1" applyAlignment="1">
      <alignment horizontal="right" vertical="center"/>
    </xf>
    <xf numFmtId="0" fontId="0" fillId="0" borderId="28" xfId="0" applyBorder="1" applyAlignment="1">
      <alignment horizontal="right" vertical="center"/>
    </xf>
    <xf numFmtId="0" fontId="0" fillId="0" borderId="72" xfId="0" applyBorder="1" applyAlignment="1">
      <alignment horizontal="right" vertical="center"/>
    </xf>
    <xf numFmtId="0" fontId="0" fillId="0" borderId="77" xfId="0" applyBorder="1" applyAlignment="1">
      <alignment horizontal="right" vertical="center"/>
    </xf>
    <xf numFmtId="0" fontId="0" fillId="0" borderId="67" xfId="0" applyBorder="1" applyAlignment="1">
      <alignment horizontal="right" vertical="center"/>
    </xf>
    <xf numFmtId="0" fontId="0" fillId="0" borderId="68" xfId="0" applyBorder="1" applyAlignment="1">
      <alignment horizontal="right" vertical="center"/>
    </xf>
    <xf numFmtId="0" fontId="4" fillId="0" borderId="23" xfId="3" applyFont="1" applyFill="1" applyBorder="1" applyAlignment="1">
      <alignment vertical="center" wrapText="1"/>
    </xf>
    <xf numFmtId="0" fontId="4" fillId="0" borderId="28" xfId="3" applyFont="1" applyFill="1" applyBorder="1" applyAlignment="1">
      <alignment vertical="center" wrapText="1"/>
    </xf>
    <xf numFmtId="0" fontId="0" fillId="0" borderId="28" xfId="0" applyBorder="1" applyAlignment="1">
      <alignment vertical="center" wrapText="1"/>
    </xf>
    <xf numFmtId="0" fontId="0" fillId="0" borderId="65" xfId="0" applyBorder="1" applyAlignment="1">
      <alignment vertical="center" wrapText="1"/>
    </xf>
    <xf numFmtId="0" fontId="0" fillId="0" borderId="67" xfId="0" applyBorder="1" applyAlignment="1">
      <alignment vertical="center" wrapText="1"/>
    </xf>
    <xf numFmtId="0" fontId="4" fillId="8" borderId="27" xfId="3" applyFont="1" applyFill="1" applyBorder="1" applyAlignment="1">
      <alignment vertical="center"/>
    </xf>
    <xf numFmtId="0" fontId="0" fillId="0" borderId="28" xfId="0" applyBorder="1" applyAlignment="1">
      <alignment vertical="center"/>
    </xf>
    <xf numFmtId="0" fontId="0" fillId="0" borderId="52" xfId="0" applyBorder="1" applyAlignment="1">
      <alignment vertical="center"/>
    </xf>
    <xf numFmtId="0" fontId="0" fillId="0" borderId="0" xfId="0" applyBorder="1" applyAlignment="1">
      <alignment vertical="center"/>
    </xf>
    <xf numFmtId="0" fontId="10" fillId="2" borderId="27" xfId="3" applyFont="1" applyFill="1" applyBorder="1" applyAlignment="1">
      <alignment horizontal="center" vertical="center"/>
    </xf>
    <xf numFmtId="0" fontId="10" fillId="2" borderId="28" xfId="3" applyFont="1" applyFill="1" applyBorder="1" applyAlignment="1">
      <alignment horizontal="center" vertical="center"/>
    </xf>
    <xf numFmtId="178" fontId="0" fillId="0" borderId="72" xfId="0" applyNumberFormat="1" applyBorder="1" applyAlignment="1">
      <alignment horizontal="right" vertical="center" shrinkToFit="1"/>
    </xf>
    <xf numFmtId="0" fontId="4" fillId="8" borderId="52" xfId="3" applyFont="1" applyFill="1" applyBorder="1" applyAlignment="1">
      <alignment vertical="center"/>
    </xf>
    <xf numFmtId="0" fontId="0" fillId="0" borderId="62" xfId="0" applyBorder="1" applyAlignment="1">
      <alignment vertical="center"/>
    </xf>
    <xf numFmtId="0" fontId="4" fillId="0" borderId="23" xfId="3" applyFont="1" applyBorder="1" applyAlignment="1">
      <alignment horizontal="left" vertical="center" shrinkToFit="1"/>
    </xf>
    <xf numFmtId="0" fontId="4" fillId="0" borderId="28" xfId="3" applyFont="1" applyBorder="1" applyAlignment="1">
      <alignment horizontal="left" vertical="center" shrinkToFit="1"/>
    </xf>
    <xf numFmtId="0" fontId="0" fillId="0" borderId="28" xfId="0" applyBorder="1" applyAlignment="1">
      <alignment horizontal="left" vertical="center" shrinkToFit="1"/>
    </xf>
    <xf numFmtId="0" fontId="0" fillId="0" borderId="65" xfId="0" applyBorder="1" applyAlignment="1">
      <alignment horizontal="left" vertical="center" shrinkToFit="1"/>
    </xf>
    <xf numFmtId="0" fontId="0" fillId="0" borderId="67" xfId="0" applyBorder="1" applyAlignment="1">
      <alignment horizontal="left" vertical="center" shrinkToFit="1"/>
    </xf>
    <xf numFmtId="0" fontId="22" fillId="0" borderId="23" xfId="0" applyFont="1" applyBorder="1" applyAlignment="1">
      <alignment vertical="center" wrapText="1"/>
    </xf>
    <xf numFmtId="0" fontId="22" fillId="0" borderId="28" xfId="0" applyFont="1" applyBorder="1" applyAlignment="1">
      <alignment vertical="center" wrapText="1"/>
    </xf>
    <xf numFmtId="0" fontId="22" fillId="0" borderId="72" xfId="0" applyFont="1" applyBorder="1" applyAlignment="1">
      <alignment vertical="center" wrapText="1"/>
    </xf>
    <xf numFmtId="0" fontId="22" fillId="0" borderId="65" xfId="0" applyFont="1" applyBorder="1" applyAlignment="1">
      <alignment vertical="center" wrapText="1"/>
    </xf>
    <xf numFmtId="0" fontId="22" fillId="0" borderId="67" xfId="0" applyFont="1" applyBorder="1" applyAlignment="1">
      <alignment vertical="center" wrapText="1"/>
    </xf>
    <xf numFmtId="0" fontId="22" fillId="0" borderId="68" xfId="0" applyFont="1" applyBorder="1" applyAlignment="1">
      <alignment vertical="center" wrapText="1"/>
    </xf>
    <xf numFmtId="0" fontId="4" fillId="0" borderId="53" xfId="3" applyFont="1" applyBorder="1" applyAlignment="1">
      <alignment horizontal="left" vertical="center" shrinkToFit="1"/>
    </xf>
    <xf numFmtId="0" fontId="0" fillId="0" borderId="53" xfId="0" applyBorder="1" applyAlignment="1">
      <alignment horizontal="left" vertical="center" shrinkToFit="1"/>
    </xf>
    <xf numFmtId="0" fontId="0" fillId="0" borderId="23" xfId="0" applyBorder="1" applyAlignment="1">
      <alignment horizontal="left" vertical="center" shrinkToFit="1"/>
    </xf>
    <xf numFmtId="0" fontId="0" fillId="0" borderId="73" xfId="0" applyBorder="1" applyAlignment="1">
      <alignment horizontal="left" vertical="center" shrinkToFit="1"/>
    </xf>
    <xf numFmtId="0" fontId="0" fillId="0" borderId="76" xfId="0" applyBorder="1" applyAlignment="1">
      <alignment horizontal="left" vertical="center" shrinkToFit="1"/>
    </xf>
    <xf numFmtId="0" fontId="4" fillId="8" borderId="71" xfId="3" applyFont="1" applyFill="1" applyBorder="1" applyAlignment="1">
      <alignment horizontal="center" vertical="center" shrinkToFit="1"/>
    </xf>
    <xf numFmtId="0" fontId="4" fillId="8" borderId="69" xfId="3" applyFont="1" applyFill="1" applyBorder="1" applyAlignment="1">
      <alignment horizontal="center" vertical="center" shrinkToFit="1"/>
    </xf>
    <xf numFmtId="0" fontId="0" fillId="8" borderId="70" xfId="0" applyFill="1"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8" borderId="60" xfId="0" applyFill="1" applyBorder="1" applyAlignment="1">
      <alignment horizontal="center" vertical="center" shrinkToFit="1"/>
    </xf>
    <xf numFmtId="0" fontId="4" fillId="2" borderId="28" xfId="3" applyFont="1" applyFill="1" applyBorder="1" applyAlignment="1">
      <alignment horizontal="right" vertical="center"/>
    </xf>
    <xf numFmtId="177" fontId="11" fillId="4" borderId="28" xfId="3" applyNumberFormat="1" applyFont="1" applyFill="1" applyBorder="1" applyAlignment="1">
      <alignment horizontal="right" vertical="center" shrinkToFit="1"/>
    </xf>
    <xf numFmtId="0" fontId="0" fillId="0" borderId="72" xfId="0" applyBorder="1" applyAlignment="1">
      <alignment horizontal="right" vertical="center" shrinkToFit="1"/>
    </xf>
    <xf numFmtId="0" fontId="0" fillId="0" borderId="67" xfId="0" applyBorder="1" applyAlignment="1">
      <alignment horizontal="right" vertical="center" shrinkToFit="1"/>
    </xf>
    <xf numFmtId="0" fontId="0" fillId="0" borderId="68" xfId="0" applyBorder="1" applyAlignment="1">
      <alignment horizontal="right" vertical="center" shrinkToFit="1"/>
    </xf>
    <xf numFmtId="0" fontId="10" fillId="2" borderId="27" xfId="3" applyFont="1" applyFill="1" applyBorder="1" applyAlignment="1">
      <alignment horizontal="center" vertical="center" shrinkToFit="1"/>
    </xf>
    <xf numFmtId="0" fontId="10" fillId="2" borderId="28" xfId="3" applyFont="1" applyFill="1" applyBorder="1" applyAlignment="1">
      <alignment horizontal="center" vertical="center" shrinkToFit="1"/>
    </xf>
    <xf numFmtId="0" fontId="4" fillId="8" borderId="59" xfId="3" applyFont="1" applyFill="1" applyBorder="1" applyAlignment="1">
      <alignment horizontal="center" vertical="center" wrapText="1"/>
    </xf>
    <xf numFmtId="0" fontId="4" fillId="8" borderId="69" xfId="3" applyFont="1" applyFill="1" applyBorder="1" applyAlignment="1">
      <alignment horizontal="center" vertical="center" wrapText="1"/>
    </xf>
    <xf numFmtId="0" fontId="0" fillId="0" borderId="60" xfId="0" applyBorder="1" applyAlignment="1">
      <alignment horizontal="center" vertical="center" wrapText="1"/>
    </xf>
    <xf numFmtId="0" fontId="0" fillId="0" borderId="77"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4" fillId="0" borderId="23" xfId="3" applyFont="1" applyFill="1" applyBorder="1" applyAlignment="1">
      <alignment vertical="center"/>
    </xf>
    <xf numFmtId="0" fontId="4" fillId="0" borderId="28" xfId="3" applyFont="1" applyFill="1"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4" fillId="0" borderId="16" xfId="3" applyFont="1"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17" xfId="0" applyFont="1" applyBorder="1" applyAlignment="1">
      <alignment horizontal="left" vertical="center" wrapText="1"/>
    </xf>
    <xf numFmtId="0" fontId="7" fillId="0" borderId="75" xfId="3" applyFont="1" applyBorder="1" applyAlignment="1">
      <alignment vertical="center"/>
    </xf>
    <xf numFmtId="0" fontId="21" fillId="0" borderId="75" xfId="0" applyFont="1" applyBorder="1" applyAlignment="1">
      <alignment vertical="center"/>
    </xf>
    <xf numFmtId="0" fontId="4" fillId="8" borderId="19" xfId="3" applyFont="1" applyFill="1" applyBorder="1" applyAlignment="1">
      <alignment vertical="center"/>
    </xf>
    <xf numFmtId="0" fontId="0" fillId="0" borderId="19" xfId="0" applyBorder="1" applyAlignment="1">
      <alignment vertical="center"/>
    </xf>
    <xf numFmtId="0" fontId="0" fillId="0" borderId="21" xfId="0" applyBorder="1" applyAlignment="1">
      <alignment vertical="center"/>
    </xf>
    <xf numFmtId="177" fontId="4" fillId="2" borderId="28" xfId="3" applyNumberFormat="1" applyFont="1" applyFill="1" applyBorder="1" applyAlignment="1">
      <alignment horizontal="right" vertical="center" shrinkToFit="1"/>
    </xf>
    <xf numFmtId="0" fontId="0" fillId="0" borderId="28" xfId="0" applyBorder="1" applyAlignment="1">
      <alignment horizontal="right" vertical="center" shrinkToFit="1"/>
    </xf>
    <xf numFmtId="0" fontId="4" fillId="2" borderId="27" xfId="3" applyFont="1" applyFill="1" applyBorder="1" applyAlignment="1">
      <alignment vertical="center"/>
    </xf>
    <xf numFmtId="0" fontId="4" fillId="2" borderId="28" xfId="3" applyFont="1" applyFill="1" applyBorder="1" applyAlignment="1">
      <alignment vertical="center"/>
    </xf>
    <xf numFmtId="0" fontId="0" fillId="0" borderId="77" xfId="0" applyBorder="1" applyAlignment="1">
      <alignment vertical="center"/>
    </xf>
    <xf numFmtId="0" fontId="4" fillId="2" borderId="16" xfId="3" applyFont="1" applyFill="1" applyBorder="1" applyAlignment="1">
      <alignment vertical="center"/>
    </xf>
    <xf numFmtId="0" fontId="4" fillId="2" borderId="20" xfId="3" applyFont="1" applyFill="1" applyBorder="1" applyAlignment="1">
      <alignment vertical="center"/>
    </xf>
    <xf numFmtId="0" fontId="0" fillId="0" borderId="20" xfId="0" applyBorder="1" applyAlignment="1">
      <alignment vertical="center"/>
    </xf>
    <xf numFmtId="0" fontId="0" fillId="0" borderId="16" xfId="0" applyBorder="1" applyAlignment="1">
      <alignment vertical="center"/>
    </xf>
    <xf numFmtId="0" fontId="4" fillId="2" borderId="27" xfId="3" applyFont="1" applyFill="1" applyBorder="1" applyAlignment="1">
      <alignment horizontal="right" vertical="center"/>
    </xf>
    <xf numFmtId="0" fontId="4" fillId="0" borderId="23" xfId="3" applyFont="1" applyBorder="1" applyAlignment="1">
      <alignment horizontal="left" vertical="center" indent="1"/>
    </xf>
    <xf numFmtId="0" fontId="0" fillId="0" borderId="28" xfId="0" applyBorder="1" applyAlignment="1">
      <alignment horizontal="left" vertical="center" indent="1"/>
    </xf>
    <xf numFmtId="0" fontId="0" fillId="0" borderId="72" xfId="0" applyBorder="1" applyAlignment="1">
      <alignment horizontal="left" vertical="center" indent="1"/>
    </xf>
    <xf numFmtId="0" fontId="0" fillId="0" borderId="65" xfId="0" applyBorder="1" applyAlignment="1">
      <alignment horizontal="left" vertical="center" indent="1"/>
    </xf>
    <xf numFmtId="0" fontId="0" fillId="0" borderId="67" xfId="0" applyBorder="1" applyAlignment="1">
      <alignment horizontal="left" vertical="center" indent="1"/>
    </xf>
    <xf numFmtId="0" fontId="0" fillId="0" borderId="68" xfId="0" applyBorder="1" applyAlignment="1">
      <alignment horizontal="left" vertical="center" indent="1"/>
    </xf>
    <xf numFmtId="0" fontId="5" fillId="0" borderId="59" xfId="3"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69" xfId="0" applyFont="1" applyBorder="1" applyAlignment="1">
      <alignment vertical="center"/>
    </xf>
    <xf numFmtId="0" fontId="23" fillId="0" borderId="60" xfId="0" applyFont="1" applyBorder="1" applyAlignment="1">
      <alignment vertical="center"/>
    </xf>
    <xf numFmtId="0" fontId="23" fillId="0" borderId="62"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5" xfId="0" applyFont="1" applyBorder="1" applyAlignment="1">
      <alignment vertical="center"/>
    </xf>
    <xf numFmtId="0" fontId="23" fillId="0" borderId="63" xfId="0" applyFont="1" applyBorder="1" applyAlignment="1">
      <alignment vertical="center"/>
    </xf>
    <xf numFmtId="0" fontId="23" fillId="0" borderId="59" xfId="0" applyFont="1" applyBorder="1" applyAlignment="1">
      <alignment horizontal="center" vertical="center"/>
    </xf>
    <xf numFmtId="0" fontId="23" fillId="0" borderId="69" xfId="0" applyFont="1" applyBorder="1" applyAlignment="1">
      <alignment horizontal="center" vertical="center"/>
    </xf>
    <xf numFmtId="0" fontId="23" fillId="0" borderId="60" xfId="0" applyFont="1" applyBorder="1" applyAlignment="1">
      <alignment horizontal="center" vertical="center"/>
    </xf>
    <xf numFmtId="0" fontId="23" fillId="0" borderId="62" xfId="0" applyFont="1" applyBorder="1" applyAlignment="1">
      <alignment horizontal="center" vertical="center"/>
    </xf>
    <xf numFmtId="0" fontId="23" fillId="0" borderId="75" xfId="0" applyFont="1" applyBorder="1" applyAlignment="1">
      <alignment horizontal="center" vertical="center"/>
    </xf>
    <xf numFmtId="0" fontId="23" fillId="0" borderId="63" xfId="0" applyFont="1" applyBorder="1" applyAlignment="1">
      <alignment horizontal="center" vertical="center"/>
    </xf>
    <xf numFmtId="0" fontId="4" fillId="8" borderId="59" xfId="3" applyFont="1" applyFill="1" applyBorder="1" applyAlignment="1">
      <alignment vertical="center"/>
    </xf>
    <xf numFmtId="0" fontId="0" fillId="0" borderId="69" xfId="0" applyBorder="1" applyAlignment="1">
      <alignment vertical="center"/>
    </xf>
    <xf numFmtId="0" fontId="0" fillId="0" borderId="0" xfId="0" applyAlignment="1">
      <alignment vertical="center"/>
    </xf>
    <xf numFmtId="0" fontId="4" fillId="8" borderId="59" xfId="3" applyFont="1" applyFill="1" applyBorder="1" applyAlignment="1">
      <alignment horizontal="center" vertical="center" shrinkToFit="1"/>
    </xf>
    <xf numFmtId="0" fontId="4" fillId="8" borderId="70" xfId="3" applyFont="1" applyFill="1" applyBorder="1" applyAlignment="1">
      <alignment horizontal="center" vertical="center" shrinkToFit="1"/>
    </xf>
    <xf numFmtId="0" fontId="22" fillId="0" borderId="67" xfId="0" applyFont="1" applyBorder="1" applyAlignment="1">
      <alignment horizontal="left" vertical="center" wrapText="1"/>
    </xf>
    <xf numFmtId="0" fontId="22" fillId="0" borderId="66" xfId="0" applyFont="1" applyBorder="1" applyAlignment="1">
      <alignment horizontal="left" vertical="center" wrapText="1"/>
    </xf>
    <xf numFmtId="0" fontId="22" fillId="0" borderId="23" xfId="0" applyFont="1" applyBorder="1" applyAlignment="1">
      <alignment horizontal="left" vertical="center" wrapText="1"/>
    </xf>
    <xf numFmtId="0" fontId="22" fillId="0" borderId="28" xfId="0" applyFont="1" applyBorder="1" applyAlignment="1">
      <alignment horizontal="left" vertical="center" wrapText="1"/>
    </xf>
    <xf numFmtId="0" fontId="22" fillId="0" borderId="24" xfId="0" applyFont="1" applyBorder="1" applyAlignment="1">
      <alignment horizontal="left" vertical="center" wrapText="1"/>
    </xf>
    <xf numFmtId="0" fontId="22" fillId="0" borderId="64" xfId="0" applyFont="1" applyBorder="1" applyAlignment="1">
      <alignment horizontal="left" vertical="center" wrapText="1"/>
    </xf>
    <xf numFmtId="0" fontId="22" fillId="0" borderId="0" xfId="0" applyFont="1" applyBorder="1" applyAlignment="1">
      <alignment horizontal="left" vertical="center" wrapText="1"/>
    </xf>
    <xf numFmtId="0" fontId="22" fillId="0" borderId="78" xfId="0" applyFont="1" applyBorder="1" applyAlignment="1">
      <alignment horizontal="left" vertical="center" wrapText="1"/>
    </xf>
    <xf numFmtId="0" fontId="22" fillId="0" borderId="65" xfId="0" applyFont="1" applyBorder="1" applyAlignment="1">
      <alignment horizontal="left" vertical="center" wrapText="1"/>
    </xf>
    <xf numFmtId="0" fontId="22" fillId="0" borderId="0" xfId="0" applyFont="1" applyBorder="1" applyAlignment="1">
      <alignment horizontal="left" vertical="center"/>
    </xf>
    <xf numFmtId="0" fontId="22" fillId="0" borderId="78" xfId="0" applyFont="1" applyBorder="1" applyAlignment="1">
      <alignment horizontal="left" vertical="center"/>
    </xf>
    <xf numFmtId="0" fontId="22" fillId="0" borderId="64" xfId="0" applyFont="1" applyBorder="1" applyAlignment="1">
      <alignment horizontal="left" vertical="center"/>
    </xf>
    <xf numFmtId="0" fontId="22" fillId="0" borderId="65" xfId="0" applyFont="1" applyBorder="1" applyAlignment="1">
      <alignment horizontal="left" vertical="center"/>
    </xf>
    <xf numFmtId="0" fontId="22" fillId="0" borderId="67" xfId="0" applyFont="1" applyBorder="1" applyAlignment="1">
      <alignment horizontal="left" vertical="center"/>
    </xf>
    <xf numFmtId="0" fontId="22" fillId="0" borderId="66" xfId="0" applyFont="1" applyBorder="1" applyAlignment="1">
      <alignment horizontal="left" vertical="center"/>
    </xf>
    <xf numFmtId="0" fontId="4" fillId="0" borderId="16" xfId="3" applyFont="1" applyBorder="1" applyAlignment="1">
      <alignment horizontal="left" vertical="center" wrapText="1"/>
    </xf>
    <xf numFmtId="0" fontId="4" fillId="0" borderId="20" xfId="3" applyFont="1" applyBorder="1" applyAlignment="1">
      <alignment horizontal="left" vertical="center"/>
    </xf>
    <xf numFmtId="0" fontId="4" fillId="0" borderId="17" xfId="3" applyFont="1" applyBorder="1" applyAlignment="1">
      <alignment horizontal="left" vertical="center"/>
    </xf>
    <xf numFmtId="0" fontId="4" fillId="0" borderId="16" xfId="3" applyFont="1" applyBorder="1" applyAlignment="1">
      <alignment horizontal="left" vertical="center"/>
    </xf>
    <xf numFmtId="0" fontId="4" fillId="9" borderId="16" xfId="3" applyFont="1" applyFill="1" applyBorder="1" applyAlignment="1">
      <alignment horizontal="center" vertical="center" shrinkToFit="1"/>
    </xf>
    <xf numFmtId="0" fontId="4" fillId="9" borderId="17" xfId="3" applyFont="1" applyFill="1" applyBorder="1" applyAlignment="1">
      <alignment horizontal="center" vertical="center" shrinkToFit="1"/>
    </xf>
    <xf numFmtId="0" fontId="4" fillId="0" borderId="16" xfId="3" applyFont="1" applyFill="1" applyBorder="1" applyAlignment="1">
      <alignment horizontal="left" vertical="center"/>
    </xf>
    <xf numFmtId="0" fontId="4" fillId="0" borderId="17" xfId="3" applyFont="1" applyFill="1" applyBorder="1" applyAlignment="1">
      <alignment horizontal="left" vertical="center"/>
    </xf>
    <xf numFmtId="38" fontId="4" fillId="0" borderId="16" xfId="1" applyFont="1" applyFill="1" applyBorder="1" applyAlignment="1">
      <alignment horizontal="right" vertical="center" shrinkToFit="1"/>
    </xf>
    <xf numFmtId="38" fontId="4" fillId="0" borderId="17" xfId="1" applyFont="1" applyFill="1" applyBorder="1" applyAlignment="1">
      <alignment horizontal="right" vertical="center" shrinkToFit="1"/>
    </xf>
    <xf numFmtId="38" fontId="11" fillId="0" borderId="16" xfId="1" applyFont="1" applyFill="1" applyBorder="1" applyAlignment="1">
      <alignment horizontal="right" vertical="center" shrinkToFit="1"/>
    </xf>
    <xf numFmtId="0" fontId="0" fillId="0" borderId="17" xfId="0" applyBorder="1" applyAlignment="1">
      <alignment horizontal="right" vertical="center" shrinkToFit="1"/>
    </xf>
    <xf numFmtId="178" fontId="11" fillId="0" borderId="16" xfId="3" applyNumberFormat="1" applyFont="1" applyFill="1" applyBorder="1" applyAlignment="1">
      <alignment horizontal="right" vertical="center" shrinkToFit="1"/>
    </xf>
    <xf numFmtId="178" fontId="0" fillId="0" borderId="17" xfId="0" applyNumberFormat="1" applyBorder="1" applyAlignment="1">
      <alignment horizontal="right" vertical="center" shrinkToFit="1"/>
    </xf>
    <xf numFmtId="0" fontId="4" fillId="8" borderId="16" xfId="3" applyFont="1" applyFill="1" applyBorder="1" applyAlignment="1">
      <alignment horizontal="right" vertical="center" shrinkToFit="1"/>
    </xf>
    <xf numFmtId="0" fontId="0" fillId="8" borderId="17" xfId="0" applyFill="1" applyBorder="1" applyAlignment="1">
      <alignment horizontal="right" vertical="center" shrinkToFit="1"/>
    </xf>
    <xf numFmtId="10" fontId="11" fillId="0" borderId="16" xfId="3" applyNumberFormat="1" applyFont="1" applyFill="1" applyBorder="1" applyAlignment="1">
      <alignment horizontal="right" vertical="center" shrinkToFit="1"/>
    </xf>
    <xf numFmtId="10" fontId="0" fillId="0" borderId="17" xfId="0" applyNumberFormat="1" applyBorder="1" applyAlignment="1">
      <alignment horizontal="right" vertical="center" shrinkToFit="1"/>
    </xf>
    <xf numFmtId="10" fontId="11" fillId="0" borderId="16" xfId="1" applyNumberFormat="1" applyFont="1" applyFill="1" applyBorder="1" applyAlignment="1">
      <alignment horizontal="right" vertical="center" shrinkToFit="1"/>
    </xf>
    <xf numFmtId="178" fontId="4" fillId="0" borderId="18" xfId="3" applyNumberFormat="1" applyFont="1" applyBorder="1" applyAlignment="1">
      <alignment horizontal="right" vertical="center"/>
    </xf>
    <xf numFmtId="178" fontId="0" fillId="0" borderId="18" xfId="0" applyNumberFormat="1" applyBorder="1" applyAlignment="1">
      <alignment horizontal="right" vertical="center"/>
    </xf>
    <xf numFmtId="38" fontId="11" fillId="0" borderId="18" xfId="1" applyFont="1" applyFill="1" applyBorder="1" applyAlignment="1">
      <alignment horizontal="right" vertical="center" shrinkToFit="1"/>
    </xf>
    <xf numFmtId="0" fontId="0" fillId="0" borderId="18" xfId="0" applyBorder="1" applyAlignment="1">
      <alignment horizontal="right" vertical="center" shrinkToFit="1"/>
    </xf>
    <xf numFmtId="0" fontId="5" fillId="0" borderId="1" xfId="3" applyFont="1" applyFill="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3" xfId="0" applyFont="1" applyFill="1" applyBorder="1" applyAlignment="1">
      <alignment vertical="center"/>
    </xf>
    <xf numFmtId="0" fontId="0" fillId="0" borderId="20" xfId="0" applyBorder="1" applyAlignment="1">
      <alignment horizontal="left" vertical="center" wrapText="1"/>
    </xf>
    <xf numFmtId="0" fontId="0" fillId="0" borderId="17" xfId="0" applyBorder="1" applyAlignment="1">
      <alignment horizontal="left" vertical="center" wrapText="1"/>
    </xf>
    <xf numFmtId="0" fontId="4" fillId="0" borderId="16" xfId="3" applyFont="1" applyBorder="1" applyAlignment="1">
      <alignment vertical="center" wrapText="1"/>
    </xf>
    <xf numFmtId="0" fontId="0" fillId="0" borderId="17" xfId="0" applyBorder="1" applyAlignment="1">
      <alignment vertical="center"/>
    </xf>
    <xf numFmtId="0" fontId="4" fillId="0" borderId="18" xfId="3" applyFont="1" applyBorder="1" applyAlignment="1">
      <alignment horizontal="left" vertical="center" shrinkToFit="1"/>
    </xf>
    <xf numFmtId="0" fontId="0" fillId="0" borderId="18" xfId="0" applyBorder="1" applyAlignment="1">
      <alignment horizontal="left" vertical="center" shrinkToFit="1"/>
    </xf>
    <xf numFmtId="178" fontId="11" fillId="0" borderId="18" xfId="3" applyNumberFormat="1" applyFont="1" applyFill="1" applyBorder="1" applyAlignment="1">
      <alignment horizontal="right" vertical="center" shrinkToFit="1"/>
    </xf>
    <xf numFmtId="178" fontId="0" fillId="0" borderId="18" xfId="0" applyNumberFormat="1" applyBorder="1" applyAlignment="1">
      <alignment horizontal="right" vertical="center" shrinkToFit="1"/>
    </xf>
    <xf numFmtId="0" fontId="4" fillId="0" borderId="32" xfId="3" applyFont="1" applyBorder="1" applyAlignment="1">
      <alignment horizontal="left" vertical="center" shrinkToFit="1"/>
    </xf>
    <xf numFmtId="0" fontId="0" fillId="0" borderId="33" xfId="0" applyBorder="1" applyAlignment="1">
      <alignment horizontal="left" vertical="center" shrinkToFit="1"/>
    </xf>
    <xf numFmtId="178" fontId="11" fillId="0" borderId="32" xfId="3" applyNumberFormat="1" applyFont="1" applyFill="1" applyBorder="1" applyAlignment="1">
      <alignment horizontal="right" vertical="center" shrinkToFit="1"/>
    </xf>
    <xf numFmtId="178" fontId="0" fillId="0" borderId="33" xfId="0" applyNumberFormat="1" applyBorder="1" applyAlignment="1">
      <alignment horizontal="right" vertical="center" shrinkToFit="1"/>
    </xf>
    <xf numFmtId="38" fontId="11" fillId="0" borderId="32" xfId="1" applyFont="1" applyFill="1" applyBorder="1" applyAlignment="1">
      <alignment horizontal="right" vertical="center" shrinkToFit="1"/>
    </xf>
    <xf numFmtId="0" fontId="0" fillId="0" borderId="33" xfId="0" applyBorder="1" applyAlignment="1">
      <alignment horizontal="right" vertical="center" shrinkToFit="1"/>
    </xf>
    <xf numFmtId="0" fontId="4" fillId="8" borderId="16" xfId="3" applyFont="1" applyFill="1" applyBorder="1" applyAlignment="1">
      <alignment horizontal="right" vertical="center"/>
    </xf>
    <xf numFmtId="0" fontId="0" fillId="8" borderId="17" xfId="0" applyFill="1" applyBorder="1" applyAlignment="1">
      <alignment horizontal="right" vertical="center"/>
    </xf>
    <xf numFmtId="0" fontId="4" fillId="0" borderId="16" xfId="3" applyFont="1" applyBorder="1" applyAlignment="1">
      <alignment horizontal="left" vertical="center" shrinkToFit="1"/>
    </xf>
    <xf numFmtId="0" fontId="0" fillId="0" borderId="17" xfId="0" applyBorder="1" applyAlignment="1">
      <alignment horizontal="left" vertical="center" shrinkToFit="1"/>
    </xf>
    <xf numFmtId="0" fontId="4" fillId="0" borderId="18" xfId="3" applyFont="1" applyFill="1" applyBorder="1" applyAlignment="1">
      <alignment vertical="center" wrapText="1"/>
    </xf>
    <xf numFmtId="0" fontId="0" fillId="0" borderId="18" xfId="0" applyBorder="1" applyAlignment="1">
      <alignment vertical="center" wrapText="1"/>
    </xf>
    <xf numFmtId="0" fontId="4" fillId="0" borderId="16" xfId="3" applyFont="1" applyFill="1" applyBorder="1" applyAlignment="1">
      <alignment vertical="center" wrapText="1"/>
    </xf>
    <xf numFmtId="0" fontId="0" fillId="0" borderId="17" xfId="0" applyBorder="1" applyAlignment="1">
      <alignment vertical="center" wrapText="1"/>
    </xf>
    <xf numFmtId="0" fontId="4" fillId="0" borderId="18" xfId="3" applyFont="1" applyBorder="1" applyAlignment="1">
      <alignment vertical="center"/>
    </xf>
    <xf numFmtId="0" fontId="0" fillId="0" borderId="18" xfId="0" applyBorder="1" applyAlignment="1">
      <alignment vertical="center"/>
    </xf>
    <xf numFmtId="0" fontId="4" fillId="0" borderId="16" xfId="3" applyFont="1" applyBorder="1" applyAlignment="1">
      <alignment vertical="center"/>
    </xf>
    <xf numFmtId="0" fontId="4" fillId="2" borderId="23" xfId="3" applyFont="1" applyFill="1" applyBorder="1" applyAlignment="1">
      <alignment vertical="center"/>
    </xf>
    <xf numFmtId="0" fontId="0" fillId="0" borderId="24" xfId="0" applyBorder="1" applyAlignment="1">
      <alignment vertical="center"/>
    </xf>
    <xf numFmtId="0" fontId="4" fillId="2" borderId="16" xfId="3" applyFont="1" applyFill="1" applyBorder="1" applyAlignment="1">
      <alignment horizontal="right" vertical="center"/>
    </xf>
    <xf numFmtId="0" fontId="0" fillId="0" borderId="17" xfId="0" applyBorder="1" applyAlignment="1">
      <alignment horizontal="right" vertical="center"/>
    </xf>
    <xf numFmtId="177" fontId="4" fillId="2" borderId="16" xfId="3" applyNumberFormat="1" applyFont="1" applyFill="1" applyBorder="1" applyAlignment="1">
      <alignment horizontal="right" vertical="center" shrinkToFit="1"/>
    </xf>
    <xf numFmtId="177" fontId="11" fillId="4" borderId="16" xfId="3" applyNumberFormat="1" applyFont="1" applyFill="1" applyBorder="1" applyAlignment="1">
      <alignment horizontal="right" vertical="center" shrinkToFit="1"/>
    </xf>
    <xf numFmtId="0" fontId="4" fillId="8" borderId="16" xfId="3" applyFont="1" applyFill="1" applyBorder="1" applyAlignment="1">
      <alignment horizontal="center" vertical="center" shrinkToFit="1"/>
    </xf>
    <xf numFmtId="0" fontId="0" fillId="8" borderId="17" xfId="0" applyFill="1" applyBorder="1" applyAlignment="1">
      <alignment horizontal="center" vertical="center" shrinkToFit="1"/>
    </xf>
    <xf numFmtId="177" fontId="4" fillId="8" borderId="16" xfId="3" applyNumberFormat="1" applyFont="1" applyFill="1" applyBorder="1" applyAlignment="1">
      <alignment horizontal="center" vertical="center" shrinkToFit="1"/>
    </xf>
    <xf numFmtId="177" fontId="4" fillId="2" borderId="16" xfId="3" applyNumberFormat="1" applyFont="1" applyFill="1" applyBorder="1" applyAlignment="1">
      <alignment horizontal="center" vertical="center"/>
    </xf>
    <xf numFmtId="0" fontId="0" fillId="0" borderId="17" xfId="0" applyBorder="1" applyAlignment="1">
      <alignment horizontal="center" vertical="center"/>
    </xf>
    <xf numFmtId="0" fontId="4" fillId="0" borderId="16" xfId="3" applyFont="1" applyFill="1" applyBorder="1" applyAlignment="1">
      <alignment vertical="center"/>
    </xf>
    <xf numFmtId="38" fontId="4" fillId="0" borderId="16" xfId="1" applyFont="1" applyFill="1" applyBorder="1" applyAlignment="1">
      <alignment vertical="center" shrinkToFit="1"/>
    </xf>
    <xf numFmtId="0" fontId="0" fillId="0" borderId="17" xfId="0" applyBorder="1" applyAlignment="1">
      <alignment vertical="center" shrinkToFit="1"/>
    </xf>
    <xf numFmtId="38" fontId="4" fillId="6" borderId="16" xfId="1" applyFont="1" applyFill="1" applyBorder="1" applyAlignment="1">
      <alignment vertical="center"/>
    </xf>
    <xf numFmtId="0" fontId="0" fillId="6" borderId="17" xfId="0" applyFill="1" applyBorder="1" applyAlignment="1">
      <alignment vertical="center"/>
    </xf>
    <xf numFmtId="38" fontId="4" fillId="6" borderId="16" xfId="1" applyFont="1" applyFill="1" applyBorder="1" applyAlignment="1">
      <alignment horizontal="right" vertical="center" shrinkToFit="1"/>
    </xf>
    <xf numFmtId="0" fontId="0" fillId="6" borderId="17" xfId="0" applyFill="1" applyBorder="1" applyAlignment="1">
      <alignment horizontal="right" vertical="center" shrinkToFit="1"/>
    </xf>
    <xf numFmtId="38" fontId="4" fillId="6" borderId="16" xfId="1" applyFont="1" applyFill="1" applyBorder="1" applyAlignment="1">
      <alignment horizontal="center" vertical="center" shrinkToFit="1"/>
    </xf>
    <xf numFmtId="0" fontId="0" fillId="6" borderId="17" xfId="0" applyFill="1" applyBorder="1" applyAlignment="1">
      <alignment horizontal="center" vertical="center" shrinkToFit="1"/>
    </xf>
    <xf numFmtId="0" fontId="4" fillId="0" borderId="16" xfId="3" applyFont="1" applyFill="1" applyBorder="1" applyAlignment="1">
      <alignment horizontal="left" vertical="center" shrinkToFit="1"/>
    </xf>
    <xf numFmtId="0" fontId="10" fillId="6" borderId="16" xfId="3" applyFont="1" applyFill="1" applyBorder="1" applyAlignment="1">
      <alignment horizontal="center" vertical="center" shrinkToFit="1"/>
    </xf>
    <xf numFmtId="0" fontId="4" fillId="6" borderId="22" xfId="3" applyFont="1" applyFill="1" applyBorder="1" applyAlignment="1">
      <alignment vertical="center"/>
    </xf>
    <xf numFmtId="0" fontId="0" fillId="6" borderId="20" xfId="0" applyFill="1" applyBorder="1" applyAlignment="1">
      <alignment vertical="center"/>
    </xf>
    <xf numFmtId="0" fontId="4" fillId="6" borderId="16" xfId="3" applyFont="1" applyFill="1" applyBorder="1" applyAlignment="1">
      <alignment vertical="center"/>
    </xf>
    <xf numFmtId="0" fontId="0" fillId="0" borderId="17" xfId="0" applyBorder="1" applyAlignment="1">
      <alignment horizontal="left" vertical="center"/>
    </xf>
    <xf numFmtId="0" fontId="4" fillId="0" borderId="20" xfId="3" applyFont="1" applyFill="1" applyBorder="1" applyAlignment="1">
      <alignment horizontal="left" vertical="center" shrinkToFit="1"/>
    </xf>
    <xf numFmtId="0" fontId="4" fillId="8" borderId="5" xfId="3" applyFont="1" applyFill="1" applyBorder="1" applyAlignment="1">
      <alignment horizontal="center" vertical="center" shrinkToFit="1"/>
    </xf>
    <xf numFmtId="0" fontId="0" fillId="8" borderId="4" xfId="0" applyFill="1" applyBorder="1" applyAlignment="1">
      <alignment horizontal="center" vertical="center" shrinkToFit="1"/>
    </xf>
    <xf numFmtId="38" fontId="4" fillId="6" borderId="11" xfId="1" applyFont="1" applyFill="1" applyBorder="1" applyAlignment="1">
      <alignment horizontal="center" vertical="center"/>
    </xf>
    <xf numFmtId="0" fontId="0" fillId="6" borderId="10" xfId="0" applyFill="1" applyBorder="1" applyAlignment="1">
      <alignment horizontal="center" vertical="center"/>
    </xf>
    <xf numFmtId="38" fontId="4" fillId="6" borderId="11" xfId="1" applyFont="1" applyFill="1" applyBorder="1" applyAlignment="1">
      <alignment horizontal="right" vertical="center"/>
    </xf>
    <xf numFmtId="0" fontId="0" fillId="6" borderId="10" xfId="0" applyFill="1" applyBorder="1" applyAlignment="1">
      <alignment horizontal="right" vertical="center"/>
    </xf>
    <xf numFmtId="0" fontId="5" fillId="0" borderId="1" xfId="3"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4" fillId="8" borderId="1" xfId="3" applyFont="1" applyFill="1" applyBorder="1" applyAlignment="1">
      <alignment horizontal="center" vertical="center"/>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4" fillId="8" borderId="5" xfId="3" applyFont="1" applyFill="1" applyBorder="1" applyAlignment="1">
      <alignment horizontal="center" vertical="center"/>
    </xf>
    <xf numFmtId="0" fontId="4" fillId="0" borderId="15" xfId="3" applyFont="1" applyFill="1" applyBorder="1" applyAlignment="1">
      <alignment vertical="center"/>
    </xf>
    <xf numFmtId="0" fontId="14" fillId="0" borderId="37"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45" xfId="0" applyFont="1" applyBorder="1" applyAlignment="1">
      <alignment horizontal="center" vertical="center" textRotation="255"/>
    </xf>
    <xf numFmtId="0" fontId="30" fillId="0" borderId="0" xfId="0" applyFont="1">
      <alignment vertical="center"/>
    </xf>
  </cellXfs>
  <cellStyles count="5">
    <cellStyle name="パーセント" xfId="2" builtinId="5"/>
    <cellStyle name="桁区切り" xfId="1" builtinId="6"/>
    <cellStyle name="標準" xfId="0" builtinId="0"/>
    <cellStyle name="標準_H20及びH21対比コメント 2" xfId="3"/>
    <cellStyle name="標準_財務分析（法人番号1～100）" xfId="4"/>
  </cellStyles>
  <dxfs count="44">
    <dxf>
      <font>
        <color theme="0"/>
      </font>
    </dxf>
    <dxf>
      <font>
        <color rgb="FFFF0000"/>
      </font>
    </dxf>
    <dxf>
      <font>
        <color theme="0"/>
      </font>
    </dxf>
    <dxf>
      <font>
        <color rgb="FFFF0000"/>
      </font>
    </dxf>
    <dxf>
      <font>
        <color theme="0"/>
      </font>
    </dxf>
    <dxf>
      <font>
        <color theme="0"/>
      </font>
    </dxf>
    <dxf>
      <font>
        <color theme="0"/>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1038226</xdr:colOff>
      <xdr:row>3</xdr:row>
      <xdr:rowOff>95250</xdr:rowOff>
    </xdr:from>
    <xdr:to>
      <xdr:col>3</xdr:col>
      <xdr:colOff>3848101</xdr:colOff>
      <xdr:row>8</xdr:row>
      <xdr:rowOff>25213</xdr:rowOff>
    </xdr:to>
    <xdr:sp macro="" textlink="">
      <xdr:nvSpPr>
        <xdr:cNvPr id="2" name="テキスト ボックス 1"/>
        <xdr:cNvSpPr txBox="1"/>
      </xdr:nvSpPr>
      <xdr:spPr>
        <a:xfrm>
          <a:off x="4200526" y="923925"/>
          <a:ext cx="4152900" cy="13110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社福用の計算シートです。（社福以外の法人は</a:t>
          </a:r>
          <a:r>
            <a:rPr kumimoji="1" lang="en-US" altLang="ja-JP" sz="2000"/>
            <a:t>【</a:t>
          </a:r>
          <a:r>
            <a:rPr kumimoji="1" lang="ja-JP" altLang="en-US" sz="2000"/>
            <a:t>ＮＰＯ・その他法人用</a:t>
          </a:r>
          <a:r>
            <a:rPr kumimoji="1" lang="en-US" altLang="ja-JP" sz="2000"/>
            <a:t>】</a:t>
          </a:r>
          <a:r>
            <a:rPr kumimoji="1" lang="ja-JP" altLang="en-US" sz="2000"/>
            <a:t>のシートを使用して下さい。）</a:t>
          </a:r>
        </a:p>
      </xdr:txBody>
    </xdr:sp>
    <xdr:clientData/>
  </xdr:twoCellAnchor>
  <xdr:twoCellAnchor>
    <xdr:from>
      <xdr:col>1</xdr:col>
      <xdr:colOff>1000125</xdr:colOff>
      <xdr:row>10</xdr:row>
      <xdr:rowOff>0</xdr:rowOff>
    </xdr:from>
    <xdr:to>
      <xdr:col>3</xdr:col>
      <xdr:colOff>3581400</xdr:colOff>
      <xdr:row>15</xdr:row>
      <xdr:rowOff>180976</xdr:rowOff>
    </xdr:to>
    <xdr:sp macro="" textlink="">
      <xdr:nvSpPr>
        <xdr:cNvPr id="3" name="テキスト ボックス 2"/>
        <xdr:cNvSpPr txBox="1"/>
      </xdr:nvSpPr>
      <xdr:spPr>
        <a:xfrm>
          <a:off x="1562100" y="2762250"/>
          <a:ext cx="6524625" cy="15621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手順</a:t>
          </a:r>
          <a:r>
            <a:rPr kumimoji="1" lang="en-US" altLang="ja-JP" sz="1200"/>
            <a:t>】</a:t>
          </a:r>
        </a:p>
        <a:p>
          <a:r>
            <a:rPr kumimoji="1" lang="ja-JP" altLang="en-US" sz="1200"/>
            <a:t>１</a:t>
          </a:r>
          <a:r>
            <a:rPr kumimoji="1" lang="en-US" altLang="ja-JP" sz="1200"/>
            <a:t>.</a:t>
          </a:r>
          <a:r>
            <a:rPr kumimoji="1" lang="ja-JP" altLang="en-US" sz="1200"/>
            <a:t>　各年度の決算書を各シートに入力してください。</a:t>
          </a:r>
          <a:endParaRPr kumimoji="1" lang="en-US" altLang="ja-JP" sz="1200"/>
        </a:p>
        <a:p>
          <a:r>
            <a:rPr kumimoji="1" lang="ja-JP" altLang="en-US" sz="1200"/>
            <a:t>２</a:t>
          </a:r>
          <a:r>
            <a:rPr kumimoji="1" lang="en-US" altLang="ja-JP" sz="1200"/>
            <a:t>.</a:t>
          </a:r>
          <a:r>
            <a:rPr kumimoji="1" lang="ja-JP" altLang="en-US" sz="1200"/>
            <a:t>　比較シート（担当者用）は自動計算されます。出力された数値に誤りが無いか確認してください。</a:t>
          </a:r>
          <a:endParaRPr kumimoji="1" lang="en-US" altLang="ja-JP" sz="1200"/>
        </a:p>
        <a:p>
          <a:r>
            <a:rPr kumimoji="1" lang="ja-JP" altLang="en-US" sz="1200"/>
            <a:t>３</a:t>
          </a:r>
          <a:r>
            <a:rPr kumimoji="1" lang="en-US" altLang="ja-JP" sz="1200"/>
            <a:t>.</a:t>
          </a:r>
          <a:r>
            <a:rPr kumimoji="1" lang="ja-JP" altLang="en-US" sz="1200"/>
            <a:t>　☆比較シート様式（簡易版）☆も自動計算されます。財務指標に問題がないか確認してください。</a:t>
          </a:r>
          <a:endParaRPr kumimoji="1" lang="en-US" altLang="ja-JP" sz="1200"/>
        </a:p>
        <a:p>
          <a:r>
            <a:rPr kumimoji="1" lang="ja-JP" altLang="en-US" sz="1200"/>
            <a:t>４</a:t>
          </a:r>
          <a:r>
            <a:rPr kumimoji="1" lang="en-US" altLang="ja-JP" sz="1200"/>
            <a:t>.</a:t>
          </a:r>
          <a:r>
            <a:rPr kumimoji="1" lang="ja-JP" altLang="en-US" sz="1200"/>
            <a:t>　指標が引っ掛かった場合は、その原因及び今後の改善見込みについて示した資料を添付してください。</a:t>
          </a:r>
        </a:p>
      </xdr:txBody>
    </xdr:sp>
    <xdr:clientData/>
  </xdr:twoCellAnchor>
  <xdr:twoCellAnchor>
    <xdr:from>
      <xdr:col>2</xdr:col>
      <xdr:colOff>676275</xdr:colOff>
      <xdr:row>16</xdr:row>
      <xdr:rowOff>123825</xdr:rowOff>
    </xdr:from>
    <xdr:to>
      <xdr:col>3</xdr:col>
      <xdr:colOff>3543300</xdr:colOff>
      <xdr:row>22</xdr:row>
      <xdr:rowOff>238125</xdr:rowOff>
    </xdr:to>
    <xdr:sp macro="" textlink="">
      <xdr:nvSpPr>
        <xdr:cNvPr id="4" name="テキスト ボックス 3"/>
        <xdr:cNvSpPr txBox="1"/>
      </xdr:nvSpPr>
      <xdr:spPr>
        <a:xfrm>
          <a:off x="3838575" y="4543425"/>
          <a:ext cx="4210050" cy="1771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注意事項</a:t>
          </a:r>
          <a:r>
            <a:rPr kumimoji="1" lang="en-US" altLang="ja-JP" sz="1100"/>
            <a:t>】</a:t>
          </a:r>
          <a:r>
            <a:rPr kumimoji="1" lang="ja-JP" altLang="en-US" sz="1100"/>
            <a:t>　</a:t>
          </a:r>
          <a:endParaRPr kumimoji="1" lang="en-US" altLang="ja-JP" sz="1100"/>
        </a:p>
        <a:p>
          <a:r>
            <a:rPr kumimoji="1" lang="ja-JP" altLang="en-US" sz="1100"/>
            <a:t>「☆比較シート（簡易版）」の財務指標で✓が入った事項があった場合には、その原因を事業者で分析し、原因と改善見込みを示した資料を追加で提出してください。また</a:t>
          </a:r>
          <a:r>
            <a:rPr kumimoji="1" lang="en-US" altLang="ja-JP" sz="1100"/>
            <a:t>×</a:t>
          </a:r>
          <a:r>
            <a:rPr kumimoji="1" lang="ja-JP" altLang="en-US" sz="1100"/>
            <a:t>がつく場合には、必ず、都までご相談ください。（</a:t>
          </a:r>
          <a:r>
            <a:rPr kumimoji="1" lang="en-US" altLang="ja-JP" sz="1100"/>
            <a:t>※</a:t>
          </a:r>
          <a:r>
            <a:rPr kumimoji="1" lang="ja-JP" altLang="en-US" sz="1100"/>
            <a:t>財務状況が適切でない場合は、改善されてから、補助協議をいただきますようご案内する場合もありますのでご了承ください。）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392207</xdr:colOff>
      <xdr:row>0</xdr:row>
      <xdr:rowOff>324971</xdr:rowOff>
    </xdr:from>
    <xdr:to>
      <xdr:col>15</xdr:col>
      <xdr:colOff>201707</xdr:colOff>
      <xdr:row>2</xdr:row>
      <xdr:rowOff>22411</xdr:rowOff>
    </xdr:to>
    <xdr:sp macro="" textlink="">
      <xdr:nvSpPr>
        <xdr:cNvPr id="2" name="テキスト ボックス 1"/>
        <xdr:cNvSpPr txBox="1"/>
      </xdr:nvSpPr>
      <xdr:spPr>
        <a:xfrm>
          <a:off x="6779560" y="324971"/>
          <a:ext cx="2476500" cy="3922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全て自動計算されます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D48"/>
  <sheetViews>
    <sheetView view="pageBreakPreview" zoomScaleNormal="115" zoomScaleSheetLayoutView="100" zoomScalePageLayoutView="40" workbookViewId="0">
      <selection activeCell="F7" sqref="F7"/>
    </sheetView>
  </sheetViews>
  <sheetFormatPr defaultRowHeight="13.2" x14ac:dyDescent="0.2"/>
  <cols>
    <col min="1" max="1" width="7.33203125" customWidth="1"/>
    <col min="2" max="2" width="34.109375" customWidth="1"/>
    <col min="3" max="3" width="17.6640625" customWidth="1"/>
    <col min="4" max="4" width="55.6640625" customWidth="1"/>
    <col min="254" max="254" width="6.77734375" customWidth="1"/>
    <col min="255" max="255" width="32" customWidth="1"/>
    <col min="256" max="256" width="17" customWidth="1"/>
    <col min="257" max="258" width="40.44140625" customWidth="1"/>
    <col min="259" max="259" width="40.6640625" customWidth="1"/>
    <col min="510" max="510" width="6.77734375" customWidth="1"/>
    <col min="511" max="511" width="32" customWidth="1"/>
    <col min="512" max="512" width="17" customWidth="1"/>
    <col min="513" max="514" width="40.44140625" customWidth="1"/>
    <col min="515" max="515" width="40.6640625" customWidth="1"/>
    <col min="766" max="766" width="6.77734375" customWidth="1"/>
    <col min="767" max="767" width="32" customWidth="1"/>
    <col min="768" max="768" width="17" customWidth="1"/>
    <col min="769" max="770" width="40.44140625" customWidth="1"/>
    <col min="771" max="771" width="40.6640625" customWidth="1"/>
    <col min="1022" max="1022" width="6.77734375" customWidth="1"/>
    <col min="1023" max="1023" width="32" customWidth="1"/>
    <col min="1024" max="1024" width="17" customWidth="1"/>
    <col min="1025" max="1026" width="40.44140625" customWidth="1"/>
    <col min="1027" max="1027" width="40.6640625" customWidth="1"/>
    <col min="1278" max="1278" width="6.77734375" customWidth="1"/>
    <col min="1279" max="1279" width="32" customWidth="1"/>
    <col min="1280" max="1280" width="17" customWidth="1"/>
    <col min="1281" max="1282" width="40.44140625" customWidth="1"/>
    <col min="1283" max="1283" width="40.6640625" customWidth="1"/>
    <col min="1534" max="1534" width="6.77734375" customWidth="1"/>
    <col min="1535" max="1535" width="32" customWidth="1"/>
    <col min="1536" max="1536" width="17" customWidth="1"/>
    <col min="1537" max="1538" width="40.44140625" customWidth="1"/>
    <col min="1539" max="1539" width="40.6640625" customWidth="1"/>
    <col min="1790" max="1790" width="6.77734375" customWidth="1"/>
    <col min="1791" max="1791" width="32" customWidth="1"/>
    <col min="1792" max="1792" width="17" customWidth="1"/>
    <col min="1793" max="1794" width="40.44140625" customWidth="1"/>
    <col min="1795" max="1795" width="40.6640625" customWidth="1"/>
    <col min="2046" max="2046" width="6.77734375" customWidth="1"/>
    <col min="2047" max="2047" width="32" customWidth="1"/>
    <col min="2048" max="2048" width="17" customWidth="1"/>
    <col min="2049" max="2050" width="40.44140625" customWidth="1"/>
    <col min="2051" max="2051" width="40.6640625" customWidth="1"/>
    <col min="2302" max="2302" width="6.77734375" customWidth="1"/>
    <col min="2303" max="2303" width="32" customWidth="1"/>
    <col min="2304" max="2304" width="17" customWidth="1"/>
    <col min="2305" max="2306" width="40.44140625" customWidth="1"/>
    <col min="2307" max="2307" width="40.6640625" customWidth="1"/>
    <col min="2558" max="2558" width="6.77734375" customWidth="1"/>
    <col min="2559" max="2559" width="32" customWidth="1"/>
    <col min="2560" max="2560" width="17" customWidth="1"/>
    <col min="2561" max="2562" width="40.44140625" customWidth="1"/>
    <col min="2563" max="2563" width="40.6640625" customWidth="1"/>
    <col min="2814" max="2814" width="6.77734375" customWidth="1"/>
    <col min="2815" max="2815" width="32" customWidth="1"/>
    <col min="2816" max="2816" width="17" customWidth="1"/>
    <col min="2817" max="2818" width="40.44140625" customWidth="1"/>
    <col min="2819" max="2819" width="40.6640625" customWidth="1"/>
    <col min="3070" max="3070" width="6.77734375" customWidth="1"/>
    <col min="3071" max="3071" width="32" customWidth="1"/>
    <col min="3072" max="3072" width="17" customWidth="1"/>
    <col min="3073" max="3074" width="40.44140625" customWidth="1"/>
    <col min="3075" max="3075" width="40.6640625" customWidth="1"/>
    <col min="3326" max="3326" width="6.77734375" customWidth="1"/>
    <col min="3327" max="3327" width="32" customWidth="1"/>
    <col min="3328" max="3328" width="17" customWidth="1"/>
    <col min="3329" max="3330" width="40.44140625" customWidth="1"/>
    <col min="3331" max="3331" width="40.6640625" customWidth="1"/>
    <col min="3582" max="3582" width="6.77734375" customWidth="1"/>
    <col min="3583" max="3583" width="32" customWidth="1"/>
    <col min="3584" max="3584" width="17" customWidth="1"/>
    <col min="3585" max="3586" width="40.44140625" customWidth="1"/>
    <col min="3587" max="3587" width="40.6640625" customWidth="1"/>
    <col min="3838" max="3838" width="6.77734375" customWidth="1"/>
    <col min="3839" max="3839" width="32" customWidth="1"/>
    <col min="3840" max="3840" width="17" customWidth="1"/>
    <col min="3841" max="3842" width="40.44140625" customWidth="1"/>
    <col min="3843" max="3843" width="40.6640625" customWidth="1"/>
    <col min="4094" max="4094" width="6.77734375" customWidth="1"/>
    <col min="4095" max="4095" width="32" customWidth="1"/>
    <col min="4096" max="4096" width="17" customWidth="1"/>
    <col min="4097" max="4098" width="40.44140625" customWidth="1"/>
    <col min="4099" max="4099" width="40.6640625" customWidth="1"/>
    <col min="4350" max="4350" width="6.77734375" customWidth="1"/>
    <col min="4351" max="4351" width="32" customWidth="1"/>
    <col min="4352" max="4352" width="17" customWidth="1"/>
    <col min="4353" max="4354" width="40.44140625" customWidth="1"/>
    <col min="4355" max="4355" width="40.6640625" customWidth="1"/>
    <col min="4606" max="4606" width="6.77734375" customWidth="1"/>
    <col min="4607" max="4607" width="32" customWidth="1"/>
    <col min="4608" max="4608" width="17" customWidth="1"/>
    <col min="4609" max="4610" width="40.44140625" customWidth="1"/>
    <col min="4611" max="4611" width="40.6640625" customWidth="1"/>
    <col min="4862" max="4862" width="6.77734375" customWidth="1"/>
    <col min="4863" max="4863" width="32" customWidth="1"/>
    <col min="4864" max="4864" width="17" customWidth="1"/>
    <col min="4865" max="4866" width="40.44140625" customWidth="1"/>
    <col min="4867" max="4867" width="40.6640625" customWidth="1"/>
    <col min="5118" max="5118" width="6.77734375" customWidth="1"/>
    <col min="5119" max="5119" width="32" customWidth="1"/>
    <col min="5120" max="5120" width="17" customWidth="1"/>
    <col min="5121" max="5122" width="40.44140625" customWidth="1"/>
    <col min="5123" max="5123" width="40.6640625" customWidth="1"/>
    <col min="5374" max="5374" width="6.77734375" customWidth="1"/>
    <col min="5375" max="5375" width="32" customWidth="1"/>
    <col min="5376" max="5376" width="17" customWidth="1"/>
    <col min="5377" max="5378" width="40.44140625" customWidth="1"/>
    <col min="5379" max="5379" width="40.6640625" customWidth="1"/>
    <col min="5630" max="5630" width="6.77734375" customWidth="1"/>
    <col min="5631" max="5631" width="32" customWidth="1"/>
    <col min="5632" max="5632" width="17" customWidth="1"/>
    <col min="5633" max="5634" width="40.44140625" customWidth="1"/>
    <col min="5635" max="5635" width="40.6640625" customWidth="1"/>
    <col min="5886" max="5886" width="6.77734375" customWidth="1"/>
    <col min="5887" max="5887" width="32" customWidth="1"/>
    <col min="5888" max="5888" width="17" customWidth="1"/>
    <col min="5889" max="5890" width="40.44140625" customWidth="1"/>
    <col min="5891" max="5891" width="40.6640625" customWidth="1"/>
    <col min="6142" max="6142" width="6.77734375" customWidth="1"/>
    <col min="6143" max="6143" width="32" customWidth="1"/>
    <col min="6144" max="6144" width="17" customWidth="1"/>
    <col min="6145" max="6146" width="40.44140625" customWidth="1"/>
    <col min="6147" max="6147" width="40.6640625" customWidth="1"/>
    <col min="6398" max="6398" width="6.77734375" customWidth="1"/>
    <col min="6399" max="6399" width="32" customWidth="1"/>
    <col min="6400" max="6400" width="17" customWidth="1"/>
    <col min="6401" max="6402" width="40.44140625" customWidth="1"/>
    <col min="6403" max="6403" width="40.6640625" customWidth="1"/>
    <col min="6654" max="6654" width="6.77734375" customWidth="1"/>
    <col min="6655" max="6655" width="32" customWidth="1"/>
    <col min="6656" max="6656" width="17" customWidth="1"/>
    <col min="6657" max="6658" width="40.44140625" customWidth="1"/>
    <col min="6659" max="6659" width="40.6640625" customWidth="1"/>
    <col min="6910" max="6910" width="6.77734375" customWidth="1"/>
    <col min="6911" max="6911" width="32" customWidth="1"/>
    <col min="6912" max="6912" width="17" customWidth="1"/>
    <col min="6913" max="6914" width="40.44140625" customWidth="1"/>
    <col min="6915" max="6915" width="40.6640625" customWidth="1"/>
    <col min="7166" max="7166" width="6.77734375" customWidth="1"/>
    <col min="7167" max="7167" width="32" customWidth="1"/>
    <col min="7168" max="7168" width="17" customWidth="1"/>
    <col min="7169" max="7170" width="40.44140625" customWidth="1"/>
    <col min="7171" max="7171" width="40.6640625" customWidth="1"/>
    <col min="7422" max="7422" width="6.77734375" customWidth="1"/>
    <col min="7423" max="7423" width="32" customWidth="1"/>
    <col min="7424" max="7424" width="17" customWidth="1"/>
    <col min="7425" max="7426" width="40.44140625" customWidth="1"/>
    <col min="7427" max="7427" width="40.6640625" customWidth="1"/>
    <col min="7678" max="7678" width="6.77734375" customWidth="1"/>
    <col min="7679" max="7679" width="32" customWidth="1"/>
    <col min="7680" max="7680" width="17" customWidth="1"/>
    <col min="7681" max="7682" width="40.44140625" customWidth="1"/>
    <col min="7683" max="7683" width="40.6640625" customWidth="1"/>
    <col min="7934" max="7934" width="6.77734375" customWidth="1"/>
    <col min="7935" max="7935" width="32" customWidth="1"/>
    <col min="7936" max="7936" width="17" customWidth="1"/>
    <col min="7937" max="7938" width="40.44140625" customWidth="1"/>
    <col min="7939" max="7939" width="40.6640625" customWidth="1"/>
    <col min="8190" max="8190" width="6.77734375" customWidth="1"/>
    <col min="8191" max="8191" width="32" customWidth="1"/>
    <col min="8192" max="8192" width="17" customWidth="1"/>
    <col min="8193" max="8194" width="40.44140625" customWidth="1"/>
    <col min="8195" max="8195" width="40.6640625" customWidth="1"/>
    <col min="8446" max="8446" width="6.77734375" customWidth="1"/>
    <col min="8447" max="8447" width="32" customWidth="1"/>
    <col min="8448" max="8448" width="17" customWidth="1"/>
    <col min="8449" max="8450" width="40.44140625" customWidth="1"/>
    <col min="8451" max="8451" width="40.6640625" customWidth="1"/>
    <col min="8702" max="8702" width="6.77734375" customWidth="1"/>
    <col min="8703" max="8703" width="32" customWidth="1"/>
    <col min="8704" max="8704" width="17" customWidth="1"/>
    <col min="8705" max="8706" width="40.44140625" customWidth="1"/>
    <col min="8707" max="8707" width="40.6640625" customWidth="1"/>
    <col min="8958" max="8958" width="6.77734375" customWidth="1"/>
    <col min="8959" max="8959" width="32" customWidth="1"/>
    <col min="8960" max="8960" width="17" customWidth="1"/>
    <col min="8961" max="8962" width="40.44140625" customWidth="1"/>
    <col min="8963" max="8963" width="40.6640625" customWidth="1"/>
    <col min="9214" max="9214" width="6.77734375" customWidth="1"/>
    <col min="9215" max="9215" width="32" customWidth="1"/>
    <col min="9216" max="9216" width="17" customWidth="1"/>
    <col min="9217" max="9218" width="40.44140625" customWidth="1"/>
    <col min="9219" max="9219" width="40.6640625" customWidth="1"/>
    <col min="9470" max="9470" width="6.77734375" customWidth="1"/>
    <col min="9471" max="9471" width="32" customWidth="1"/>
    <col min="9472" max="9472" width="17" customWidth="1"/>
    <col min="9473" max="9474" width="40.44140625" customWidth="1"/>
    <col min="9475" max="9475" width="40.6640625" customWidth="1"/>
    <col min="9726" max="9726" width="6.77734375" customWidth="1"/>
    <col min="9727" max="9727" width="32" customWidth="1"/>
    <col min="9728" max="9728" width="17" customWidth="1"/>
    <col min="9729" max="9730" width="40.44140625" customWidth="1"/>
    <col min="9731" max="9731" width="40.6640625" customWidth="1"/>
    <col min="9982" max="9982" width="6.77734375" customWidth="1"/>
    <col min="9983" max="9983" width="32" customWidth="1"/>
    <col min="9984" max="9984" width="17" customWidth="1"/>
    <col min="9985" max="9986" width="40.44140625" customWidth="1"/>
    <col min="9987" max="9987" width="40.6640625" customWidth="1"/>
    <col min="10238" max="10238" width="6.77734375" customWidth="1"/>
    <col min="10239" max="10239" width="32" customWidth="1"/>
    <col min="10240" max="10240" width="17" customWidth="1"/>
    <col min="10241" max="10242" width="40.44140625" customWidth="1"/>
    <col min="10243" max="10243" width="40.6640625" customWidth="1"/>
    <col min="10494" max="10494" width="6.77734375" customWidth="1"/>
    <col min="10495" max="10495" width="32" customWidth="1"/>
    <col min="10496" max="10496" width="17" customWidth="1"/>
    <col min="10497" max="10498" width="40.44140625" customWidth="1"/>
    <col min="10499" max="10499" width="40.6640625" customWidth="1"/>
    <col min="10750" max="10750" width="6.77734375" customWidth="1"/>
    <col min="10751" max="10751" width="32" customWidth="1"/>
    <col min="10752" max="10752" width="17" customWidth="1"/>
    <col min="10753" max="10754" width="40.44140625" customWidth="1"/>
    <col min="10755" max="10755" width="40.6640625" customWidth="1"/>
    <col min="11006" max="11006" width="6.77734375" customWidth="1"/>
    <col min="11007" max="11007" width="32" customWidth="1"/>
    <col min="11008" max="11008" width="17" customWidth="1"/>
    <col min="11009" max="11010" width="40.44140625" customWidth="1"/>
    <col min="11011" max="11011" width="40.6640625" customWidth="1"/>
    <col min="11262" max="11262" width="6.77734375" customWidth="1"/>
    <col min="11263" max="11263" width="32" customWidth="1"/>
    <col min="11264" max="11264" width="17" customWidth="1"/>
    <col min="11265" max="11266" width="40.44140625" customWidth="1"/>
    <col min="11267" max="11267" width="40.6640625" customWidth="1"/>
    <col min="11518" max="11518" width="6.77734375" customWidth="1"/>
    <col min="11519" max="11519" width="32" customWidth="1"/>
    <col min="11520" max="11520" width="17" customWidth="1"/>
    <col min="11521" max="11522" width="40.44140625" customWidth="1"/>
    <col min="11523" max="11523" width="40.6640625" customWidth="1"/>
    <col min="11774" max="11774" width="6.77734375" customWidth="1"/>
    <col min="11775" max="11775" width="32" customWidth="1"/>
    <col min="11776" max="11776" width="17" customWidth="1"/>
    <col min="11777" max="11778" width="40.44140625" customWidth="1"/>
    <col min="11779" max="11779" width="40.6640625" customWidth="1"/>
    <col min="12030" max="12030" width="6.77734375" customWidth="1"/>
    <col min="12031" max="12031" width="32" customWidth="1"/>
    <col min="12032" max="12032" width="17" customWidth="1"/>
    <col min="12033" max="12034" width="40.44140625" customWidth="1"/>
    <col min="12035" max="12035" width="40.6640625" customWidth="1"/>
    <col min="12286" max="12286" width="6.77734375" customWidth="1"/>
    <col min="12287" max="12287" width="32" customWidth="1"/>
    <col min="12288" max="12288" width="17" customWidth="1"/>
    <col min="12289" max="12290" width="40.44140625" customWidth="1"/>
    <col min="12291" max="12291" width="40.6640625" customWidth="1"/>
    <col min="12542" max="12542" width="6.77734375" customWidth="1"/>
    <col min="12543" max="12543" width="32" customWidth="1"/>
    <col min="12544" max="12544" width="17" customWidth="1"/>
    <col min="12545" max="12546" width="40.44140625" customWidth="1"/>
    <col min="12547" max="12547" width="40.6640625" customWidth="1"/>
    <col min="12798" max="12798" width="6.77734375" customWidth="1"/>
    <col min="12799" max="12799" width="32" customWidth="1"/>
    <col min="12800" max="12800" width="17" customWidth="1"/>
    <col min="12801" max="12802" width="40.44140625" customWidth="1"/>
    <col min="12803" max="12803" width="40.6640625" customWidth="1"/>
    <col min="13054" max="13054" width="6.77734375" customWidth="1"/>
    <col min="13055" max="13055" width="32" customWidth="1"/>
    <col min="13056" max="13056" width="17" customWidth="1"/>
    <col min="13057" max="13058" width="40.44140625" customWidth="1"/>
    <col min="13059" max="13059" width="40.6640625" customWidth="1"/>
    <col min="13310" max="13310" width="6.77734375" customWidth="1"/>
    <col min="13311" max="13311" width="32" customWidth="1"/>
    <col min="13312" max="13312" width="17" customWidth="1"/>
    <col min="13313" max="13314" width="40.44140625" customWidth="1"/>
    <col min="13315" max="13315" width="40.6640625" customWidth="1"/>
    <col min="13566" max="13566" width="6.77734375" customWidth="1"/>
    <col min="13567" max="13567" width="32" customWidth="1"/>
    <col min="13568" max="13568" width="17" customWidth="1"/>
    <col min="13569" max="13570" width="40.44140625" customWidth="1"/>
    <col min="13571" max="13571" width="40.6640625" customWidth="1"/>
    <col min="13822" max="13822" width="6.77734375" customWidth="1"/>
    <col min="13823" max="13823" width="32" customWidth="1"/>
    <col min="13824" max="13824" width="17" customWidth="1"/>
    <col min="13825" max="13826" width="40.44140625" customWidth="1"/>
    <col min="13827" max="13827" width="40.6640625" customWidth="1"/>
    <col min="14078" max="14078" width="6.77734375" customWidth="1"/>
    <col min="14079" max="14079" width="32" customWidth="1"/>
    <col min="14080" max="14080" width="17" customWidth="1"/>
    <col min="14081" max="14082" width="40.44140625" customWidth="1"/>
    <col min="14083" max="14083" width="40.6640625" customWidth="1"/>
    <col min="14334" max="14334" width="6.77734375" customWidth="1"/>
    <col min="14335" max="14335" width="32" customWidth="1"/>
    <col min="14336" max="14336" width="17" customWidth="1"/>
    <col min="14337" max="14338" width="40.44140625" customWidth="1"/>
    <col min="14339" max="14339" width="40.6640625" customWidth="1"/>
    <col min="14590" max="14590" width="6.77734375" customWidth="1"/>
    <col min="14591" max="14591" width="32" customWidth="1"/>
    <col min="14592" max="14592" width="17" customWidth="1"/>
    <col min="14593" max="14594" width="40.44140625" customWidth="1"/>
    <col min="14595" max="14595" width="40.6640625" customWidth="1"/>
    <col min="14846" max="14846" width="6.77734375" customWidth="1"/>
    <col min="14847" max="14847" width="32" customWidth="1"/>
    <col min="14848" max="14848" width="17" customWidth="1"/>
    <col min="14849" max="14850" width="40.44140625" customWidth="1"/>
    <col min="14851" max="14851" width="40.6640625" customWidth="1"/>
    <col min="15102" max="15102" width="6.77734375" customWidth="1"/>
    <col min="15103" max="15103" width="32" customWidth="1"/>
    <col min="15104" max="15104" width="17" customWidth="1"/>
    <col min="15105" max="15106" width="40.44140625" customWidth="1"/>
    <col min="15107" max="15107" width="40.6640625" customWidth="1"/>
    <col min="15358" max="15358" width="6.77734375" customWidth="1"/>
    <col min="15359" max="15359" width="32" customWidth="1"/>
    <col min="15360" max="15360" width="17" customWidth="1"/>
    <col min="15361" max="15362" width="40.44140625" customWidth="1"/>
    <col min="15363" max="15363" width="40.6640625" customWidth="1"/>
    <col min="15614" max="15614" width="6.77734375" customWidth="1"/>
    <col min="15615" max="15615" width="32" customWidth="1"/>
    <col min="15616" max="15616" width="17" customWidth="1"/>
    <col min="15617" max="15618" width="40.44140625" customWidth="1"/>
    <col min="15619" max="15619" width="40.6640625" customWidth="1"/>
    <col min="15870" max="15870" width="6.77734375" customWidth="1"/>
    <col min="15871" max="15871" width="32" customWidth="1"/>
    <col min="15872" max="15872" width="17" customWidth="1"/>
    <col min="15873" max="15874" width="40.44140625" customWidth="1"/>
    <col min="15875" max="15875" width="40.6640625" customWidth="1"/>
    <col min="16126" max="16126" width="6.77734375" customWidth="1"/>
    <col min="16127" max="16127" width="32" customWidth="1"/>
    <col min="16128" max="16128" width="17" customWidth="1"/>
    <col min="16129" max="16130" width="40.44140625" customWidth="1"/>
    <col min="16131" max="16131" width="40.6640625" customWidth="1"/>
  </cols>
  <sheetData>
    <row r="1" spans="1:4" ht="21.75" customHeight="1" thickBot="1" x14ac:dyDescent="0.25">
      <c r="A1" s="36"/>
      <c r="B1" s="37" t="s">
        <v>61</v>
      </c>
      <c r="C1" s="38" t="s">
        <v>62</v>
      </c>
      <c r="D1" s="39" t="s">
        <v>152</v>
      </c>
    </row>
    <row r="2" spans="1:4" ht="21.75" customHeight="1" x14ac:dyDescent="0.2">
      <c r="A2" s="183" t="s">
        <v>3</v>
      </c>
      <c r="B2" s="40" t="s">
        <v>108</v>
      </c>
      <c r="C2" s="41"/>
      <c r="D2" s="42" t="s">
        <v>63</v>
      </c>
    </row>
    <row r="3" spans="1:4" ht="21.75" customHeight="1" x14ac:dyDescent="0.2">
      <c r="A3" s="184"/>
      <c r="B3" s="43" t="s">
        <v>98</v>
      </c>
      <c r="C3" s="44"/>
      <c r="D3" s="45" t="s">
        <v>64</v>
      </c>
    </row>
    <row r="4" spans="1:4" ht="21.75" customHeight="1" x14ac:dyDescent="0.2">
      <c r="A4" s="184"/>
      <c r="B4" s="47" t="s">
        <v>109</v>
      </c>
      <c r="C4" s="44"/>
      <c r="D4" s="46" t="s">
        <v>65</v>
      </c>
    </row>
    <row r="5" spans="1:4" ht="21.75" customHeight="1" x14ac:dyDescent="0.2">
      <c r="A5" s="184"/>
      <c r="B5" s="47" t="s">
        <v>99</v>
      </c>
      <c r="C5" s="44"/>
      <c r="D5" s="46" t="s">
        <v>66</v>
      </c>
    </row>
    <row r="6" spans="1:4" ht="21.75" customHeight="1" x14ac:dyDescent="0.2">
      <c r="A6" s="184"/>
      <c r="B6" s="47" t="s">
        <v>110</v>
      </c>
      <c r="C6" s="44"/>
      <c r="D6" s="46" t="s">
        <v>67</v>
      </c>
    </row>
    <row r="7" spans="1:4" ht="21.75" customHeight="1" x14ac:dyDescent="0.2">
      <c r="A7" s="184"/>
      <c r="B7" s="50" t="s">
        <v>100</v>
      </c>
      <c r="C7" s="44"/>
      <c r="D7" s="46" t="s">
        <v>97</v>
      </c>
    </row>
    <row r="8" spans="1:4" ht="21.75" customHeight="1" x14ac:dyDescent="0.2">
      <c r="A8" s="184"/>
      <c r="B8" s="49" t="s">
        <v>101</v>
      </c>
      <c r="C8" s="44"/>
      <c r="D8" s="46" t="s">
        <v>68</v>
      </c>
    </row>
    <row r="9" spans="1:4" ht="21.75" customHeight="1" x14ac:dyDescent="0.2">
      <c r="A9" s="184"/>
      <c r="B9" s="49" t="s">
        <v>102</v>
      </c>
      <c r="C9" s="44"/>
      <c r="D9" s="46" t="s">
        <v>68</v>
      </c>
    </row>
    <row r="10" spans="1:4" ht="21.75" customHeight="1" x14ac:dyDescent="0.2">
      <c r="A10" s="184"/>
      <c r="B10" s="50" t="s">
        <v>103</v>
      </c>
      <c r="C10" s="44"/>
      <c r="D10" s="46" t="s">
        <v>69</v>
      </c>
    </row>
    <row r="11" spans="1:4" ht="21.75" customHeight="1" x14ac:dyDescent="0.2">
      <c r="A11" s="184"/>
      <c r="B11" s="50" t="s">
        <v>104</v>
      </c>
      <c r="C11" s="44"/>
      <c r="D11" s="46" t="s">
        <v>70</v>
      </c>
    </row>
    <row r="12" spans="1:4" ht="21.75" customHeight="1" x14ac:dyDescent="0.2">
      <c r="A12" s="184"/>
      <c r="B12" s="47" t="s">
        <v>111</v>
      </c>
      <c r="C12" s="44"/>
      <c r="D12" s="46" t="s">
        <v>71</v>
      </c>
    </row>
    <row r="13" spans="1:4" ht="21.75" customHeight="1" x14ac:dyDescent="0.2">
      <c r="A13" s="184"/>
      <c r="B13" s="47" t="s">
        <v>105</v>
      </c>
      <c r="C13" s="44"/>
      <c r="D13" s="46" t="s">
        <v>72</v>
      </c>
    </row>
    <row r="14" spans="1:4" ht="21.75" customHeight="1" x14ac:dyDescent="0.2">
      <c r="A14" s="184"/>
      <c r="B14" s="51" t="s">
        <v>106</v>
      </c>
      <c r="C14" s="44"/>
      <c r="D14" s="46" t="s">
        <v>73</v>
      </c>
    </row>
    <row r="15" spans="1:4" ht="21.75" customHeight="1" x14ac:dyDescent="0.2">
      <c r="A15" s="184"/>
      <c r="B15" s="51" t="s">
        <v>107</v>
      </c>
      <c r="C15" s="44"/>
      <c r="D15" s="46" t="s">
        <v>74</v>
      </c>
    </row>
    <row r="16" spans="1:4" ht="21.75" customHeight="1" thickBot="1" x14ac:dyDescent="0.25">
      <c r="A16" s="184"/>
      <c r="B16" s="47" t="s">
        <v>112</v>
      </c>
      <c r="C16" s="44"/>
      <c r="D16" s="46" t="s">
        <v>75</v>
      </c>
    </row>
    <row r="17" spans="1:4" ht="21.75" customHeight="1" thickBot="1" x14ac:dyDescent="0.25">
      <c r="A17" s="185"/>
      <c r="B17" s="52" t="s">
        <v>76</v>
      </c>
      <c r="C17" s="53">
        <f>(C2+C4)-(C6+C12+C16)</f>
        <v>0</v>
      </c>
      <c r="D17" s="54" t="s">
        <v>77</v>
      </c>
    </row>
    <row r="18" spans="1:4" ht="21.75" customHeight="1" x14ac:dyDescent="0.2">
      <c r="A18" s="186" t="s">
        <v>168</v>
      </c>
      <c r="B18" s="64" t="s">
        <v>117</v>
      </c>
      <c r="C18" s="48"/>
      <c r="D18" s="58" t="s">
        <v>86</v>
      </c>
    </row>
    <row r="19" spans="1:4" ht="21.75" customHeight="1" x14ac:dyDescent="0.2">
      <c r="A19" s="186"/>
      <c r="B19" s="64" t="s">
        <v>118</v>
      </c>
      <c r="C19" s="48"/>
      <c r="D19" s="58" t="s">
        <v>87</v>
      </c>
    </row>
    <row r="20" spans="1:4" ht="21.75" customHeight="1" x14ac:dyDescent="0.2">
      <c r="A20" s="184"/>
      <c r="B20" s="128" t="s">
        <v>113</v>
      </c>
      <c r="C20" s="60">
        <f>C18-C19</f>
        <v>0</v>
      </c>
      <c r="D20" s="57" t="s">
        <v>81</v>
      </c>
    </row>
    <row r="21" spans="1:4" ht="21.75" customHeight="1" x14ac:dyDescent="0.2">
      <c r="A21" s="184"/>
      <c r="B21" s="51" t="s">
        <v>136</v>
      </c>
      <c r="C21" s="48"/>
      <c r="D21" s="58" t="s">
        <v>137</v>
      </c>
    </row>
    <row r="22" spans="1:4" ht="21.75" customHeight="1" x14ac:dyDescent="0.2">
      <c r="A22" s="184"/>
      <c r="B22" s="51" t="s">
        <v>139</v>
      </c>
      <c r="C22" s="48"/>
      <c r="D22" s="58" t="s">
        <v>138</v>
      </c>
    </row>
    <row r="23" spans="1:4" ht="21.75" customHeight="1" x14ac:dyDescent="0.2">
      <c r="A23" s="184"/>
      <c r="B23" s="66" t="s">
        <v>119</v>
      </c>
      <c r="C23" s="67"/>
      <c r="D23" s="68" t="s">
        <v>88</v>
      </c>
    </row>
    <row r="24" spans="1:4" ht="21.75" customHeight="1" x14ac:dyDescent="0.2">
      <c r="A24" s="184"/>
      <c r="B24" s="66" t="s">
        <v>120</v>
      </c>
      <c r="C24" s="67"/>
      <c r="D24" s="68" t="s">
        <v>89</v>
      </c>
    </row>
    <row r="25" spans="1:4" ht="21.75" customHeight="1" x14ac:dyDescent="0.2">
      <c r="A25" s="184"/>
      <c r="B25" s="59" t="s">
        <v>114</v>
      </c>
      <c r="C25" s="60">
        <f>C23-C24</f>
        <v>0</v>
      </c>
      <c r="D25" s="57" t="s">
        <v>81</v>
      </c>
    </row>
    <row r="26" spans="1:4" ht="21.75" customHeight="1" x14ac:dyDescent="0.2">
      <c r="A26" s="184"/>
      <c r="B26" s="51" t="s">
        <v>121</v>
      </c>
      <c r="C26" s="48"/>
      <c r="D26" s="58" t="s">
        <v>90</v>
      </c>
    </row>
    <row r="27" spans="1:4" ht="21.75" customHeight="1" x14ac:dyDescent="0.2">
      <c r="A27" s="184"/>
      <c r="B27" s="55" t="s">
        <v>115</v>
      </c>
      <c r="C27" s="56">
        <f>C20+C25+C26</f>
        <v>0</v>
      </c>
      <c r="D27" s="57" t="s">
        <v>81</v>
      </c>
    </row>
    <row r="28" spans="1:4" ht="21.75" customHeight="1" x14ac:dyDescent="0.2">
      <c r="A28" s="184"/>
      <c r="B28" s="69" t="s">
        <v>122</v>
      </c>
      <c r="C28" s="70"/>
      <c r="D28" s="71" t="s">
        <v>135</v>
      </c>
    </row>
    <row r="29" spans="1:4" ht="21.75" customHeight="1" thickBot="1" x14ac:dyDescent="0.25">
      <c r="A29" s="185"/>
      <c r="B29" s="72" t="s">
        <v>116</v>
      </c>
      <c r="C29" s="73">
        <f>C27+C28</f>
        <v>0</v>
      </c>
      <c r="D29" s="74" t="s">
        <v>81</v>
      </c>
    </row>
    <row r="30" spans="1:4" ht="21.75" customHeight="1" x14ac:dyDescent="0.2">
      <c r="A30" s="186" t="s">
        <v>169</v>
      </c>
      <c r="B30" s="47" t="s">
        <v>123</v>
      </c>
      <c r="C30" s="48"/>
      <c r="D30" s="46" t="s">
        <v>79</v>
      </c>
    </row>
    <row r="31" spans="1:4" ht="21.75" customHeight="1" x14ac:dyDescent="0.2">
      <c r="A31" s="186"/>
      <c r="B31" s="47" t="s">
        <v>124</v>
      </c>
      <c r="C31" s="48"/>
      <c r="D31" s="46" t="s">
        <v>80</v>
      </c>
    </row>
    <row r="32" spans="1:4" ht="21.75" customHeight="1" x14ac:dyDescent="0.2">
      <c r="A32" s="186"/>
      <c r="B32" s="55" t="s">
        <v>125</v>
      </c>
      <c r="C32" s="56">
        <f>C30-C31</f>
        <v>0</v>
      </c>
      <c r="D32" s="57" t="s">
        <v>81</v>
      </c>
    </row>
    <row r="33" spans="1:4" ht="21.75" customHeight="1" x14ac:dyDescent="0.2">
      <c r="A33" s="186"/>
      <c r="B33" s="51" t="s">
        <v>126</v>
      </c>
      <c r="C33" s="48"/>
      <c r="D33" s="46" t="s">
        <v>82</v>
      </c>
    </row>
    <row r="34" spans="1:4" ht="21.75" customHeight="1" x14ac:dyDescent="0.2">
      <c r="A34" s="186"/>
      <c r="B34" s="51" t="s">
        <v>127</v>
      </c>
      <c r="C34" s="48"/>
      <c r="D34" s="46" t="s">
        <v>83</v>
      </c>
    </row>
    <row r="35" spans="1:4" ht="21.75" customHeight="1" x14ac:dyDescent="0.2">
      <c r="A35" s="186"/>
      <c r="B35" s="55" t="s">
        <v>128</v>
      </c>
      <c r="C35" s="56">
        <f>C33-C34</f>
        <v>0</v>
      </c>
      <c r="D35" s="57" t="s">
        <v>81</v>
      </c>
    </row>
    <row r="36" spans="1:4" ht="21.75" customHeight="1" x14ac:dyDescent="0.2">
      <c r="A36" s="186"/>
      <c r="B36" s="55" t="s">
        <v>129</v>
      </c>
      <c r="C36" s="56">
        <f>C32+C35</f>
        <v>0</v>
      </c>
      <c r="D36" s="57" t="s">
        <v>81</v>
      </c>
    </row>
    <row r="37" spans="1:4" ht="21.75" customHeight="1" x14ac:dyDescent="0.2">
      <c r="A37" s="186"/>
      <c r="B37" s="47" t="s">
        <v>130</v>
      </c>
      <c r="C37" s="48"/>
      <c r="D37" s="58" t="s">
        <v>84</v>
      </c>
    </row>
    <row r="38" spans="1:4" ht="21.75" customHeight="1" x14ac:dyDescent="0.2">
      <c r="A38" s="186"/>
      <c r="B38" s="59" t="s">
        <v>131</v>
      </c>
      <c r="C38" s="60">
        <f>SUM(C36:C37)</f>
        <v>0</v>
      </c>
      <c r="D38" s="57" t="s">
        <v>81</v>
      </c>
    </row>
    <row r="39" spans="1:4" ht="21.75" customHeight="1" x14ac:dyDescent="0.2">
      <c r="A39" s="186"/>
      <c r="B39" s="147" t="s">
        <v>173</v>
      </c>
      <c r="C39" s="148"/>
      <c r="D39" s="149" t="s">
        <v>164</v>
      </c>
    </row>
    <row r="40" spans="1:4" ht="21.75" customHeight="1" x14ac:dyDescent="0.2">
      <c r="A40" s="186"/>
      <c r="B40" s="147" t="s">
        <v>174</v>
      </c>
      <c r="C40" s="148"/>
      <c r="D40" s="149" t="s">
        <v>165</v>
      </c>
    </row>
    <row r="41" spans="1:4" ht="21.75" customHeight="1" x14ac:dyDescent="0.2">
      <c r="A41" s="186"/>
      <c r="B41" s="145" t="s">
        <v>163</v>
      </c>
      <c r="C41" s="146">
        <f>C39-C40</f>
        <v>0</v>
      </c>
      <c r="D41" s="56" t="s">
        <v>81</v>
      </c>
    </row>
    <row r="42" spans="1:4" ht="21.75" customHeight="1" thickBot="1" x14ac:dyDescent="0.25">
      <c r="A42" s="187"/>
      <c r="B42" s="61" t="s">
        <v>132</v>
      </c>
      <c r="C42" s="62"/>
      <c r="D42" s="63" t="s">
        <v>85</v>
      </c>
    </row>
    <row r="43" spans="1:4" ht="21.75" customHeight="1" x14ac:dyDescent="0.2">
      <c r="A43" s="188" t="s">
        <v>91</v>
      </c>
      <c r="B43" s="127" t="s">
        <v>92</v>
      </c>
      <c r="C43" s="75" t="e">
        <f>$C$2/$C$6</f>
        <v>#DIV/0!</v>
      </c>
      <c r="D43" s="156"/>
    </row>
    <row r="44" spans="1:4" ht="21.75" customHeight="1" x14ac:dyDescent="0.2">
      <c r="A44" s="189"/>
      <c r="B44" s="128" t="s">
        <v>93</v>
      </c>
      <c r="C44" s="76" t="e">
        <f>$C$16/($C$2+$C$4)</f>
        <v>#DIV/0!</v>
      </c>
      <c r="D44" s="157"/>
    </row>
    <row r="45" spans="1:4" ht="21.75" customHeight="1" x14ac:dyDescent="0.2">
      <c r="A45" s="189"/>
      <c r="B45" s="128" t="s">
        <v>94</v>
      </c>
      <c r="C45" s="76" t="e">
        <f>$C$4/($C$12+$C$16)</f>
        <v>#DIV/0!</v>
      </c>
      <c r="D45" s="157"/>
    </row>
    <row r="46" spans="1:4" ht="21.75" customHeight="1" x14ac:dyDescent="0.2">
      <c r="A46" s="189"/>
      <c r="B46" s="128" t="s">
        <v>95</v>
      </c>
      <c r="C46" s="76" t="e">
        <f>$C$36/$C$30</f>
        <v>#DIV/0!</v>
      </c>
      <c r="D46" s="157"/>
    </row>
    <row r="47" spans="1:4" ht="21.75" customHeight="1" x14ac:dyDescent="0.2">
      <c r="A47" s="189"/>
      <c r="B47" s="128" t="s">
        <v>143</v>
      </c>
      <c r="C47" s="122" t="e">
        <f>$C$7/($C$20+$C$21+$C$22)</f>
        <v>#DIV/0!</v>
      </c>
      <c r="D47" s="157"/>
    </row>
    <row r="48" spans="1:4" ht="21.75" customHeight="1" thickBot="1" x14ac:dyDescent="0.25">
      <c r="A48" s="190"/>
      <c r="B48" s="129" t="s">
        <v>170</v>
      </c>
      <c r="C48" s="140" t="e">
        <f>($C$13+$C$14+$C$15)/($C$30)</f>
        <v>#DIV/0!</v>
      </c>
      <c r="D48" s="158"/>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58"/>
  <sheetViews>
    <sheetView tabSelected="1" view="pageBreakPreview" topLeftCell="A55" zoomScale="145" zoomScaleNormal="85" zoomScaleSheetLayoutView="145" zoomScalePageLayoutView="85" workbookViewId="0">
      <selection activeCell="AP61" sqref="AP61"/>
    </sheetView>
  </sheetViews>
  <sheetFormatPr defaultRowHeight="13.2" x14ac:dyDescent="0.2"/>
  <cols>
    <col min="1" max="1" width="2.6640625" customWidth="1"/>
    <col min="2" max="15" width="2.88671875" customWidth="1"/>
    <col min="16" max="68" width="2.6640625" customWidth="1"/>
  </cols>
  <sheetData>
    <row r="1" spans="1:68" ht="16.2" x14ac:dyDescent="0.2">
      <c r="A1" s="455" t="s">
        <v>211</v>
      </c>
    </row>
    <row r="2" spans="1:68" ht="10.199999999999999" customHeight="1" x14ac:dyDescent="0.2">
      <c r="A2" s="455"/>
    </row>
    <row r="3" spans="1:68" ht="26.25" customHeight="1" thickBot="1" x14ac:dyDescent="0.25">
      <c r="A3" s="304" t="s">
        <v>202</v>
      </c>
      <c r="B3" s="305"/>
      <c r="C3" s="305"/>
      <c r="D3" s="305"/>
      <c r="E3" s="305"/>
      <c r="F3" s="305"/>
      <c r="G3" s="305"/>
      <c r="H3" s="305"/>
      <c r="I3" s="305"/>
      <c r="J3" s="305"/>
      <c r="K3" s="305"/>
      <c r="L3" s="305"/>
      <c r="M3" s="305"/>
      <c r="N3" s="305"/>
      <c r="O3" s="305"/>
      <c r="P3" s="1"/>
      <c r="Q3" s="1"/>
      <c r="R3" s="1"/>
      <c r="S3" s="1"/>
      <c r="T3" s="1"/>
      <c r="U3" s="3"/>
      <c r="V3" s="3"/>
      <c r="W3" s="3"/>
      <c r="X3" s="3"/>
      <c r="Y3" s="3"/>
      <c r="Z3" s="3"/>
      <c r="AA3" s="3"/>
      <c r="AB3" s="3"/>
      <c r="AC3" s="3"/>
      <c r="AD3" s="3"/>
      <c r="AE3" s="3"/>
      <c r="AF3" s="3"/>
      <c r="AG3" s="3"/>
      <c r="AH3" s="4"/>
      <c r="AI3" s="4"/>
      <c r="AJ3" s="4"/>
      <c r="AK3" s="4"/>
      <c r="AL3" s="4"/>
      <c r="AM3" s="4"/>
      <c r="AN3" s="4"/>
      <c r="AO3" s="4"/>
      <c r="AP3" s="3"/>
      <c r="AQ3" s="1"/>
      <c r="AR3" s="3"/>
      <c r="AS3" s="1"/>
      <c r="AT3" s="1"/>
      <c r="AU3" s="1"/>
      <c r="AV3" s="1"/>
      <c r="AW3" s="1"/>
      <c r="AX3" s="1"/>
      <c r="AY3" s="1"/>
      <c r="AZ3" s="1"/>
      <c r="BA3" s="1"/>
      <c r="BB3" s="1"/>
      <c r="BC3" s="1"/>
      <c r="BD3" s="1"/>
      <c r="BE3" s="1"/>
      <c r="BF3" s="1"/>
      <c r="BG3" s="1"/>
      <c r="BH3" s="1"/>
      <c r="BI3" s="1"/>
      <c r="BJ3" s="1"/>
      <c r="BK3" s="1"/>
      <c r="BL3" s="1"/>
      <c r="BM3" s="1"/>
      <c r="BN3" s="1"/>
      <c r="BO3" s="1"/>
      <c r="BP3" s="1"/>
    </row>
    <row r="4" spans="1:68" ht="10.5" customHeight="1" x14ac:dyDescent="0.2">
      <c r="A4" s="325" t="s">
        <v>0</v>
      </c>
      <c r="B4" s="326"/>
      <c r="C4" s="326"/>
      <c r="D4" s="326"/>
      <c r="E4" s="326"/>
      <c r="F4" s="326"/>
      <c r="G4" s="326"/>
      <c r="H4" s="326"/>
      <c r="I4" s="326"/>
      <c r="J4" s="326"/>
      <c r="K4" s="326"/>
      <c r="L4" s="326"/>
      <c r="M4" s="326"/>
      <c r="N4" s="327"/>
      <c r="O4" s="328"/>
      <c r="P4" s="333"/>
      <c r="Q4" s="334"/>
      <c r="R4" s="334"/>
      <c r="S4" s="334"/>
      <c r="T4" s="334"/>
      <c r="U4" s="334"/>
      <c r="V4" s="334"/>
      <c r="W4" s="334"/>
      <c r="X4" s="334"/>
      <c r="Y4" s="334"/>
      <c r="Z4" s="334"/>
      <c r="AA4" s="334"/>
      <c r="AB4" s="334"/>
      <c r="AC4" s="334"/>
      <c r="AD4" s="334"/>
      <c r="AE4" s="334"/>
      <c r="AF4" s="334"/>
      <c r="AG4" s="335"/>
      <c r="AH4" s="6"/>
      <c r="AI4" s="6"/>
      <c r="AJ4" s="6"/>
      <c r="AK4" s="6"/>
      <c r="AL4" s="6"/>
      <c r="AM4" s="6"/>
      <c r="AN4" s="6"/>
      <c r="AO4" s="6"/>
      <c r="AP4" s="8"/>
      <c r="AQ4" s="134"/>
      <c r="AR4" s="134"/>
      <c r="AS4" s="134"/>
      <c r="AT4" s="134"/>
      <c r="AU4" s="134"/>
      <c r="AV4" s="134"/>
      <c r="AW4" s="134"/>
      <c r="AX4" s="134"/>
      <c r="AY4" s="134"/>
      <c r="AZ4" s="134"/>
      <c r="BA4" s="134"/>
      <c r="BB4" s="134"/>
      <c r="BC4" s="134"/>
      <c r="BD4" s="134"/>
      <c r="BE4" s="134"/>
      <c r="BF4" s="134"/>
      <c r="BG4" s="172"/>
      <c r="BH4" s="176" t="s">
        <v>191</v>
      </c>
      <c r="BI4" s="171"/>
      <c r="BJ4" s="171"/>
      <c r="BK4" s="171"/>
      <c r="BL4" s="171"/>
      <c r="BM4" s="171"/>
      <c r="BN4" s="171"/>
      <c r="BO4" s="171"/>
      <c r="BP4" s="181"/>
    </row>
    <row r="5" spans="1:68" ht="12.75" customHeight="1" thickBot="1" x14ac:dyDescent="0.25">
      <c r="A5" s="329"/>
      <c r="B5" s="330"/>
      <c r="C5" s="330"/>
      <c r="D5" s="330"/>
      <c r="E5" s="330"/>
      <c r="F5" s="330"/>
      <c r="G5" s="330"/>
      <c r="H5" s="330"/>
      <c r="I5" s="330"/>
      <c r="J5" s="330"/>
      <c r="K5" s="330"/>
      <c r="L5" s="330"/>
      <c r="M5" s="330"/>
      <c r="N5" s="331"/>
      <c r="O5" s="332"/>
      <c r="P5" s="336"/>
      <c r="Q5" s="337"/>
      <c r="R5" s="337"/>
      <c r="S5" s="337"/>
      <c r="T5" s="337"/>
      <c r="U5" s="337"/>
      <c r="V5" s="337"/>
      <c r="W5" s="337"/>
      <c r="X5" s="337"/>
      <c r="Y5" s="337"/>
      <c r="Z5" s="337"/>
      <c r="AA5" s="337"/>
      <c r="AB5" s="337"/>
      <c r="AC5" s="337"/>
      <c r="AD5" s="337"/>
      <c r="AE5" s="337"/>
      <c r="AF5" s="337"/>
      <c r="AG5" s="338"/>
      <c r="AH5" s="6"/>
      <c r="AI5" s="6"/>
      <c r="AJ5" s="6"/>
      <c r="AK5" s="6"/>
      <c r="AL5" s="6"/>
      <c r="AM5" s="6"/>
      <c r="AN5" s="6"/>
      <c r="AO5" s="6"/>
      <c r="AP5" s="135" t="s">
        <v>189</v>
      </c>
      <c r="AQ5" s="134"/>
      <c r="AR5" s="134"/>
      <c r="AS5" s="134"/>
      <c r="AT5" s="134"/>
      <c r="AU5" s="134"/>
      <c r="AV5" s="134"/>
      <c r="AW5" s="134"/>
      <c r="AX5" s="134"/>
      <c r="AY5" s="179" t="s">
        <v>190</v>
      </c>
      <c r="AZ5" s="134"/>
      <c r="BA5" s="134"/>
      <c r="BB5" s="134"/>
      <c r="BC5" s="134"/>
      <c r="BD5" s="134"/>
      <c r="BE5" s="134"/>
      <c r="BF5" s="134"/>
      <c r="BG5" s="172"/>
      <c r="BH5" s="177" t="s">
        <v>192</v>
      </c>
      <c r="BI5" s="134"/>
      <c r="BJ5" s="134"/>
      <c r="BK5" s="134"/>
      <c r="BL5" s="134"/>
      <c r="BM5" s="134"/>
      <c r="BN5" s="134"/>
      <c r="BO5" s="134"/>
      <c r="BP5" s="182"/>
    </row>
    <row r="6" spans="1:68" ht="12" customHeight="1" x14ac:dyDescent="0.2">
      <c r="A6" s="168"/>
      <c r="B6" s="168"/>
      <c r="C6" s="168"/>
      <c r="D6" s="168"/>
      <c r="E6" s="168"/>
      <c r="F6" s="168"/>
      <c r="G6" s="168"/>
      <c r="H6" s="168"/>
      <c r="I6" s="168"/>
      <c r="J6" s="168"/>
      <c r="K6" s="168"/>
      <c r="L6" s="168"/>
      <c r="M6" s="168"/>
      <c r="N6" s="169"/>
      <c r="O6" s="169"/>
      <c r="P6" s="170"/>
      <c r="Q6" s="170"/>
      <c r="R6" s="170"/>
      <c r="S6" s="170"/>
      <c r="T6" s="170"/>
      <c r="U6" s="170"/>
      <c r="V6" s="170"/>
      <c r="W6" s="170"/>
      <c r="X6" s="170"/>
      <c r="Y6" s="170"/>
      <c r="Z6" s="170"/>
      <c r="AA6" s="170"/>
      <c r="AB6" s="170"/>
      <c r="AC6" s="170"/>
      <c r="AD6" s="170"/>
      <c r="AE6" s="170"/>
      <c r="AF6" s="170"/>
      <c r="AG6" s="170"/>
      <c r="AH6" s="6"/>
      <c r="AI6" s="6"/>
      <c r="AJ6" s="6"/>
      <c r="AK6" s="6"/>
      <c r="AL6" s="6"/>
      <c r="AM6" s="6"/>
      <c r="AN6" s="6"/>
      <c r="AO6" s="6"/>
      <c r="AP6" s="135"/>
      <c r="AQ6" s="134"/>
      <c r="AR6" s="134"/>
      <c r="AS6" s="134"/>
      <c r="AT6" s="134"/>
      <c r="AU6" s="134"/>
      <c r="AV6" s="134"/>
      <c r="AW6" s="134"/>
      <c r="AX6" s="134"/>
      <c r="AY6" s="180" t="s">
        <v>188</v>
      </c>
      <c r="AZ6" s="134"/>
      <c r="BA6" s="134"/>
      <c r="BB6" s="134"/>
      <c r="BC6" s="134"/>
      <c r="BD6" s="134"/>
      <c r="BE6" s="134"/>
      <c r="BF6" s="134"/>
      <c r="BG6" s="172"/>
      <c r="BH6" s="177" t="s">
        <v>193</v>
      </c>
      <c r="BI6" s="134"/>
      <c r="BJ6" s="134"/>
      <c r="BK6" s="134"/>
      <c r="BL6" s="134"/>
      <c r="BM6" s="134"/>
      <c r="BN6" s="134"/>
      <c r="BO6" s="134"/>
      <c r="BP6" s="182"/>
    </row>
    <row r="7" spans="1:68" ht="13.8" thickBot="1" x14ac:dyDescent="0.25">
      <c r="A7" s="9"/>
      <c r="B7" s="9"/>
      <c r="C7" s="9"/>
      <c r="D7" s="9"/>
      <c r="E7" s="9"/>
      <c r="F7" s="9"/>
      <c r="G7" s="9"/>
      <c r="H7" s="9"/>
      <c r="I7" s="9"/>
      <c r="J7" s="9"/>
      <c r="K7" s="9"/>
      <c r="L7" s="9"/>
      <c r="M7" s="10"/>
      <c r="N7" s="9"/>
      <c r="O7" s="10"/>
      <c r="P7" s="10"/>
      <c r="Q7" s="10"/>
      <c r="R7" s="10"/>
      <c r="S7" s="10"/>
      <c r="T7" s="10"/>
      <c r="U7" s="7"/>
      <c r="V7" s="7"/>
      <c r="W7" s="7"/>
      <c r="X7" s="7"/>
      <c r="Y7" s="7"/>
      <c r="Z7" s="7"/>
      <c r="AA7" s="7"/>
      <c r="AB7" s="7"/>
      <c r="AC7" s="7"/>
      <c r="AD7" s="7"/>
      <c r="AE7" s="7"/>
      <c r="AF7" s="7"/>
      <c r="AG7" s="7"/>
      <c r="AH7" s="10"/>
      <c r="AI7" s="10"/>
      <c r="AJ7" s="10"/>
      <c r="AK7" s="10"/>
      <c r="AL7" s="10"/>
      <c r="AM7" s="10"/>
      <c r="AN7" s="10"/>
      <c r="AO7" s="10"/>
      <c r="AP7" s="7"/>
      <c r="AR7" s="132"/>
      <c r="AS7" s="132"/>
      <c r="AT7" s="132"/>
      <c r="AU7" s="132"/>
      <c r="AV7" s="132"/>
      <c r="AW7" s="161"/>
      <c r="AX7" s="132"/>
      <c r="AY7" s="132"/>
      <c r="AZ7" s="132"/>
      <c r="BA7" s="132"/>
      <c r="BB7" s="136"/>
      <c r="BC7" s="132"/>
      <c r="BD7" s="160"/>
      <c r="BE7" s="160"/>
      <c r="BF7" s="160"/>
      <c r="BG7" s="175"/>
      <c r="BH7" s="178" t="s">
        <v>194</v>
      </c>
      <c r="BI7" s="173"/>
      <c r="BJ7" s="173"/>
      <c r="BK7" s="173"/>
      <c r="BL7" s="173"/>
      <c r="BM7" s="173"/>
      <c r="BN7" s="173"/>
      <c r="BO7" s="173"/>
      <c r="BP7" s="174"/>
    </row>
    <row r="8" spans="1:68" ht="13.5" customHeight="1" x14ac:dyDescent="0.2">
      <c r="A8" s="339" t="s">
        <v>42</v>
      </c>
      <c r="B8" s="340"/>
      <c r="C8" s="340"/>
      <c r="D8" s="340"/>
      <c r="E8" s="340"/>
      <c r="F8" s="340"/>
      <c r="G8" s="340"/>
      <c r="H8" s="340"/>
      <c r="I8" s="340"/>
      <c r="J8" s="340"/>
      <c r="K8" s="340"/>
      <c r="L8" s="340"/>
      <c r="M8" s="340"/>
      <c r="N8" s="340"/>
      <c r="O8" s="340"/>
      <c r="P8" s="342" t="s">
        <v>204</v>
      </c>
      <c r="Q8" s="276"/>
      <c r="R8" s="276"/>
      <c r="S8" s="276"/>
      <c r="T8" s="276"/>
      <c r="U8" s="343"/>
      <c r="V8" s="275" t="s">
        <v>205</v>
      </c>
      <c r="W8" s="276"/>
      <c r="X8" s="276"/>
      <c r="Y8" s="276"/>
      <c r="Z8" s="276"/>
      <c r="AA8" s="277"/>
      <c r="AB8" s="275" t="s">
        <v>206</v>
      </c>
      <c r="AC8" s="276"/>
      <c r="AD8" s="276"/>
      <c r="AE8" s="276"/>
      <c r="AF8" s="276"/>
      <c r="AG8" s="280"/>
      <c r="AH8" s="288" t="s">
        <v>210</v>
      </c>
      <c r="AI8" s="289"/>
      <c r="AJ8" s="289"/>
      <c r="AK8" s="289"/>
      <c r="AL8" s="289"/>
      <c r="AM8" s="290"/>
      <c r="AN8" s="142"/>
      <c r="AO8" s="142"/>
      <c r="AP8" s="301" t="s">
        <v>184</v>
      </c>
      <c r="AQ8" s="302"/>
      <c r="AR8" s="302"/>
      <c r="AS8" s="302"/>
      <c r="AT8" s="302"/>
      <c r="AU8" s="302"/>
      <c r="AV8" s="302"/>
      <c r="AW8" s="302"/>
      <c r="AX8" s="302"/>
      <c r="AY8" s="302"/>
      <c r="AZ8" s="302"/>
      <c r="BA8" s="302"/>
      <c r="BB8" s="302"/>
      <c r="BC8" s="302"/>
      <c r="BD8" s="302"/>
      <c r="BE8" s="302"/>
      <c r="BF8" s="302"/>
      <c r="BG8" s="344"/>
      <c r="BH8" s="344"/>
      <c r="BI8" s="344"/>
      <c r="BJ8" s="344"/>
      <c r="BK8" s="344"/>
      <c r="BL8" s="344"/>
      <c r="BM8" s="344"/>
      <c r="BN8" s="302"/>
      <c r="BO8" s="344"/>
      <c r="BP8" s="345"/>
    </row>
    <row r="9" spans="1:68" ht="13.5" customHeight="1" x14ac:dyDescent="0.2">
      <c r="A9" s="252"/>
      <c r="B9" s="341"/>
      <c r="C9" s="341"/>
      <c r="D9" s="341"/>
      <c r="E9" s="341"/>
      <c r="F9" s="341"/>
      <c r="G9" s="341"/>
      <c r="H9" s="341"/>
      <c r="I9" s="341"/>
      <c r="J9" s="341"/>
      <c r="K9" s="341"/>
      <c r="L9" s="341"/>
      <c r="M9" s="341"/>
      <c r="N9" s="341"/>
      <c r="O9" s="253"/>
      <c r="P9" s="223"/>
      <c r="Q9" s="224"/>
      <c r="R9" s="224"/>
      <c r="S9" s="224"/>
      <c r="T9" s="224"/>
      <c r="U9" s="279"/>
      <c r="V9" s="278"/>
      <c r="W9" s="224"/>
      <c r="X9" s="224"/>
      <c r="Y9" s="224"/>
      <c r="Z9" s="224"/>
      <c r="AA9" s="279"/>
      <c r="AB9" s="278"/>
      <c r="AC9" s="224"/>
      <c r="AD9" s="224"/>
      <c r="AE9" s="224"/>
      <c r="AF9" s="224"/>
      <c r="AG9" s="225"/>
      <c r="AH9" s="291"/>
      <c r="AI9" s="292"/>
      <c r="AJ9" s="292"/>
      <c r="AK9" s="292"/>
      <c r="AL9" s="292"/>
      <c r="AM9" s="293"/>
      <c r="AN9" s="142"/>
      <c r="AO9" s="142"/>
      <c r="AP9" s="301"/>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3"/>
    </row>
    <row r="10" spans="1:68" ht="13.2" customHeight="1" x14ac:dyDescent="0.2">
      <c r="A10" s="306"/>
      <c r="B10" s="314" t="s">
        <v>43</v>
      </c>
      <c r="C10" s="315"/>
      <c r="D10" s="315"/>
      <c r="E10" s="315"/>
      <c r="F10" s="315"/>
      <c r="G10" s="315"/>
      <c r="H10" s="315"/>
      <c r="I10" s="315"/>
      <c r="J10" s="315"/>
      <c r="K10" s="315"/>
      <c r="L10" s="315"/>
      <c r="M10" s="316"/>
      <c r="N10" s="316"/>
      <c r="O10" s="316"/>
      <c r="P10" s="311"/>
      <c r="Q10" s="312"/>
      <c r="R10" s="312"/>
      <c r="S10" s="312"/>
      <c r="T10" s="312"/>
      <c r="U10" s="312"/>
      <c r="V10" s="281"/>
      <c r="W10" s="281"/>
      <c r="X10" s="281"/>
      <c r="Y10" s="281"/>
      <c r="Z10" s="281"/>
      <c r="AA10" s="240"/>
      <c r="AB10" s="281"/>
      <c r="AC10" s="281"/>
      <c r="AD10" s="281"/>
      <c r="AE10" s="281"/>
      <c r="AF10" s="281"/>
      <c r="AG10" s="241"/>
      <c r="AH10" s="254"/>
      <c r="AI10" s="255"/>
      <c r="AJ10" s="255"/>
      <c r="AK10" s="255"/>
      <c r="AL10" s="255"/>
      <c r="AM10" s="216"/>
      <c r="AN10" s="143"/>
      <c r="AO10" s="143"/>
      <c r="AP10" s="301"/>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3"/>
    </row>
    <row r="11" spans="1:68" x14ac:dyDescent="0.2">
      <c r="A11" s="307"/>
      <c r="B11" s="317"/>
      <c r="C11" s="316"/>
      <c r="D11" s="316"/>
      <c r="E11" s="316"/>
      <c r="F11" s="316"/>
      <c r="G11" s="316"/>
      <c r="H11" s="316"/>
      <c r="I11" s="316"/>
      <c r="J11" s="316"/>
      <c r="K11" s="316"/>
      <c r="L11" s="316"/>
      <c r="M11" s="316"/>
      <c r="N11" s="316"/>
      <c r="O11" s="316"/>
      <c r="P11" s="313"/>
      <c r="Q11" s="297"/>
      <c r="R11" s="297"/>
      <c r="S11" s="297"/>
      <c r="T11" s="297"/>
      <c r="U11" s="297"/>
      <c r="V11" s="243"/>
      <c r="W11" s="243"/>
      <c r="X11" s="243"/>
      <c r="Y11" s="243"/>
      <c r="Z11" s="243"/>
      <c r="AA11" s="243"/>
      <c r="AB11" s="243"/>
      <c r="AC11" s="243"/>
      <c r="AD11" s="243"/>
      <c r="AE11" s="243"/>
      <c r="AF11" s="243"/>
      <c r="AG11" s="244"/>
      <c r="AH11" s="217"/>
      <c r="AI11" s="218"/>
      <c r="AJ11" s="218"/>
      <c r="AK11" s="218"/>
      <c r="AL11" s="218"/>
      <c r="AM11" s="219"/>
      <c r="AN11" s="143"/>
      <c r="AO11" s="143"/>
      <c r="AP11" s="301"/>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3"/>
    </row>
    <row r="12" spans="1:68" x14ac:dyDescent="0.2">
      <c r="A12" s="307"/>
      <c r="B12" s="319" t="s">
        <v>175</v>
      </c>
      <c r="C12" s="320"/>
      <c r="D12" s="320"/>
      <c r="E12" s="320"/>
      <c r="F12" s="320"/>
      <c r="G12" s="320"/>
      <c r="H12" s="320"/>
      <c r="I12" s="320"/>
      <c r="J12" s="320"/>
      <c r="K12" s="320"/>
      <c r="L12" s="320"/>
      <c r="M12" s="320"/>
      <c r="N12" s="320"/>
      <c r="O12" s="321"/>
      <c r="P12" s="227" t="e">
        <f>'比較シート（担当者用）'!$G$39</f>
        <v>#DIV/0!</v>
      </c>
      <c r="Q12" s="228"/>
      <c r="R12" s="228"/>
      <c r="S12" s="228"/>
      <c r="T12" s="228"/>
      <c r="U12" s="229"/>
      <c r="V12" s="233" t="e">
        <f>'比較シート（担当者用）'!$I$39</f>
        <v>#DIV/0!</v>
      </c>
      <c r="W12" s="228"/>
      <c r="X12" s="228"/>
      <c r="Y12" s="228"/>
      <c r="Z12" s="228"/>
      <c r="AA12" s="234"/>
      <c r="AB12" s="233" t="e">
        <f>'比較シート（担当者用）'!$N$39</f>
        <v>#DIV/0!</v>
      </c>
      <c r="AC12" s="228"/>
      <c r="AD12" s="228"/>
      <c r="AE12" s="228"/>
      <c r="AF12" s="228"/>
      <c r="AG12" s="236"/>
      <c r="AH12" s="214" t="e">
        <f>IF($AB$12&gt;100%,"　","✓")</f>
        <v>#DIV/0!</v>
      </c>
      <c r="AI12" s="215"/>
      <c r="AJ12" s="215"/>
      <c r="AK12" s="215"/>
      <c r="AL12" s="215"/>
      <c r="AM12" s="216"/>
      <c r="AN12" s="143"/>
      <c r="AO12" s="143"/>
      <c r="AP12" s="301"/>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3"/>
    </row>
    <row r="13" spans="1:68" x14ac:dyDescent="0.2">
      <c r="A13" s="307"/>
      <c r="B13" s="322"/>
      <c r="C13" s="323"/>
      <c r="D13" s="323"/>
      <c r="E13" s="323"/>
      <c r="F13" s="323"/>
      <c r="G13" s="323"/>
      <c r="H13" s="323"/>
      <c r="I13" s="323"/>
      <c r="J13" s="323"/>
      <c r="K13" s="323"/>
      <c r="L13" s="323"/>
      <c r="M13" s="323"/>
      <c r="N13" s="323"/>
      <c r="O13" s="324"/>
      <c r="P13" s="230"/>
      <c r="Q13" s="231"/>
      <c r="R13" s="231"/>
      <c r="S13" s="231"/>
      <c r="T13" s="231"/>
      <c r="U13" s="232"/>
      <c r="V13" s="235"/>
      <c r="W13" s="231"/>
      <c r="X13" s="231"/>
      <c r="Y13" s="231"/>
      <c r="Z13" s="231"/>
      <c r="AA13" s="232"/>
      <c r="AB13" s="235"/>
      <c r="AC13" s="231"/>
      <c r="AD13" s="231"/>
      <c r="AE13" s="231"/>
      <c r="AF13" s="231"/>
      <c r="AG13" s="237"/>
      <c r="AH13" s="217"/>
      <c r="AI13" s="218"/>
      <c r="AJ13" s="218"/>
      <c r="AK13" s="218"/>
      <c r="AL13" s="218"/>
      <c r="AM13" s="219"/>
      <c r="AN13" s="143"/>
      <c r="AO13" s="143"/>
      <c r="AP13" s="301" t="s">
        <v>185</v>
      </c>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3"/>
    </row>
    <row r="14" spans="1:68" x14ac:dyDescent="0.2">
      <c r="A14" s="307"/>
      <c r="B14" s="314" t="s">
        <v>45</v>
      </c>
      <c r="C14" s="315"/>
      <c r="D14" s="315"/>
      <c r="E14" s="315"/>
      <c r="F14" s="315"/>
      <c r="G14" s="315"/>
      <c r="H14" s="315"/>
      <c r="I14" s="315"/>
      <c r="J14" s="315"/>
      <c r="K14" s="315"/>
      <c r="L14" s="315"/>
      <c r="M14" s="316"/>
      <c r="N14" s="316"/>
      <c r="O14" s="316"/>
      <c r="P14" s="318"/>
      <c r="Q14" s="281"/>
      <c r="R14" s="281"/>
      <c r="S14" s="281"/>
      <c r="T14" s="281"/>
      <c r="U14" s="281"/>
      <c r="V14" s="309"/>
      <c r="W14" s="309"/>
      <c r="X14" s="309"/>
      <c r="Y14" s="309"/>
      <c r="Z14" s="309"/>
      <c r="AA14" s="310"/>
      <c r="AB14" s="282"/>
      <c r="AC14" s="282"/>
      <c r="AD14" s="282"/>
      <c r="AE14" s="282"/>
      <c r="AF14" s="282"/>
      <c r="AG14" s="283"/>
      <c r="AH14" s="286"/>
      <c r="AI14" s="287"/>
      <c r="AJ14" s="287"/>
      <c r="AK14" s="287"/>
      <c r="AL14" s="287"/>
      <c r="AM14" s="222"/>
      <c r="AN14" s="139"/>
      <c r="AO14" s="139"/>
      <c r="AP14" s="301"/>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3"/>
    </row>
    <row r="15" spans="1:68" x14ac:dyDescent="0.2">
      <c r="A15" s="307"/>
      <c r="B15" s="317"/>
      <c r="C15" s="316"/>
      <c r="D15" s="316"/>
      <c r="E15" s="316"/>
      <c r="F15" s="316"/>
      <c r="G15" s="316"/>
      <c r="H15" s="316"/>
      <c r="I15" s="316"/>
      <c r="J15" s="316"/>
      <c r="K15" s="316"/>
      <c r="L15" s="316"/>
      <c r="M15" s="316"/>
      <c r="N15" s="316"/>
      <c r="O15" s="316"/>
      <c r="P15" s="242"/>
      <c r="Q15" s="243"/>
      <c r="R15" s="243"/>
      <c r="S15" s="243"/>
      <c r="T15" s="243"/>
      <c r="U15" s="243"/>
      <c r="V15" s="284"/>
      <c r="W15" s="284"/>
      <c r="X15" s="284"/>
      <c r="Y15" s="284"/>
      <c r="Z15" s="284"/>
      <c r="AA15" s="284"/>
      <c r="AB15" s="284"/>
      <c r="AC15" s="284"/>
      <c r="AD15" s="284"/>
      <c r="AE15" s="284"/>
      <c r="AF15" s="284"/>
      <c r="AG15" s="285"/>
      <c r="AH15" s="223"/>
      <c r="AI15" s="224"/>
      <c r="AJ15" s="224"/>
      <c r="AK15" s="224"/>
      <c r="AL15" s="224"/>
      <c r="AM15" s="225"/>
      <c r="AN15" s="139"/>
      <c r="AO15" s="139"/>
      <c r="AP15" s="301"/>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3"/>
    </row>
    <row r="16" spans="1:68" x14ac:dyDescent="0.2">
      <c r="A16" s="307"/>
      <c r="B16" s="298" t="s">
        <v>46</v>
      </c>
      <c r="C16" s="299"/>
      <c r="D16" s="299"/>
      <c r="E16" s="299"/>
      <c r="F16" s="299"/>
      <c r="G16" s="299"/>
      <c r="H16" s="299"/>
      <c r="I16" s="299"/>
      <c r="J16" s="299"/>
      <c r="K16" s="299"/>
      <c r="L16" s="299"/>
      <c r="M16" s="299"/>
      <c r="N16" s="299"/>
      <c r="O16" s="299"/>
      <c r="P16" s="227" t="e">
        <f>'比較シート（担当者用）'!$G$41</f>
        <v>#DIV/0!</v>
      </c>
      <c r="Q16" s="228"/>
      <c r="R16" s="228"/>
      <c r="S16" s="228"/>
      <c r="T16" s="228"/>
      <c r="U16" s="229"/>
      <c r="V16" s="233" t="e">
        <f>'比較シート（担当者用）'!$I$41</f>
        <v>#DIV/0!</v>
      </c>
      <c r="W16" s="228"/>
      <c r="X16" s="228"/>
      <c r="Y16" s="228"/>
      <c r="Z16" s="228"/>
      <c r="AA16" s="234"/>
      <c r="AB16" s="233" t="e">
        <f>'比較シート（担当者用）'!$N$41</f>
        <v>#DIV/0!</v>
      </c>
      <c r="AC16" s="228"/>
      <c r="AD16" s="228"/>
      <c r="AE16" s="228"/>
      <c r="AF16" s="228"/>
      <c r="AG16" s="236"/>
      <c r="AH16" s="214" t="e">
        <f>IF($AB$16&gt;50%,"　","✓")</f>
        <v>#DIV/0!</v>
      </c>
      <c r="AI16" s="215"/>
      <c r="AJ16" s="215"/>
      <c r="AK16" s="215"/>
      <c r="AL16" s="215"/>
      <c r="AM16" s="216"/>
      <c r="AN16" s="143"/>
      <c r="AO16" s="143"/>
      <c r="AP16" s="301"/>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3"/>
    </row>
    <row r="17" spans="1:68" x14ac:dyDescent="0.2">
      <c r="A17" s="307"/>
      <c r="B17" s="300"/>
      <c r="C17" s="299"/>
      <c r="D17" s="299"/>
      <c r="E17" s="299"/>
      <c r="F17" s="299"/>
      <c r="G17" s="299"/>
      <c r="H17" s="299"/>
      <c r="I17" s="299"/>
      <c r="J17" s="299"/>
      <c r="K17" s="299"/>
      <c r="L17" s="299"/>
      <c r="M17" s="299"/>
      <c r="N17" s="299"/>
      <c r="O17" s="299"/>
      <c r="P17" s="230"/>
      <c r="Q17" s="231"/>
      <c r="R17" s="231"/>
      <c r="S17" s="231"/>
      <c r="T17" s="231"/>
      <c r="U17" s="232"/>
      <c r="V17" s="235"/>
      <c r="W17" s="231"/>
      <c r="X17" s="231"/>
      <c r="Y17" s="231"/>
      <c r="Z17" s="231"/>
      <c r="AA17" s="232"/>
      <c r="AB17" s="235"/>
      <c r="AC17" s="231"/>
      <c r="AD17" s="231"/>
      <c r="AE17" s="231"/>
      <c r="AF17" s="231"/>
      <c r="AG17" s="237"/>
      <c r="AH17" s="217"/>
      <c r="AI17" s="218"/>
      <c r="AJ17" s="218"/>
      <c r="AK17" s="218"/>
      <c r="AL17" s="218"/>
      <c r="AM17" s="219"/>
      <c r="AN17" s="143"/>
      <c r="AO17" s="143"/>
      <c r="AP17" s="301"/>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3"/>
    </row>
    <row r="18" spans="1:68" x14ac:dyDescent="0.2">
      <c r="A18" s="307"/>
      <c r="B18" s="298" t="s">
        <v>47</v>
      </c>
      <c r="C18" s="299"/>
      <c r="D18" s="299"/>
      <c r="E18" s="299"/>
      <c r="F18" s="299"/>
      <c r="G18" s="299"/>
      <c r="H18" s="299"/>
      <c r="I18" s="299"/>
      <c r="J18" s="299"/>
      <c r="K18" s="299"/>
      <c r="L18" s="299"/>
      <c r="M18" s="299"/>
      <c r="N18" s="299"/>
      <c r="O18" s="299"/>
      <c r="P18" s="227" t="e">
        <f>'比較シート（担当者用）'!$G$42</f>
        <v>#DIV/0!</v>
      </c>
      <c r="Q18" s="228"/>
      <c r="R18" s="228"/>
      <c r="S18" s="228"/>
      <c r="T18" s="228"/>
      <c r="U18" s="229"/>
      <c r="V18" s="233" t="e">
        <f>'比較シート（担当者用）'!$I$42</f>
        <v>#DIV/0!</v>
      </c>
      <c r="W18" s="228"/>
      <c r="X18" s="228"/>
      <c r="Y18" s="228"/>
      <c r="Z18" s="228"/>
      <c r="AA18" s="234"/>
      <c r="AB18" s="233" t="e">
        <f>'比較シート（担当者用）'!$N$42</f>
        <v>#DIV/0!</v>
      </c>
      <c r="AC18" s="228"/>
      <c r="AD18" s="228"/>
      <c r="AE18" s="228"/>
      <c r="AF18" s="228"/>
      <c r="AG18" s="236"/>
      <c r="AH18" s="214" t="e">
        <f>IF($AB$18&lt;100%,"　","✓")</f>
        <v>#DIV/0!</v>
      </c>
      <c r="AI18" s="215"/>
      <c r="AJ18" s="215"/>
      <c r="AK18" s="215"/>
      <c r="AL18" s="215"/>
      <c r="AM18" s="216"/>
      <c r="AN18" s="143"/>
      <c r="AO18" s="143"/>
      <c r="AP18" s="346" t="s">
        <v>186</v>
      </c>
      <c r="AQ18" s="347"/>
      <c r="AR18" s="347"/>
      <c r="AS18" s="347"/>
      <c r="AT18" s="347"/>
      <c r="AU18" s="347"/>
      <c r="AV18" s="347"/>
      <c r="AW18" s="347"/>
      <c r="AX18" s="347"/>
      <c r="AY18" s="347"/>
      <c r="AZ18" s="347"/>
      <c r="BA18" s="347"/>
      <c r="BB18" s="347"/>
      <c r="BC18" s="347"/>
      <c r="BD18" s="347"/>
      <c r="BE18" s="347"/>
      <c r="BF18" s="347"/>
      <c r="BG18" s="347"/>
      <c r="BH18" s="347"/>
      <c r="BI18" s="347"/>
      <c r="BJ18" s="347"/>
      <c r="BK18" s="347"/>
      <c r="BL18" s="347"/>
      <c r="BM18" s="347"/>
      <c r="BN18" s="347"/>
      <c r="BO18" s="347"/>
      <c r="BP18" s="348"/>
    </row>
    <row r="19" spans="1:68" x14ac:dyDescent="0.2">
      <c r="A19" s="308"/>
      <c r="B19" s="300"/>
      <c r="C19" s="299"/>
      <c r="D19" s="299"/>
      <c r="E19" s="299"/>
      <c r="F19" s="299"/>
      <c r="G19" s="299"/>
      <c r="H19" s="299"/>
      <c r="I19" s="299"/>
      <c r="J19" s="299"/>
      <c r="K19" s="299"/>
      <c r="L19" s="299"/>
      <c r="M19" s="299"/>
      <c r="N19" s="299"/>
      <c r="O19" s="299"/>
      <c r="P19" s="230"/>
      <c r="Q19" s="231"/>
      <c r="R19" s="231"/>
      <c r="S19" s="231"/>
      <c r="T19" s="231"/>
      <c r="U19" s="232"/>
      <c r="V19" s="235"/>
      <c r="W19" s="231"/>
      <c r="X19" s="231"/>
      <c r="Y19" s="231"/>
      <c r="Z19" s="231"/>
      <c r="AA19" s="232"/>
      <c r="AB19" s="235"/>
      <c r="AC19" s="231"/>
      <c r="AD19" s="231"/>
      <c r="AE19" s="231"/>
      <c r="AF19" s="231"/>
      <c r="AG19" s="237"/>
      <c r="AH19" s="217"/>
      <c r="AI19" s="218"/>
      <c r="AJ19" s="218"/>
      <c r="AK19" s="218"/>
      <c r="AL19" s="218"/>
      <c r="AM19" s="219"/>
      <c r="AN19" s="143"/>
      <c r="AO19" s="143"/>
      <c r="AP19" s="349"/>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350"/>
      <c r="BN19" s="350"/>
      <c r="BO19" s="350"/>
      <c r="BP19" s="351"/>
    </row>
    <row r="20" spans="1:68" ht="13.2" customHeight="1" x14ac:dyDescent="0.2">
      <c r="A20" s="250" t="s">
        <v>48</v>
      </c>
      <c r="B20" s="251"/>
      <c r="C20" s="251"/>
      <c r="D20" s="251"/>
      <c r="E20" s="251"/>
      <c r="F20" s="251"/>
      <c r="G20" s="251"/>
      <c r="H20" s="251"/>
      <c r="I20" s="251"/>
      <c r="J20" s="251"/>
      <c r="K20" s="251"/>
      <c r="L20" s="251"/>
      <c r="M20" s="251"/>
      <c r="N20" s="251"/>
      <c r="O20" s="251"/>
      <c r="P20" s="238"/>
      <c r="Q20" s="239"/>
      <c r="R20" s="239"/>
      <c r="S20" s="239"/>
      <c r="T20" s="239"/>
      <c r="U20" s="239"/>
      <c r="V20" s="240"/>
      <c r="W20" s="240"/>
      <c r="X20" s="240"/>
      <c r="Y20" s="240"/>
      <c r="Z20" s="240"/>
      <c r="AA20" s="240"/>
      <c r="AB20" s="240"/>
      <c r="AC20" s="240"/>
      <c r="AD20" s="240"/>
      <c r="AE20" s="240"/>
      <c r="AF20" s="240"/>
      <c r="AG20" s="241"/>
      <c r="AH20" s="220"/>
      <c r="AI20" s="221"/>
      <c r="AJ20" s="221"/>
      <c r="AK20" s="221"/>
      <c r="AL20" s="221"/>
      <c r="AM20" s="222"/>
      <c r="AN20" s="139"/>
      <c r="AO20" s="139"/>
      <c r="AP20" s="349"/>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1"/>
    </row>
    <row r="21" spans="1:68" x14ac:dyDescent="0.2">
      <c r="A21" s="252"/>
      <c r="B21" s="253"/>
      <c r="C21" s="253"/>
      <c r="D21" s="253"/>
      <c r="E21" s="253"/>
      <c r="F21" s="253"/>
      <c r="G21" s="253"/>
      <c r="H21" s="253"/>
      <c r="I21" s="253"/>
      <c r="J21" s="253"/>
      <c r="K21" s="253"/>
      <c r="L21" s="253"/>
      <c r="M21" s="253"/>
      <c r="N21" s="253"/>
      <c r="O21" s="253"/>
      <c r="P21" s="242"/>
      <c r="Q21" s="243"/>
      <c r="R21" s="243"/>
      <c r="S21" s="243"/>
      <c r="T21" s="243"/>
      <c r="U21" s="243"/>
      <c r="V21" s="243"/>
      <c r="W21" s="243"/>
      <c r="X21" s="243"/>
      <c r="Y21" s="243"/>
      <c r="Z21" s="243"/>
      <c r="AA21" s="243"/>
      <c r="AB21" s="243"/>
      <c r="AC21" s="243"/>
      <c r="AD21" s="243"/>
      <c r="AE21" s="243"/>
      <c r="AF21" s="243"/>
      <c r="AG21" s="244"/>
      <c r="AH21" s="223"/>
      <c r="AI21" s="224"/>
      <c r="AJ21" s="224"/>
      <c r="AK21" s="224"/>
      <c r="AL21" s="224"/>
      <c r="AM21" s="225"/>
      <c r="AN21" s="139"/>
      <c r="AO21" s="139"/>
      <c r="AP21" s="349"/>
      <c r="AQ21" s="350"/>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350"/>
      <c r="BN21" s="350"/>
      <c r="BO21" s="350"/>
      <c r="BP21" s="351"/>
    </row>
    <row r="22" spans="1:68" x14ac:dyDescent="0.2">
      <c r="A22" s="124"/>
      <c r="B22" s="294" t="s">
        <v>176</v>
      </c>
      <c r="C22" s="295"/>
      <c r="D22" s="295"/>
      <c r="E22" s="295"/>
      <c r="F22" s="295"/>
      <c r="G22" s="295"/>
      <c r="H22" s="295"/>
      <c r="I22" s="295"/>
      <c r="J22" s="295"/>
      <c r="K22" s="295"/>
      <c r="L22" s="295"/>
      <c r="M22" s="251"/>
      <c r="N22" s="251"/>
      <c r="O22" s="251"/>
      <c r="P22" s="227" t="e">
        <f>'比較シート（担当者用）'!$G$44</f>
        <v>#DIV/0!</v>
      </c>
      <c r="Q22" s="228"/>
      <c r="R22" s="228"/>
      <c r="S22" s="228"/>
      <c r="T22" s="228"/>
      <c r="U22" s="229"/>
      <c r="V22" s="233" t="e">
        <f>'比較シート（担当者用）'!$I$44</f>
        <v>#DIV/0!</v>
      </c>
      <c r="W22" s="228"/>
      <c r="X22" s="228"/>
      <c r="Y22" s="228"/>
      <c r="Z22" s="228"/>
      <c r="AA22" s="234"/>
      <c r="AB22" s="233" t="e">
        <f>'比較シート（担当者用）'!$N$44</f>
        <v>#DIV/0!</v>
      </c>
      <c r="AC22" s="228"/>
      <c r="AD22" s="228"/>
      <c r="AE22" s="228"/>
      <c r="AF22" s="228"/>
      <c r="AG22" s="236"/>
      <c r="AH22" s="214" t="e">
        <f>IF(AND(P22&lt;0,V22&lt;0,AB22&lt;0),"✓","　")</f>
        <v>#DIV/0!</v>
      </c>
      <c r="AI22" s="215"/>
      <c r="AJ22" s="215"/>
      <c r="AK22" s="215"/>
      <c r="AL22" s="215"/>
      <c r="AM22" s="216"/>
      <c r="AN22" s="143"/>
      <c r="AO22" s="143"/>
      <c r="AP22" s="349"/>
      <c r="AQ22" s="350"/>
      <c r="AR22" s="350"/>
      <c r="AS22" s="350"/>
      <c r="AT22" s="350"/>
      <c r="AU22" s="350"/>
      <c r="AV22" s="350"/>
      <c r="AW22" s="350"/>
      <c r="AX22" s="350"/>
      <c r="AY22" s="350"/>
      <c r="AZ22" s="350"/>
      <c r="BA22" s="350"/>
      <c r="BB22" s="350"/>
      <c r="BC22" s="350"/>
      <c r="BD22" s="350"/>
      <c r="BE22" s="350"/>
      <c r="BF22" s="350"/>
      <c r="BG22" s="350"/>
      <c r="BH22" s="350"/>
      <c r="BI22" s="350"/>
      <c r="BJ22" s="350"/>
      <c r="BK22" s="350"/>
      <c r="BL22" s="350"/>
      <c r="BM22" s="350"/>
      <c r="BN22" s="350"/>
      <c r="BO22" s="350"/>
      <c r="BP22" s="351"/>
    </row>
    <row r="23" spans="1:68" x14ac:dyDescent="0.2">
      <c r="A23" s="124"/>
      <c r="B23" s="296"/>
      <c r="C23" s="297"/>
      <c r="D23" s="297"/>
      <c r="E23" s="297"/>
      <c r="F23" s="297"/>
      <c r="G23" s="297"/>
      <c r="H23" s="297"/>
      <c r="I23" s="297"/>
      <c r="J23" s="297"/>
      <c r="K23" s="297"/>
      <c r="L23" s="297"/>
      <c r="M23" s="297"/>
      <c r="N23" s="297"/>
      <c r="O23" s="297"/>
      <c r="P23" s="230"/>
      <c r="Q23" s="231"/>
      <c r="R23" s="231"/>
      <c r="S23" s="231"/>
      <c r="T23" s="231"/>
      <c r="U23" s="232"/>
      <c r="V23" s="235"/>
      <c r="W23" s="231"/>
      <c r="X23" s="231"/>
      <c r="Y23" s="231"/>
      <c r="Z23" s="231"/>
      <c r="AA23" s="232"/>
      <c r="AB23" s="235"/>
      <c r="AC23" s="231"/>
      <c r="AD23" s="231"/>
      <c r="AE23" s="231"/>
      <c r="AF23" s="231"/>
      <c r="AG23" s="237"/>
      <c r="AH23" s="217"/>
      <c r="AI23" s="218"/>
      <c r="AJ23" s="218"/>
      <c r="AK23" s="218"/>
      <c r="AL23" s="218"/>
      <c r="AM23" s="219"/>
      <c r="AN23" s="143"/>
      <c r="AO23" s="143"/>
      <c r="AP23" s="352"/>
      <c r="AQ23" s="344"/>
      <c r="AR23" s="344"/>
      <c r="AS23" s="344"/>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4"/>
      <c r="BP23" s="345"/>
    </row>
    <row r="24" spans="1:68" x14ac:dyDescent="0.2">
      <c r="A24" s="250" t="s">
        <v>51</v>
      </c>
      <c r="B24" s="251"/>
      <c r="C24" s="251"/>
      <c r="D24" s="251"/>
      <c r="E24" s="251"/>
      <c r="F24" s="251"/>
      <c r="G24" s="251"/>
      <c r="H24" s="251"/>
      <c r="I24" s="251"/>
      <c r="J24" s="251"/>
      <c r="K24" s="251"/>
      <c r="L24" s="251"/>
      <c r="M24" s="251"/>
      <c r="N24" s="251"/>
      <c r="O24" s="251"/>
      <c r="P24" s="238"/>
      <c r="Q24" s="239"/>
      <c r="R24" s="239"/>
      <c r="S24" s="239"/>
      <c r="T24" s="239"/>
      <c r="U24" s="239"/>
      <c r="V24" s="240"/>
      <c r="W24" s="240"/>
      <c r="X24" s="240"/>
      <c r="Y24" s="240"/>
      <c r="Z24" s="240"/>
      <c r="AA24" s="240"/>
      <c r="AB24" s="240"/>
      <c r="AC24" s="240"/>
      <c r="AD24" s="240"/>
      <c r="AE24" s="240"/>
      <c r="AF24" s="240"/>
      <c r="AG24" s="241"/>
      <c r="AH24" s="220"/>
      <c r="AI24" s="221"/>
      <c r="AJ24" s="221"/>
      <c r="AK24" s="221"/>
      <c r="AL24" s="221"/>
      <c r="AM24" s="222"/>
      <c r="AN24" s="139"/>
      <c r="AO24" s="139"/>
      <c r="AP24" s="346" t="s">
        <v>187</v>
      </c>
      <c r="AQ24" s="347"/>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8"/>
    </row>
    <row r="25" spans="1:68" x14ac:dyDescent="0.2">
      <c r="A25" s="252"/>
      <c r="B25" s="253"/>
      <c r="C25" s="253"/>
      <c r="D25" s="253"/>
      <c r="E25" s="253"/>
      <c r="F25" s="253"/>
      <c r="G25" s="253"/>
      <c r="H25" s="253"/>
      <c r="I25" s="253"/>
      <c r="J25" s="253"/>
      <c r="K25" s="253"/>
      <c r="L25" s="253"/>
      <c r="M25" s="253"/>
      <c r="N25" s="253"/>
      <c r="O25" s="253"/>
      <c r="P25" s="242"/>
      <c r="Q25" s="243"/>
      <c r="R25" s="243"/>
      <c r="S25" s="243"/>
      <c r="T25" s="243"/>
      <c r="U25" s="243"/>
      <c r="V25" s="243"/>
      <c r="W25" s="243"/>
      <c r="X25" s="243"/>
      <c r="Y25" s="243"/>
      <c r="Z25" s="243"/>
      <c r="AA25" s="243"/>
      <c r="AB25" s="243"/>
      <c r="AC25" s="243"/>
      <c r="AD25" s="243"/>
      <c r="AE25" s="243"/>
      <c r="AF25" s="243"/>
      <c r="AG25" s="244"/>
      <c r="AH25" s="223"/>
      <c r="AI25" s="224"/>
      <c r="AJ25" s="224"/>
      <c r="AK25" s="224"/>
      <c r="AL25" s="224"/>
      <c r="AM25" s="225"/>
      <c r="AN25" s="139"/>
      <c r="AO25" s="139"/>
      <c r="AP25" s="349"/>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350"/>
      <c r="BN25" s="350"/>
      <c r="BO25" s="350"/>
      <c r="BP25" s="351"/>
    </row>
    <row r="26" spans="1:68" ht="13.2" customHeight="1" x14ac:dyDescent="0.2">
      <c r="A26" s="121"/>
      <c r="B26" s="245" t="s">
        <v>177</v>
      </c>
      <c r="C26" s="246"/>
      <c r="D26" s="246"/>
      <c r="E26" s="246"/>
      <c r="F26" s="246"/>
      <c r="G26" s="246"/>
      <c r="H26" s="246"/>
      <c r="I26" s="246"/>
      <c r="J26" s="246"/>
      <c r="K26" s="246"/>
      <c r="L26" s="246"/>
      <c r="M26" s="247"/>
      <c r="N26" s="247"/>
      <c r="O26" s="247"/>
      <c r="P26" s="227" t="e">
        <f>'比較シート（担当者用）'!$G$46</f>
        <v>#DIV/0!</v>
      </c>
      <c r="Q26" s="228"/>
      <c r="R26" s="228"/>
      <c r="S26" s="228"/>
      <c r="T26" s="228"/>
      <c r="U26" s="229"/>
      <c r="V26" s="233" t="e">
        <f>'比較シート（担当者用）'!$I$46</f>
        <v>#DIV/0!</v>
      </c>
      <c r="W26" s="228"/>
      <c r="X26" s="228"/>
      <c r="Y26" s="228"/>
      <c r="Z26" s="228"/>
      <c r="AA26" s="234"/>
      <c r="AB26" s="233" t="e">
        <f>'比較シート（担当者用）'!$N$46</f>
        <v>#DIV/0!</v>
      </c>
      <c r="AC26" s="228"/>
      <c r="AD26" s="228"/>
      <c r="AE26" s="228"/>
      <c r="AF26" s="228"/>
      <c r="AG26" s="236"/>
      <c r="AH26" s="214" t="e">
        <f>IF($AB$26&lt;100%,"　","✓")</f>
        <v>#DIV/0!</v>
      </c>
      <c r="AI26" s="215"/>
      <c r="AJ26" s="215"/>
      <c r="AK26" s="215"/>
      <c r="AL26" s="215"/>
      <c r="AM26" s="216"/>
      <c r="AN26" s="143"/>
      <c r="AO26" s="143"/>
      <c r="AP26" s="349"/>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350"/>
      <c r="BN26" s="350"/>
      <c r="BO26" s="350"/>
      <c r="BP26" s="351"/>
    </row>
    <row r="27" spans="1:68" x14ac:dyDescent="0.2">
      <c r="A27" s="124"/>
      <c r="B27" s="248"/>
      <c r="C27" s="249"/>
      <c r="D27" s="249"/>
      <c r="E27" s="249"/>
      <c r="F27" s="249"/>
      <c r="G27" s="249"/>
      <c r="H27" s="249"/>
      <c r="I27" s="249"/>
      <c r="J27" s="249"/>
      <c r="K27" s="249"/>
      <c r="L27" s="249"/>
      <c r="M27" s="249"/>
      <c r="N27" s="249"/>
      <c r="O27" s="249"/>
      <c r="P27" s="230"/>
      <c r="Q27" s="231"/>
      <c r="R27" s="231"/>
      <c r="S27" s="231"/>
      <c r="T27" s="231"/>
      <c r="U27" s="232"/>
      <c r="V27" s="235"/>
      <c r="W27" s="231"/>
      <c r="X27" s="231"/>
      <c r="Y27" s="231"/>
      <c r="Z27" s="231"/>
      <c r="AA27" s="232"/>
      <c r="AB27" s="235"/>
      <c r="AC27" s="231"/>
      <c r="AD27" s="231"/>
      <c r="AE27" s="231"/>
      <c r="AF27" s="231"/>
      <c r="AG27" s="237"/>
      <c r="AH27" s="217"/>
      <c r="AI27" s="218"/>
      <c r="AJ27" s="218"/>
      <c r="AK27" s="218"/>
      <c r="AL27" s="218"/>
      <c r="AM27" s="219"/>
      <c r="AN27" s="143"/>
      <c r="AO27" s="143"/>
      <c r="AP27" s="352"/>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c r="BN27" s="344"/>
      <c r="BO27" s="344"/>
      <c r="BP27" s="345"/>
    </row>
    <row r="28" spans="1:68" x14ac:dyDescent="0.2">
      <c r="A28" s="124"/>
      <c r="B28" s="245" t="s">
        <v>178</v>
      </c>
      <c r="C28" s="246"/>
      <c r="D28" s="246"/>
      <c r="E28" s="246"/>
      <c r="F28" s="246"/>
      <c r="G28" s="246"/>
      <c r="H28" s="246"/>
      <c r="I28" s="246"/>
      <c r="J28" s="246"/>
      <c r="K28" s="246"/>
      <c r="L28" s="246"/>
      <c r="M28" s="247"/>
      <c r="N28" s="247"/>
      <c r="O28" s="247"/>
      <c r="P28" s="227" t="e">
        <f>'比較シート（担当者用）'!$G$47</f>
        <v>#DIV/0!</v>
      </c>
      <c r="Q28" s="228"/>
      <c r="R28" s="228"/>
      <c r="S28" s="228"/>
      <c r="T28" s="228"/>
      <c r="U28" s="229"/>
      <c r="V28" s="233" t="e">
        <f>'比較シート（担当者用）'!$I$47</f>
        <v>#DIV/0!</v>
      </c>
      <c r="W28" s="228"/>
      <c r="X28" s="228"/>
      <c r="Y28" s="228"/>
      <c r="Z28" s="228"/>
      <c r="AA28" s="234"/>
      <c r="AB28" s="233" t="e">
        <f>'比較シート（担当者用）'!$N$47</f>
        <v>#DIV/0!</v>
      </c>
      <c r="AC28" s="228"/>
      <c r="AD28" s="228"/>
      <c r="AE28" s="228"/>
      <c r="AF28" s="228"/>
      <c r="AG28" s="236"/>
      <c r="AH28" s="214" t="e">
        <f>IF($AB$28&lt;100%,"　","✓")</f>
        <v>#DIV/0!</v>
      </c>
      <c r="AI28" s="215"/>
      <c r="AJ28" s="215"/>
      <c r="AK28" s="215"/>
      <c r="AL28" s="215"/>
      <c r="AM28" s="216"/>
      <c r="AN28" s="143"/>
      <c r="AO28" s="143"/>
      <c r="AP28" s="346" t="s">
        <v>195</v>
      </c>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8"/>
    </row>
    <row r="29" spans="1:68" x14ac:dyDescent="0.2">
      <c r="A29" s="124"/>
      <c r="B29" s="248"/>
      <c r="C29" s="249"/>
      <c r="D29" s="249"/>
      <c r="E29" s="249"/>
      <c r="F29" s="249"/>
      <c r="G29" s="249"/>
      <c r="H29" s="249"/>
      <c r="I29" s="249"/>
      <c r="J29" s="249"/>
      <c r="K29" s="249"/>
      <c r="L29" s="249"/>
      <c r="M29" s="249"/>
      <c r="N29" s="249"/>
      <c r="O29" s="249"/>
      <c r="P29" s="230"/>
      <c r="Q29" s="231"/>
      <c r="R29" s="231"/>
      <c r="S29" s="231"/>
      <c r="T29" s="231"/>
      <c r="U29" s="232"/>
      <c r="V29" s="235"/>
      <c r="W29" s="231"/>
      <c r="X29" s="231"/>
      <c r="Y29" s="231"/>
      <c r="Z29" s="231"/>
      <c r="AA29" s="232"/>
      <c r="AB29" s="235"/>
      <c r="AC29" s="231"/>
      <c r="AD29" s="231"/>
      <c r="AE29" s="231"/>
      <c r="AF29" s="231"/>
      <c r="AG29" s="237"/>
      <c r="AH29" s="217"/>
      <c r="AI29" s="218"/>
      <c r="AJ29" s="218"/>
      <c r="AK29" s="218"/>
      <c r="AL29" s="218"/>
      <c r="AM29" s="219"/>
      <c r="AN29" s="143"/>
      <c r="AO29" s="143"/>
      <c r="AP29" s="349"/>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0"/>
      <c r="BP29" s="351"/>
    </row>
    <row r="30" spans="1:68" ht="13.5" customHeight="1" x14ac:dyDescent="0.2">
      <c r="A30" s="250" t="s">
        <v>159</v>
      </c>
      <c r="B30" s="251"/>
      <c r="C30" s="251"/>
      <c r="D30" s="251"/>
      <c r="E30" s="251"/>
      <c r="F30" s="251"/>
      <c r="G30" s="251"/>
      <c r="H30" s="251"/>
      <c r="I30" s="251"/>
      <c r="J30" s="251"/>
      <c r="K30" s="251"/>
      <c r="L30" s="251"/>
      <c r="M30" s="251"/>
      <c r="N30" s="251"/>
      <c r="O30" s="251"/>
      <c r="P30" s="238"/>
      <c r="Q30" s="239"/>
      <c r="R30" s="239"/>
      <c r="S30" s="239"/>
      <c r="T30" s="239"/>
      <c r="U30" s="239"/>
      <c r="V30" s="240"/>
      <c r="W30" s="240"/>
      <c r="X30" s="240"/>
      <c r="Y30" s="240"/>
      <c r="Z30" s="240"/>
      <c r="AA30" s="240"/>
      <c r="AB30" s="240"/>
      <c r="AC30" s="240"/>
      <c r="AD30" s="240"/>
      <c r="AE30" s="240"/>
      <c r="AF30" s="240"/>
      <c r="AG30" s="241"/>
      <c r="AH30" s="220"/>
      <c r="AI30" s="221"/>
      <c r="AJ30" s="221"/>
      <c r="AK30" s="221"/>
      <c r="AL30" s="221"/>
      <c r="AM30" s="222"/>
      <c r="AN30" s="139"/>
      <c r="AO30" s="139"/>
      <c r="AP30" s="349"/>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51"/>
    </row>
    <row r="31" spans="1:68" x14ac:dyDescent="0.2">
      <c r="A31" s="252"/>
      <c r="B31" s="253"/>
      <c r="C31" s="253"/>
      <c r="D31" s="253"/>
      <c r="E31" s="253"/>
      <c r="F31" s="253"/>
      <c r="G31" s="253"/>
      <c r="H31" s="253"/>
      <c r="I31" s="253"/>
      <c r="J31" s="253"/>
      <c r="K31" s="253"/>
      <c r="L31" s="253"/>
      <c r="M31" s="253"/>
      <c r="N31" s="253"/>
      <c r="O31" s="253"/>
      <c r="P31" s="242"/>
      <c r="Q31" s="243"/>
      <c r="R31" s="243"/>
      <c r="S31" s="243"/>
      <c r="T31" s="243"/>
      <c r="U31" s="243"/>
      <c r="V31" s="243"/>
      <c r="W31" s="243"/>
      <c r="X31" s="243"/>
      <c r="Y31" s="243"/>
      <c r="Z31" s="243"/>
      <c r="AA31" s="243"/>
      <c r="AB31" s="243"/>
      <c r="AC31" s="243"/>
      <c r="AD31" s="243"/>
      <c r="AE31" s="243"/>
      <c r="AF31" s="243"/>
      <c r="AG31" s="244"/>
      <c r="AH31" s="223"/>
      <c r="AI31" s="224"/>
      <c r="AJ31" s="224"/>
      <c r="AK31" s="224"/>
      <c r="AL31" s="224"/>
      <c r="AM31" s="225"/>
      <c r="AN31" s="139"/>
      <c r="AO31" s="139"/>
      <c r="AP31" s="349"/>
      <c r="AQ31" s="350"/>
      <c r="AR31" s="350"/>
      <c r="AS31" s="350"/>
      <c r="AT31" s="350"/>
      <c r="AU31" s="350"/>
      <c r="AV31" s="350"/>
      <c r="AW31" s="350"/>
      <c r="AX31" s="350"/>
      <c r="AY31" s="350"/>
      <c r="AZ31" s="350"/>
      <c r="BA31" s="350"/>
      <c r="BB31" s="350"/>
      <c r="BC31" s="350"/>
      <c r="BD31" s="350"/>
      <c r="BE31" s="350"/>
      <c r="BF31" s="350"/>
      <c r="BG31" s="350"/>
      <c r="BH31" s="350"/>
      <c r="BI31" s="350"/>
      <c r="BJ31" s="350"/>
      <c r="BK31" s="350"/>
      <c r="BL31" s="350"/>
      <c r="BM31" s="350"/>
      <c r="BN31" s="350"/>
      <c r="BO31" s="350"/>
      <c r="BP31" s="351"/>
    </row>
    <row r="32" spans="1:68" x14ac:dyDescent="0.2">
      <c r="A32" s="257"/>
      <c r="B32" s="259" t="s">
        <v>179</v>
      </c>
      <c r="C32" s="260"/>
      <c r="D32" s="260"/>
      <c r="E32" s="260"/>
      <c r="F32" s="260"/>
      <c r="G32" s="260"/>
      <c r="H32" s="260"/>
      <c r="I32" s="260"/>
      <c r="J32" s="260"/>
      <c r="K32" s="260"/>
      <c r="L32" s="260"/>
      <c r="M32" s="261"/>
      <c r="N32" s="261"/>
      <c r="O32" s="261"/>
      <c r="P32" s="204">
        <f>'比較シート（担当者用）'!$G$49</f>
        <v>0</v>
      </c>
      <c r="Q32" s="205"/>
      <c r="R32" s="205"/>
      <c r="S32" s="205"/>
      <c r="T32" s="205"/>
      <c r="U32" s="206"/>
      <c r="V32" s="210">
        <f>'比較シート（担当者用）'!$I$49</f>
        <v>0</v>
      </c>
      <c r="W32" s="205"/>
      <c r="X32" s="205"/>
      <c r="Y32" s="205"/>
      <c r="Z32" s="205"/>
      <c r="AA32" s="226"/>
      <c r="AB32" s="210">
        <f>'比較シート（担当者用）'!$N$49</f>
        <v>0</v>
      </c>
      <c r="AC32" s="205"/>
      <c r="AD32" s="205"/>
      <c r="AE32" s="205"/>
      <c r="AF32" s="205"/>
      <c r="AG32" s="256"/>
      <c r="AH32" s="214" t="str">
        <f>IF(AND(P32&lt;0,V32&lt;0,AB32&lt;0),"✓","　")</f>
        <v>　</v>
      </c>
      <c r="AI32" s="215"/>
      <c r="AJ32" s="215"/>
      <c r="AK32" s="215"/>
      <c r="AL32" s="215"/>
      <c r="AM32" s="216"/>
      <c r="AN32" s="143"/>
      <c r="AO32" s="143"/>
      <c r="AP32" s="349"/>
      <c r="AQ32" s="350"/>
      <c r="AR32" s="350"/>
      <c r="AS32" s="350"/>
      <c r="AT32" s="350"/>
      <c r="AU32" s="350"/>
      <c r="AV32" s="350"/>
      <c r="AW32" s="350"/>
      <c r="AX32" s="350"/>
      <c r="AY32" s="350"/>
      <c r="AZ32" s="350"/>
      <c r="BA32" s="350"/>
      <c r="BB32" s="350"/>
      <c r="BC32" s="350"/>
      <c r="BD32" s="350"/>
      <c r="BE32" s="350"/>
      <c r="BF32" s="350"/>
      <c r="BG32" s="350"/>
      <c r="BH32" s="350"/>
      <c r="BI32" s="350"/>
      <c r="BJ32" s="350"/>
      <c r="BK32" s="350"/>
      <c r="BL32" s="350"/>
      <c r="BM32" s="350"/>
      <c r="BN32" s="350"/>
      <c r="BO32" s="350"/>
      <c r="BP32" s="351"/>
    </row>
    <row r="33" spans="1:68" ht="13.5" customHeight="1" x14ac:dyDescent="0.2">
      <c r="A33" s="252"/>
      <c r="B33" s="262"/>
      <c r="C33" s="263"/>
      <c r="D33" s="263"/>
      <c r="E33" s="263"/>
      <c r="F33" s="263"/>
      <c r="G33" s="263"/>
      <c r="H33" s="263"/>
      <c r="I33" s="263"/>
      <c r="J33" s="263"/>
      <c r="K33" s="263"/>
      <c r="L33" s="263"/>
      <c r="M33" s="263"/>
      <c r="N33" s="263"/>
      <c r="O33" s="263"/>
      <c r="P33" s="207"/>
      <c r="Q33" s="208"/>
      <c r="R33" s="208"/>
      <c r="S33" s="208"/>
      <c r="T33" s="208"/>
      <c r="U33" s="209"/>
      <c r="V33" s="211"/>
      <c r="W33" s="208"/>
      <c r="X33" s="208"/>
      <c r="Y33" s="208"/>
      <c r="Z33" s="208"/>
      <c r="AA33" s="209"/>
      <c r="AB33" s="211"/>
      <c r="AC33" s="208"/>
      <c r="AD33" s="208"/>
      <c r="AE33" s="208"/>
      <c r="AF33" s="208"/>
      <c r="AG33" s="213"/>
      <c r="AH33" s="217"/>
      <c r="AI33" s="218"/>
      <c r="AJ33" s="218"/>
      <c r="AK33" s="218"/>
      <c r="AL33" s="218"/>
      <c r="AM33" s="219"/>
      <c r="AN33" s="143"/>
      <c r="AO33" s="143"/>
      <c r="AP33" s="349"/>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350"/>
      <c r="BN33" s="350"/>
      <c r="BO33" s="350"/>
      <c r="BP33" s="351"/>
    </row>
    <row r="34" spans="1:68" x14ac:dyDescent="0.2">
      <c r="A34" s="252"/>
      <c r="B34" s="264" t="s">
        <v>180</v>
      </c>
      <c r="C34" s="265"/>
      <c r="D34" s="265"/>
      <c r="E34" s="265"/>
      <c r="F34" s="265"/>
      <c r="G34" s="265"/>
      <c r="H34" s="265"/>
      <c r="I34" s="265"/>
      <c r="J34" s="265"/>
      <c r="K34" s="265"/>
      <c r="L34" s="265"/>
      <c r="M34" s="265"/>
      <c r="N34" s="265"/>
      <c r="O34" s="266"/>
      <c r="P34" s="205">
        <f>'比較シート（担当者用）'!$G$50</f>
        <v>0</v>
      </c>
      <c r="Q34" s="205"/>
      <c r="R34" s="205"/>
      <c r="S34" s="205"/>
      <c r="T34" s="205"/>
      <c r="U34" s="206"/>
      <c r="V34" s="210">
        <f>'比較シート（担当者用）'!$I$50</f>
        <v>0</v>
      </c>
      <c r="W34" s="205"/>
      <c r="X34" s="205"/>
      <c r="Y34" s="205"/>
      <c r="Z34" s="205"/>
      <c r="AA34" s="226"/>
      <c r="AB34" s="210">
        <f>'比較シート（担当者用）'!$N$50</f>
        <v>0</v>
      </c>
      <c r="AC34" s="205"/>
      <c r="AD34" s="205"/>
      <c r="AE34" s="205"/>
      <c r="AF34" s="205"/>
      <c r="AG34" s="256"/>
      <c r="AH34" s="214" t="str">
        <f>IF(AND(P34&lt;0,V34&lt;0,AB34&lt;0),"×","　")</f>
        <v>　</v>
      </c>
      <c r="AI34" s="215"/>
      <c r="AJ34" s="215"/>
      <c r="AK34" s="215"/>
      <c r="AL34" s="215"/>
      <c r="AM34" s="216"/>
      <c r="AN34" s="143"/>
      <c r="AO34" s="143"/>
      <c r="AP34" s="352"/>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5"/>
    </row>
    <row r="35" spans="1:68" ht="13.5" customHeight="1" x14ac:dyDescent="0.2">
      <c r="A35" s="252"/>
      <c r="B35" s="267"/>
      <c r="C35" s="268"/>
      <c r="D35" s="268"/>
      <c r="E35" s="268"/>
      <c r="F35" s="268"/>
      <c r="G35" s="268"/>
      <c r="H35" s="268"/>
      <c r="I35" s="268"/>
      <c r="J35" s="268"/>
      <c r="K35" s="268"/>
      <c r="L35" s="268"/>
      <c r="M35" s="268"/>
      <c r="N35" s="268"/>
      <c r="O35" s="269"/>
      <c r="P35" s="208"/>
      <c r="Q35" s="208"/>
      <c r="R35" s="208"/>
      <c r="S35" s="208"/>
      <c r="T35" s="208"/>
      <c r="U35" s="209"/>
      <c r="V35" s="211"/>
      <c r="W35" s="208"/>
      <c r="X35" s="208"/>
      <c r="Y35" s="208"/>
      <c r="Z35" s="208"/>
      <c r="AA35" s="209"/>
      <c r="AB35" s="211"/>
      <c r="AC35" s="208"/>
      <c r="AD35" s="208"/>
      <c r="AE35" s="208"/>
      <c r="AF35" s="208"/>
      <c r="AG35" s="213"/>
      <c r="AH35" s="217"/>
      <c r="AI35" s="218"/>
      <c r="AJ35" s="218"/>
      <c r="AK35" s="218"/>
      <c r="AL35" s="218"/>
      <c r="AM35" s="219"/>
      <c r="AN35" s="143"/>
      <c r="AO35" s="143"/>
      <c r="AP35" s="301" t="s">
        <v>201</v>
      </c>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3"/>
    </row>
    <row r="36" spans="1:68" x14ac:dyDescent="0.2">
      <c r="A36" s="252"/>
      <c r="B36" s="259" t="s">
        <v>181</v>
      </c>
      <c r="C36" s="260"/>
      <c r="D36" s="260"/>
      <c r="E36" s="260"/>
      <c r="F36" s="260"/>
      <c r="G36" s="260"/>
      <c r="H36" s="260"/>
      <c r="I36" s="260"/>
      <c r="J36" s="260"/>
      <c r="K36" s="260"/>
      <c r="L36" s="260"/>
      <c r="M36" s="260"/>
      <c r="N36" s="260"/>
      <c r="O36" s="260"/>
      <c r="P36" s="204">
        <f>'比較シート（担当者用）'!$G$51</f>
        <v>0</v>
      </c>
      <c r="Q36" s="205"/>
      <c r="R36" s="205"/>
      <c r="S36" s="205"/>
      <c r="T36" s="205"/>
      <c r="U36" s="206"/>
      <c r="V36" s="210">
        <f>'比較シート（担当者用）'!$I$51</f>
        <v>0</v>
      </c>
      <c r="W36" s="205"/>
      <c r="X36" s="205"/>
      <c r="Y36" s="205"/>
      <c r="Z36" s="205"/>
      <c r="AA36" s="206"/>
      <c r="AB36" s="210">
        <f>'比較シート（担当者用）'!$N$51</f>
        <v>0</v>
      </c>
      <c r="AC36" s="205"/>
      <c r="AD36" s="205"/>
      <c r="AE36" s="205"/>
      <c r="AF36" s="205"/>
      <c r="AG36" s="212"/>
      <c r="AH36" s="214" t="str">
        <f>IF(AND(P36&lt;0,V36&lt;0,AB36&lt;0),"✓","　")</f>
        <v>　</v>
      </c>
      <c r="AI36" s="215"/>
      <c r="AJ36" s="215"/>
      <c r="AK36" s="215"/>
      <c r="AL36" s="215"/>
      <c r="AM36" s="216"/>
      <c r="AN36" s="143"/>
      <c r="AO36" s="143"/>
      <c r="AP36" s="301"/>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3"/>
    </row>
    <row r="37" spans="1:68" ht="13.2" customHeight="1" x14ac:dyDescent="0.2">
      <c r="A37" s="252"/>
      <c r="B37" s="262"/>
      <c r="C37" s="263"/>
      <c r="D37" s="263"/>
      <c r="E37" s="263"/>
      <c r="F37" s="263"/>
      <c r="G37" s="263"/>
      <c r="H37" s="263"/>
      <c r="I37" s="263"/>
      <c r="J37" s="263"/>
      <c r="K37" s="263"/>
      <c r="L37" s="263"/>
      <c r="M37" s="263"/>
      <c r="N37" s="263"/>
      <c r="O37" s="263"/>
      <c r="P37" s="207"/>
      <c r="Q37" s="208"/>
      <c r="R37" s="208"/>
      <c r="S37" s="208"/>
      <c r="T37" s="208"/>
      <c r="U37" s="209"/>
      <c r="V37" s="211"/>
      <c r="W37" s="208"/>
      <c r="X37" s="208"/>
      <c r="Y37" s="208"/>
      <c r="Z37" s="208"/>
      <c r="AA37" s="209"/>
      <c r="AB37" s="211"/>
      <c r="AC37" s="208"/>
      <c r="AD37" s="208"/>
      <c r="AE37" s="208"/>
      <c r="AF37" s="208"/>
      <c r="AG37" s="213"/>
      <c r="AH37" s="217"/>
      <c r="AI37" s="218"/>
      <c r="AJ37" s="218"/>
      <c r="AK37" s="218"/>
      <c r="AL37" s="218"/>
      <c r="AM37" s="219"/>
      <c r="AN37" s="143"/>
      <c r="AO37" s="143"/>
      <c r="AP37" s="301"/>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3"/>
    </row>
    <row r="38" spans="1:68" x14ac:dyDescent="0.2">
      <c r="A38" s="252"/>
      <c r="B38" s="259" t="s">
        <v>182</v>
      </c>
      <c r="C38" s="260"/>
      <c r="D38" s="260"/>
      <c r="E38" s="260"/>
      <c r="F38" s="260"/>
      <c r="G38" s="260"/>
      <c r="H38" s="260"/>
      <c r="I38" s="260"/>
      <c r="J38" s="260"/>
      <c r="K38" s="260"/>
      <c r="L38" s="260"/>
      <c r="M38" s="260"/>
      <c r="N38" s="260"/>
      <c r="O38" s="260"/>
      <c r="P38" s="204">
        <f>'比較シート（担当者用）'!$G$52</f>
        <v>0</v>
      </c>
      <c r="Q38" s="205"/>
      <c r="R38" s="205"/>
      <c r="S38" s="205"/>
      <c r="T38" s="205"/>
      <c r="U38" s="206"/>
      <c r="V38" s="210">
        <f>'比較シート（担当者用）'!$I$52</f>
        <v>0</v>
      </c>
      <c r="W38" s="205"/>
      <c r="X38" s="205"/>
      <c r="Y38" s="205"/>
      <c r="Z38" s="205"/>
      <c r="AA38" s="206"/>
      <c r="AB38" s="210">
        <f>'比較シート（担当者用）'!$N$52</f>
        <v>0</v>
      </c>
      <c r="AC38" s="205"/>
      <c r="AD38" s="205"/>
      <c r="AE38" s="205"/>
      <c r="AF38" s="205"/>
      <c r="AG38" s="212"/>
      <c r="AH38" s="214"/>
      <c r="AI38" s="215"/>
      <c r="AJ38" s="215"/>
      <c r="AK38" s="215"/>
      <c r="AL38" s="215"/>
      <c r="AM38" s="216"/>
      <c r="AN38" s="143"/>
      <c r="AO38" s="143"/>
      <c r="AP38" s="301"/>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3"/>
    </row>
    <row r="39" spans="1:68" x14ac:dyDescent="0.2">
      <c r="A39" s="252"/>
      <c r="B39" s="262"/>
      <c r="C39" s="263"/>
      <c r="D39" s="263"/>
      <c r="E39" s="263"/>
      <c r="F39" s="263"/>
      <c r="G39" s="263"/>
      <c r="H39" s="263"/>
      <c r="I39" s="263"/>
      <c r="J39" s="263"/>
      <c r="K39" s="263"/>
      <c r="L39" s="263"/>
      <c r="M39" s="263"/>
      <c r="N39" s="263"/>
      <c r="O39" s="263"/>
      <c r="P39" s="207"/>
      <c r="Q39" s="208"/>
      <c r="R39" s="208"/>
      <c r="S39" s="208"/>
      <c r="T39" s="208"/>
      <c r="U39" s="209"/>
      <c r="V39" s="211"/>
      <c r="W39" s="208"/>
      <c r="X39" s="208"/>
      <c r="Y39" s="208"/>
      <c r="Z39" s="208"/>
      <c r="AA39" s="209"/>
      <c r="AB39" s="211"/>
      <c r="AC39" s="208"/>
      <c r="AD39" s="208"/>
      <c r="AE39" s="208"/>
      <c r="AF39" s="208"/>
      <c r="AG39" s="213"/>
      <c r="AH39" s="217"/>
      <c r="AI39" s="218"/>
      <c r="AJ39" s="218"/>
      <c r="AK39" s="218"/>
      <c r="AL39" s="218"/>
      <c r="AM39" s="219"/>
      <c r="AN39" s="143"/>
      <c r="AO39" s="143"/>
      <c r="AP39" s="301"/>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3"/>
    </row>
    <row r="40" spans="1:68" ht="13.5" customHeight="1" x14ac:dyDescent="0.2">
      <c r="A40" s="252"/>
      <c r="B40" s="270" t="s">
        <v>183</v>
      </c>
      <c r="C40" s="270"/>
      <c r="D40" s="270"/>
      <c r="E40" s="270"/>
      <c r="F40" s="270"/>
      <c r="G40" s="270"/>
      <c r="H40" s="270"/>
      <c r="I40" s="270"/>
      <c r="J40" s="270"/>
      <c r="K40" s="270"/>
      <c r="L40" s="270"/>
      <c r="M40" s="271"/>
      <c r="N40" s="271"/>
      <c r="O40" s="272"/>
      <c r="P40" s="191">
        <f>'比較シート（担当者用）'!$G$53</f>
        <v>0</v>
      </c>
      <c r="Q40" s="192"/>
      <c r="R40" s="192"/>
      <c r="S40" s="192"/>
      <c r="T40" s="192"/>
      <c r="U40" s="192"/>
      <c r="V40" s="192">
        <f>'比較シート（担当者用）'!$I$53</f>
        <v>0</v>
      </c>
      <c r="W40" s="192"/>
      <c r="X40" s="192"/>
      <c r="Y40" s="192"/>
      <c r="Z40" s="192"/>
      <c r="AA40" s="195"/>
      <c r="AB40" s="192">
        <f>'比較シート（担当者用）'!$N$53</f>
        <v>0</v>
      </c>
      <c r="AC40" s="192"/>
      <c r="AD40" s="192"/>
      <c r="AE40" s="192"/>
      <c r="AF40" s="192"/>
      <c r="AG40" s="196"/>
      <c r="AH40" s="198" t="str">
        <f>IF($AB$40&lt;0,"×","　")</f>
        <v>　</v>
      </c>
      <c r="AI40" s="199"/>
      <c r="AJ40" s="199"/>
      <c r="AK40" s="199"/>
      <c r="AL40" s="199"/>
      <c r="AM40" s="200"/>
      <c r="AN40" s="143"/>
      <c r="AO40" s="143"/>
      <c r="AP40" s="301"/>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3"/>
    </row>
    <row r="41" spans="1:68" ht="13.8" thickBot="1" x14ac:dyDescent="0.25">
      <c r="A41" s="258"/>
      <c r="B41" s="273"/>
      <c r="C41" s="273"/>
      <c r="D41" s="273"/>
      <c r="E41" s="273"/>
      <c r="F41" s="273"/>
      <c r="G41" s="273"/>
      <c r="H41" s="273"/>
      <c r="I41" s="273"/>
      <c r="J41" s="273"/>
      <c r="K41" s="273"/>
      <c r="L41" s="273"/>
      <c r="M41" s="273"/>
      <c r="N41" s="273"/>
      <c r="O41" s="274"/>
      <c r="P41" s="193"/>
      <c r="Q41" s="194"/>
      <c r="R41" s="194"/>
      <c r="S41" s="194"/>
      <c r="T41" s="194"/>
      <c r="U41" s="194"/>
      <c r="V41" s="194"/>
      <c r="W41" s="194"/>
      <c r="X41" s="194"/>
      <c r="Y41" s="194"/>
      <c r="Z41" s="194"/>
      <c r="AA41" s="194"/>
      <c r="AB41" s="194"/>
      <c r="AC41" s="194"/>
      <c r="AD41" s="194"/>
      <c r="AE41" s="194"/>
      <c r="AF41" s="194"/>
      <c r="AG41" s="197"/>
      <c r="AH41" s="201"/>
      <c r="AI41" s="202"/>
      <c r="AJ41" s="202"/>
      <c r="AK41" s="202"/>
      <c r="AL41" s="202"/>
      <c r="AM41" s="203"/>
      <c r="AN41" s="143"/>
      <c r="AO41" s="143"/>
      <c r="AP41" s="301"/>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3"/>
    </row>
    <row r="42" spans="1:68" x14ac:dyDescent="0.2">
      <c r="A42" s="160"/>
      <c r="B42" s="162"/>
      <c r="C42" s="162"/>
      <c r="D42" s="162"/>
      <c r="E42" s="162"/>
      <c r="F42" s="162"/>
      <c r="G42" s="162"/>
      <c r="H42" s="162"/>
      <c r="I42" s="162"/>
      <c r="J42" s="162"/>
      <c r="K42" s="162"/>
      <c r="L42" s="162"/>
      <c r="M42" s="162"/>
      <c r="N42" s="162"/>
      <c r="O42" s="162"/>
      <c r="P42" s="163"/>
      <c r="Q42" s="163"/>
      <c r="R42" s="163"/>
      <c r="S42" s="163"/>
      <c r="T42" s="163"/>
      <c r="U42" s="163"/>
      <c r="V42" s="163"/>
      <c r="W42" s="163"/>
      <c r="X42" s="163"/>
      <c r="Y42" s="163"/>
      <c r="Z42" s="163"/>
      <c r="AA42" s="163"/>
      <c r="AB42" s="163"/>
      <c r="AC42" s="163"/>
      <c r="AD42" s="163"/>
      <c r="AE42" s="163"/>
      <c r="AF42" s="163"/>
      <c r="AG42" s="163"/>
      <c r="AH42" s="143"/>
      <c r="AI42" s="143"/>
      <c r="AJ42" s="143"/>
      <c r="AK42" s="143"/>
      <c r="AL42" s="143"/>
      <c r="AM42" s="143"/>
      <c r="AN42" s="143"/>
      <c r="AO42" s="143"/>
      <c r="AP42" s="359" t="s">
        <v>196</v>
      </c>
      <c r="AQ42" s="360"/>
      <c r="AR42" s="360"/>
      <c r="AS42" s="360"/>
      <c r="AT42" s="360"/>
      <c r="AU42" s="360"/>
      <c r="AV42" s="360"/>
      <c r="AW42" s="360"/>
      <c r="AX42" s="360"/>
      <c r="AY42" s="360"/>
      <c r="AZ42" s="360"/>
      <c r="BA42" s="360"/>
      <c r="BB42" s="360"/>
      <c r="BC42" s="360"/>
      <c r="BD42" s="360"/>
      <c r="BE42" s="360"/>
      <c r="BF42" s="360"/>
      <c r="BG42" s="360"/>
      <c r="BH42" s="360"/>
      <c r="BI42" s="360"/>
      <c r="BJ42" s="360"/>
      <c r="BK42" s="360"/>
      <c r="BL42" s="360"/>
      <c r="BM42" s="360"/>
      <c r="BN42" s="360"/>
      <c r="BO42" s="360"/>
      <c r="BP42" s="361"/>
    </row>
    <row r="43" spans="1:68" x14ac:dyDescent="0.2">
      <c r="A43" s="1"/>
      <c r="B43" s="1"/>
      <c r="C43" s="1"/>
      <c r="D43" s="1"/>
      <c r="E43" s="1"/>
      <c r="F43" s="1"/>
      <c r="G43" s="1"/>
      <c r="H43" s="1"/>
      <c r="I43" s="1"/>
      <c r="J43" s="1"/>
      <c r="K43" s="1"/>
      <c r="L43" s="1"/>
      <c r="M43" s="1"/>
      <c r="N43" s="1"/>
      <c r="O43" s="1"/>
      <c r="P43" s="1"/>
      <c r="Q43" s="1"/>
      <c r="R43" s="1"/>
      <c r="S43" s="1"/>
      <c r="T43" s="1"/>
      <c r="U43" s="3"/>
      <c r="V43" s="3"/>
      <c r="W43" s="3"/>
      <c r="X43" s="3"/>
      <c r="Y43" s="3"/>
      <c r="Z43" s="3"/>
      <c r="AA43" s="3"/>
      <c r="AB43" s="3"/>
      <c r="AC43" s="3"/>
      <c r="AD43" s="3"/>
      <c r="AE43" s="3"/>
      <c r="AF43" s="3"/>
      <c r="AG43" s="3"/>
      <c r="AH43" s="1"/>
      <c r="AI43" s="1"/>
      <c r="AJ43" s="1"/>
      <c r="AK43" s="1"/>
      <c r="AL43" s="1"/>
      <c r="AM43" s="1"/>
      <c r="AN43" s="1"/>
      <c r="AO43" s="1"/>
      <c r="AP43" s="362"/>
      <c r="AQ43" s="360"/>
      <c r="AR43" s="360"/>
      <c r="AS43" s="360"/>
      <c r="AT43" s="360"/>
      <c r="AU43" s="360"/>
      <c r="AV43" s="360"/>
      <c r="AW43" s="360"/>
      <c r="AX43" s="360"/>
      <c r="AY43" s="360"/>
      <c r="AZ43" s="360"/>
      <c r="BA43" s="360"/>
      <c r="BB43" s="360"/>
      <c r="BC43" s="360"/>
      <c r="BD43" s="360"/>
      <c r="BE43" s="360"/>
      <c r="BF43" s="360"/>
      <c r="BG43" s="360"/>
      <c r="BH43" s="360"/>
      <c r="BI43" s="360"/>
      <c r="BJ43" s="360"/>
      <c r="BK43" s="360"/>
      <c r="BL43" s="360"/>
      <c r="BM43" s="360"/>
      <c r="BN43" s="360"/>
      <c r="BO43" s="360"/>
      <c r="BP43" s="361"/>
    </row>
    <row r="44" spans="1:68" s="133" customFormat="1" ht="13.5"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362"/>
      <c r="AQ44" s="360"/>
      <c r="AR44" s="360"/>
      <c r="AS44" s="360"/>
      <c r="AT44" s="360"/>
      <c r="AU44" s="360"/>
      <c r="AV44" s="360"/>
      <c r="AW44" s="360"/>
      <c r="AX44" s="360"/>
      <c r="AY44" s="360"/>
      <c r="AZ44" s="360"/>
      <c r="BA44" s="360"/>
      <c r="BB44" s="360"/>
      <c r="BC44" s="360"/>
      <c r="BD44" s="360"/>
      <c r="BE44" s="360"/>
      <c r="BF44" s="360"/>
      <c r="BG44" s="360"/>
      <c r="BH44" s="360"/>
      <c r="BI44" s="360"/>
      <c r="BJ44" s="360"/>
      <c r="BK44" s="360"/>
      <c r="BL44" s="360"/>
      <c r="BM44" s="360"/>
      <c r="BN44" s="360"/>
      <c r="BO44" s="360"/>
      <c r="BP44" s="361"/>
    </row>
    <row r="45" spans="1:68" s="133" customForma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362"/>
      <c r="AQ45" s="360"/>
      <c r="AR45" s="360"/>
      <c r="AS45" s="360"/>
      <c r="AT45" s="360"/>
      <c r="AU45" s="360"/>
      <c r="AV45" s="360"/>
      <c r="AW45" s="360"/>
      <c r="AX45" s="360"/>
      <c r="AY45" s="360"/>
      <c r="AZ45" s="360"/>
      <c r="BA45" s="360"/>
      <c r="BB45" s="360"/>
      <c r="BC45" s="360"/>
      <c r="BD45" s="360"/>
      <c r="BE45" s="360"/>
      <c r="BF45" s="360"/>
      <c r="BG45" s="360"/>
      <c r="BH45" s="360"/>
      <c r="BI45" s="360"/>
      <c r="BJ45" s="360"/>
      <c r="BK45" s="360"/>
      <c r="BL45" s="360"/>
      <c r="BM45" s="360"/>
      <c r="BN45" s="360"/>
      <c r="BO45" s="360"/>
      <c r="BP45" s="361"/>
    </row>
    <row r="46" spans="1:68" s="159" customForma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359" t="s">
        <v>197</v>
      </c>
      <c r="AQ46" s="360"/>
      <c r="AR46" s="360"/>
      <c r="AS46" s="360"/>
      <c r="AT46" s="360"/>
      <c r="AU46" s="360"/>
      <c r="AV46" s="360"/>
      <c r="AW46" s="360"/>
      <c r="AX46" s="360"/>
      <c r="AY46" s="360"/>
      <c r="AZ46" s="360"/>
      <c r="BA46" s="360"/>
      <c r="BB46" s="360"/>
      <c r="BC46" s="360"/>
      <c r="BD46" s="360"/>
      <c r="BE46" s="360"/>
      <c r="BF46" s="360"/>
      <c r="BG46" s="360"/>
      <c r="BH46" s="360"/>
      <c r="BI46" s="360"/>
      <c r="BJ46" s="360"/>
      <c r="BK46" s="360"/>
      <c r="BL46" s="360"/>
      <c r="BM46" s="360"/>
      <c r="BN46" s="360"/>
      <c r="BO46" s="360"/>
      <c r="BP46" s="361"/>
    </row>
    <row r="47" spans="1:68" s="159" customFormat="1" x14ac:dyDescent="0.2">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362"/>
      <c r="AQ47" s="360"/>
      <c r="AR47" s="360"/>
      <c r="AS47" s="360"/>
      <c r="AT47" s="360"/>
      <c r="AU47" s="360"/>
      <c r="AV47" s="360"/>
      <c r="AW47" s="360"/>
      <c r="AX47" s="360"/>
      <c r="AY47" s="360"/>
      <c r="AZ47" s="360"/>
      <c r="BA47" s="360"/>
      <c r="BB47" s="360"/>
      <c r="BC47" s="360"/>
      <c r="BD47" s="360"/>
      <c r="BE47" s="360"/>
      <c r="BF47" s="360"/>
      <c r="BG47" s="360"/>
      <c r="BH47" s="360"/>
      <c r="BI47" s="360"/>
      <c r="BJ47" s="360"/>
      <c r="BK47" s="360"/>
      <c r="BL47" s="360"/>
      <c r="BM47" s="360"/>
      <c r="BN47" s="360"/>
      <c r="BO47" s="360"/>
      <c r="BP47" s="361"/>
    </row>
    <row r="48" spans="1:68" s="159" customFormat="1" ht="13.5"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362"/>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1"/>
    </row>
    <row r="49" spans="1:68" s="159" customFormat="1" x14ac:dyDescent="0.2">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362"/>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1"/>
    </row>
    <row r="50" spans="1:68" s="159" customFormat="1" x14ac:dyDescent="0.2">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359" t="s">
        <v>198</v>
      </c>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1"/>
    </row>
    <row r="51" spans="1:68" s="159" customFormat="1" x14ac:dyDescent="0.2">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362"/>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1"/>
    </row>
    <row r="52" spans="1:68" s="167" customFormat="1" x14ac:dyDescent="0.2">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362"/>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1"/>
    </row>
    <row r="53" spans="1:68" ht="13.2" customHeight="1" x14ac:dyDescent="0.2">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359" t="s">
        <v>199</v>
      </c>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1"/>
    </row>
    <row r="54" spans="1:68" x14ac:dyDescent="0.2">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362"/>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0"/>
      <c r="BP54" s="361"/>
    </row>
    <row r="55" spans="1:68" x14ac:dyDescent="0.2">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362"/>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1"/>
    </row>
    <row r="56" spans="1:68" ht="13.5" customHeight="1" x14ac:dyDescent="0.2">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349" t="s">
        <v>200</v>
      </c>
      <c r="AQ56" s="353"/>
      <c r="AR56" s="353"/>
      <c r="AS56" s="353"/>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4"/>
    </row>
    <row r="57" spans="1:68" x14ac:dyDescent="0.2">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355"/>
      <c r="AQ57" s="353"/>
      <c r="AR57" s="353"/>
      <c r="AS57" s="353"/>
      <c r="AT57" s="353"/>
      <c r="AU57" s="353"/>
      <c r="AV57" s="353"/>
      <c r="AW57" s="353"/>
      <c r="AX57" s="353"/>
      <c r="AY57" s="353"/>
      <c r="AZ57" s="353"/>
      <c r="BA57" s="353"/>
      <c r="BB57" s="353"/>
      <c r="BC57" s="353"/>
      <c r="BD57" s="353"/>
      <c r="BE57" s="353"/>
      <c r="BF57" s="353"/>
      <c r="BG57" s="353"/>
      <c r="BH57" s="353"/>
      <c r="BI57" s="353"/>
      <c r="BJ57" s="353"/>
      <c r="BK57" s="353"/>
      <c r="BL57" s="353"/>
      <c r="BM57" s="353"/>
      <c r="BN57" s="353"/>
      <c r="BO57" s="353"/>
      <c r="BP57" s="354"/>
    </row>
    <row r="58" spans="1:68" x14ac:dyDescent="0.2">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356"/>
      <c r="AQ58" s="357"/>
      <c r="AR58" s="357"/>
      <c r="AS58" s="357"/>
      <c r="AT58" s="357"/>
      <c r="AU58" s="357"/>
      <c r="AV58" s="357"/>
      <c r="AW58" s="357"/>
      <c r="AX58" s="357"/>
      <c r="AY58" s="357"/>
      <c r="AZ58" s="357"/>
      <c r="BA58" s="357"/>
      <c r="BB58" s="357"/>
      <c r="BC58" s="357"/>
      <c r="BD58" s="357"/>
      <c r="BE58" s="357"/>
      <c r="BF58" s="357"/>
      <c r="BG58" s="357"/>
      <c r="BH58" s="357"/>
      <c r="BI58" s="357"/>
      <c r="BJ58" s="357"/>
      <c r="BK58" s="357"/>
      <c r="BL58" s="357"/>
      <c r="BM58" s="357"/>
      <c r="BN58" s="357"/>
      <c r="BO58" s="357"/>
      <c r="BP58" s="358"/>
    </row>
  </sheetData>
  <mergeCells count="95">
    <mergeCell ref="AP56:BP58"/>
    <mergeCell ref="AP53:BP55"/>
    <mergeCell ref="AP50:BP52"/>
    <mergeCell ref="AP46:BP49"/>
    <mergeCell ref="AP42:BP45"/>
    <mergeCell ref="AP8:BP12"/>
    <mergeCell ref="AP13:BP17"/>
    <mergeCell ref="AP18:BP23"/>
    <mergeCell ref="AP24:BP27"/>
    <mergeCell ref="AP28:BP34"/>
    <mergeCell ref="AP35:BP41"/>
    <mergeCell ref="A3:O3"/>
    <mergeCell ref="B16:O17"/>
    <mergeCell ref="A10:A19"/>
    <mergeCell ref="V14:AA15"/>
    <mergeCell ref="P12:U13"/>
    <mergeCell ref="P10:U11"/>
    <mergeCell ref="B14:O15"/>
    <mergeCell ref="P14:U15"/>
    <mergeCell ref="P18:U19"/>
    <mergeCell ref="B10:O11"/>
    <mergeCell ref="B12:O13"/>
    <mergeCell ref="A4:O5"/>
    <mergeCell ref="P4:AG5"/>
    <mergeCell ref="A8:O9"/>
    <mergeCell ref="P8:U9"/>
    <mergeCell ref="P16:U17"/>
    <mergeCell ref="A20:O21"/>
    <mergeCell ref="B22:O23"/>
    <mergeCell ref="B18:O19"/>
    <mergeCell ref="V18:AA19"/>
    <mergeCell ref="AB18:AG19"/>
    <mergeCell ref="AH24:AM25"/>
    <mergeCell ref="P20:AG21"/>
    <mergeCell ref="P22:U23"/>
    <mergeCell ref="V8:AA9"/>
    <mergeCell ref="AB8:AG9"/>
    <mergeCell ref="V10:AA11"/>
    <mergeCell ref="AB10:AG11"/>
    <mergeCell ref="AH18:AM19"/>
    <mergeCell ref="V22:AA23"/>
    <mergeCell ref="AB22:AG23"/>
    <mergeCell ref="AH22:AM23"/>
    <mergeCell ref="AB14:AG15"/>
    <mergeCell ref="AH14:AM15"/>
    <mergeCell ref="AH20:AM21"/>
    <mergeCell ref="AH8:AM9"/>
    <mergeCell ref="V12:AA13"/>
    <mergeCell ref="AB12:AG13"/>
    <mergeCell ref="AH12:AM13"/>
    <mergeCell ref="AH16:AM17"/>
    <mergeCell ref="V16:AA17"/>
    <mergeCell ref="AB16:AG17"/>
    <mergeCell ref="AH10:AM11"/>
    <mergeCell ref="AB34:AG35"/>
    <mergeCell ref="A32:A41"/>
    <mergeCell ref="V36:AA37"/>
    <mergeCell ref="AB36:AG37"/>
    <mergeCell ref="B32:O33"/>
    <mergeCell ref="B36:O37"/>
    <mergeCell ref="B34:O35"/>
    <mergeCell ref="P34:U35"/>
    <mergeCell ref="B40:O41"/>
    <mergeCell ref="B38:O39"/>
    <mergeCell ref="A24:O25"/>
    <mergeCell ref="B26:O27"/>
    <mergeCell ref="P24:AG25"/>
    <mergeCell ref="V32:AA33"/>
    <mergeCell ref="AB32:AG33"/>
    <mergeCell ref="B28:O29"/>
    <mergeCell ref="P28:U29"/>
    <mergeCell ref="AB28:AG29"/>
    <mergeCell ref="V28:AA29"/>
    <mergeCell ref="A30:O31"/>
    <mergeCell ref="P26:U27"/>
    <mergeCell ref="V26:AA27"/>
    <mergeCell ref="AB26:AG27"/>
    <mergeCell ref="AH26:AM27"/>
    <mergeCell ref="P30:AG31"/>
    <mergeCell ref="AH28:AM29"/>
    <mergeCell ref="AH34:AM35"/>
    <mergeCell ref="AH32:AM33"/>
    <mergeCell ref="P32:U33"/>
    <mergeCell ref="AH30:AM31"/>
    <mergeCell ref="AH36:AM37"/>
    <mergeCell ref="V34:AA35"/>
    <mergeCell ref="P40:U41"/>
    <mergeCell ref="V40:AA41"/>
    <mergeCell ref="AB40:AG41"/>
    <mergeCell ref="AH40:AM41"/>
    <mergeCell ref="P36:U37"/>
    <mergeCell ref="P38:U39"/>
    <mergeCell ref="V38:AA39"/>
    <mergeCell ref="AB38:AG39"/>
    <mergeCell ref="AH38:AM39"/>
  </mergeCells>
  <phoneticPr fontId="2"/>
  <conditionalFormatting sqref="BO4:BP6 AH3:AO7 P43:AO43">
    <cfRule type="containsErrors" dxfId="43" priority="1">
      <formula>ISERROR(P3)</formula>
    </cfRule>
  </conditionalFormatting>
  <conditionalFormatting sqref="AH4:AO6">
    <cfRule type="cellIs" dxfId="42" priority="14" operator="equal">
      <formula>0</formula>
    </cfRule>
  </conditionalFormatting>
  <conditionalFormatting sqref="P10:T10 V10:Z10 P7:AG7 P3:AG3 AH14:AL14 AH20:AL20 AH24:AL24 AH30:AL30 AH8:AL8 AH10:AL10 P14:T14 P12:T12 V12:Z12 V14:Z14 P16:T16 V16:Z16 P18:T18 V18:Z18 P20:T20 P22:T22 V22:Z22 P24:T24 P32:T32 V32:Z32 AB32:AF32 P36:T36 V36:Z36 AB36:AF36 P40:T40 V40:Z40 AB40:AF40 P34:T34 V34:Z34 AB34:AF34 P38:T38 V38:Z38 AB38:AF38">
    <cfRule type="containsErrors" dxfId="41" priority="13">
      <formula>ISERROR(P3)</formula>
    </cfRule>
  </conditionalFormatting>
  <conditionalFormatting sqref="AB10:AF10 AB14:AF14 AB22:AF22 P30:T30">
    <cfRule type="containsErrors" dxfId="40" priority="12">
      <formula>ISERROR(P10)</formula>
    </cfRule>
  </conditionalFormatting>
  <conditionalFormatting sqref="AB22:AF22 P12:T12 V12:Z12 AB14:AF14 P14:T14 V14:Z14 P16:T16 V16:Z16 P18:T18 V18:Z18 P20:T20 P22:T22 V22:Z22 P24:T24 P32:T32 V32:Z32 AB32:AF32 P36:T36 V36:Z36 AB36:AF36 P40:T40 V40:Z40 AB40:AF40 P34:T34 V34:Z34 AB34:AF34 P38:T38 V38:Z38 AB38:AF38">
    <cfRule type="cellIs" dxfId="39" priority="11" operator="lessThan">
      <formula>0</formula>
    </cfRule>
  </conditionalFormatting>
  <conditionalFormatting sqref="AB12:AF12">
    <cfRule type="containsErrors" dxfId="38" priority="10">
      <formula>ISERROR(AB12)</formula>
    </cfRule>
  </conditionalFormatting>
  <conditionalFormatting sqref="AB12:AF12">
    <cfRule type="cellIs" dxfId="37" priority="9" operator="lessThan">
      <formula>0</formula>
    </cfRule>
  </conditionalFormatting>
  <conditionalFormatting sqref="AB18:AF18">
    <cfRule type="cellIs" dxfId="36" priority="5" operator="lessThan">
      <formula>0</formula>
    </cfRule>
  </conditionalFormatting>
  <conditionalFormatting sqref="AB16:AF16">
    <cfRule type="containsErrors" dxfId="35" priority="8">
      <formula>ISERROR(AB16)</formula>
    </cfRule>
  </conditionalFormatting>
  <conditionalFormatting sqref="AB16:AF16">
    <cfRule type="cellIs" dxfId="34" priority="7" operator="lessThan">
      <formula>0</formula>
    </cfRule>
  </conditionalFormatting>
  <conditionalFormatting sqref="AB18:AF18">
    <cfRule type="containsErrors" dxfId="33" priority="6">
      <formula>ISERROR(AB18)</formula>
    </cfRule>
  </conditionalFormatting>
  <conditionalFormatting sqref="P26:T26 AB26:AF26 V26:Z26 P28:T28 V28:Z28 AB28:AF28">
    <cfRule type="containsErrors" dxfId="32" priority="4">
      <formula>ISERROR(P26)</formula>
    </cfRule>
  </conditionalFormatting>
  <conditionalFormatting sqref="P26:T26 AB26:AF26 V26:Z26 P28:T28 V28:Z28 AB28:AF28">
    <cfRule type="cellIs" dxfId="31" priority="3" operator="lessThan">
      <formula>0</formula>
    </cfRule>
  </conditionalFormatting>
  <conditionalFormatting sqref="AB8:AF8 P8:T8 V8:Z8">
    <cfRule type="containsErrors" dxfId="30" priority="2">
      <formula>ISERROR(P8)</formula>
    </cfRule>
  </conditionalFormatting>
  <pageMargins left="0.78740157480314965" right="0.39370078740157483" top="0.55118110236220474" bottom="0.35433070866141736" header="0.31496062992125984" footer="0.31496062992125984"/>
  <pageSetup paperSize="9" scale="72" orientation="landscape" r:id="rId1"/>
  <colBreaks count="1" manualBreakCount="1">
    <brk id="68" max="1048575" man="1"/>
  </colBreaks>
  <ignoredErrors>
    <ignoredError sqref="AH34"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64"/>
  <sheetViews>
    <sheetView topLeftCell="D1" zoomScale="130" zoomScaleNormal="130" workbookViewId="0">
      <selection activeCell="R7" sqref="R7"/>
    </sheetView>
  </sheetViews>
  <sheetFormatPr defaultRowHeight="10.8" x14ac:dyDescent="0.2"/>
  <cols>
    <col min="1" max="1" width="1.88671875" style="1" customWidth="1"/>
    <col min="2" max="2" width="2.21875" style="1" customWidth="1"/>
    <col min="3" max="3" width="2.109375" style="1" customWidth="1"/>
    <col min="4" max="4" width="24.6640625" style="1" customWidth="1"/>
    <col min="5" max="5" width="2.109375" style="1" customWidth="1"/>
    <col min="6" max="6" width="24.6640625" style="1" customWidth="1"/>
    <col min="7" max="7" width="6.6640625" style="1" customWidth="1"/>
    <col min="8" max="10" width="6.6640625" style="3" customWidth="1"/>
    <col min="11" max="12" width="7.6640625" style="3" customWidth="1"/>
    <col min="13" max="13" width="6.44140625" style="3" customWidth="1"/>
    <col min="14" max="15" width="6.6640625" style="3" customWidth="1"/>
    <col min="16" max="17" width="7.6640625" style="3" customWidth="1"/>
    <col min="18" max="18" width="6.44140625" style="3" customWidth="1"/>
    <col min="19" max="20" width="11.109375" style="1" customWidth="1"/>
    <col min="21" max="21" width="9" style="3"/>
    <col min="22" max="22" width="9" style="1"/>
    <col min="23" max="23" width="9" style="3"/>
    <col min="24" max="256" width="9" style="1"/>
    <col min="257" max="257" width="1.88671875" style="1" customWidth="1"/>
    <col min="258" max="258" width="2.21875" style="1" customWidth="1"/>
    <col min="259" max="259" width="2.109375" style="1" customWidth="1"/>
    <col min="260" max="260" width="24.6640625" style="1" customWidth="1"/>
    <col min="261" max="261" width="2.109375" style="1" customWidth="1"/>
    <col min="262" max="262" width="24.6640625" style="1" customWidth="1"/>
    <col min="263" max="268" width="7.6640625" style="1" customWidth="1"/>
    <col min="269" max="269" width="6.44140625" style="1" customWidth="1"/>
    <col min="270" max="273" width="7.6640625" style="1" customWidth="1"/>
    <col min="274" max="276" width="6.44140625" style="1" customWidth="1"/>
    <col min="277" max="512" width="9" style="1"/>
    <col min="513" max="513" width="1.88671875" style="1" customWidth="1"/>
    <col min="514" max="514" width="2.21875" style="1" customWidth="1"/>
    <col min="515" max="515" width="2.109375" style="1" customWidth="1"/>
    <col min="516" max="516" width="24.6640625" style="1" customWidth="1"/>
    <col min="517" max="517" width="2.109375" style="1" customWidth="1"/>
    <col min="518" max="518" width="24.6640625" style="1" customWidth="1"/>
    <col min="519" max="524" width="7.6640625" style="1" customWidth="1"/>
    <col min="525" max="525" width="6.44140625" style="1" customWidth="1"/>
    <col min="526" max="529" width="7.6640625" style="1" customWidth="1"/>
    <col min="530" max="532" width="6.44140625" style="1" customWidth="1"/>
    <col min="533" max="768" width="9" style="1"/>
    <col min="769" max="769" width="1.88671875" style="1" customWidth="1"/>
    <col min="770" max="770" width="2.21875" style="1" customWidth="1"/>
    <col min="771" max="771" width="2.109375" style="1" customWidth="1"/>
    <col min="772" max="772" width="24.6640625" style="1" customWidth="1"/>
    <col min="773" max="773" width="2.109375" style="1" customWidth="1"/>
    <col min="774" max="774" width="24.6640625" style="1" customWidth="1"/>
    <col min="775" max="780" width="7.6640625" style="1" customWidth="1"/>
    <col min="781" max="781" width="6.44140625" style="1" customWidth="1"/>
    <col min="782" max="785" width="7.6640625" style="1" customWidth="1"/>
    <col min="786" max="788" width="6.44140625" style="1" customWidth="1"/>
    <col min="789" max="1024" width="9" style="1"/>
    <col min="1025" max="1025" width="1.88671875" style="1" customWidth="1"/>
    <col min="1026" max="1026" width="2.21875" style="1" customWidth="1"/>
    <col min="1027" max="1027" width="2.109375" style="1" customWidth="1"/>
    <col min="1028" max="1028" width="24.6640625" style="1" customWidth="1"/>
    <col min="1029" max="1029" width="2.109375" style="1" customWidth="1"/>
    <col min="1030" max="1030" width="24.6640625" style="1" customWidth="1"/>
    <col min="1031" max="1036" width="7.6640625" style="1" customWidth="1"/>
    <col min="1037" max="1037" width="6.44140625" style="1" customWidth="1"/>
    <col min="1038" max="1041" width="7.6640625" style="1" customWidth="1"/>
    <col min="1042" max="1044" width="6.44140625" style="1" customWidth="1"/>
    <col min="1045" max="1280" width="9" style="1"/>
    <col min="1281" max="1281" width="1.88671875" style="1" customWidth="1"/>
    <col min="1282" max="1282" width="2.21875" style="1" customWidth="1"/>
    <col min="1283" max="1283" width="2.109375" style="1" customWidth="1"/>
    <col min="1284" max="1284" width="24.6640625" style="1" customWidth="1"/>
    <col min="1285" max="1285" width="2.109375" style="1" customWidth="1"/>
    <col min="1286" max="1286" width="24.6640625" style="1" customWidth="1"/>
    <col min="1287" max="1292" width="7.6640625" style="1" customWidth="1"/>
    <col min="1293" max="1293" width="6.44140625" style="1" customWidth="1"/>
    <col min="1294" max="1297" width="7.6640625" style="1" customWidth="1"/>
    <col min="1298" max="1300" width="6.44140625" style="1" customWidth="1"/>
    <col min="1301" max="1536" width="9" style="1"/>
    <col min="1537" max="1537" width="1.88671875" style="1" customWidth="1"/>
    <col min="1538" max="1538" width="2.21875" style="1" customWidth="1"/>
    <col min="1539" max="1539" width="2.109375" style="1" customWidth="1"/>
    <col min="1540" max="1540" width="24.6640625" style="1" customWidth="1"/>
    <col min="1541" max="1541" width="2.109375" style="1" customWidth="1"/>
    <col min="1542" max="1542" width="24.6640625" style="1" customWidth="1"/>
    <col min="1543" max="1548" width="7.6640625" style="1" customWidth="1"/>
    <col min="1549" max="1549" width="6.44140625" style="1" customWidth="1"/>
    <col min="1550" max="1553" width="7.6640625" style="1" customWidth="1"/>
    <col min="1554" max="1556" width="6.44140625" style="1" customWidth="1"/>
    <col min="1557" max="1792" width="9" style="1"/>
    <col min="1793" max="1793" width="1.88671875" style="1" customWidth="1"/>
    <col min="1794" max="1794" width="2.21875" style="1" customWidth="1"/>
    <col min="1795" max="1795" width="2.109375" style="1" customWidth="1"/>
    <col min="1796" max="1796" width="24.6640625" style="1" customWidth="1"/>
    <col min="1797" max="1797" width="2.109375" style="1" customWidth="1"/>
    <col min="1798" max="1798" width="24.6640625" style="1" customWidth="1"/>
    <col min="1799" max="1804" width="7.6640625" style="1" customWidth="1"/>
    <col min="1805" max="1805" width="6.44140625" style="1" customWidth="1"/>
    <col min="1806" max="1809" width="7.6640625" style="1" customWidth="1"/>
    <col min="1810" max="1812" width="6.44140625" style="1" customWidth="1"/>
    <col min="1813" max="2048" width="9" style="1"/>
    <col min="2049" max="2049" width="1.88671875" style="1" customWidth="1"/>
    <col min="2050" max="2050" width="2.21875" style="1" customWidth="1"/>
    <col min="2051" max="2051" width="2.109375" style="1" customWidth="1"/>
    <col min="2052" max="2052" width="24.6640625" style="1" customWidth="1"/>
    <col min="2053" max="2053" width="2.109375" style="1" customWidth="1"/>
    <col min="2054" max="2054" width="24.6640625" style="1" customWidth="1"/>
    <col min="2055" max="2060" width="7.6640625" style="1" customWidth="1"/>
    <col min="2061" max="2061" width="6.44140625" style="1" customWidth="1"/>
    <col min="2062" max="2065" width="7.6640625" style="1" customWidth="1"/>
    <col min="2066" max="2068" width="6.44140625" style="1" customWidth="1"/>
    <col min="2069" max="2304" width="9" style="1"/>
    <col min="2305" max="2305" width="1.88671875" style="1" customWidth="1"/>
    <col min="2306" max="2306" width="2.21875" style="1" customWidth="1"/>
    <col min="2307" max="2307" width="2.109375" style="1" customWidth="1"/>
    <col min="2308" max="2308" width="24.6640625" style="1" customWidth="1"/>
    <col min="2309" max="2309" width="2.109375" style="1" customWidth="1"/>
    <col min="2310" max="2310" width="24.6640625" style="1" customWidth="1"/>
    <col min="2311" max="2316" width="7.6640625" style="1" customWidth="1"/>
    <col min="2317" max="2317" width="6.44140625" style="1" customWidth="1"/>
    <col min="2318" max="2321" width="7.6640625" style="1" customWidth="1"/>
    <col min="2322" max="2324" width="6.44140625" style="1" customWidth="1"/>
    <col min="2325" max="2560" width="9" style="1"/>
    <col min="2561" max="2561" width="1.88671875" style="1" customWidth="1"/>
    <col min="2562" max="2562" width="2.21875" style="1" customWidth="1"/>
    <col min="2563" max="2563" width="2.109375" style="1" customWidth="1"/>
    <col min="2564" max="2564" width="24.6640625" style="1" customWidth="1"/>
    <col min="2565" max="2565" width="2.109375" style="1" customWidth="1"/>
    <col min="2566" max="2566" width="24.6640625" style="1" customWidth="1"/>
    <col min="2567" max="2572" width="7.6640625" style="1" customWidth="1"/>
    <col min="2573" max="2573" width="6.44140625" style="1" customWidth="1"/>
    <col min="2574" max="2577" width="7.6640625" style="1" customWidth="1"/>
    <col min="2578" max="2580" width="6.44140625" style="1" customWidth="1"/>
    <col min="2581" max="2816" width="9" style="1"/>
    <col min="2817" max="2817" width="1.88671875" style="1" customWidth="1"/>
    <col min="2818" max="2818" width="2.21875" style="1" customWidth="1"/>
    <col min="2819" max="2819" width="2.109375" style="1" customWidth="1"/>
    <col min="2820" max="2820" width="24.6640625" style="1" customWidth="1"/>
    <col min="2821" max="2821" width="2.109375" style="1" customWidth="1"/>
    <col min="2822" max="2822" width="24.6640625" style="1" customWidth="1"/>
    <col min="2823" max="2828" width="7.6640625" style="1" customWidth="1"/>
    <col min="2829" max="2829" width="6.44140625" style="1" customWidth="1"/>
    <col min="2830" max="2833" width="7.6640625" style="1" customWidth="1"/>
    <col min="2834" max="2836" width="6.44140625" style="1" customWidth="1"/>
    <col min="2837" max="3072" width="9" style="1"/>
    <col min="3073" max="3073" width="1.88671875" style="1" customWidth="1"/>
    <col min="3074" max="3074" width="2.21875" style="1" customWidth="1"/>
    <col min="3075" max="3075" width="2.109375" style="1" customWidth="1"/>
    <col min="3076" max="3076" width="24.6640625" style="1" customWidth="1"/>
    <col min="3077" max="3077" width="2.109375" style="1" customWidth="1"/>
    <col min="3078" max="3078" width="24.6640625" style="1" customWidth="1"/>
    <col min="3079" max="3084" width="7.6640625" style="1" customWidth="1"/>
    <col min="3085" max="3085" width="6.44140625" style="1" customWidth="1"/>
    <col min="3086" max="3089" width="7.6640625" style="1" customWidth="1"/>
    <col min="3090" max="3092" width="6.44140625" style="1" customWidth="1"/>
    <col min="3093" max="3328" width="9" style="1"/>
    <col min="3329" max="3329" width="1.88671875" style="1" customWidth="1"/>
    <col min="3330" max="3330" width="2.21875" style="1" customWidth="1"/>
    <col min="3331" max="3331" width="2.109375" style="1" customWidth="1"/>
    <col min="3332" max="3332" width="24.6640625" style="1" customWidth="1"/>
    <col min="3333" max="3333" width="2.109375" style="1" customWidth="1"/>
    <col min="3334" max="3334" width="24.6640625" style="1" customWidth="1"/>
    <col min="3335" max="3340" width="7.6640625" style="1" customWidth="1"/>
    <col min="3341" max="3341" width="6.44140625" style="1" customWidth="1"/>
    <col min="3342" max="3345" width="7.6640625" style="1" customWidth="1"/>
    <col min="3346" max="3348" width="6.44140625" style="1" customWidth="1"/>
    <col min="3349" max="3584" width="9" style="1"/>
    <col min="3585" max="3585" width="1.88671875" style="1" customWidth="1"/>
    <col min="3586" max="3586" width="2.21875" style="1" customWidth="1"/>
    <col min="3587" max="3587" width="2.109375" style="1" customWidth="1"/>
    <col min="3588" max="3588" width="24.6640625" style="1" customWidth="1"/>
    <col min="3589" max="3589" width="2.109375" style="1" customWidth="1"/>
    <col min="3590" max="3590" width="24.6640625" style="1" customWidth="1"/>
    <col min="3591" max="3596" width="7.6640625" style="1" customWidth="1"/>
    <col min="3597" max="3597" width="6.44140625" style="1" customWidth="1"/>
    <col min="3598" max="3601" width="7.6640625" style="1" customWidth="1"/>
    <col min="3602" max="3604" width="6.44140625" style="1" customWidth="1"/>
    <col min="3605" max="3840" width="9" style="1"/>
    <col min="3841" max="3841" width="1.88671875" style="1" customWidth="1"/>
    <col min="3842" max="3842" width="2.21875" style="1" customWidth="1"/>
    <col min="3843" max="3843" width="2.109375" style="1" customWidth="1"/>
    <col min="3844" max="3844" width="24.6640625" style="1" customWidth="1"/>
    <col min="3845" max="3845" width="2.109375" style="1" customWidth="1"/>
    <col min="3846" max="3846" width="24.6640625" style="1" customWidth="1"/>
    <col min="3847" max="3852" width="7.6640625" style="1" customWidth="1"/>
    <col min="3853" max="3853" width="6.44140625" style="1" customWidth="1"/>
    <col min="3854" max="3857" width="7.6640625" style="1" customWidth="1"/>
    <col min="3858" max="3860" width="6.44140625" style="1" customWidth="1"/>
    <col min="3861" max="4096" width="9" style="1"/>
    <col min="4097" max="4097" width="1.88671875" style="1" customWidth="1"/>
    <col min="4098" max="4098" width="2.21875" style="1" customWidth="1"/>
    <col min="4099" max="4099" width="2.109375" style="1" customWidth="1"/>
    <col min="4100" max="4100" width="24.6640625" style="1" customWidth="1"/>
    <col min="4101" max="4101" width="2.109375" style="1" customWidth="1"/>
    <col min="4102" max="4102" width="24.6640625" style="1" customWidth="1"/>
    <col min="4103" max="4108" width="7.6640625" style="1" customWidth="1"/>
    <col min="4109" max="4109" width="6.44140625" style="1" customWidth="1"/>
    <col min="4110" max="4113" width="7.6640625" style="1" customWidth="1"/>
    <col min="4114" max="4116" width="6.44140625" style="1" customWidth="1"/>
    <col min="4117" max="4352" width="9" style="1"/>
    <col min="4353" max="4353" width="1.88671875" style="1" customWidth="1"/>
    <col min="4354" max="4354" width="2.21875" style="1" customWidth="1"/>
    <col min="4355" max="4355" width="2.109375" style="1" customWidth="1"/>
    <col min="4356" max="4356" width="24.6640625" style="1" customWidth="1"/>
    <col min="4357" max="4357" width="2.109375" style="1" customWidth="1"/>
    <col min="4358" max="4358" width="24.6640625" style="1" customWidth="1"/>
    <col min="4359" max="4364" width="7.6640625" style="1" customWidth="1"/>
    <col min="4365" max="4365" width="6.44140625" style="1" customWidth="1"/>
    <col min="4366" max="4369" width="7.6640625" style="1" customWidth="1"/>
    <col min="4370" max="4372" width="6.44140625" style="1" customWidth="1"/>
    <col min="4373" max="4608" width="9" style="1"/>
    <col min="4609" max="4609" width="1.88671875" style="1" customWidth="1"/>
    <col min="4610" max="4610" width="2.21875" style="1" customWidth="1"/>
    <col min="4611" max="4611" width="2.109375" style="1" customWidth="1"/>
    <col min="4612" max="4612" width="24.6640625" style="1" customWidth="1"/>
    <col min="4613" max="4613" width="2.109375" style="1" customWidth="1"/>
    <col min="4614" max="4614" width="24.6640625" style="1" customWidth="1"/>
    <col min="4615" max="4620" width="7.6640625" style="1" customWidth="1"/>
    <col min="4621" max="4621" width="6.44140625" style="1" customWidth="1"/>
    <col min="4622" max="4625" width="7.6640625" style="1" customWidth="1"/>
    <col min="4626" max="4628" width="6.44140625" style="1" customWidth="1"/>
    <col min="4629" max="4864" width="9" style="1"/>
    <col min="4865" max="4865" width="1.88671875" style="1" customWidth="1"/>
    <col min="4866" max="4866" width="2.21875" style="1" customWidth="1"/>
    <col min="4867" max="4867" width="2.109375" style="1" customWidth="1"/>
    <col min="4868" max="4868" width="24.6640625" style="1" customWidth="1"/>
    <col min="4869" max="4869" width="2.109375" style="1" customWidth="1"/>
    <col min="4870" max="4870" width="24.6640625" style="1" customWidth="1"/>
    <col min="4871" max="4876" width="7.6640625" style="1" customWidth="1"/>
    <col min="4877" max="4877" width="6.44140625" style="1" customWidth="1"/>
    <col min="4878" max="4881" width="7.6640625" style="1" customWidth="1"/>
    <col min="4882" max="4884" width="6.44140625" style="1" customWidth="1"/>
    <col min="4885" max="5120" width="9" style="1"/>
    <col min="5121" max="5121" width="1.88671875" style="1" customWidth="1"/>
    <col min="5122" max="5122" width="2.21875" style="1" customWidth="1"/>
    <col min="5123" max="5123" width="2.109375" style="1" customWidth="1"/>
    <col min="5124" max="5124" width="24.6640625" style="1" customWidth="1"/>
    <col min="5125" max="5125" width="2.109375" style="1" customWidth="1"/>
    <col min="5126" max="5126" width="24.6640625" style="1" customWidth="1"/>
    <col min="5127" max="5132" width="7.6640625" style="1" customWidth="1"/>
    <col min="5133" max="5133" width="6.44140625" style="1" customWidth="1"/>
    <col min="5134" max="5137" width="7.6640625" style="1" customWidth="1"/>
    <col min="5138" max="5140" width="6.44140625" style="1" customWidth="1"/>
    <col min="5141" max="5376" width="9" style="1"/>
    <col min="5377" max="5377" width="1.88671875" style="1" customWidth="1"/>
    <col min="5378" max="5378" width="2.21875" style="1" customWidth="1"/>
    <col min="5379" max="5379" width="2.109375" style="1" customWidth="1"/>
    <col min="5380" max="5380" width="24.6640625" style="1" customWidth="1"/>
    <col min="5381" max="5381" width="2.109375" style="1" customWidth="1"/>
    <col min="5382" max="5382" width="24.6640625" style="1" customWidth="1"/>
    <col min="5383" max="5388" width="7.6640625" style="1" customWidth="1"/>
    <col min="5389" max="5389" width="6.44140625" style="1" customWidth="1"/>
    <col min="5390" max="5393" width="7.6640625" style="1" customWidth="1"/>
    <col min="5394" max="5396" width="6.44140625" style="1" customWidth="1"/>
    <col min="5397" max="5632" width="9" style="1"/>
    <col min="5633" max="5633" width="1.88671875" style="1" customWidth="1"/>
    <col min="5634" max="5634" width="2.21875" style="1" customWidth="1"/>
    <col min="5635" max="5635" width="2.109375" style="1" customWidth="1"/>
    <col min="5636" max="5636" width="24.6640625" style="1" customWidth="1"/>
    <col min="5637" max="5637" width="2.109375" style="1" customWidth="1"/>
    <col min="5638" max="5638" width="24.6640625" style="1" customWidth="1"/>
    <col min="5639" max="5644" width="7.6640625" style="1" customWidth="1"/>
    <col min="5645" max="5645" width="6.44140625" style="1" customWidth="1"/>
    <col min="5646" max="5649" width="7.6640625" style="1" customWidth="1"/>
    <col min="5650" max="5652" width="6.44140625" style="1" customWidth="1"/>
    <col min="5653" max="5888" width="9" style="1"/>
    <col min="5889" max="5889" width="1.88671875" style="1" customWidth="1"/>
    <col min="5890" max="5890" width="2.21875" style="1" customWidth="1"/>
    <col min="5891" max="5891" width="2.109375" style="1" customWidth="1"/>
    <col min="5892" max="5892" width="24.6640625" style="1" customWidth="1"/>
    <col min="5893" max="5893" width="2.109375" style="1" customWidth="1"/>
    <col min="5894" max="5894" width="24.6640625" style="1" customWidth="1"/>
    <col min="5895" max="5900" width="7.6640625" style="1" customWidth="1"/>
    <col min="5901" max="5901" width="6.44140625" style="1" customWidth="1"/>
    <col min="5902" max="5905" width="7.6640625" style="1" customWidth="1"/>
    <col min="5906" max="5908" width="6.44140625" style="1" customWidth="1"/>
    <col min="5909" max="6144" width="9" style="1"/>
    <col min="6145" max="6145" width="1.88671875" style="1" customWidth="1"/>
    <col min="6146" max="6146" width="2.21875" style="1" customWidth="1"/>
    <col min="6147" max="6147" width="2.109375" style="1" customWidth="1"/>
    <col min="6148" max="6148" width="24.6640625" style="1" customWidth="1"/>
    <col min="6149" max="6149" width="2.109375" style="1" customWidth="1"/>
    <col min="6150" max="6150" width="24.6640625" style="1" customWidth="1"/>
    <col min="6151" max="6156" width="7.6640625" style="1" customWidth="1"/>
    <col min="6157" max="6157" width="6.44140625" style="1" customWidth="1"/>
    <col min="6158" max="6161" width="7.6640625" style="1" customWidth="1"/>
    <col min="6162" max="6164" width="6.44140625" style="1" customWidth="1"/>
    <col min="6165" max="6400" width="9" style="1"/>
    <col min="6401" max="6401" width="1.88671875" style="1" customWidth="1"/>
    <col min="6402" max="6402" width="2.21875" style="1" customWidth="1"/>
    <col min="6403" max="6403" width="2.109375" style="1" customWidth="1"/>
    <col min="6404" max="6404" width="24.6640625" style="1" customWidth="1"/>
    <col min="6405" max="6405" width="2.109375" style="1" customWidth="1"/>
    <col min="6406" max="6406" width="24.6640625" style="1" customWidth="1"/>
    <col min="6407" max="6412" width="7.6640625" style="1" customWidth="1"/>
    <col min="6413" max="6413" width="6.44140625" style="1" customWidth="1"/>
    <col min="6414" max="6417" width="7.6640625" style="1" customWidth="1"/>
    <col min="6418" max="6420" width="6.44140625" style="1" customWidth="1"/>
    <col min="6421" max="6656" width="9" style="1"/>
    <col min="6657" max="6657" width="1.88671875" style="1" customWidth="1"/>
    <col min="6658" max="6658" width="2.21875" style="1" customWidth="1"/>
    <col min="6659" max="6659" width="2.109375" style="1" customWidth="1"/>
    <col min="6660" max="6660" width="24.6640625" style="1" customWidth="1"/>
    <col min="6661" max="6661" width="2.109375" style="1" customWidth="1"/>
    <col min="6662" max="6662" width="24.6640625" style="1" customWidth="1"/>
    <col min="6663" max="6668" width="7.6640625" style="1" customWidth="1"/>
    <col min="6669" max="6669" width="6.44140625" style="1" customWidth="1"/>
    <col min="6670" max="6673" width="7.6640625" style="1" customWidth="1"/>
    <col min="6674" max="6676" width="6.44140625" style="1" customWidth="1"/>
    <col min="6677" max="6912" width="9" style="1"/>
    <col min="6913" max="6913" width="1.88671875" style="1" customWidth="1"/>
    <col min="6914" max="6914" width="2.21875" style="1" customWidth="1"/>
    <col min="6915" max="6915" width="2.109375" style="1" customWidth="1"/>
    <col min="6916" max="6916" width="24.6640625" style="1" customWidth="1"/>
    <col min="6917" max="6917" width="2.109375" style="1" customWidth="1"/>
    <col min="6918" max="6918" width="24.6640625" style="1" customWidth="1"/>
    <col min="6919" max="6924" width="7.6640625" style="1" customWidth="1"/>
    <col min="6925" max="6925" width="6.44140625" style="1" customWidth="1"/>
    <col min="6926" max="6929" width="7.6640625" style="1" customWidth="1"/>
    <col min="6930" max="6932" width="6.44140625" style="1" customWidth="1"/>
    <col min="6933" max="7168" width="9" style="1"/>
    <col min="7169" max="7169" width="1.88671875" style="1" customWidth="1"/>
    <col min="7170" max="7170" width="2.21875" style="1" customWidth="1"/>
    <col min="7171" max="7171" width="2.109375" style="1" customWidth="1"/>
    <col min="7172" max="7172" width="24.6640625" style="1" customWidth="1"/>
    <col min="7173" max="7173" width="2.109375" style="1" customWidth="1"/>
    <col min="7174" max="7174" width="24.6640625" style="1" customWidth="1"/>
    <col min="7175" max="7180" width="7.6640625" style="1" customWidth="1"/>
    <col min="7181" max="7181" width="6.44140625" style="1" customWidth="1"/>
    <col min="7182" max="7185" width="7.6640625" style="1" customWidth="1"/>
    <col min="7186" max="7188" width="6.44140625" style="1" customWidth="1"/>
    <col min="7189" max="7424" width="9" style="1"/>
    <col min="7425" max="7425" width="1.88671875" style="1" customWidth="1"/>
    <col min="7426" max="7426" width="2.21875" style="1" customWidth="1"/>
    <col min="7427" max="7427" width="2.109375" style="1" customWidth="1"/>
    <col min="7428" max="7428" width="24.6640625" style="1" customWidth="1"/>
    <col min="7429" max="7429" width="2.109375" style="1" customWidth="1"/>
    <col min="7430" max="7430" width="24.6640625" style="1" customWidth="1"/>
    <col min="7431" max="7436" width="7.6640625" style="1" customWidth="1"/>
    <col min="7437" max="7437" width="6.44140625" style="1" customWidth="1"/>
    <col min="7438" max="7441" width="7.6640625" style="1" customWidth="1"/>
    <col min="7442" max="7444" width="6.44140625" style="1" customWidth="1"/>
    <col min="7445" max="7680" width="9" style="1"/>
    <col min="7681" max="7681" width="1.88671875" style="1" customWidth="1"/>
    <col min="7682" max="7682" width="2.21875" style="1" customWidth="1"/>
    <col min="7683" max="7683" width="2.109375" style="1" customWidth="1"/>
    <col min="7684" max="7684" width="24.6640625" style="1" customWidth="1"/>
    <col min="7685" max="7685" width="2.109375" style="1" customWidth="1"/>
    <col min="7686" max="7686" width="24.6640625" style="1" customWidth="1"/>
    <col min="7687" max="7692" width="7.6640625" style="1" customWidth="1"/>
    <col min="7693" max="7693" width="6.44140625" style="1" customWidth="1"/>
    <col min="7694" max="7697" width="7.6640625" style="1" customWidth="1"/>
    <col min="7698" max="7700" width="6.44140625" style="1" customWidth="1"/>
    <col min="7701" max="7936" width="9" style="1"/>
    <col min="7937" max="7937" width="1.88671875" style="1" customWidth="1"/>
    <col min="7938" max="7938" width="2.21875" style="1" customWidth="1"/>
    <col min="7939" max="7939" width="2.109375" style="1" customWidth="1"/>
    <col min="7940" max="7940" width="24.6640625" style="1" customWidth="1"/>
    <col min="7941" max="7941" width="2.109375" style="1" customWidth="1"/>
    <col min="7942" max="7942" width="24.6640625" style="1" customWidth="1"/>
    <col min="7943" max="7948" width="7.6640625" style="1" customWidth="1"/>
    <col min="7949" max="7949" width="6.44140625" style="1" customWidth="1"/>
    <col min="7950" max="7953" width="7.6640625" style="1" customWidth="1"/>
    <col min="7954" max="7956" width="6.44140625" style="1" customWidth="1"/>
    <col min="7957" max="8192" width="9" style="1"/>
    <col min="8193" max="8193" width="1.88671875" style="1" customWidth="1"/>
    <col min="8194" max="8194" width="2.21875" style="1" customWidth="1"/>
    <col min="8195" max="8195" width="2.109375" style="1" customWidth="1"/>
    <col min="8196" max="8196" width="24.6640625" style="1" customWidth="1"/>
    <col min="8197" max="8197" width="2.109375" style="1" customWidth="1"/>
    <col min="8198" max="8198" width="24.6640625" style="1" customWidth="1"/>
    <col min="8199" max="8204" width="7.6640625" style="1" customWidth="1"/>
    <col min="8205" max="8205" width="6.44140625" style="1" customWidth="1"/>
    <col min="8206" max="8209" width="7.6640625" style="1" customWidth="1"/>
    <col min="8210" max="8212" width="6.44140625" style="1" customWidth="1"/>
    <col min="8213" max="8448" width="9" style="1"/>
    <col min="8449" max="8449" width="1.88671875" style="1" customWidth="1"/>
    <col min="8450" max="8450" width="2.21875" style="1" customWidth="1"/>
    <col min="8451" max="8451" width="2.109375" style="1" customWidth="1"/>
    <col min="8452" max="8452" width="24.6640625" style="1" customWidth="1"/>
    <col min="8453" max="8453" width="2.109375" style="1" customWidth="1"/>
    <col min="8454" max="8454" width="24.6640625" style="1" customWidth="1"/>
    <col min="8455" max="8460" width="7.6640625" style="1" customWidth="1"/>
    <col min="8461" max="8461" width="6.44140625" style="1" customWidth="1"/>
    <col min="8462" max="8465" width="7.6640625" style="1" customWidth="1"/>
    <col min="8466" max="8468" width="6.44140625" style="1" customWidth="1"/>
    <col min="8469" max="8704" width="9" style="1"/>
    <col min="8705" max="8705" width="1.88671875" style="1" customWidth="1"/>
    <col min="8706" max="8706" width="2.21875" style="1" customWidth="1"/>
    <col min="8707" max="8707" width="2.109375" style="1" customWidth="1"/>
    <col min="8708" max="8708" width="24.6640625" style="1" customWidth="1"/>
    <col min="8709" max="8709" width="2.109375" style="1" customWidth="1"/>
    <col min="8710" max="8710" width="24.6640625" style="1" customWidth="1"/>
    <col min="8711" max="8716" width="7.6640625" style="1" customWidth="1"/>
    <col min="8717" max="8717" width="6.44140625" style="1" customWidth="1"/>
    <col min="8718" max="8721" width="7.6640625" style="1" customWidth="1"/>
    <col min="8722" max="8724" width="6.44140625" style="1" customWidth="1"/>
    <col min="8725" max="8960" width="9" style="1"/>
    <col min="8961" max="8961" width="1.88671875" style="1" customWidth="1"/>
    <col min="8962" max="8962" width="2.21875" style="1" customWidth="1"/>
    <col min="8963" max="8963" width="2.109375" style="1" customWidth="1"/>
    <col min="8964" max="8964" width="24.6640625" style="1" customWidth="1"/>
    <col min="8965" max="8965" width="2.109375" style="1" customWidth="1"/>
    <col min="8966" max="8966" width="24.6640625" style="1" customWidth="1"/>
    <col min="8967" max="8972" width="7.6640625" style="1" customWidth="1"/>
    <col min="8973" max="8973" width="6.44140625" style="1" customWidth="1"/>
    <col min="8974" max="8977" width="7.6640625" style="1" customWidth="1"/>
    <col min="8978" max="8980" width="6.44140625" style="1" customWidth="1"/>
    <col min="8981" max="9216" width="9" style="1"/>
    <col min="9217" max="9217" width="1.88671875" style="1" customWidth="1"/>
    <col min="9218" max="9218" width="2.21875" style="1" customWidth="1"/>
    <col min="9219" max="9219" width="2.109375" style="1" customWidth="1"/>
    <col min="9220" max="9220" width="24.6640625" style="1" customWidth="1"/>
    <col min="9221" max="9221" width="2.109375" style="1" customWidth="1"/>
    <col min="9222" max="9222" width="24.6640625" style="1" customWidth="1"/>
    <col min="9223" max="9228" width="7.6640625" style="1" customWidth="1"/>
    <col min="9229" max="9229" width="6.44140625" style="1" customWidth="1"/>
    <col min="9230" max="9233" width="7.6640625" style="1" customWidth="1"/>
    <col min="9234" max="9236" width="6.44140625" style="1" customWidth="1"/>
    <col min="9237" max="9472" width="9" style="1"/>
    <col min="9473" max="9473" width="1.88671875" style="1" customWidth="1"/>
    <col min="9474" max="9474" width="2.21875" style="1" customWidth="1"/>
    <col min="9475" max="9475" width="2.109375" style="1" customWidth="1"/>
    <col min="9476" max="9476" width="24.6640625" style="1" customWidth="1"/>
    <col min="9477" max="9477" width="2.109375" style="1" customWidth="1"/>
    <col min="9478" max="9478" width="24.6640625" style="1" customWidth="1"/>
    <col min="9479" max="9484" width="7.6640625" style="1" customWidth="1"/>
    <col min="9485" max="9485" width="6.44140625" style="1" customWidth="1"/>
    <col min="9486" max="9489" width="7.6640625" style="1" customWidth="1"/>
    <col min="9490" max="9492" width="6.44140625" style="1" customWidth="1"/>
    <col min="9493" max="9728" width="9" style="1"/>
    <col min="9729" max="9729" width="1.88671875" style="1" customWidth="1"/>
    <col min="9730" max="9730" width="2.21875" style="1" customWidth="1"/>
    <col min="9731" max="9731" width="2.109375" style="1" customWidth="1"/>
    <col min="9732" max="9732" width="24.6640625" style="1" customWidth="1"/>
    <col min="9733" max="9733" width="2.109375" style="1" customWidth="1"/>
    <col min="9734" max="9734" width="24.6640625" style="1" customWidth="1"/>
    <col min="9735" max="9740" width="7.6640625" style="1" customWidth="1"/>
    <col min="9741" max="9741" width="6.44140625" style="1" customWidth="1"/>
    <col min="9742" max="9745" width="7.6640625" style="1" customWidth="1"/>
    <col min="9746" max="9748" width="6.44140625" style="1" customWidth="1"/>
    <col min="9749" max="9984" width="9" style="1"/>
    <col min="9985" max="9985" width="1.88671875" style="1" customWidth="1"/>
    <col min="9986" max="9986" width="2.21875" style="1" customWidth="1"/>
    <col min="9987" max="9987" width="2.109375" style="1" customWidth="1"/>
    <col min="9988" max="9988" width="24.6640625" style="1" customWidth="1"/>
    <col min="9989" max="9989" width="2.109375" style="1" customWidth="1"/>
    <col min="9990" max="9990" width="24.6640625" style="1" customWidth="1"/>
    <col min="9991" max="9996" width="7.6640625" style="1" customWidth="1"/>
    <col min="9997" max="9997" width="6.44140625" style="1" customWidth="1"/>
    <col min="9998" max="10001" width="7.6640625" style="1" customWidth="1"/>
    <col min="10002" max="10004" width="6.44140625" style="1" customWidth="1"/>
    <col min="10005" max="10240" width="9" style="1"/>
    <col min="10241" max="10241" width="1.88671875" style="1" customWidth="1"/>
    <col min="10242" max="10242" width="2.21875" style="1" customWidth="1"/>
    <col min="10243" max="10243" width="2.109375" style="1" customWidth="1"/>
    <col min="10244" max="10244" width="24.6640625" style="1" customWidth="1"/>
    <col min="10245" max="10245" width="2.109375" style="1" customWidth="1"/>
    <col min="10246" max="10246" width="24.6640625" style="1" customWidth="1"/>
    <col min="10247" max="10252" width="7.6640625" style="1" customWidth="1"/>
    <col min="10253" max="10253" width="6.44140625" style="1" customWidth="1"/>
    <col min="10254" max="10257" width="7.6640625" style="1" customWidth="1"/>
    <col min="10258" max="10260" width="6.44140625" style="1" customWidth="1"/>
    <col min="10261" max="10496" width="9" style="1"/>
    <col min="10497" max="10497" width="1.88671875" style="1" customWidth="1"/>
    <col min="10498" max="10498" width="2.21875" style="1" customWidth="1"/>
    <col min="10499" max="10499" width="2.109375" style="1" customWidth="1"/>
    <col min="10500" max="10500" width="24.6640625" style="1" customWidth="1"/>
    <col min="10501" max="10501" width="2.109375" style="1" customWidth="1"/>
    <col min="10502" max="10502" width="24.6640625" style="1" customWidth="1"/>
    <col min="10503" max="10508" width="7.6640625" style="1" customWidth="1"/>
    <col min="10509" max="10509" width="6.44140625" style="1" customWidth="1"/>
    <col min="10510" max="10513" width="7.6640625" style="1" customWidth="1"/>
    <col min="10514" max="10516" width="6.44140625" style="1" customWidth="1"/>
    <col min="10517" max="10752" width="9" style="1"/>
    <col min="10753" max="10753" width="1.88671875" style="1" customWidth="1"/>
    <col min="10754" max="10754" width="2.21875" style="1" customWidth="1"/>
    <col min="10755" max="10755" width="2.109375" style="1" customWidth="1"/>
    <col min="10756" max="10756" width="24.6640625" style="1" customWidth="1"/>
    <col min="10757" max="10757" width="2.109375" style="1" customWidth="1"/>
    <col min="10758" max="10758" width="24.6640625" style="1" customWidth="1"/>
    <col min="10759" max="10764" width="7.6640625" style="1" customWidth="1"/>
    <col min="10765" max="10765" width="6.44140625" style="1" customWidth="1"/>
    <col min="10766" max="10769" width="7.6640625" style="1" customWidth="1"/>
    <col min="10770" max="10772" width="6.44140625" style="1" customWidth="1"/>
    <col min="10773" max="11008" width="9" style="1"/>
    <col min="11009" max="11009" width="1.88671875" style="1" customWidth="1"/>
    <col min="11010" max="11010" width="2.21875" style="1" customWidth="1"/>
    <col min="11011" max="11011" width="2.109375" style="1" customWidth="1"/>
    <col min="11012" max="11012" width="24.6640625" style="1" customWidth="1"/>
    <col min="11013" max="11013" width="2.109375" style="1" customWidth="1"/>
    <col min="11014" max="11014" width="24.6640625" style="1" customWidth="1"/>
    <col min="11015" max="11020" width="7.6640625" style="1" customWidth="1"/>
    <col min="11021" max="11021" width="6.44140625" style="1" customWidth="1"/>
    <col min="11022" max="11025" width="7.6640625" style="1" customWidth="1"/>
    <col min="11026" max="11028" width="6.44140625" style="1" customWidth="1"/>
    <col min="11029" max="11264" width="9" style="1"/>
    <col min="11265" max="11265" width="1.88671875" style="1" customWidth="1"/>
    <col min="11266" max="11266" width="2.21875" style="1" customWidth="1"/>
    <col min="11267" max="11267" width="2.109375" style="1" customWidth="1"/>
    <col min="11268" max="11268" width="24.6640625" style="1" customWidth="1"/>
    <col min="11269" max="11269" width="2.109375" style="1" customWidth="1"/>
    <col min="11270" max="11270" width="24.6640625" style="1" customWidth="1"/>
    <col min="11271" max="11276" width="7.6640625" style="1" customWidth="1"/>
    <col min="11277" max="11277" width="6.44140625" style="1" customWidth="1"/>
    <col min="11278" max="11281" width="7.6640625" style="1" customWidth="1"/>
    <col min="11282" max="11284" width="6.44140625" style="1" customWidth="1"/>
    <col min="11285" max="11520" width="9" style="1"/>
    <col min="11521" max="11521" width="1.88671875" style="1" customWidth="1"/>
    <col min="11522" max="11522" width="2.21875" style="1" customWidth="1"/>
    <col min="11523" max="11523" width="2.109375" style="1" customWidth="1"/>
    <col min="11524" max="11524" width="24.6640625" style="1" customWidth="1"/>
    <col min="11525" max="11525" width="2.109375" style="1" customWidth="1"/>
    <col min="11526" max="11526" width="24.6640625" style="1" customWidth="1"/>
    <col min="11527" max="11532" width="7.6640625" style="1" customWidth="1"/>
    <col min="11533" max="11533" width="6.44140625" style="1" customWidth="1"/>
    <col min="11534" max="11537" width="7.6640625" style="1" customWidth="1"/>
    <col min="11538" max="11540" width="6.44140625" style="1" customWidth="1"/>
    <col min="11541" max="11776" width="9" style="1"/>
    <col min="11777" max="11777" width="1.88671875" style="1" customWidth="1"/>
    <col min="11778" max="11778" width="2.21875" style="1" customWidth="1"/>
    <col min="11779" max="11779" width="2.109375" style="1" customWidth="1"/>
    <col min="11780" max="11780" width="24.6640625" style="1" customWidth="1"/>
    <col min="11781" max="11781" width="2.109375" style="1" customWidth="1"/>
    <col min="11782" max="11782" width="24.6640625" style="1" customWidth="1"/>
    <col min="11783" max="11788" width="7.6640625" style="1" customWidth="1"/>
    <col min="11789" max="11789" width="6.44140625" style="1" customWidth="1"/>
    <col min="11790" max="11793" width="7.6640625" style="1" customWidth="1"/>
    <col min="11794" max="11796" width="6.44140625" style="1" customWidth="1"/>
    <col min="11797" max="12032" width="9" style="1"/>
    <col min="12033" max="12033" width="1.88671875" style="1" customWidth="1"/>
    <col min="12034" max="12034" width="2.21875" style="1" customWidth="1"/>
    <col min="12035" max="12035" width="2.109375" style="1" customWidth="1"/>
    <col min="12036" max="12036" width="24.6640625" style="1" customWidth="1"/>
    <col min="12037" max="12037" width="2.109375" style="1" customWidth="1"/>
    <col min="12038" max="12038" width="24.6640625" style="1" customWidth="1"/>
    <col min="12039" max="12044" width="7.6640625" style="1" customWidth="1"/>
    <col min="12045" max="12045" width="6.44140625" style="1" customWidth="1"/>
    <col min="12046" max="12049" width="7.6640625" style="1" customWidth="1"/>
    <col min="12050" max="12052" width="6.44140625" style="1" customWidth="1"/>
    <col min="12053" max="12288" width="9" style="1"/>
    <col min="12289" max="12289" width="1.88671875" style="1" customWidth="1"/>
    <col min="12290" max="12290" width="2.21875" style="1" customWidth="1"/>
    <col min="12291" max="12291" width="2.109375" style="1" customWidth="1"/>
    <col min="12292" max="12292" width="24.6640625" style="1" customWidth="1"/>
    <col min="12293" max="12293" width="2.109375" style="1" customWidth="1"/>
    <col min="12294" max="12294" width="24.6640625" style="1" customWidth="1"/>
    <col min="12295" max="12300" width="7.6640625" style="1" customWidth="1"/>
    <col min="12301" max="12301" width="6.44140625" style="1" customWidth="1"/>
    <col min="12302" max="12305" width="7.6640625" style="1" customWidth="1"/>
    <col min="12306" max="12308" width="6.44140625" style="1" customWidth="1"/>
    <col min="12309" max="12544" width="9" style="1"/>
    <col min="12545" max="12545" width="1.88671875" style="1" customWidth="1"/>
    <col min="12546" max="12546" width="2.21875" style="1" customWidth="1"/>
    <col min="12547" max="12547" width="2.109375" style="1" customWidth="1"/>
    <col min="12548" max="12548" width="24.6640625" style="1" customWidth="1"/>
    <col min="12549" max="12549" width="2.109375" style="1" customWidth="1"/>
    <col min="12550" max="12550" width="24.6640625" style="1" customWidth="1"/>
    <col min="12551" max="12556" width="7.6640625" style="1" customWidth="1"/>
    <col min="12557" max="12557" width="6.44140625" style="1" customWidth="1"/>
    <col min="12558" max="12561" width="7.6640625" style="1" customWidth="1"/>
    <col min="12562" max="12564" width="6.44140625" style="1" customWidth="1"/>
    <col min="12565" max="12800" width="9" style="1"/>
    <col min="12801" max="12801" width="1.88671875" style="1" customWidth="1"/>
    <col min="12802" max="12802" width="2.21875" style="1" customWidth="1"/>
    <col min="12803" max="12803" width="2.109375" style="1" customWidth="1"/>
    <col min="12804" max="12804" width="24.6640625" style="1" customWidth="1"/>
    <col min="12805" max="12805" width="2.109375" style="1" customWidth="1"/>
    <col min="12806" max="12806" width="24.6640625" style="1" customWidth="1"/>
    <col min="12807" max="12812" width="7.6640625" style="1" customWidth="1"/>
    <col min="12813" max="12813" width="6.44140625" style="1" customWidth="1"/>
    <col min="12814" max="12817" width="7.6640625" style="1" customWidth="1"/>
    <col min="12818" max="12820" width="6.44140625" style="1" customWidth="1"/>
    <col min="12821" max="13056" width="9" style="1"/>
    <col min="13057" max="13057" width="1.88671875" style="1" customWidth="1"/>
    <col min="13058" max="13058" width="2.21875" style="1" customWidth="1"/>
    <col min="13059" max="13059" width="2.109375" style="1" customWidth="1"/>
    <col min="13060" max="13060" width="24.6640625" style="1" customWidth="1"/>
    <col min="13061" max="13061" width="2.109375" style="1" customWidth="1"/>
    <col min="13062" max="13062" width="24.6640625" style="1" customWidth="1"/>
    <col min="13063" max="13068" width="7.6640625" style="1" customWidth="1"/>
    <col min="13069" max="13069" width="6.44140625" style="1" customWidth="1"/>
    <col min="13070" max="13073" width="7.6640625" style="1" customWidth="1"/>
    <col min="13074" max="13076" width="6.44140625" style="1" customWidth="1"/>
    <col min="13077" max="13312" width="9" style="1"/>
    <col min="13313" max="13313" width="1.88671875" style="1" customWidth="1"/>
    <col min="13314" max="13314" width="2.21875" style="1" customWidth="1"/>
    <col min="13315" max="13315" width="2.109375" style="1" customWidth="1"/>
    <col min="13316" max="13316" width="24.6640625" style="1" customWidth="1"/>
    <col min="13317" max="13317" width="2.109375" style="1" customWidth="1"/>
    <col min="13318" max="13318" width="24.6640625" style="1" customWidth="1"/>
    <col min="13319" max="13324" width="7.6640625" style="1" customWidth="1"/>
    <col min="13325" max="13325" width="6.44140625" style="1" customWidth="1"/>
    <col min="13326" max="13329" width="7.6640625" style="1" customWidth="1"/>
    <col min="13330" max="13332" width="6.44140625" style="1" customWidth="1"/>
    <col min="13333" max="13568" width="9" style="1"/>
    <col min="13569" max="13569" width="1.88671875" style="1" customWidth="1"/>
    <col min="13570" max="13570" width="2.21875" style="1" customWidth="1"/>
    <col min="13571" max="13571" width="2.109375" style="1" customWidth="1"/>
    <col min="13572" max="13572" width="24.6640625" style="1" customWidth="1"/>
    <col min="13573" max="13573" width="2.109375" style="1" customWidth="1"/>
    <col min="13574" max="13574" width="24.6640625" style="1" customWidth="1"/>
    <col min="13575" max="13580" width="7.6640625" style="1" customWidth="1"/>
    <col min="13581" max="13581" width="6.44140625" style="1" customWidth="1"/>
    <col min="13582" max="13585" width="7.6640625" style="1" customWidth="1"/>
    <col min="13586" max="13588" width="6.44140625" style="1" customWidth="1"/>
    <col min="13589" max="13824" width="9" style="1"/>
    <col min="13825" max="13825" width="1.88671875" style="1" customWidth="1"/>
    <col min="13826" max="13826" width="2.21875" style="1" customWidth="1"/>
    <col min="13827" max="13827" width="2.109375" style="1" customWidth="1"/>
    <col min="13828" max="13828" width="24.6640625" style="1" customWidth="1"/>
    <col min="13829" max="13829" width="2.109375" style="1" customWidth="1"/>
    <col min="13830" max="13830" width="24.6640625" style="1" customWidth="1"/>
    <col min="13831" max="13836" width="7.6640625" style="1" customWidth="1"/>
    <col min="13837" max="13837" width="6.44140625" style="1" customWidth="1"/>
    <col min="13838" max="13841" width="7.6640625" style="1" customWidth="1"/>
    <col min="13842" max="13844" width="6.44140625" style="1" customWidth="1"/>
    <col min="13845" max="14080" width="9" style="1"/>
    <col min="14081" max="14081" width="1.88671875" style="1" customWidth="1"/>
    <col min="14082" max="14082" width="2.21875" style="1" customWidth="1"/>
    <col min="14083" max="14083" width="2.109375" style="1" customWidth="1"/>
    <col min="14084" max="14084" width="24.6640625" style="1" customWidth="1"/>
    <col min="14085" max="14085" width="2.109375" style="1" customWidth="1"/>
    <col min="14086" max="14086" width="24.6640625" style="1" customWidth="1"/>
    <col min="14087" max="14092" width="7.6640625" style="1" customWidth="1"/>
    <col min="14093" max="14093" width="6.44140625" style="1" customWidth="1"/>
    <col min="14094" max="14097" width="7.6640625" style="1" customWidth="1"/>
    <col min="14098" max="14100" width="6.44140625" style="1" customWidth="1"/>
    <col min="14101" max="14336" width="9" style="1"/>
    <col min="14337" max="14337" width="1.88671875" style="1" customWidth="1"/>
    <col min="14338" max="14338" width="2.21875" style="1" customWidth="1"/>
    <col min="14339" max="14339" width="2.109375" style="1" customWidth="1"/>
    <col min="14340" max="14340" width="24.6640625" style="1" customWidth="1"/>
    <col min="14341" max="14341" width="2.109375" style="1" customWidth="1"/>
    <col min="14342" max="14342" width="24.6640625" style="1" customWidth="1"/>
    <col min="14343" max="14348" width="7.6640625" style="1" customWidth="1"/>
    <col min="14349" max="14349" width="6.44140625" style="1" customWidth="1"/>
    <col min="14350" max="14353" width="7.6640625" style="1" customWidth="1"/>
    <col min="14354" max="14356" width="6.44140625" style="1" customWidth="1"/>
    <col min="14357" max="14592" width="9" style="1"/>
    <col min="14593" max="14593" width="1.88671875" style="1" customWidth="1"/>
    <col min="14594" max="14594" width="2.21875" style="1" customWidth="1"/>
    <col min="14595" max="14595" width="2.109375" style="1" customWidth="1"/>
    <col min="14596" max="14596" width="24.6640625" style="1" customWidth="1"/>
    <col min="14597" max="14597" width="2.109375" style="1" customWidth="1"/>
    <col min="14598" max="14598" width="24.6640625" style="1" customWidth="1"/>
    <col min="14599" max="14604" width="7.6640625" style="1" customWidth="1"/>
    <col min="14605" max="14605" width="6.44140625" style="1" customWidth="1"/>
    <col min="14606" max="14609" width="7.6640625" style="1" customWidth="1"/>
    <col min="14610" max="14612" width="6.44140625" style="1" customWidth="1"/>
    <col min="14613" max="14848" width="9" style="1"/>
    <col min="14849" max="14849" width="1.88671875" style="1" customWidth="1"/>
    <col min="14850" max="14850" width="2.21875" style="1" customWidth="1"/>
    <col min="14851" max="14851" width="2.109375" style="1" customWidth="1"/>
    <col min="14852" max="14852" width="24.6640625" style="1" customWidth="1"/>
    <col min="14853" max="14853" width="2.109375" style="1" customWidth="1"/>
    <col min="14854" max="14854" width="24.6640625" style="1" customWidth="1"/>
    <col min="14855" max="14860" width="7.6640625" style="1" customWidth="1"/>
    <col min="14861" max="14861" width="6.44140625" style="1" customWidth="1"/>
    <col min="14862" max="14865" width="7.6640625" style="1" customWidth="1"/>
    <col min="14866" max="14868" width="6.44140625" style="1" customWidth="1"/>
    <col min="14869" max="15104" width="9" style="1"/>
    <col min="15105" max="15105" width="1.88671875" style="1" customWidth="1"/>
    <col min="15106" max="15106" width="2.21875" style="1" customWidth="1"/>
    <col min="15107" max="15107" width="2.109375" style="1" customWidth="1"/>
    <col min="15108" max="15108" width="24.6640625" style="1" customWidth="1"/>
    <col min="15109" max="15109" width="2.109375" style="1" customWidth="1"/>
    <col min="15110" max="15110" width="24.6640625" style="1" customWidth="1"/>
    <col min="15111" max="15116" width="7.6640625" style="1" customWidth="1"/>
    <col min="15117" max="15117" width="6.44140625" style="1" customWidth="1"/>
    <col min="15118" max="15121" width="7.6640625" style="1" customWidth="1"/>
    <col min="15122" max="15124" width="6.44140625" style="1" customWidth="1"/>
    <col min="15125" max="15360" width="9" style="1"/>
    <col min="15361" max="15361" width="1.88671875" style="1" customWidth="1"/>
    <col min="15362" max="15362" width="2.21875" style="1" customWidth="1"/>
    <col min="15363" max="15363" width="2.109375" style="1" customWidth="1"/>
    <col min="15364" max="15364" width="24.6640625" style="1" customWidth="1"/>
    <col min="15365" max="15365" width="2.109375" style="1" customWidth="1"/>
    <col min="15366" max="15366" width="24.6640625" style="1" customWidth="1"/>
    <col min="15367" max="15372" width="7.6640625" style="1" customWidth="1"/>
    <col min="15373" max="15373" width="6.44140625" style="1" customWidth="1"/>
    <col min="15374" max="15377" width="7.6640625" style="1" customWidth="1"/>
    <col min="15378" max="15380" width="6.44140625" style="1" customWidth="1"/>
    <col min="15381" max="15616" width="9" style="1"/>
    <col min="15617" max="15617" width="1.88671875" style="1" customWidth="1"/>
    <col min="15618" max="15618" width="2.21875" style="1" customWidth="1"/>
    <col min="15619" max="15619" width="2.109375" style="1" customWidth="1"/>
    <col min="15620" max="15620" width="24.6640625" style="1" customWidth="1"/>
    <col min="15621" max="15621" width="2.109375" style="1" customWidth="1"/>
    <col min="15622" max="15622" width="24.6640625" style="1" customWidth="1"/>
    <col min="15623" max="15628" width="7.6640625" style="1" customWidth="1"/>
    <col min="15629" max="15629" width="6.44140625" style="1" customWidth="1"/>
    <col min="15630" max="15633" width="7.6640625" style="1" customWidth="1"/>
    <col min="15634" max="15636" width="6.44140625" style="1" customWidth="1"/>
    <col min="15637" max="15872" width="9" style="1"/>
    <col min="15873" max="15873" width="1.88671875" style="1" customWidth="1"/>
    <col min="15874" max="15874" width="2.21875" style="1" customWidth="1"/>
    <col min="15875" max="15875" width="2.109375" style="1" customWidth="1"/>
    <col min="15876" max="15876" width="24.6640625" style="1" customWidth="1"/>
    <col min="15877" max="15877" width="2.109375" style="1" customWidth="1"/>
    <col min="15878" max="15878" width="24.6640625" style="1" customWidth="1"/>
    <col min="15879" max="15884" width="7.6640625" style="1" customWidth="1"/>
    <col min="15885" max="15885" width="6.44140625" style="1" customWidth="1"/>
    <col min="15886" max="15889" width="7.6640625" style="1" customWidth="1"/>
    <col min="15890" max="15892" width="6.44140625" style="1" customWidth="1"/>
    <col min="15893" max="16128" width="9" style="1"/>
    <col min="16129" max="16129" width="1.88671875" style="1" customWidth="1"/>
    <col min="16130" max="16130" width="2.21875" style="1" customWidth="1"/>
    <col min="16131" max="16131" width="2.109375" style="1" customWidth="1"/>
    <col min="16132" max="16132" width="24.6640625" style="1" customWidth="1"/>
    <col min="16133" max="16133" width="2.109375" style="1" customWidth="1"/>
    <col min="16134" max="16134" width="24.6640625" style="1" customWidth="1"/>
    <col min="16135" max="16140" width="7.6640625" style="1" customWidth="1"/>
    <col min="16141" max="16141" width="6.44140625" style="1" customWidth="1"/>
    <col min="16142" max="16145" width="7.6640625" style="1" customWidth="1"/>
    <col min="16146" max="16148" width="6.44140625" style="1" customWidth="1"/>
    <col min="16149" max="16384" width="9" style="1"/>
  </cols>
  <sheetData>
    <row r="1" spans="2:23" ht="28.5" customHeight="1" thickBot="1" x14ac:dyDescent="0.25">
      <c r="B1" s="2" t="s">
        <v>203</v>
      </c>
      <c r="S1" s="4"/>
      <c r="T1" s="4"/>
    </row>
    <row r="2" spans="2:23" s="5" customFormat="1" ht="26.25" customHeight="1" thickBot="1" x14ac:dyDescent="0.25">
      <c r="B2" s="444" t="s">
        <v>0</v>
      </c>
      <c r="C2" s="445"/>
      <c r="D2" s="446"/>
      <c r="E2" s="382"/>
      <c r="F2" s="383"/>
      <c r="G2" s="384"/>
      <c r="H2" s="384"/>
      <c r="I2" s="384"/>
      <c r="J2" s="385"/>
      <c r="K2" s="137"/>
      <c r="L2" s="138"/>
      <c r="M2" s="6"/>
      <c r="P2" s="7"/>
      <c r="Q2" s="7"/>
      <c r="R2" s="6"/>
      <c r="S2" s="6"/>
      <c r="T2" s="7"/>
      <c r="U2" s="8"/>
      <c r="W2" s="8"/>
    </row>
    <row r="3" spans="2:23" ht="19.5" customHeight="1" thickBot="1" x14ac:dyDescent="0.25">
      <c r="B3" s="9"/>
      <c r="C3" s="9"/>
      <c r="D3" s="10"/>
      <c r="E3" s="9"/>
      <c r="F3" s="10"/>
      <c r="G3" s="10"/>
      <c r="H3" s="7"/>
      <c r="I3" s="7"/>
      <c r="J3" s="7"/>
      <c r="K3" s="7"/>
      <c r="L3" s="7"/>
      <c r="M3" s="7"/>
      <c r="N3" s="7"/>
      <c r="O3" s="7"/>
      <c r="P3" s="7"/>
      <c r="Q3" s="7"/>
      <c r="R3" s="7"/>
      <c r="S3" s="10"/>
      <c r="T3" s="10"/>
      <c r="U3" s="7"/>
    </row>
    <row r="4" spans="2:23" ht="22.5" customHeight="1" thickBot="1" x14ac:dyDescent="0.25">
      <c r="B4" s="447" t="s">
        <v>1</v>
      </c>
      <c r="C4" s="448"/>
      <c r="D4" s="449"/>
      <c r="E4" s="450" t="s">
        <v>172</v>
      </c>
      <c r="F4" s="449"/>
      <c r="G4" s="438" t="s">
        <v>204</v>
      </c>
      <c r="H4" s="439"/>
      <c r="I4" s="438" t="s">
        <v>205</v>
      </c>
      <c r="J4" s="439"/>
      <c r="K4" s="438" t="s">
        <v>207</v>
      </c>
      <c r="L4" s="439"/>
      <c r="M4" s="85" t="s">
        <v>2</v>
      </c>
      <c r="N4" s="438" t="s">
        <v>208</v>
      </c>
      <c r="O4" s="439"/>
      <c r="P4" s="438" t="s">
        <v>209</v>
      </c>
      <c r="Q4" s="439"/>
      <c r="R4" s="85" t="s">
        <v>2</v>
      </c>
      <c r="S4" s="86"/>
      <c r="T4" s="87"/>
    </row>
    <row r="5" spans="2:23" s="5" customFormat="1" ht="22.5" customHeight="1" x14ac:dyDescent="0.2">
      <c r="B5" s="104" t="s">
        <v>3</v>
      </c>
      <c r="C5" s="105"/>
      <c r="D5" s="106"/>
      <c r="E5" s="107" t="s">
        <v>3</v>
      </c>
      <c r="F5" s="106"/>
      <c r="G5" s="108"/>
      <c r="H5" s="109"/>
      <c r="I5" s="110"/>
      <c r="J5" s="111"/>
      <c r="K5" s="440"/>
      <c r="L5" s="441"/>
      <c r="M5" s="112"/>
      <c r="N5" s="442"/>
      <c r="O5" s="443"/>
      <c r="P5" s="442"/>
      <c r="Q5" s="443"/>
      <c r="R5" s="112"/>
      <c r="S5" s="113"/>
      <c r="T5" s="114"/>
      <c r="U5" s="8"/>
      <c r="W5" s="8"/>
    </row>
    <row r="6" spans="2:23" s="5" customFormat="1" ht="22.5" customHeight="1" x14ac:dyDescent="0.2">
      <c r="B6" s="451"/>
      <c r="C6" s="422"/>
      <c r="D6" s="389"/>
      <c r="E6" s="422" t="s">
        <v>4</v>
      </c>
      <c r="F6" s="389"/>
      <c r="G6" s="369">
        <f>'Ｒ１決算'!$C$2</f>
        <v>0</v>
      </c>
      <c r="H6" s="370"/>
      <c r="I6" s="369">
        <f>'Ｒ２決算'!$C$2</f>
        <v>0</v>
      </c>
      <c r="J6" s="370"/>
      <c r="K6" s="369">
        <f t="shared" ref="K6:K22" si="0">I6-G6</f>
        <v>0</v>
      </c>
      <c r="L6" s="370"/>
      <c r="M6" s="11" t="str">
        <f>IF(I6&gt;G6,"↗","↘")</f>
        <v>↘</v>
      </c>
      <c r="N6" s="369">
        <f>'Ｒ３決算'!$C$2</f>
        <v>0</v>
      </c>
      <c r="O6" s="370"/>
      <c r="P6" s="369">
        <f>N6-I6</f>
        <v>0</v>
      </c>
      <c r="Q6" s="370"/>
      <c r="R6" s="11" t="str">
        <f>IF(N6&gt;I6,"↗","↘")</f>
        <v>↘</v>
      </c>
      <c r="S6" s="12"/>
      <c r="T6" s="13"/>
      <c r="U6" s="8"/>
      <c r="V6" s="14"/>
      <c r="W6" s="8"/>
    </row>
    <row r="7" spans="2:23" s="5" customFormat="1" ht="22.5" customHeight="1" x14ac:dyDescent="0.2">
      <c r="B7" s="307"/>
      <c r="C7" s="15"/>
      <c r="D7" s="16" t="s">
        <v>5</v>
      </c>
      <c r="E7" s="17"/>
      <c r="F7" s="16" t="s">
        <v>5</v>
      </c>
      <c r="G7" s="369">
        <f>'Ｒ１決算'!$C$3</f>
        <v>0</v>
      </c>
      <c r="H7" s="370"/>
      <c r="I7" s="369">
        <f>'Ｒ２決算'!$C$3</f>
        <v>0</v>
      </c>
      <c r="J7" s="370"/>
      <c r="K7" s="369">
        <f t="shared" si="0"/>
        <v>0</v>
      </c>
      <c r="L7" s="370"/>
      <c r="M7" s="11" t="str">
        <f t="shared" ref="M7:M53" si="1">IF(I7&gt;G7,"↗","↘")</f>
        <v>↘</v>
      </c>
      <c r="N7" s="369">
        <f>'Ｒ３決算'!$C$3</f>
        <v>0</v>
      </c>
      <c r="O7" s="370"/>
      <c r="P7" s="369">
        <f t="shared" ref="P7:P28" si="2">N7-I7</f>
        <v>0</v>
      </c>
      <c r="Q7" s="370"/>
      <c r="R7" s="11" t="str">
        <f t="shared" ref="R7:R22" si="3">IF(N7&gt;I7,"↗","↘")</f>
        <v>↘</v>
      </c>
      <c r="S7" s="12"/>
      <c r="T7" s="13"/>
      <c r="U7" s="8"/>
      <c r="W7" s="8"/>
    </row>
    <row r="8" spans="2:23" s="5" customFormat="1" ht="22.5" customHeight="1" x14ac:dyDescent="0.2">
      <c r="B8" s="307"/>
      <c r="C8" s="422"/>
      <c r="D8" s="389"/>
      <c r="E8" s="422" t="s">
        <v>6</v>
      </c>
      <c r="F8" s="389"/>
      <c r="G8" s="369">
        <f>'Ｒ１決算'!$C$4</f>
        <v>0</v>
      </c>
      <c r="H8" s="370"/>
      <c r="I8" s="369">
        <f>'Ｒ２決算'!$C$4</f>
        <v>0</v>
      </c>
      <c r="J8" s="370"/>
      <c r="K8" s="369">
        <f t="shared" si="0"/>
        <v>0</v>
      </c>
      <c r="L8" s="370"/>
      <c r="M8" s="11" t="str">
        <f t="shared" si="1"/>
        <v>↘</v>
      </c>
      <c r="N8" s="369">
        <f>'Ｒ３決算'!$C$4</f>
        <v>0</v>
      </c>
      <c r="O8" s="370"/>
      <c r="P8" s="369">
        <f t="shared" si="2"/>
        <v>0</v>
      </c>
      <c r="Q8" s="370"/>
      <c r="R8" s="11" t="str">
        <f t="shared" si="3"/>
        <v>↘</v>
      </c>
      <c r="S8" s="12"/>
      <c r="T8" s="13"/>
      <c r="U8" s="8"/>
      <c r="V8" s="14"/>
      <c r="W8" s="8"/>
    </row>
    <row r="9" spans="2:23" s="5" customFormat="1" ht="22.5" customHeight="1" x14ac:dyDescent="0.2">
      <c r="B9" s="307"/>
      <c r="C9" s="18"/>
      <c r="D9" s="16" t="s">
        <v>7</v>
      </c>
      <c r="E9" s="18"/>
      <c r="F9" s="16" t="s">
        <v>8</v>
      </c>
      <c r="G9" s="369">
        <f>'Ｒ１決算'!$C$5</f>
        <v>0</v>
      </c>
      <c r="H9" s="370"/>
      <c r="I9" s="369">
        <f>'Ｒ２決算'!$C$5</f>
        <v>0</v>
      </c>
      <c r="J9" s="370"/>
      <c r="K9" s="369">
        <f t="shared" si="0"/>
        <v>0</v>
      </c>
      <c r="L9" s="370"/>
      <c r="M9" s="11" t="str">
        <f t="shared" si="1"/>
        <v>↘</v>
      </c>
      <c r="N9" s="369">
        <f>'Ｒ３決算'!$C$5</f>
        <v>0</v>
      </c>
      <c r="O9" s="370"/>
      <c r="P9" s="369">
        <f t="shared" si="2"/>
        <v>0</v>
      </c>
      <c r="Q9" s="370"/>
      <c r="R9" s="11" t="str">
        <f t="shared" si="3"/>
        <v>↘</v>
      </c>
      <c r="S9" s="12"/>
      <c r="T9" s="13"/>
      <c r="U9" s="8"/>
      <c r="W9" s="8"/>
    </row>
    <row r="10" spans="2:23" s="5" customFormat="1" ht="22.5" customHeight="1" x14ac:dyDescent="0.2">
      <c r="B10" s="307"/>
      <c r="C10" s="437"/>
      <c r="D10" s="389"/>
      <c r="E10" s="431" t="s">
        <v>9</v>
      </c>
      <c r="F10" s="403"/>
      <c r="G10" s="369">
        <f>$G$6+$G$8</f>
        <v>0</v>
      </c>
      <c r="H10" s="370"/>
      <c r="I10" s="369">
        <f>$I$6+$I$8</f>
        <v>0</v>
      </c>
      <c r="J10" s="370"/>
      <c r="K10" s="369">
        <f t="shared" si="0"/>
        <v>0</v>
      </c>
      <c r="L10" s="370"/>
      <c r="M10" s="11" t="str">
        <f t="shared" si="1"/>
        <v>↘</v>
      </c>
      <c r="N10" s="369">
        <f>$N$6+$N$8</f>
        <v>0</v>
      </c>
      <c r="O10" s="370"/>
      <c r="P10" s="369">
        <f t="shared" si="2"/>
        <v>0</v>
      </c>
      <c r="Q10" s="370"/>
      <c r="R10" s="11" t="str">
        <f t="shared" si="3"/>
        <v>↘</v>
      </c>
      <c r="S10" s="12"/>
      <c r="T10" s="13"/>
      <c r="U10" s="8"/>
      <c r="V10" s="19"/>
      <c r="W10" s="8"/>
    </row>
    <row r="11" spans="2:23" s="5" customFormat="1" ht="22.5" customHeight="1" x14ac:dyDescent="0.2">
      <c r="B11" s="307"/>
      <c r="C11" s="422"/>
      <c r="D11" s="389"/>
      <c r="E11" s="422" t="s">
        <v>10</v>
      </c>
      <c r="F11" s="389"/>
      <c r="G11" s="369">
        <f>'Ｒ１決算'!$C$6</f>
        <v>0</v>
      </c>
      <c r="H11" s="370"/>
      <c r="I11" s="369">
        <f>'Ｒ２決算'!$C$6</f>
        <v>0</v>
      </c>
      <c r="J11" s="370"/>
      <c r="K11" s="369">
        <f t="shared" si="0"/>
        <v>0</v>
      </c>
      <c r="L11" s="370"/>
      <c r="M11" s="11" t="str">
        <f t="shared" si="1"/>
        <v>↘</v>
      </c>
      <c r="N11" s="369">
        <f>'Ｒ３決算'!$C$6</f>
        <v>0</v>
      </c>
      <c r="O11" s="370"/>
      <c r="P11" s="369">
        <f t="shared" si="2"/>
        <v>0</v>
      </c>
      <c r="Q11" s="370"/>
      <c r="R11" s="11" t="str">
        <f t="shared" si="3"/>
        <v>↘</v>
      </c>
      <c r="S11" s="12"/>
      <c r="T11" s="13"/>
      <c r="U11" s="8"/>
      <c r="W11" s="8"/>
    </row>
    <row r="12" spans="2:23" s="5" customFormat="1" ht="22.5" customHeight="1" x14ac:dyDescent="0.2">
      <c r="B12" s="307"/>
      <c r="C12" s="18"/>
      <c r="D12" s="16" t="s">
        <v>11</v>
      </c>
      <c r="E12" s="18"/>
      <c r="F12" s="16" t="s">
        <v>12</v>
      </c>
      <c r="G12" s="369">
        <f>'Ｒ１決算'!$C$8</f>
        <v>0</v>
      </c>
      <c r="H12" s="370"/>
      <c r="I12" s="369">
        <f>'Ｒ２決算'!$C$8</f>
        <v>0</v>
      </c>
      <c r="J12" s="370"/>
      <c r="K12" s="369">
        <f t="shared" si="0"/>
        <v>0</v>
      </c>
      <c r="L12" s="370"/>
      <c r="M12" s="11" t="str">
        <f t="shared" si="1"/>
        <v>↘</v>
      </c>
      <c r="N12" s="369">
        <f>'Ｒ３決算'!$C$8</f>
        <v>0</v>
      </c>
      <c r="O12" s="370"/>
      <c r="P12" s="369">
        <f t="shared" si="2"/>
        <v>0</v>
      </c>
      <c r="Q12" s="370"/>
      <c r="R12" s="11" t="str">
        <f t="shared" si="3"/>
        <v>↘</v>
      </c>
      <c r="S12" s="12"/>
      <c r="T12" s="13"/>
      <c r="U12" s="8"/>
      <c r="W12" s="8"/>
    </row>
    <row r="13" spans="2:23" s="5" customFormat="1" ht="22.5" customHeight="1" x14ac:dyDescent="0.2">
      <c r="B13" s="307"/>
      <c r="C13" s="18"/>
      <c r="D13" s="125" t="s">
        <v>134</v>
      </c>
      <c r="E13" s="18"/>
      <c r="F13" s="16" t="s">
        <v>13</v>
      </c>
      <c r="G13" s="369">
        <f>'Ｒ１決算'!$C$9</f>
        <v>0</v>
      </c>
      <c r="H13" s="370"/>
      <c r="I13" s="369">
        <f>'Ｒ２決算'!$C$9</f>
        <v>0</v>
      </c>
      <c r="J13" s="370"/>
      <c r="K13" s="369">
        <f t="shared" si="0"/>
        <v>0</v>
      </c>
      <c r="L13" s="370"/>
      <c r="M13" s="11" t="str">
        <f t="shared" si="1"/>
        <v>↘</v>
      </c>
      <c r="N13" s="369">
        <f>'Ｒ３決算'!$C$9</f>
        <v>0</v>
      </c>
      <c r="O13" s="370"/>
      <c r="P13" s="369">
        <f t="shared" si="2"/>
        <v>0</v>
      </c>
      <c r="Q13" s="370"/>
      <c r="R13" s="11" t="str">
        <f t="shared" si="3"/>
        <v>↘</v>
      </c>
      <c r="S13" s="12"/>
      <c r="T13" s="13"/>
      <c r="U13" s="8"/>
      <c r="W13" s="8"/>
    </row>
    <row r="14" spans="2:23" s="5" customFormat="1" ht="22.5" customHeight="1" x14ac:dyDescent="0.2">
      <c r="B14" s="307"/>
      <c r="C14" s="18"/>
      <c r="D14" s="125" t="s">
        <v>140</v>
      </c>
      <c r="E14" s="18"/>
      <c r="F14" s="16" t="s">
        <v>14</v>
      </c>
      <c r="G14" s="369">
        <f>'Ｒ１決算'!$C$7</f>
        <v>0</v>
      </c>
      <c r="H14" s="370"/>
      <c r="I14" s="369">
        <f>'Ｒ２決算'!$C$7</f>
        <v>0</v>
      </c>
      <c r="J14" s="370"/>
      <c r="K14" s="369">
        <f t="shared" si="0"/>
        <v>0</v>
      </c>
      <c r="L14" s="370"/>
      <c r="M14" s="11" t="str">
        <f t="shared" si="1"/>
        <v>↘</v>
      </c>
      <c r="N14" s="369">
        <f>'Ｒ３決算'!$C$7</f>
        <v>0</v>
      </c>
      <c r="O14" s="370"/>
      <c r="P14" s="369">
        <f t="shared" si="2"/>
        <v>0</v>
      </c>
      <c r="Q14" s="370"/>
      <c r="R14" s="11" t="str">
        <f t="shared" si="3"/>
        <v>↘</v>
      </c>
      <c r="S14" s="12"/>
      <c r="T14" s="13"/>
      <c r="U14" s="8"/>
      <c r="W14" s="8"/>
    </row>
    <row r="15" spans="2:23" s="5" customFormat="1" ht="22.5" customHeight="1" x14ac:dyDescent="0.2">
      <c r="B15" s="307"/>
      <c r="C15" s="18"/>
      <c r="D15" s="125" t="s">
        <v>140</v>
      </c>
      <c r="E15" s="18"/>
      <c r="F15" s="16" t="s">
        <v>15</v>
      </c>
      <c r="G15" s="369">
        <f>'Ｒ１決算'!$C$10</f>
        <v>0</v>
      </c>
      <c r="H15" s="370"/>
      <c r="I15" s="369">
        <f>'Ｒ２決算'!$C$10</f>
        <v>0</v>
      </c>
      <c r="J15" s="370"/>
      <c r="K15" s="369">
        <f t="shared" si="0"/>
        <v>0</v>
      </c>
      <c r="L15" s="370"/>
      <c r="M15" s="11" t="str">
        <f t="shared" si="1"/>
        <v>↘</v>
      </c>
      <c r="N15" s="369">
        <f>'Ｒ３決算'!$C$10</f>
        <v>0</v>
      </c>
      <c r="O15" s="370"/>
      <c r="P15" s="369">
        <f t="shared" si="2"/>
        <v>0</v>
      </c>
      <c r="Q15" s="370"/>
      <c r="R15" s="11" t="str">
        <f t="shared" si="3"/>
        <v>↘</v>
      </c>
      <c r="S15" s="12"/>
      <c r="T15" s="13"/>
      <c r="U15" s="8"/>
      <c r="W15" s="8"/>
    </row>
    <row r="16" spans="2:23" s="5" customFormat="1" ht="22.5" customHeight="1" x14ac:dyDescent="0.2">
      <c r="B16" s="307"/>
      <c r="C16" s="18"/>
      <c r="D16" s="125" t="s">
        <v>140</v>
      </c>
      <c r="E16" s="18"/>
      <c r="F16" s="20" t="s">
        <v>16</v>
      </c>
      <c r="G16" s="369">
        <f>'Ｒ１決算'!$C$11</f>
        <v>0</v>
      </c>
      <c r="H16" s="370"/>
      <c r="I16" s="369">
        <f>'Ｒ２決算'!$C$11</f>
        <v>0</v>
      </c>
      <c r="J16" s="370"/>
      <c r="K16" s="369">
        <f t="shared" si="0"/>
        <v>0</v>
      </c>
      <c r="L16" s="370"/>
      <c r="M16" s="11" t="str">
        <f t="shared" si="1"/>
        <v>↘</v>
      </c>
      <c r="N16" s="369">
        <f>'Ｒ３決算'!$C$11</f>
        <v>0</v>
      </c>
      <c r="O16" s="370"/>
      <c r="P16" s="369">
        <f t="shared" si="2"/>
        <v>0</v>
      </c>
      <c r="Q16" s="370"/>
      <c r="R16" s="11" t="str">
        <f t="shared" si="3"/>
        <v>↘</v>
      </c>
      <c r="S16" s="12"/>
      <c r="T16" s="13"/>
      <c r="U16" s="8"/>
      <c r="W16" s="8"/>
    </row>
    <row r="17" spans="2:23" s="5" customFormat="1" ht="22.5" customHeight="1" x14ac:dyDescent="0.2">
      <c r="B17" s="307"/>
      <c r="C17" s="422" t="s">
        <v>17</v>
      </c>
      <c r="D17" s="389"/>
      <c r="E17" s="422" t="s">
        <v>17</v>
      </c>
      <c r="F17" s="389"/>
      <c r="G17" s="369">
        <f>'Ｒ１決算'!$C$12</f>
        <v>0</v>
      </c>
      <c r="H17" s="370"/>
      <c r="I17" s="369">
        <f>'Ｒ２決算'!$C$12</f>
        <v>0</v>
      </c>
      <c r="J17" s="370"/>
      <c r="K17" s="369">
        <f t="shared" si="0"/>
        <v>0</v>
      </c>
      <c r="L17" s="370"/>
      <c r="M17" s="11" t="str">
        <f t="shared" si="1"/>
        <v>↘</v>
      </c>
      <c r="N17" s="369">
        <f>'Ｒ３決算'!$C$12</f>
        <v>0</v>
      </c>
      <c r="O17" s="370"/>
      <c r="P17" s="369">
        <f t="shared" si="2"/>
        <v>0</v>
      </c>
      <c r="Q17" s="370"/>
      <c r="R17" s="11" t="str">
        <f t="shared" si="3"/>
        <v>↘</v>
      </c>
      <c r="S17" s="12"/>
      <c r="T17" s="13"/>
      <c r="U17" s="8"/>
      <c r="W17" s="8"/>
    </row>
    <row r="18" spans="2:23" s="5" customFormat="1" ht="22.5" customHeight="1" x14ac:dyDescent="0.2">
      <c r="B18" s="307"/>
      <c r="C18" s="18"/>
      <c r="D18" s="16" t="s">
        <v>18</v>
      </c>
      <c r="E18" s="18"/>
      <c r="F18" s="16" t="s">
        <v>18</v>
      </c>
      <c r="G18" s="369">
        <f>'Ｒ１決算'!$C$13</f>
        <v>0</v>
      </c>
      <c r="H18" s="370"/>
      <c r="I18" s="369">
        <f>'Ｒ２決算'!$C$13</f>
        <v>0</v>
      </c>
      <c r="J18" s="370"/>
      <c r="K18" s="369">
        <f t="shared" si="0"/>
        <v>0</v>
      </c>
      <c r="L18" s="370"/>
      <c r="M18" s="11" t="str">
        <f t="shared" si="1"/>
        <v>↘</v>
      </c>
      <c r="N18" s="369">
        <f>'Ｒ３決算'!$C$13</f>
        <v>0</v>
      </c>
      <c r="O18" s="370"/>
      <c r="P18" s="369">
        <f t="shared" si="2"/>
        <v>0</v>
      </c>
      <c r="Q18" s="370"/>
      <c r="R18" s="11" t="str">
        <f t="shared" si="3"/>
        <v>↘</v>
      </c>
      <c r="S18" s="12"/>
      <c r="T18" s="13"/>
      <c r="U18" s="8"/>
      <c r="W18" s="8"/>
    </row>
    <row r="19" spans="2:23" s="5" customFormat="1" ht="22.5" customHeight="1" x14ac:dyDescent="0.2">
      <c r="B19" s="307"/>
      <c r="C19" s="18"/>
      <c r="D19" s="16" t="s">
        <v>19</v>
      </c>
      <c r="E19" s="18"/>
      <c r="F19" s="16" t="s">
        <v>19</v>
      </c>
      <c r="G19" s="369">
        <f>'Ｒ１決算'!$C$14</f>
        <v>0</v>
      </c>
      <c r="H19" s="370"/>
      <c r="I19" s="369">
        <f>'Ｒ２決算'!$C$14</f>
        <v>0</v>
      </c>
      <c r="J19" s="370"/>
      <c r="K19" s="369">
        <f t="shared" si="0"/>
        <v>0</v>
      </c>
      <c r="L19" s="370"/>
      <c r="M19" s="11" t="str">
        <f t="shared" si="1"/>
        <v>↘</v>
      </c>
      <c r="N19" s="369">
        <f>'Ｒ３決算'!$C$14</f>
        <v>0</v>
      </c>
      <c r="O19" s="370"/>
      <c r="P19" s="369">
        <f t="shared" si="2"/>
        <v>0</v>
      </c>
      <c r="Q19" s="370"/>
      <c r="R19" s="11" t="str">
        <f t="shared" si="3"/>
        <v>↘</v>
      </c>
      <c r="S19" s="12"/>
      <c r="T19" s="13"/>
      <c r="U19" s="8"/>
      <c r="W19" s="8"/>
    </row>
    <row r="20" spans="2:23" s="5" customFormat="1" ht="22.5" customHeight="1" x14ac:dyDescent="0.2">
      <c r="B20" s="307"/>
      <c r="C20" s="18"/>
      <c r="D20" s="125" t="s">
        <v>134</v>
      </c>
      <c r="E20" s="18"/>
      <c r="F20" s="16" t="s">
        <v>20</v>
      </c>
      <c r="G20" s="369">
        <f>'Ｒ１決算'!$C$15</f>
        <v>0</v>
      </c>
      <c r="H20" s="370"/>
      <c r="I20" s="369">
        <f>'Ｒ２決算'!$C$15</f>
        <v>0</v>
      </c>
      <c r="J20" s="370"/>
      <c r="K20" s="369">
        <f t="shared" si="0"/>
        <v>0</v>
      </c>
      <c r="L20" s="370"/>
      <c r="M20" s="11" t="str">
        <f t="shared" si="1"/>
        <v>↘</v>
      </c>
      <c r="N20" s="369">
        <f>'Ｒ３決算'!$C$15</f>
        <v>0</v>
      </c>
      <c r="O20" s="370"/>
      <c r="P20" s="369">
        <f t="shared" si="2"/>
        <v>0</v>
      </c>
      <c r="Q20" s="370"/>
      <c r="R20" s="11" t="str">
        <f t="shared" si="3"/>
        <v>↘</v>
      </c>
      <c r="S20" s="12"/>
      <c r="T20" s="13"/>
      <c r="U20" s="8"/>
      <c r="W20" s="8"/>
    </row>
    <row r="21" spans="2:23" s="5" customFormat="1" ht="22.5" customHeight="1" x14ac:dyDescent="0.2">
      <c r="B21" s="307"/>
      <c r="C21" s="422"/>
      <c r="D21" s="389"/>
      <c r="E21" s="422" t="s">
        <v>21</v>
      </c>
      <c r="F21" s="389"/>
      <c r="G21" s="369">
        <f>$G$11+$G$17</f>
        <v>0</v>
      </c>
      <c r="H21" s="370"/>
      <c r="I21" s="369">
        <f>$I$11+$I$17</f>
        <v>0</v>
      </c>
      <c r="J21" s="370"/>
      <c r="K21" s="369">
        <f t="shared" si="0"/>
        <v>0</v>
      </c>
      <c r="L21" s="370"/>
      <c r="M21" s="11" t="str">
        <f t="shared" si="1"/>
        <v>↘</v>
      </c>
      <c r="N21" s="369">
        <f>$N$11+$N$17</f>
        <v>0</v>
      </c>
      <c r="O21" s="370"/>
      <c r="P21" s="369">
        <f t="shared" si="2"/>
        <v>0</v>
      </c>
      <c r="Q21" s="370"/>
      <c r="R21" s="11" t="str">
        <f t="shared" si="3"/>
        <v>↘</v>
      </c>
      <c r="S21" s="12"/>
      <c r="T21" s="13"/>
      <c r="U21" s="8"/>
      <c r="V21" s="19"/>
      <c r="W21" s="8"/>
    </row>
    <row r="22" spans="2:23" s="5" customFormat="1" ht="22.5" customHeight="1" x14ac:dyDescent="0.2">
      <c r="B22" s="308"/>
      <c r="C22" s="422"/>
      <c r="D22" s="389"/>
      <c r="E22" s="422" t="s">
        <v>22</v>
      </c>
      <c r="F22" s="389"/>
      <c r="G22" s="369">
        <f>'Ｒ１決算'!$C$16</f>
        <v>0</v>
      </c>
      <c r="H22" s="370"/>
      <c r="I22" s="369">
        <f>'Ｒ２決算'!$C$16</f>
        <v>0</v>
      </c>
      <c r="J22" s="370"/>
      <c r="K22" s="369">
        <f t="shared" si="0"/>
        <v>0</v>
      </c>
      <c r="L22" s="370"/>
      <c r="M22" s="11" t="str">
        <f t="shared" si="1"/>
        <v>↘</v>
      </c>
      <c r="N22" s="369">
        <f>'Ｒ３決算'!$C$16</f>
        <v>0</v>
      </c>
      <c r="O22" s="370"/>
      <c r="P22" s="369">
        <f t="shared" si="2"/>
        <v>0</v>
      </c>
      <c r="Q22" s="370"/>
      <c r="R22" s="11" t="str">
        <f t="shared" si="3"/>
        <v>↘</v>
      </c>
      <c r="S22" s="12"/>
      <c r="T22" s="13"/>
      <c r="U22" s="8"/>
      <c r="W22" s="8"/>
    </row>
    <row r="23" spans="2:23" s="5" customFormat="1" ht="22.5" customHeight="1" x14ac:dyDescent="0.2">
      <c r="B23" s="433" t="s">
        <v>23</v>
      </c>
      <c r="C23" s="434"/>
      <c r="D23" s="426"/>
      <c r="E23" s="435" t="s">
        <v>24</v>
      </c>
      <c r="F23" s="426"/>
      <c r="G23" s="425"/>
      <c r="H23" s="426"/>
      <c r="I23" s="427"/>
      <c r="J23" s="428"/>
      <c r="K23" s="429"/>
      <c r="L23" s="430"/>
      <c r="M23" s="115"/>
      <c r="N23" s="432"/>
      <c r="O23" s="430"/>
      <c r="P23" s="432"/>
      <c r="Q23" s="430"/>
      <c r="R23" s="115"/>
      <c r="S23" s="113"/>
      <c r="T23" s="114"/>
      <c r="U23" s="8"/>
      <c r="W23" s="8"/>
    </row>
    <row r="24" spans="2:23" s="5" customFormat="1" ht="22.5" customHeight="1" x14ac:dyDescent="0.2">
      <c r="B24" s="307"/>
      <c r="C24" s="422"/>
      <c r="D24" s="389"/>
      <c r="E24" s="422" t="s">
        <v>25</v>
      </c>
      <c r="F24" s="389"/>
      <c r="G24" s="369">
        <f>'Ｒ１決算'!$C$20</f>
        <v>0</v>
      </c>
      <c r="H24" s="370"/>
      <c r="I24" s="369">
        <f>'Ｒ２決算'!$C$20</f>
        <v>0</v>
      </c>
      <c r="J24" s="370"/>
      <c r="K24" s="369">
        <f t="shared" ref="K24:K28" si="4">I24-G24</f>
        <v>0</v>
      </c>
      <c r="L24" s="370"/>
      <c r="M24" s="11" t="str">
        <f t="shared" si="1"/>
        <v>↘</v>
      </c>
      <c r="N24" s="369">
        <f>'Ｒ３決算'!$C$20</f>
        <v>0</v>
      </c>
      <c r="O24" s="370"/>
      <c r="P24" s="369">
        <f t="shared" si="2"/>
        <v>0</v>
      </c>
      <c r="Q24" s="370"/>
      <c r="R24" s="11" t="str">
        <f t="shared" ref="R24:R28" si="5">IF(N24&gt;I24,"↗","↘")</f>
        <v>↘</v>
      </c>
      <c r="S24" s="12"/>
      <c r="T24" s="13"/>
      <c r="U24" s="8"/>
      <c r="W24" s="8"/>
    </row>
    <row r="25" spans="2:23" s="5" customFormat="1" ht="22.5" customHeight="1" x14ac:dyDescent="0.2">
      <c r="B25" s="307"/>
      <c r="C25" s="431" t="s">
        <v>26</v>
      </c>
      <c r="D25" s="403"/>
      <c r="E25" s="431" t="s">
        <v>27</v>
      </c>
      <c r="F25" s="403"/>
      <c r="G25" s="369">
        <f>'Ｒ１決算'!$C$25</f>
        <v>0</v>
      </c>
      <c r="H25" s="370"/>
      <c r="I25" s="369">
        <f>'Ｒ２決算'!$C$25</f>
        <v>0</v>
      </c>
      <c r="J25" s="370"/>
      <c r="K25" s="369">
        <f t="shared" si="4"/>
        <v>0</v>
      </c>
      <c r="L25" s="370"/>
      <c r="M25" s="11" t="str">
        <f t="shared" si="1"/>
        <v>↘</v>
      </c>
      <c r="N25" s="369">
        <f>'Ｒ３決算'!$C$25</f>
        <v>0</v>
      </c>
      <c r="O25" s="370"/>
      <c r="P25" s="369">
        <f t="shared" si="2"/>
        <v>0</v>
      </c>
      <c r="Q25" s="370"/>
      <c r="R25" s="11" t="str">
        <f t="shared" si="5"/>
        <v>↘</v>
      </c>
      <c r="S25" s="12"/>
      <c r="T25" s="13"/>
      <c r="U25" s="8"/>
      <c r="W25" s="8"/>
    </row>
    <row r="26" spans="2:23" s="5" customFormat="1" ht="22.5" customHeight="1" x14ac:dyDescent="0.2">
      <c r="B26" s="307"/>
      <c r="C26" s="365"/>
      <c r="D26" s="436"/>
      <c r="E26" s="365" t="s">
        <v>28</v>
      </c>
      <c r="F26" s="436"/>
      <c r="G26" s="369">
        <f>'Ｒ１決算'!$C$26</f>
        <v>0</v>
      </c>
      <c r="H26" s="370"/>
      <c r="I26" s="369">
        <f>'Ｒ２決算'!$C$26</f>
        <v>0</v>
      </c>
      <c r="J26" s="370"/>
      <c r="K26" s="369">
        <f t="shared" si="4"/>
        <v>0</v>
      </c>
      <c r="L26" s="370"/>
      <c r="M26" s="11" t="str">
        <f t="shared" si="1"/>
        <v>↘</v>
      </c>
      <c r="N26" s="369">
        <f>'Ｒ３決算'!$C$26</f>
        <v>0</v>
      </c>
      <c r="O26" s="370"/>
      <c r="P26" s="369">
        <f t="shared" si="2"/>
        <v>0</v>
      </c>
      <c r="Q26" s="370"/>
      <c r="R26" s="11" t="str">
        <f t="shared" si="5"/>
        <v>↘</v>
      </c>
      <c r="S26" s="12"/>
      <c r="T26" s="13"/>
      <c r="U26" s="8"/>
      <c r="W26" s="8"/>
    </row>
    <row r="27" spans="2:23" s="5" customFormat="1" ht="22.5" customHeight="1" x14ac:dyDescent="0.2">
      <c r="B27" s="307"/>
      <c r="C27" s="422" t="s">
        <v>29</v>
      </c>
      <c r="D27" s="389"/>
      <c r="E27" s="422" t="s">
        <v>29</v>
      </c>
      <c r="F27" s="389"/>
      <c r="G27" s="369">
        <f>'Ｒ１決算'!$C$27</f>
        <v>0</v>
      </c>
      <c r="H27" s="370"/>
      <c r="I27" s="369">
        <f>'Ｒ２決算'!$C$27</f>
        <v>0</v>
      </c>
      <c r="J27" s="370"/>
      <c r="K27" s="369">
        <f t="shared" si="4"/>
        <v>0</v>
      </c>
      <c r="L27" s="370"/>
      <c r="M27" s="11" t="str">
        <f t="shared" si="1"/>
        <v>↘</v>
      </c>
      <c r="N27" s="369">
        <f>'Ｒ３決算'!$C$27</f>
        <v>0</v>
      </c>
      <c r="O27" s="370"/>
      <c r="P27" s="369">
        <f t="shared" si="2"/>
        <v>0</v>
      </c>
      <c r="Q27" s="370"/>
      <c r="R27" s="11" t="str">
        <f t="shared" si="5"/>
        <v>↘</v>
      </c>
      <c r="S27" s="12"/>
      <c r="T27" s="13"/>
      <c r="U27" s="8"/>
      <c r="V27" s="8"/>
      <c r="W27" s="8"/>
    </row>
    <row r="28" spans="2:23" s="5" customFormat="1" ht="22.5" customHeight="1" x14ac:dyDescent="0.2">
      <c r="B28" s="308"/>
      <c r="C28" s="422"/>
      <c r="D28" s="389"/>
      <c r="E28" s="422" t="s">
        <v>30</v>
      </c>
      <c r="F28" s="389"/>
      <c r="G28" s="369">
        <f>'Ｒ１決算'!$C$29</f>
        <v>0</v>
      </c>
      <c r="H28" s="370"/>
      <c r="I28" s="369">
        <f>'Ｒ２決算'!$C$29</f>
        <v>0</v>
      </c>
      <c r="J28" s="370"/>
      <c r="K28" s="369">
        <f t="shared" si="4"/>
        <v>0</v>
      </c>
      <c r="L28" s="370"/>
      <c r="M28" s="11" t="str">
        <f t="shared" si="1"/>
        <v>↘</v>
      </c>
      <c r="N28" s="369">
        <f>'Ｒ３決算'!$C$29</f>
        <v>0</v>
      </c>
      <c r="O28" s="370"/>
      <c r="P28" s="369">
        <f t="shared" si="2"/>
        <v>0</v>
      </c>
      <c r="Q28" s="370"/>
      <c r="R28" s="11" t="str">
        <f t="shared" si="5"/>
        <v>↘</v>
      </c>
      <c r="S28" s="12"/>
      <c r="T28" s="13"/>
      <c r="U28" s="8"/>
      <c r="V28" s="8"/>
      <c r="W28" s="8"/>
    </row>
    <row r="29" spans="2:23" s="5" customFormat="1" ht="22.5" customHeight="1" x14ac:dyDescent="0.2">
      <c r="B29" s="116" t="s">
        <v>31</v>
      </c>
      <c r="C29" s="117"/>
      <c r="D29" s="117"/>
      <c r="E29" s="118" t="s">
        <v>32</v>
      </c>
      <c r="F29" s="119"/>
      <c r="G29" s="425"/>
      <c r="H29" s="426"/>
      <c r="I29" s="427"/>
      <c r="J29" s="428"/>
      <c r="K29" s="429"/>
      <c r="L29" s="430"/>
      <c r="M29" s="120"/>
      <c r="N29" s="427"/>
      <c r="O29" s="428"/>
      <c r="P29" s="429"/>
      <c r="Q29" s="430"/>
      <c r="R29" s="120"/>
      <c r="S29" s="113"/>
      <c r="T29" s="114"/>
      <c r="U29" s="8"/>
      <c r="W29" s="8"/>
    </row>
    <row r="30" spans="2:23" s="5" customFormat="1" ht="22.5" customHeight="1" x14ac:dyDescent="0.2">
      <c r="B30" s="307"/>
      <c r="C30" s="422"/>
      <c r="D30" s="389"/>
      <c r="E30" s="422" t="s">
        <v>34</v>
      </c>
      <c r="F30" s="389"/>
      <c r="G30" s="423">
        <f>'Ｒ１決算'!$C$32</f>
        <v>0</v>
      </c>
      <c r="H30" s="424"/>
      <c r="I30" s="423">
        <f>'Ｒ２決算'!$C$32</f>
        <v>0</v>
      </c>
      <c r="J30" s="424"/>
      <c r="K30" s="369">
        <f t="shared" ref="K30:K36" si="6">I30-G30</f>
        <v>0</v>
      </c>
      <c r="L30" s="370"/>
      <c r="M30" s="11" t="str">
        <f t="shared" si="1"/>
        <v>↘</v>
      </c>
      <c r="N30" s="423">
        <f>'Ｒ３決算'!$C$32</f>
        <v>0</v>
      </c>
      <c r="O30" s="424"/>
      <c r="P30" s="369">
        <f t="shared" ref="P30:P53" si="7">N30-I30</f>
        <v>0</v>
      </c>
      <c r="Q30" s="370"/>
      <c r="R30" s="11" t="str">
        <f t="shared" ref="R30:R36" si="8">IF(N30&gt;I30,"↗","↘")</f>
        <v>↘</v>
      </c>
      <c r="S30" s="12"/>
      <c r="T30" s="13"/>
      <c r="U30" s="8"/>
      <c r="W30" s="8"/>
    </row>
    <row r="31" spans="2:23" s="5" customFormat="1" ht="22.5" customHeight="1" x14ac:dyDescent="0.2">
      <c r="B31" s="307"/>
      <c r="C31" s="422"/>
      <c r="D31" s="389"/>
      <c r="E31" s="422" t="s">
        <v>35</v>
      </c>
      <c r="F31" s="389"/>
      <c r="G31" s="423">
        <f>'Ｒ１決算'!$C$35</f>
        <v>0</v>
      </c>
      <c r="H31" s="424"/>
      <c r="I31" s="423">
        <f>'Ｒ２決算'!$C$35</f>
        <v>0</v>
      </c>
      <c r="J31" s="424"/>
      <c r="K31" s="369">
        <f t="shared" si="6"/>
        <v>0</v>
      </c>
      <c r="L31" s="370"/>
      <c r="M31" s="11" t="str">
        <f t="shared" si="1"/>
        <v>↘</v>
      </c>
      <c r="N31" s="423">
        <f>'Ｒ３決算'!$C$35</f>
        <v>0</v>
      </c>
      <c r="O31" s="424"/>
      <c r="P31" s="369">
        <f t="shared" si="7"/>
        <v>0</v>
      </c>
      <c r="Q31" s="370"/>
      <c r="R31" s="11" t="str">
        <f t="shared" si="8"/>
        <v>↘</v>
      </c>
      <c r="S31" s="12"/>
      <c r="T31" s="13"/>
      <c r="U31" s="8"/>
      <c r="W31" s="8"/>
    </row>
    <row r="32" spans="2:23" s="5" customFormat="1" ht="22.5" customHeight="1" x14ac:dyDescent="0.2">
      <c r="B32" s="307"/>
      <c r="C32" s="422" t="s">
        <v>36</v>
      </c>
      <c r="D32" s="389"/>
      <c r="E32" s="422" t="s">
        <v>37</v>
      </c>
      <c r="F32" s="389"/>
      <c r="G32" s="423">
        <f>'Ｒ１決算'!$C$36</f>
        <v>0</v>
      </c>
      <c r="H32" s="424"/>
      <c r="I32" s="423">
        <f>'Ｒ２決算'!$C$36</f>
        <v>0</v>
      </c>
      <c r="J32" s="424"/>
      <c r="K32" s="369">
        <f t="shared" si="6"/>
        <v>0</v>
      </c>
      <c r="L32" s="370"/>
      <c r="M32" s="11" t="str">
        <f t="shared" si="1"/>
        <v>↘</v>
      </c>
      <c r="N32" s="423">
        <f>'Ｒ３決算'!$C$36</f>
        <v>0</v>
      </c>
      <c r="O32" s="424"/>
      <c r="P32" s="369">
        <f t="shared" si="7"/>
        <v>0</v>
      </c>
      <c r="Q32" s="370"/>
      <c r="R32" s="11" t="str">
        <f t="shared" si="8"/>
        <v>↘</v>
      </c>
      <c r="S32" s="12"/>
      <c r="T32" s="13"/>
      <c r="U32" s="8"/>
      <c r="W32" s="8"/>
    </row>
    <row r="33" spans="2:23" s="5" customFormat="1" ht="22.5" customHeight="1" x14ac:dyDescent="0.2">
      <c r="B33" s="307"/>
      <c r="C33" s="422"/>
      <c r="D33" s="389"/>
      <c r="E33" s="422" t="s">
        <v>38</v>
      </c>
      <c r="F33" s="389"/>
      <c r="G33" s="423">
        <f>'Ｒ１決算'!$C$37</f>
        <v>0</v>
      </c>
      <c r="H33" s="424"/>
      <c r="I33" s="423">
        <f>'Ｒ２決算'!$C$37</f>
        <v>0</v>
      </c>
      <c r="J33" s="424"/>
      <c r="K33" s="369">
        <f t="shared" si="6"/>
        <v>0</v>
      </c>
      <c r="L33" s="370"/>
      <c r="M33" s="11" t="str">
        <f t="shared" si="1"/>
        <v>↘</v>
      </c>
      <c r="N33" s="423">
        <f>'Ｒ３決算'!$C$37</f>
        <v>0</v>
      </c>
      <c r="O33" s="424"/>
      <c r="P33" s="369">
        <f t="shared" si="7"/>
        <v>0</v>
      </c>
      <c r="Q33" s="370"/>
      <c r="R33" s="11" t="str">
        <f t="shared" si="8"/>
        <v>↘</v>
      </c>
      <c r="S33" s="12"/>
      <c r="T33" s="13"/>
      <c r="U33" s="8"/>
      <c r="W33" s="8"/>
    </row>
    <row r="34" spans="2:23" s="5" customFormat="1" ht="22.5" customHeight="1" x14ac:dyDescent="0.2">
      <c r="B34" s="307"/>
      <c r="C34" s="422"/>
      <c r="D34" s="389"/>
      <c r="E34" s="422" t="s">
        <v>39</v>
      </c>
      <c r="F34" s="389"/>
      <c r="G34" s="423">
        <f>'Ｒ１決算'!$C$38</f>
        <v>0</v>
      </c>
      <c r="H34" s="424"/>
      <c r="I34" s="423">
        <f>'Ｒ２決算'!$C$38</f>
        <v>0</v>
      </c>
      <c r="J34" s="424"/>
      <c r="K34" s="369">
        <f t="shared" si="6"/>
        <v>0</v>
      </c>
      <c r="L34" s="370"/>
      <c r="M34" s="11" t="str">
        <f t="shared" si="1"/>
        <v>↘</v>
      </c>
      <c r="N34" s="423">
        <f>'Ｒ３決算'!$C$38</f>
        <v>0</v>
      </c>
      <c r="O34" s="424"/>
      <c r="P34" s="369">
        <f t="shared" si="7"/>
        <v>0</v>
      </c>
      <c r="Q34" s="370"/>
      <c r="R34" s="11" t="str">
        <f t="shared" si="8"/>
        <v>↘</v>
      </c>
      <c r="S34" s="12"/>
      <c r="T34" s="13"/>
      <c r="U34" s="8"/>
      <c r="W34" s="8"/>
    </row>
    <row r="35" spans="2:23" s="5" customFormat="1" ht="22.5" customHeight="1" x14ac:dyDescent="0.2">
      <c r="B35" s="307"/>
      <c r="C35" s="363" t="s">
        <v>133</v>
      </c>
      <c r="D35" s="364"/>
      <c r="E35" s="365" t="s">
        <v>167</v>
      </c>
      <c r="F35" s="366"/>
      <c r="G35" s="367">
        <f>'Ｒ１決算'!C41</f>
        <v>0</v>
      </c>
      <c r="H35" s="368"/>
      <c r="I35" s="367">
        <f>'Ｒ２決算'!C41</f>
        <v>0</v>
      </c>
      <c r="J35" s="368"/>
      <c r="K35" s="369">
        <f t="shared" ref="K35" si="9">I35-G35</f>
        <v>0</v>
      </c>
      <c r="L35" s="370"/>
      <c r="M35" s="11" t="str">
        <f t="shared" si="1"/>
        <v>↘</v>
      </c>
      <c r="N35" s="367">
        <f>'Ｒ３決算'!C41</f>
        <v>0</v>
      </c>
      <c r="O35" s="368"/>
      <c r="P35" s="369">
        <f t="shared" ref="P35" si="10">N35-I35</f>
        <v>0</v>
      </c>
      <c r="Q35" s="370"/>
      <c r="R35" s="11" t="str">
        <f t="shared" si="8"/>
        <v>↘</v>
      </c>
      <c r="S35" s="12"/>
      <c r="T35" s="13"/>
      <c r="U35" s="8"/>
      <c r="W35" s="8"/>
    </row>
    <row r="36" spans="2:23" s="5" customFormat="1" ht="22.5" customHeight="1" x14ac:dyDescent="0.2">
      <c r="B36" s="308"/>
      <c r="C36" s="422" t="s">
        <v>40</v>
      </c>
      <c r="D36" s="389"/>
      <c r="E36" s="422" t="s">
        <v>41</v>
      </c>
      <c r="F36" s="389"/>
      <c r="G36" s="423">
        <f>'Ｒ１決算'!$C$42</f>
        <v>0</v>
      </c>
      <c r="H36" s="424"/>
      <c r="I36" s="423">
        <f>'Ｒ２決算'!$C$42</f>
        <v>0</v>
      </c>
      <c r="J36" s="424"/>
      <c r="K36" s="369">
        <f t="shared" si="6"/>
        <v>0</v>
      </c>
      <c r="L36" s="370"/>
      <c r="M36" s="11" t="str">
        <f t="shared" si="1"/>
        <v>↘</v>
      </c>
      <c r="N36" s="423">
        <f>'Ｒ３決算'!$C$42</f>
        <v>0</v>
      </c>
      <c r="O36" s="424"/>
      <c r="P36" s="369">
        <f t="shared" si="7"/>
        <v>0</v>
      </c>
      <c r="Q36" s="370"/>
      <c r="R36" s="11" t="str">
        <f t="shared" si="8"/>
        <v>↘</v>
      </c>
      <c r="S36" s="21"/>
      <c r="T36" s="22"/>
      <c r="U36" s="8"/>
      <c r="W36" s="8"/>
    </row>
    <row r="37" spans="2:23" ht="24" customHeight="1" x14ac:dyDescent="0.2">
      <c r="B37" s="88" t="s">
        <v>42</v>
      </c>
      <c r="C37" s="89"/>
      <c r="D37" s="89"/>
      <c r="E37" s="89"/>
      <c r="F37" s="90"/>
      <c r="G37" s="417"/>
      <c r="H37" s="418"/>
      <c r="I37" s="373"/>
      <c r="J37" s="374"/>
      <c r="K37" s="419"/>
      <c r="L37" s="418"/>
      <c r="M37" s="99"/>
      <c r="N37" s="373"/>
      <c r="O37" s="374"/>
      <c r="P37" s="99"/>
      <c r="Q37" s="100"/>
      <c r="R37" s="99"/>
      <c r="S37" s="101" t="s">
        <v>157</v>
      </c>
      <c r="T37" s="102" t="s">
        <v>158</v>
      </c>
    </row>
    <row r="38" spans="2:23" ht="24" customHeight="1" x14ac:dyDescent="0.2">
      <c r="B38" s="97"/>
      <c r="C38" s="411" t="s">
        <v>43</v>
      </c>
      <c r="D38" s="251"/>
      <c r="E38" s="251"/>
      <c r="F38" s="412"/>
      <c r="G38" s="314"/>
      <c r="H38" s="389"/>
      <c r="I38" s="413"/>
      <c r="J38" s="414"/>
      <c r="K38" s="420"/>
      <c r="L38" s="421"/>
      <c r="M38" s="23"/>
      <c r="N38" s="413"/>
      <c r="O38" s="414"/>
      <c r="P38" s="23"/>
      <c r="Q38" s="24"/>
      <c r="R38" s="23"/>
      <c r="S38" s="25"/>
      <c r="T38" s="26"/>
    </row>
    <row r="39" spans="2:23" ht="24" customHeight="1" x14ac:dyDescent="0.2">
      <c r="B39" s="97"/>
      <c r="C39" s="27"/>
      <c r="D39" s="410" t="s">
        <v>44</v>
      </c>
      <c r="E39" s="316"/>
      <c r="F39" s="389"/>
      <c r="G39" s="375" t="e">
        <f>$G$6/$G$11</f>
        <v>#DIV/0!</v>
      </c>
      <c r="H39" s="376"/>
      <c r="I39" s="375" t="e">
        <f>$I$6/$I$11</f>
        <v>#DIV/0!</v>
      </c>
      <c r="J39" s="376"/>
      <c r="K39" s="377" t="e">
        <f>I39-G39</f>
        <v>#DIV/0!</v>
      </c>
      <c r="L39" s="376"/>
      <c r="M39" s="11" t="e">
        <f t="shared" si="1"/>
        <v>#DIV/0!</v>
      </c>
      <c r="N39" s="375" t="e">
        <f>$N$6/$N$11</f>
        <v>#DIV/0!</v>
      </c>
      <c r="O39" s="376"/>
      <c r="P39" s="377" t="e">
        <f>N39-I39</f>
        <v>#DIV/0!</v>
      </c>
      <c r="Q39" s="376"/>
      <c r="R39" s="11" t="e">
        <f>IF(N39&gt;I39,"↗","↘")</f>
        <v>#DIV/0!</v>
      </c>
      <c r="S39" s="3" t="e">
        <f>IF(N39&gt;100%,"　","(ﾟдﾟﾉ)ﾉ")</f>
        <v>#DIV/0!</v>
      </c>
      <c r="T39" s="81" t="e">
        <f>IF(N39&gt;1100%,"◎","　")</f>
        <v>#DIV/0!</v>
      </c>
      <c r="U39" s="77"/>
    </row>
    <row r="40" spans="2:23" ht="24" customHeight="1" x14ac:dyDescent="0.2">
      <c r="B40" s="97"/>
      <c r="C40" s="411"/>
      <c r="D40" s="251"/>
      <c r="E40" s="251"/>
      <c r="F40" s="412"/>
      <c r="G40" s="413"/>
      <c r="H40" s="414"/>
      <c r="I40" s="415"/>
      <c r="J40" s="370"/>
      <c r="K40" s="28"/>
      <c r="L40" s="29"/>
      <c r="M40" s="29"/>
      <c r="N40" s="416"/>
      <c r="O40" s="370"/>
      <c r="P40" s="28"/>
      <c r="Q40" s="29"/>
      <c r="R40" s="29"/>
      <c r="S40" s="30"/>
      <c r="T40" s="31"/>
      <c r="U40" s="78"/>
    </row>
    <row r="41" spans="2:23" ht="24" customHeight="1" x14ac:dyDescent="0.2">
      <c r="B41" s="97"/>
      <c r="C41" s="32"/>
      <c r="D41" s="410" t="s">
        <v>46</v>
      </c>
      <c r="E41" s="316"/>
      <c r="F41" s="389"/>
      <c r="G41" s="375" t="e">
        <f>$G$22/($G$6+$G$8)</f>
        <v>#DIV/0!</v>
      </c>
      <c r="H41" s="376"/>
      <c r="I41" s="375" t="e">
        <f>$I$22/($I$6+$I$8)</f>
        <v>#DIV/0!</v>
      </c>
      <c r="J41" s="376"/>
      <c r="K41" s="377" t="e">
        <f>I41-G41</f>
        <v>#DIV/0!</v>
      </c>
      <c r="L41" s="376"/>
      <c r="M41" s="11" t="e">
        <f t="shared" si="1"/>
        <v>#DIV/0!</v>
      </c>
      <c r="N41" s="375" t="e">
        <f>$N$22/($N$6+$N$8)</f>
        <v>#DIV/0!</v>
      </c>
      <c r="O41" s="376"/>
      <c r="P41" s="377" t="e">
        <f>N41-I41</f>
        <v>#DIV/0!</v>
      </c>
      <c r="Q41" s="376"/>
      <c r="R41" s="11" t="e">
        <f>IF(N41&gt;I41,"↗","↘")</f>
        <v>#DIV/0!</v>
      </c>
      <c r="S41" s="3" t="e">
        <f>IF(N41&gt;50%,"　","(ﾟдﾟﾉ)ﾉ")</f>
        <v>#DIV/0!</v>
      </c>
      <c r="T41" s="83" t="e">
        <f>IF(N41&gt;85%,"◎","　")</f>
        <v>#DIV/0!</v>
      </c>
      <c r="U41" s="77"/>
    </row>
    <row r="42" spans="2:23" ht="24" customHeight="1" x14ac:dyDescent="0.2">
      <c r="B42" s="103"/>
      <c r="C42" s="27"/>
      <c r="D42" s="410" t="s">
        <v>47</v>
      </c>
      <c r="E42" s="316"/>
      <c r="F42" s="389"/>
      <c r="G42" s="375" t="e">
        <f>$G$8/($G$17+$G$22)</f>
        <v>#DIV/0!</v>
      </c>
      <c r="H42" s="376"/>
      <c r="I42" s="375" t="e">
        <f>$I$8/($I$17+$I$22)</f>
        <v>#DIV/0!</v>
      </c>
      <c r="J42" s="376"/>
      <c r="K42" s="377" t="e">
        <f>I42-G42</f>
        <v>#DIV/0!</v>
      </c>
      <c r="L42" s="376"/>
      <c r="M42" s="11" t="e">
        <f t="shared" si="1"/>
        <v>#DIV/0!</v>
      </c>
      <c r="N42" s="375" t="e">
        <f>$N$8/($N$17+$N$22)</f>
        <v>#DIV/0!</v>
      </c>
      <c r="O42" s="376"/>
      <c r="P42" s="377" t="e">
        <f>N42-I42</f>
        <v>#DIV/0!</v>
      </c>
      <c r="Q42" s="370"/>
      <c r="R42" s="11" t="e">
        <f>IF(N42&gt;I42,"↗","↘")</f>
        <v>#DIV/0!</v>
      </c>
      <c r="S42" s="82" t="e">
        <f>IF(N42&lt;100%,"　","(ﾟдﾟﾉ)ﾉ")</f>
        <v>#DIV/0!</v>
      </c>
      <c r="T42" s="81" t="e">
        <f>IF(N42&gt;80%,"◎","　")</f>
        <v>#DIV/0!</v>
      </c>
      <c r="U42" s="77"/>
    </row>
    <row r="43" spans="2:23" ht="24" customHeight="1" x14ac:dyDescent="0.2">
      <c r="B43" s="88" t="s">
        <v>48</v>
      </c>
      <c r="C43" s="89"/>
      <c r="D43" s="89"/>
      <c r="E43" s="89"/>
      <c r="F43" s="90"/>
      <c r="G43" s="400"/>
      <c r="H43" s="401"/>
      <c r="I43" s="373"/>
      <c r="J43" s="374"/>
      <c r="K43" s="91"/>
      <c r="L43" s="92"/>
      <c r="M43" s="92"/>
      <c r="N43" s="93"/>
      <c r="O43" s="94"/>
      <c r="P43" s="91"/>
      <c r="Q43" s="92"/>
      <c r="R43" s="92"/>
      <c r="S43" s="95"/>
      <c r="T43" s="96"/>
      <c r="U43" s="78"/>
    </row>
    <row r="44" spans="2:23" ht="24" customHeight="1" x14ac:dyDescent="0.2">
      <c r="B44" s="121"/>
      <c r="C44" s="33" t="s">
        <v>49</v>
      </c>
      <c r="D44" s="33"/>
      <c r="E44" s="33" t="s">
        <v>50</v>
      </c>
      <c r="F44" s="33"/>
      <c r="G44" s="375" t="e">
        <f>'Ｒ１決算'!$C$46</f>
        <v>#DIV/0!</v>
      </c>
      <c r="H44" s="376"/>
      <c r="I44" s="375" t="e">
        <f>'Ｒ２決算'!$C$46</f>
        <v>#DIV/0!</v>
      </c>
      <c r="J44" s="376"/>
      <c r="K44" s="377" t="e">
        <f>I44-G44</f>
        <v>#DIV/0!</v>
      </c>
      <c r="L44" s="376"/>
      <c r="M44" s="11" t="e">
        <f t="shared" si="1"/>
        <v>#DIV/0!</v>
      </c>
      <c r="N44" s="375" t="e">
        <f>'Ｒ３決算'!$C$46</f>
        <v>#DIV/0!</v>
      </c>
      <c r="O44" s="376"/>
      <c r="P44" s="377" t="e">
        <f>N44-I44</f>
        <v>#DIV/0!</v>
      </c>
      <c r="Q44" s="370"/>
      <c r="R44" s="11" t="e">
        <f>IF(N44&gt;I44,"↗","↘")</f>
        <v>#DIV/0!</v>
      </c>
      <c r="S44" s="79" t="e">
        <f>IF(N44&gt;0,"　","(ﾟдﾟﾉ)ﾉ")</f>
        <v>#DIV/0!</v>
      </c>
      <c r="T44" s="81" t="e">
        <f>IF(N44&gt;5%,"◎","　")</f>
        <v>#DIV/0!</v>
      </c>
      <c r="U44" s="77"/>
    </row>
    <row r="45" spans="2:23" ht="24" customHeight="1" x14ac:dyDescent="0.2">
      <c r="B45" s="123" t="s">
        <v>51</v>
      </c>
      <c r="C45" s="89"/>
      <c r="D45" s="89"/>
      <c r="E45" s="89"/>
      <c r="F45" s="90"/>
      <c r="G45" s="400"/>
      <c r="H45" s="401"/>
      <c r="I45" s="373"/>
      <c r="J45" s="374"/>
      <c r="K45" s="91"/>
      <c r="L45" s="92"/>
      <c r="M45" s="92"/>
      <c r="N45" s="93"/>
      <c r="O45" s="94"/>
      <c r="P45" s="91"/>
      <c r="Q45" s="92"/>
      <c r="R45" s="92"/>
      <c r="S45" s="95"/>
      <c r="T45" s="96"/>
    </row>
    <row r="46" spans="2:23" ht="24" customHeight="1" x14ac:dyDescent="0.2">
      <c r="B46" s="121"/>
      <c r="C46" s="404" t="s">
        <v>144</v>
      </c>
      <c r="D46" s="405"/>
      <c r="E46" s="404" t="s">
        <v>144</v>
      </c>
      <c r="F46" s="405"/>
      <c r="G46" s="375" t="e">
        <f>'Ｒ１決算'!$C$47</f>
        <v>#DIV/0!</v>
      </c>
      <c r="H46" s="376"/>
      <c r="I46" s="375" t="e">
        <f>'Ｒ２決算'!$C$47</f>
        <v>#DIV/0!</v>
      </c>
      <c r="J46" s="376"/>
      <c r="K46" s="377" t="e">
        <f>I46-G46</f>
        <v>#DIV/0!</v>
      </c>
      <c r="L46" s="376"/>
      <c r="M46" s="11" t="e">
        <f t="shared" ref="M46:M47" si="11">IF(I46&gt;G46,"↗","↘")</f>
        <v>#DIV/0!</v>
      </c>
      <c r="N46" s="375" t="e">
        <f>'Ｒ３決算'!$C$47</f>
        <v>#DIV/0!</v>
      </c>
      <c r="O46" s="376"/>
      <c r="P46" s="377" t="e">
        <f>N46-I46</f>
        <v>#DIV/0!</v>
      </c>
      <c r="Q46" s="370"/>
      <c r="R46" s="11" t="e">
        <f>IF(N46&gt;I46,"↗","↘")</f>
        <v>#DIV/0!</v>
      </c>
      <c r="S46" s="79" t="e">
        <f>IF(N46&gt;100%,"(ﾟдﾟﾉ)ﾉ","　")</f>
        <v>#DIV/0!</v>
      </c>
      <c r="T46" s="81" t="s">
        <v>134</v>
      </c>
    </row>
    <row r="47" spans="2:23" ht="24" customHeight="1" x14ac:dyDescent="0.2">
      <c r="B47" s="124"/>
      <c r="C47" s="406" t="s">
        <v>154</v>
      </c>
      <c r="D47" s="407"/>
      <c r="E47" s="406" t="s">
        <v>153</v>
      </c>
      <c r="F47" s="407"/>
      <c r="G47" s="375" t="e">
        <f>'Ｒ１決算'!$C$48</f>
        <v>#DIV/0!</v>
      </c>
      <c r="H47" s="376"/>
      <c r="I47" s="375" t="e">
        <f>'Ｒ２決算'!$C$48</f>
        <v>#DIV/0!</v>
      </c>
      <c r="J47" s="376"/>
      <c r="K47" s="377" t="e">
        <f>I47-G47</f>
        <v>#DIV/0!</v>
      </c>
      <c r="L47" s="376"/>
      <c r="M47" s="11" t="e">
        <f t="shared" si="11"/>
        <v>#DIV/0!</v>
      </c>
      <c r="N47" s="375" t="e">
        <f>'Ｒ３決算'!$C$48</f>
        <v>#DIV/0!</v>
      </c>
      <c r="O47" s="376"/>
      <c r="P47" s="377" t="e">
        <f>N47-I47</f>
        <v>#DIV/0!</v>
      </c>
      <c r="Q47" s="370"/>
      <c r="R47" s="11" t="e">
        <f>IF(N47&gt;I47,"↗","↘")</f>
        <v>#DIV/0!</v>
      </c>
      <c r="S47" s="79" t="e">
        <f>IF(N47&gt;100%,"(ﾟдﾟﾉ)ﾉ","　")</f>
        <v>#DIV/0!</v>
      </c>
      <c r="T47" s="81" t="s">
        <v>140</v>
      </c>
    </row>
    <row r="48" spans="2:23" ht="24" customHeight="1" x14ac:dyDescent="0.2">
      <c r="B48" s="88" t="s">
        <v>96</v>
      </c>
      <c r="C48" s="89"/>
      <c r="D48" s="89"/>
      <c r="E48" s="89"/>
      <c r="F48" s="90"/>
      <c r="G48" s="400"/>
      <c r="H48" s="401"/>
      <c r="I48" s="373"/>
      <c r="J48" s="374"/>
      <c r="K48" s="91"/>
      <c r="L48" s="92"/>
      <c r="M48" s="92"/>
      <c r="N48" s="93"/>
      <c r="O48" s="94"/>
      <c r="P48" s="91"/>
      <c r="Q48" s="92"/>
      <c r="R48" s="92"/>
      <c r="S48" s="95"/>
      <c r="T48" s="96"/>
    </row>
    <row r="49" spans="2:20" ht="24" customHeight="1" x14ac:dyDescent="0.2">
      <c r="B49" s="97"/>
      <c r="C49" s="390" t="s">
        <v>30</v>
      </c>
      <c r="D49" s="391"/>
      <c r="E49" s="390" t="s">
        <v>30</v>
      </c>
      <c r="F49" s="391"/>
      <c r="G49" s="392">
        <f>G28</f>
        <v>0</v>
      </c>
      <c r="H49" s="393"/>
      <c r="I49" s="392">
        <f>I28</f>
        <v>0</v>
      </c>
      <c r="J49" s="393"/>
      <c r="K49" s="380">
        <f>I49-G49</f>
        <v>0</v>
      </c>
      <c r="L49" s="381"/>
      <c r="M49" s="11" t="str">
        <f>IF(I49&gt;G49,"↗","↘")</f>
        <v>↘</v>
      </c>
      <c r="N49" s="392">
        <f>N28</f>
        <v>0</v>
      </c>
      <c r="O49" s="393"/>
      <c r="P49" s="380">
        <f>N49-I49</f>
        <v>0</v>
      </c>
      <c r="Q49" s="381"/>
      <c r="R49" s="11" t="str">
        <f>IF(N49&gt;I49,"↗","↘")</f>
        <v>↘</v>
      </c>
      <c r="S49" s="79" t="str">
        <f>IF(AND(G49&lt;0,I49&lt;0,N49&lt;0),"(ﾟдﾟﾉ)ﾉ","　")</f>
        <v>　</v>
      </c>
      <c r="T49" s="81" t="s">
        <v>134</v>
      </c>
    </row>
    <row r="50" spans="2:20" ht="24" customHeight="1" x14ac:dyDescent="0.2">
      <c r="B50" s="97"/>
      <c r="C50" s="408" t="s">
        <v>33</v>
      </c>
      <c r="D50" s="409"/>
      <c r="E50" s="408" t="s">
        <v>156</v>
      </c>
      <c r="F50" s="409"/>
      <c r="G50" s="378">
        <f>'Ｒ１決算'!$C$32</f>
        <v>0</v>
      </c>
      <c r="H50" s="379"/>
      <c r="I50" s="378">
        <f>'Ｒ２決算'!$C$32</f>
        <v>0</v>
      </c>
      <c r="J50" s="379"/>
      <c r="K50" s="380">
        <f>I50-G50</f>
        <v>0</v>
      </c>
      <c r="L50" s="381"/>
      <c r="M50" s="11" t="str">
        <f>IF(I50&gt;G50,"↗","↘")</f>
        <v>↘</v>
      </c>
      <c r="N50" s="378">
        <f>'Ｒ３決算'!$C$32</f>
        <v>0</v>
      </c>
      <c r="O50" s="379"/>
      <c r="P50" s="380">
        <f t="shared" ref="P50" si="12">N50-I50</f>
        <v>0</v>
      </c>
      <c r="Q50" s="381"/>
      <c r="R50" s="11" t="str">
        <f>IF(N50&gt;I50,"↗","↘")</f>
        <v>↘</v>
      </c>
      <c r="S50" s="79" t="str">
        <f>IF(AND(G50&lt;0,I50&lt;0,N50&lt;0),"＼(^o^)／","　")</f>
        <v>　</v>
      </c>
      <c r="T50" s="81" t="s">
        <v>140</v>
      </c>
    </row>
    <row r="51" spans="2:20" ht="24" customHeight="1" x14ac:dyDescent="0.2">
      <c r="B51" s="97"/>
      <c r="C51" s="402" t="s">
        <v>52</v>
      </c>
      <c r="D51" s="403"/>
      <c r="E51" s="402" t="s">
        <v>53</v>
      </c>
      <c r="F51" s="403"/>
      <c r="G51" s="371">
        <f>G34</f>
        <v>0</v>
      </c>
      <c r="H51" s="372"/>
      <c r="I51" s="371">
        <f>I34</f>
        <v>0</v>
      </c>
      <c r="J51" s="372"/>
      <c r="K51" s="369">
        <f>I51-G51</f>
        <v>0</v>
      </c>
      <c r="L51" s="370"/>
      <c r="M51" s="11" t="str">
        <f t="shared" si="1"/>
        <v>↘</v>
      </c>
      <c r="N51" s="371">
        <f>N34</f>
        <v>0</v>
      </c>
      <c r="O51" s="372"/>
      <c r="P51" s="369">
        <f t="shared" si="7"/>
        <v>0</v>
      </c>
      <c r="Q51" s="370"/>
      <c r="R51" s="11" t="str">
        <f>IF(N51&gt;I51,"↗","↘")</f>
        <v>↘</v>
      </c>
      <c r="S51" s="79" t="str">
        <f>IF(AND(G51&lt;0,I51&lt;0,N51&lt;0),"(ﾟдﾟﾉ)ﾉ","　")</f>
        <v>　</v>
      </c>
      <c r="T51" s="81" t="s">
        <v>140</v>
      </c>
    </row>
    <row r="52" spans="2:20" ht="24" customHeight="1" x14ac:dyDescent="0.2">
      <c r="B52" s="97"/>
      <c r="C52" s="363" t="s">
        <v>133</v>
      </c>
      <c r="D52" s="364"/>
      <c r="E52" s="365" t="s">
        <v>166</v>
      </c>
      <c r="F52" s="366"/>
      <c r="G52" s="371">
        <f>G35</f>
        <v>0</v>
      </c>
      <c r="H52" s="372"/>
      <c r="I52" s="371">
        <f>I35</f>
        <v>0</v>
      </c>
      <c r="J52" s="372"/>
      <c r="K52" s="369">
        <f>I52-G52</f>
        <v>0</v>
      </c>
      <c r="L52" s="370"/>
      <c r="M52" s="11" t="str">
        <f t="shared" ref="M52" si="13">IF(I52&gt;G52,"↗","↘")</f>
        <v>↘</v>
      </c>
      <c r="N52" s="371">
        <f>N35</f>
        <v>0</v>
      </c>
      <c r="O52" s="372"/>
      <c r="P52" s="369">
        <f t="shared" ref="P52" si="14">N52-I52</f>
        <v>0</v>
      </c>
      <c r="Q52" s="370"/>
      <c r="R52" s="11" t="str">
        <f>IF(N52&gt;I52,"↗","↘")</f>
        <v>↘</v>
      </c>
      <c r="S52" s="144"/>
      <c r="T52" s="81" t="s">
        <v>133</v>
      </c>
    </row>
    <row r="53" spans="2:20" ht="24" customHeight="1" thickBot="1" x14ac:dyDescent="0.25">
      <c r="B53" s="98"/>
      <c r="C53" s="394" t="s">
        <v>40</v>
      </c>
      <c r="D53" s="395"/>
      <c r="E53" s="394" t="s">
        <v>54</v>
      </c>
      <c r="F53" s="395"/>
      <c r="G53" s="396">
        <f>G36</f>
        <v>0</v>
      </c>
      <c r="H53" s="397"/>
      <c r="I53" s="396">
        <f>I36</f>
        <v>0</v>
      </c>
      <c r="J53" s="397"/>
      <c r="K53" s="398">
        <f>I53-G53</f>
        <v>0</v>
      </c>
      <c r="L53" s="399"/>
      <c r="M53" s="34" t="str">
        <f t="shared" si="1"/>
        <v>↘</v>
      </c>
      <c r="N53" s="396">
        <f>N36</f>
        <v>0</v>
      </c>
      <c r="O53" s="397"/>
      <c r="P53" s="398">
        <f t="shared" si="7"/>
        <v>0</v>
      </c>
      <c r="Q53" s="399"/>
      <c r="R53" s="34" t="str">
        <f>IF(N53&gt;I53,"↗","↘")</f>
        <v>↘</v>
      </c>
      <c r="S53" s="80" t="str">
        <f>IF(N53&lt;0,"＼(^o^)／","　")</f>
        <v>　</v>
      </c>
      <c r="T53" s="84" t="s">
        <v>140</v>
      </c>
    </row>
    <row r="54" spans="2:20" ht="15" customHeight="1" x14ac:dyDescent="0.2"/>
    <row r="55" spans="2:20" x14ac:dyDescent="0.2">
      <c r="B55" s="1" t="s">
        <v>55</v>
      </c>
    </row>
    <row r="56" spans="2:20" ht="81" customHeight="1" x14ac:dyDescent="0.2">
      <c r="B56" s="359" t="s">
        <v>155</v>
      </c>
      <c r="C56" s="386"/>
      <c r="D56" s="386"/>
      <c r="E56" s="386"/>
      <c r="F56" s="386"/>
      <c r="G56" s="386"/>
      <c r="H56" s="386"/>
      <c r="I56" s="386"/>
      <c r="J56" s="386"/>
      <c r="K56" s="386"/>
      <c r="L56" s="386"/>
      <c r="M56" s="386"/>
      <c r="N56" s="386"/>
      <c r="O56" s="386"/>
      <c r="P56" s="386"/>
      <c r="Q56" s="386"/>
      <c r="R56" s="386"/>
      <c r="S56" s="386"/>
      <c r="T56" s="387"/>
    </row>
    <row r="57" spans="2:20" ht="7.5" customHeight="1" x14ac:dyDescent="0.2">
      <c r="B57" s="35"/>
      <c r="C57" s="35"/>
      <c r="D57" s="35"/>
      <c r="E57" s="35"/>
      <c r="F57" s="35"/>
      <c r="G57" s="35"/>
      <c r="H57" s="35"/>
      <c r="I57" s="35"/>
      <c r="J57" s="35"/>
      <c r="K57" s="35"/>
      <c r="L57" s="35"/>
      <c r="M57" s="35"/>
      <c r="N57" s="35"/>
      <c r="O57" s="35"/>
      <c r="P57" s="35"/>
      <c r="Q57" s="35"/>
      <c r="R57" s="35"/>
      <c r="S57" s="35"/>
      <c r="T57" s="35"/>
    </row>
    <row r="58" spans="2:20" ht="12.75" customHeight="1" x14ac:dyDescent="0.2">
      <c r="B58" s="1" t="s">
        <v>56</v>
      </c>
    </row>
    <row r="59" spans="2:20" ht="90" customHeight="1" x14ac:dyDescent="0.2">
      <c r="B59" s="388" t="s">
        <v>57</v>
      </c>
      <c r="C59" s="316"/>
      <c r="D59" s="316"/>
      <c r="E59" s="316"/>
      <c r="F59" s="316"/>
      <c r="G59" s="316"/>
      <c r="H59" s="316"/>
      <c r="I59" s="316"/>
      <c r="J59" s="316"/>
      <c r="K59" s="316"/>
      <c r="L59" s="316"/>
      <c r="M59" s="316"/>
      <c r="N59" s="316"/>
      <c r="O59" s="316"/>
      <c r="P59" s="316"/>
      <c r="Q59" s="316"/>
      <c r="R59" s="316"/>
      <c r="S59" s="316"/>
      <c r="T59" s="389"/>
    </row>
    <row r="60" spans="2:20" ht="66" customHeight="1" x14ac:dyDescent="0.2">
      <c r="B60" s="388" t="s">
        <v>58</v>
      </c>
      <c r="C60" s="316"/>
      <c r="D60" s="316"/>
      <c r="E60" s="316"/>
      <c r="F60" s="316"/>
      <c r="G60" s="316"/>
      <c r="H60" s="316"/>
      <c r="I60" s="316"/>
      <c r="J60" s="316"/>
      <c r="K60" s="316"/>
      <c r="L60" s="316"/>
      <c r="M60" s="316"/>
      <c r="N60" s="316"/>
      <c r="O60" s="316"/>
      <c r="P60" s="316"/>
      <c r="Q60" s="316"/>
      <c r="R60" s="316"/>
      <c r="S60" s="316"/>
      <c r="T60" s="389"/>
    </row>
    <row r="61" spans="2:20" ht="78.75" customHeight="1" x14ac:dyDescent="0.2">
      <c r="B61" s="388" t="s">
        <v>59</v>
      </c>
      <c r="C61" s="316"/>
      <c r="D61" s="316"/>
      <c r="E61" s="316"/>
      <c r="F61" s="316"/>
      <c r="G61" s="316"/>
      <c r="H61" s="316"/>
      <c r="I61" s="316"/>
      <c r="J61" s="316"/>
      <c r="K61" s="316"/>
      <c r="L61" s="316"/>
      <c r="M61" s="316"/>
      <c r="N61" s="316"/>
      <c r="O61" s="316"/>
      <c r="P61" s="316"/>
      <c r="Q61" s="316"/>
      <c r="R61" s="316"/>
      <c r="S61" s="316"/>
      <c r="T61" s="389"/>
    </row>
    <row r="62" spans="2:20" ht="69.75" customHeight="1" x14ac:dyDescent="0.2">
      <c r="B62" s="388" t="s">
        <v>60</v>
      </c>
      <c r="C62" s="316"/>
      <c r="D62" s="316"/>
      <c r="E62" s="316"/>
      <c r="F62" s="316"/>
      <c r="G62" s="316"/>
      <c r="H62" s="316"/>
      <c r="I62" s="316"/>
      <c r="J62" s="316"/>
      <c r="K62" s="316"/>
      <c r="L62" s="316"/>
      <c r="M62" s="316"/>
      <c r="N62" s="316"/>
      <c r="O62" s="316"/>
      <c r="P62" s="316"/>
      <c r="Q62" s="316"/>
      <c r="R62" s="316"/>
      <c r="S62" s="316"/>
      <c r="T62" s="389"/>
    </row>
    <row r="63" spans="2:20" ht="69.75" customHeight="1" x14ac:dyDescent="0.2">
      <c r="B63" s="388" t="s">
        <v>160</v>
      </c>
      <c r="C63" s="316"/>
      <c r="D63" s="316"/>
      <c r="E63" s="316"/>
      <c r="F63" s="316"/>
      <c r="G63" s="316"/>
      <c r="H63" s="316"/>
      <c r="I63" s="316"/>
      <c r="J63" s="316"/>
      <c r="K63" s="316"/>
      <c r="L63" s="316"/>
      <c r="M63" s="316"/>
      <c r="N63" s="316"/>
      <c r="O63" s="316"/>
      <c r="P63" s="316"/>
      <c r="Q63" s="316"/>
      <c r="R63" s="316"/>
      <c r="S63" s="316"/>
      <c r="T63" s="389"/>
    </row>
    <row r="64" spans="2:20" ht="69.75" customHeight="1" x14ac:dyDescent="0.2">
      <c r="B64" s="388" t="s">
        <v>161</v>
      </c>
      <c r="C64" s="316"/>
      <c r="D64" s="316"/>
      <c r="E64" s="316"/>
      <c r="F64" s="316"/>
      <c r="G64" s="316"/>
      <c r="H64" s="316"/>
      <c r="I64" s="316"/>
      <c r="J64" s="316"/>
      <c r="K64" s="316"/>
      <c r="L64" s="316"/>
      <c r="M64" s="316"/>
      <c r="N64" s="316"/>
      <c r="O64" s="316"/>
      <c r="P64" s="316"/>
      <c r="Q64" s="316"/>
      <c r="R64" s="316"/>
      <c r="S64" s="316"/>
      <c r="T64" s="389"/>
    </row>
  </sheetData>
  <mergeCells count="308">
    <mergeCell ref="N4:O4"/>
    <mergeCell ref="P4:Q4"/>
    <mergeCell ref="K5:L5"/>
    <mergeCell ref="N5:O5"/>
    <mergeCell ref="P5:Q5"/>
    <mergeCell ref="B63:T63"/>
    <mergeCell ref="B64:T64"/>
    <mergeCell ref="B2:D2"/>
    <mergeCell ref="B4:D4"/>
    <mergeCell ref="E4:F4"/>
    <mergeCell ref="G4:H4"/>
    <mergeCell ref="I4:J4"/>
    <mergeCell ref="K4:L4"/>
    <mergeCell ref="K6:L6"/>
    <mergeCell ref="B6:B22"/>
    <mergeCell ref="C6:D6"/>
    <mergeCell ref="E6:F6"/>
    <mergeCell ref="G6:H6"/>
    <mergeCell ref="I6:J6"/>
    <mergeCell ref="C17:D17"/>
    <mergeCell ref="E17:F17"/>
    <mergeCell ref="G17:H17"/>
    <mergeCell ref="P8:Q8"/>
    <mergeCell ref="N6:O6"/>
    <mergeCell ref="P6:Q6"/>
    <mergeCell ref="G9:H9"/>
    <mergeCell ref="I9:J9"/>
    <mergeCell ref="K9:L9"/>
    <mergeCell ref="N9:O9"/>
    <mergeCell ref="P9:Q9"/>
    <mergeCell ref="C8:D8"/>
    <mergeCell ref="E8:F8"/>
    <mergeCell ref="G8:H8"/>
    <mergeCell ref="I8:J8"/>
    <mergeCell ref="K8:L8"/>
    <mergeCell ref="N8:O8"/>
    <mergeCell ref="G7:H7"/>
    <mergeCell ref="I7:J7"/>
    <mergeCell ref="K7:L7"/>
    <mergeCell ref="N7:O7"/>
    <mergeCell ref="P7:Q7"/>
    <mergeCell ref="P10:Q10"/>
    <mergeCell ref="C11:D11"/>
    <mergeCell ref="E11:F11"/>
    <mergeCell ref="G11:H11"/>
    <mergeCell ref="I11:J11"/>
    <mergeCell ref="K11:L11"/>
    <mergeCell ref="N11:O11"/>
    <mergeCell ref="P11:Q11"/>
    <mergeCell ref="C10:D10"/>
    <mergeCell ref="E10:F10"/>
    <mergeCell ref="G10:H10"/>
    <mergeCell ref="I10:J10"/>
    <mergeCell ref="K10:L10"/>
    <mergeCell ref="N10:O10"/>
    <mergeCell ref="P14:Q14"/>
    <mergeCell ref="G15:H15"/>
    <mergeCell ref="I15:J15"/>
    <mergeCell ref="K15:L15"/>
    <mergeCell ref="N15:O15"/>
    <mergeCell ref="P15:Q15"/>
    <mergeCell ref="G12:H12"/>
    <mergeCell ref="I12:J12"/>
    <mergeCell ref="K12:L12"/>
    <mergeCell ref="N12:O12"/>
    <mergeCell ref="P12:Q12"/>
    <mergeCell ref="G13:H13"/>
    <mergeCell ref="I13:J13"/>
    <mergeCell ref="K13:L13"/>
    <mergeCell ref="N13:O13"/>
    <mergeCell ref="P13:Q13"/>
    <mergeCell ref="G14:H14"/>
    <mergeCell ref="I14:J14"/>
    <mergeCell ref="K14:L14"/>
    <mergeCell ref="N14:O14"/>
    <mergeCell ref="N17:O17"/>
    <mergeCell ref="P17:Q17"/>
    <mergeCell ref="G18:H18"/>
    <mergeCell ref="I18:J18"/>
    <mergeCell ref="K18:L18"/>
    <mergeCell ref="N18:O18"/>
    <mergeCell ref="P18:Q18"/>
    <mergeCell ref="G16:H16"/>
    <mergeCell ref="I16:J16"/>
    <mergeCell ref="K16:L16"/>
    <mergeCell ref="N16:O16"/>
    <mergeCell ref="P16:Q16"/>
    <mergeCell ref="I17:J17"/>
    <mergeCell ref="K17:L17"/>
    <mergeCell ref="N19:O19"/>
    <mergeCell ref="P19:Q19"/>
    <mergeCell ref="G20:H20"/>
    <mergeCell ref="I20:J20"/>
    <mergeCell ref="K20:L20"/>
    <mergeCell ref="N20:O20"/>
    <mergeCell ref="P20:Q20"/>
    <mergeCell ref="P21:Q21"/>
    <mergeCell ref="C22:D22"/>
    <mergeCell ref="E22:F22"/>
    <mergeCell ref="G22:H22"/>
    <mergeCell ref="I22:J22"/>
    <mergeCell ref="K22:L22"/>
    <mergeCell ref="N22:O22"/>
    <mergeCell ref="P22:Q22"/>
    <mergeCell ref="C21:D21"/>
    <mergeCell ref="E21:F21"/>
    <mergeCell ref="G21:H21"/>
    <mergeCell ref="I21:J21"/>
    <mergeCell ref="K21:L21"/>
    <mergeCell ref="N21:O21"/>
    <mergeCell ref="G19:H19"/>
    <mergeCell ref="I19:J19"/>
    <mergeCell ref="K19:L19"/>
    <mergeCell ref="E24:F24"/>
    <mergeCell ref="G24:H24"/>
    <mergeCell ref="I24:J24"/>
    <mergeCell ref="K24:L24"/>
    <mergeCell ref="N24:O24"/>
    <mergeCell ref="P24:Q24"/>
    <mergeCell ref="P23:Q23"/>
    <mergeCell ref="B24:B28"/>
    <mergeCell ref="C24:D24"/>
    <mergeCell ref="B23:D23"/>
    <mergeCell ref="E23:F23"/>
    <mergeCell ref="G23:H23"/>
    <mergeCell ref="I23:J23"/>
    <mergeCell ref="K23:L23"/>
    <mergeCell ref="N23:O23"/>
    <mergeCell ref="P25:Q25"/>
    <mergeCell ref="C26:D26"/>
    <mergeCell ref="E26:F26"/>
    <mergeCell ref="G26:H26"/>
    <mergeCell ref="I26:J26"/>
    <mergeCell ref="K26:L26"/>
    <mergeCell ref="N26:O26"/>
    <mergeCell ref="P26:Q26"/>
    <mergeCell ref="C25:D25"/>
    <mergeCell ref="E25:F25"/>
    <mergeCell ref="G25:H25"/>
    <mergeCell ref="I25:J25"/>
    <mergeCell ref="K25:L25"/>
    <mergeCell ref="N25:O25"/>
    <mergeCell ref="P27:Q27"/>
    <mergeCell ref="C28:D28"/>
    <mergeCell ref="E28:F28"/>
    <mergeCell ref="G28:H28"/>
    <mergeCell ref="I28:J28"/>
    <mergeCell ref="K28:L28"/>
    <mergeCell ref="N28:O28"/>
    <mergeCell ref="P28:Q28"/>
    <mergeCell ref="C27:D27"/>
    <mergeCell ref="E27:F27"/>
    <mergeCell ref="G27:H27"/>
    <mergeCell ref="I27:J27"/>
    <mergeCell ref="K27:L27"/>
    <mergeCell ref="N27:O27"/>
    <mergeCell ref="G29:H29"/>
    <mergeCell ref="I29:J29"/>
    <mergeCell ref="K29:L29"/>
    <mergeCell ref="N29:O29"/>
    <mergeCell ref="P29:Q29"/>
    <mergeCell ref="B30:B36"/>
    <mergeCell ref="C30:D30"/>
    <mergeCell ref="E30:F30"/>
    <mergeCell ref="G30:H30"/>
    <mergeCell ref="I30:J30"/>
    <mergeCell ref="K30:L30"/>
    <mergeCell ref="N30:O30"/>
    <mergeCell ref="P30:Q30"/>
    <mergeCell ref="P31:Q31"/>
    <mergeCell ref="C32:D32"/>
    <mergeCell ref="E32:F32"/>
    <mergeCell ref="G32:H32"/>
    <mergeCell ref="I32:J32"/>
    <mergeCell ref="K32:L32"/>
    <mergeCell ref="N32:O32"/>
    <mergeCell ref="P32:Q32"/>
    <mergeCell ref="C31:D31"/>
    <mergeCell ref="E31:F31"/>
    <mergeCell ref="G31:H31"/>
    <mergeCell ref="I31:J31"/>
    <mergeCell ref="K31:L31"/>
    <mergeCell ref="N31:O31"/>
    <mergeCell ref="P33:Q33"/>
    <mergeCell ref="C34:D34"/>
    <mergeCell ref="E34:F34"/>
    <mergeCell ref="G34:H34"/>
    <mergeCell ref="I34:J34"/>
    <mergeCell ref="K34:L34"/>
    <mergeCell ref="N34:O34"/>
    <mergeCell ref="P34:Q34"/>
    <mergeCell ref="C33:D33"/>
    <mergeCell ref="E33:F33"/>
    <mergeCell ref="G33:H33"/>
    <mergeCell ref="I33:J33"/>
    <mergeCell ref="K33:L33"/>
    <mergeCell ref="N33:O33"/>
    <mergeCell ref="D39:F39"/>
    <mergeCell ref="G39:H39"/>
    <mergeCell ref="I39:J39"/>
    <mergeCell ref="K39:L39"/>
    <mergeCell ref="N39:O39"/>
    <mergeCell ref="P39:Q39"/>
    <mergeCell ref="P36:Q36"/>
    <mergeCell ref="G37:H37"/>
    <mergeCell ref="I37:J37"/>
    <mergeCell ref="K37:L37"/>
    <mergeCell ref="N37:O37"/>
    <mergeCell ref="C38:F38"/>
    <mergeCell ref="G38:H38"/>
    <mergeCell ref="I38:J38"/>
    <mergeCell ref="K38:L38"/>
    <mergeCell ref="N38:O38"/>
    <mergeCell ref="C36:D36"/>
    <mergeCell ref="E36:F36"/>
    <mergeCell ref="G36:H36"/>
    <mergeCell ref="I36:J36"/>
    <mergeCell ref="K36:L36"/>
    <mergeCell ref="N36:O36"/>
    <mergeCell ref="G48:H48"/>
    <mergeCell ref="P41:Q41"/>
    <mergeCell ref="D42:F42"/>
    <mergeCell ref="G42:H42"/>
    <mergeCell ref="I42:J42"/>
    <mergeCell ref="K42:L42"/>
    <mergeCell ref="N42:O42"/>
    <mergeCell ref="P42:Q42"/>
    <mergeCell ref="C40:F40"/>
    <mergeCell ref="G40:H40"/>
    <mergeCell ref="I40:J40"/>
    <mergeCell ref="N40:O40"/>
    <mergeCell ref="D41:F41"/>
    <mergeCell ref="G41:H41"/>
    <mergeCell ref="I41:J41"/>
    <mergeCell ref="K41:L41"/>
    <mergeCell ref="N41:O41"/>
    <mergeCell ref="P50:Q50"/>
    <mergeCell ref="C51:D51"/>
    <mergeCell ref="E51:F51"/>
    <mergeCell ref="G51:H51"/>
    <mergeCell ref="I51:J51"/>
    <mergeCell ref="K51:L51"/>
    <mergeCell ref="G43:H43"/>
    <mergeCell ref="I43:J43"/>
    <mergeCell ref="G44:H44"/>
    <mergeCell ref="I44:J44"/>
    <mergeCell ref="K44:L44"/>
    <mergeCell ref="C46:D46"/>
    <mergeCell ref="E46:F46"/>
    <mergeCell ref="G46:H46"/>
    <mergeCell ref="I46:J46"/>
    <mergeCell ref="K46:L46"/>
    <mergeCell ref="C47:D47"/>
    <mergeCell ref="E47:F47"/>
    <mergeCell ref="G47:H47"/>
    <mergeCell ref="I47:J47"/>
    <mergeCell ref="K47:L47"/>
    <mergeCell ref="C50:D50"/>
    <mergeCell ref="E50:F50"/>
    <mergeCell ref="I45:J45"/>
    <mergeCell ref="E2:J2"/>
    <mergeCell ref="B56:T56"/>
    <mergeCell ref="B59:T59"/>
    <mergeCell ref="B60:T60"/>
    <mergeCell ref="B61:T61"/>
    <mergeCell ref="B62:T62"/>
    <mergeCell ref="C49:D49"/>
    <mergeCell ref="E49:F49"/>
    <mergeCell ref="G49:H49"/>
    <mergeCell ref="I49:J49"/>
    <mergeCell ref="K49:L49"/>
    <mergeCell ref="N49:O49"/>
    <mergeCell ref="P49:Q49"/>
    <mergeCell ref="N51:O51"/>
    <mergeCell ref="P51:Q51"/>
    <mergeCell ref="C53:D53"/>
    <mergeCell ref="E53:F53"/>
    <mergeCell ref="G53:H53"/>
    <mergeCell ref="I53:J53"/>
    <mergeCell ref="K53:L53"/>
    <mergeCell ref="N53:O53"/>
    <mergeCell ref="P53:Q53"/>
    <mergeCell ref="P44:Q44"/>
    <mergeCell ref="G45:H45"/>
    <mergeCell ref="C35:D35"/>
    <mergeCell ref="E35:F35"/>
    <mergeCell ref="G35:H35"/>
    <mergeCell ref="I35:J35"/>
    <mergeCell ref="K35:L35"/>
    <mergeCell ref="P35:Q35"/>
    <mergeCell ref="N35:O35"/>
    <mergeCell ref="C52:D52"/>
    <mergeCell ref="E52:F52"/>
    <mergeCell ref="G52:H52"/>
    <mergeCell ref="I52:J52"/>
    <mergeCell ref="K52:L52"/>
    <mergeCell ref="N52:O52"/>
    <mergeCell ref="P52:Q52"/>
    <mergeCell ref="I48:J48"/>
    <mergeCell ref="N44:O44"/>
    <mergeCell ref="N46:O46"/>
    <mergeCell ref="P46:Q46"/>
    <mergeCell ref="N47:O47"/>
    <mergeCell ref="P47:Q47"/>
    <mergeCell ref="G50:H50"/>
    <mergeCell ref="I50:J50"/>
    <mergeCell ref="K50:L50"/>
    <mergeCell ref="N50:O50"/>
  </mergeCells>
  <phoneticPr fontId="2"/>
  <conditionalFormatting sqref="R2:T2">
    <cfRule type="cellIs" dxfId="29" priority="33" operator="equal">
      <formula>0</formula>
    </cfRule>
  </conditionalFormatting>
  <conditionalFormatting sqref="P37:Q38 P1:Q3 G65:T65516 N3:O3 G3:L3 N1:O1 G1:L1 G5:J5 G4 K40:L40 N4:N5 K43:L43 K41:K42 K45:L45 P4:P22 P40:Q40 P39 P43:Q43 P41:P42 P45:Q45 U39 S40:T40 S43:T43 S45:T45 U44 U41:U42 G54:T55 G57:T58 K44 P44 S48:T48 P48:Q48 K48:M48 G37:G45 I37:I45 I49 G49 M50 M49:N49 I51:I53 G51:G53 K49:K53 M51:N53 P49:P53 R49:R53 M30:M45 R30:R45 I4 M1:M23 G24:G28 I24:I28 S1:T38 K4:K39 P24:P36 R1:R28 M24:N28">
    <cfRule type="containsErrors" dxfId="28" priority="32">
      <formula>ISERROR(G1)</formula>
    </cfRule>
  </conditionalFormatting>
  <conditionalFormatting sqref="G29 G23 N37:N38 N45:O45 N43:O43 I23 I29 M23 M29:N29 N40 N44 I48 G48 N48:O48">
    <cfRule type="containsErrors" dxfId="27" priority="31">
      <formula>ISERROR(G23)</formula>
    </cfRule>
  </conditionalFormatting>
  <conditionalFormatting sqref="K39 K41:K42 K40:N40 K43:O43 K45:O45 K44 N44 G39:G45 I39:I45 G49 I49 N49 G51:G53 I51:I53 N51:N53">
    <cfRule type="cellIs" dxfId="26" priority="30" operator="lessThan">
      <formula>0</formula>
    </cfRule>
  </conditionalFormatting>
  <conditionalFormatting sqref="P2:Q2">
    <cfRule type="cellIs" dxfId="25" priority="29" operator="equal">
      <formula>0</formula>
    </cfRule>
  </conditionalFormatting>
  <conditionalFormatting sqref="P37:Q38 P13:P22 P40:Q40 P39 P43:Q43 P41:P42 P45:Q45 P44 P48:Q48">
    <cfRule type="containsErrors" dxfId="24" priority="28">
      <formula>ISERROR(P13)</formula>
    </cfRule>
  </conditionalFormatting>
  <conditionalFormatting sqref="P40:Q40 P39 P43:Q43 P41:P42 P45:Q45 P44">
    <cfRule type="cellIs" dxfId="23" priority="27" operator="lessThan">
      <formula>0</formula>
    </cfRule>
  </conditionalFormatting>
  <conditionalFormatting sqref="M2">
    <cfRule type="cellIs" dxfId="22" priority="26" operator="equal">
      <formula>0</formula>
    </cfRule>
  </conditionalFormatting>
  <conditionalFormatting sqref="P23 N23">
    <cfRule type="containsErrors" dxfId="21" priority="25">
      <formula>ISERROR(N23)</formula>
    </cfRule>
  </conditionalFormatting>
  <conditionalFormatting sqref="G6:G22 I6:I22">
    <cfRule type="containsErrors" dxfId="20" priority="24">
      <formula>ISERROR(G6)</formula>
    </cfRule>
  </conditionalFormatting>
  <conditionalFormatting sqref="P29">
    <cfRule type="containsErrors" dxfId="19" priority="23">
      <formula>ISERROR(P29)</formula>
    </cfRule>
  </conditionalFormatting>
  <conditionalFormatting sqref="P40:Q40">
    <cfRule type="cellIs" dxfId="18" priority="22" operator="lessThan">
      <formula>0</formula>
    </cfRule>
  </conditionalFormatting>
  <conditionalFormatting sqref="P43:Q43">
    <cfRule type="cellIs" dxfId="17" priority="21" operator="lessThan">
      <formula>0</formula>
    </cfRule>
  </conditionalFormatting>
  <conditionalFormatting sqref="P45:Q45">
    <cfRule type="cellIs" dxfId="16" priority="20" operator="lessThan">
      <formula>0</formula>
    </cfRule>
  </conditionalFormatting>
  <conditionalFormatting sqref="R48">
    <cfRule type="containsErrors" dxfId="15" priority="19">
      <formula>ISERROR(R48)</formula>
    </cfRule>
  </conditionalFormatting>
  <conditionalFormatting sqref="R23 R29">
    <cfRule type="containsErrors" dxfId="14" priority="18">
      <formula>ISERROR(R23)</formula>
    </cfRule>
  </conditionalFormatting>
  <conditionalFormatting sqref="R40 R43 R45">
    <cfRule type="cellIs" dxfId="13" priority="17" operator="lessThan">
      <formula>0</formula>
    </cfRule>
  </conditionalFormatting>
  <conditionalFormatting sqref="N6:N22">
    <cfRule type="containsErrors" dxfId="12" priority="16">
      <formula>ISERROR(N6)</formula>
    </cfRule>
  </conditionalFormatting>
  <conditionalFormatting sqref="N39">
    <cfRule type="containsErrors" dxfId="11" priority="12">
      <formula>ISERROR(N39)</formula>
    </cfRule>
  </conditionalFormatting>
  <conditionalFormatting sqref="N39">
    <cfRule type="cellIs" dxfId="10" priority="11" operator="lessThan">
      <formula>0</formula>
    </cfRule>
  </conditionalFormatting>
  <conditionalFormatting sqref="N42">
    <cfRule type="cellIs" dxfId="9" priority="7" operator="lessThan">
      <formula>0</formula>
    </cfRule>
  </conditionalFormatting>
  <conditionalFormatting sqref="N41">
    <cfRule type="containsErrors" dxfId="8" priority="10">
      <formula>ISERROR(N41)</formula>
    </cfRule>
  </conditionalFormatting>
  <conditionalFormatting sqref="N41">
    <cfRule type="cellIs" dxfId="7" priority="9" operator="lessThan">
      <formula>0</formula>
    </cfRule>
  </conditionalFormatting>
  <conditionalFormatting sqref="N42">
    <cfRule type="containsErrors" dxfId="6" priority="8">
      <formula>ISERROR(N42)</formula>
    </cfRule>
  </conditionalFormatting>
  <conditionalFormatting sqref="K46:K47 M46:M47 P46:P47">
    <cfRule type="containsErrors" dxfId="5" priority="6">
      <formula>ISERROR(K46)</formula>
    </cfRule>
  </conditionalFormatting>
  <conditionalFormatting sqref="G46:G47 N46:N47 I46:I47">
    <cfRule type="containsErrors" dxfId="4" priority="5">
      <formula>ISERROR(G46)</formula>
    </cfRule>
  </conditionalFormatting>
  <conditionalFormatting sqref="G46:G47 N46:N47 I46:I47 K46:K47">
    <cfRule type="cellIs" dxfId="3" priority="4" operator="lessThan">
      <formula>0</formula>
    </cfRule>
  </conditionalFormatting>
  <conditionalFormatting sqref="P46:P47">
    <cfRule type="containsErrors" dxfId="2" priority="3">
      <formula>ISERROR(P46)</formula>
    </cfRule>
  </conditionalFormatting>
  <conditionalFormatting sqref="P46:P47">
    <cfRule type="cellIs" dxfId="1" priority="2" operator="lessThan">
      <formula>0</formula>
    </cfRule>
  </conditionalFormatting>
  <conditionalFormatting sqref="R46:R47">
    <cfRule type="containsErrors" dxfId="0" priority="1">
      <formula>ISERROR(R46)</formula>
    </cfRule>
  </conditionalFormatting>
  <pageMargins left="0.31496062992125984" right="0.31496062992125984" top="0.55118110236220474" bottom="0.55118110236220474" header="0.31496062992125984" footer="0.31496062992125984"/>
  <pageSetup paperSize="9" scale="60" orientation="portrait" r:id="rId1"/>
  <colBreaks count="1" manualBreakCount="1">
    <brk id="20" max="59" man="1"/>
  </colBreaks>
  <ignoredErrors>
    <ignoredError sqref="S50"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48"/>
  <sheetViews>
    <sheetView view="pageBreakPreview" zoomScale="85" zoomScaleNormal="85" zoomScaleSheetLayoutView="85" workbookViewId="0">
      <selection activeCell="F46" sqref="F46"/>
    </sheetView>
  </sheetViews>
  <sheetFormatPr defaultRowHeight="13.2" x14ac:dyDescent="0.2"/>
  <cols>
    <col min="1" max="1" width="7.21875" customWidth="1"/>
    <col min="2" max="2" width="34.109375" customWidth="1"/>
    <col min="3" max="3" width="17.77734375" customWidth="1"/>
    <col min="4" max="4" width="55.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1.75" customHeight="1" thickBot="1" x14ac:dyDescent="0.25">
      <c r="A1" s="36"/>
      <c r="B1" s="37" t="s">
        <v>61</v>
      </c>
      <c r="C1" s="38" t="s">
        <v>62</v>
      </c>
      <c r="D1" s="126" t="s">
        <v>171</v>
      </c>
    </row>
    <row r="2" spans="1:4" ht="21.75" customHeight="1" x14ac:dyDescent="0.2">
      <c r="A2" s="183" t="s">
        <v>3</v>
      </c>
      <c r="B2" s="40" t="s">
        <v>108</v>
      </c>
      <c r="C2" s="41"/>
      <c r="D2" s="42" t="s">
        <v>63</v>
      </c>
    </row>
    <row r="3" spans="1:4" ht="21.75" customHeight="1" x14ac:dyDescent="0.2">
      <c r="A3" s="184"/>
      <c r="B3" s="43" t="s">
        <v>98</v>
      </c>
      <c r="C3" s="44"/>
      <c r="D3" s="45" t="s">
        <v>64</v>
      </c>
    </row>
    <row r="4" spans="1:4" ht="21.75" customHeight="1" x14ac:dyDescent="0.2">
      <c r="A4" s="184"/>
      <c r="B4" s="47" t="s">
        <v>109</v>
      </c>
      <c r="C4" s="44"/>
      <c r="D4" s="46" t="s">
        <v>65</v>
      </c>
    </row>
    <row r="5" spans="1:4" ht="21.75" customHeight="1" x14ac:dyDescent="0.2">
      <c r="A5" s="184"/>
      <c r="B5" s="47" t="s">
        <v>99</v>
      </c>
      <c r="C5" s="44"/>
      <c r="D5" s="46" t="s">
        <v>66</v>
      </c>
    </row>
    <row r="6" spans="1:4" ht="21.75" customHeight="1" x14ac:dyDescent="0.2">
      <c r="A6" s="184"/>
      <c r="B6" s="47" t="s">
        <v>110</v>
      </c>
      <c r="C6" s="44"/>
      <c r="D6" s="46" t="s">
        <v>67</v>
      </c>
    </row>
    <row r="7" spans="1:4" ht="21.75" customHeight="1" x14ac:dyDescent="0.2">
      <c r="A7" s="184"/>
      <c r="B7" s="50" t="s">
        <v>100</v>
      </c>
      <c r="C7" s="44"/>
      <c r="D7" s="46" t="s">
        <v>97</v>
      </c>
    </row>
    <row r="8" spans="1:4" ht="21.75" customHeight="1" x14ac:dyDescent="0.2">
      <c r="A8" s="184"/>
      <c r="B8" s="49" t="s">
        <v>101</v>
      </c>
      <c r="C8" s="44"/>
      <c r="D8" s="46" t="s">
        <v>68</v>
      </c>
    </row>
    <row r="9" spans="1:4" ht="21.75" customHeight="1" x14ac:dyDescent="0.2">
      <c r="A9" s="184"/>
      <c r="B9" s="49" t="s">
        <v>102</v>
      </c>
      <c r="C9" s="44"/>
      <c r="D9" s="46" t="s">
        <v>68</v>
      </c>
    </row>
    <row r="10" spans="1:4" ht="21.75" customHeight="1" x14ac:dyDescent="0.2">
      <c r="A10" s="184"/>
      <c r="B10" s="50" t="s">
        <v>103</v>
      </c>
      <c r="C10" s="44"/>
      <c r="D10" s="46" t="s">
        <v>69</v>
      </c>
    </row>
    <row r="11" spans="1:4" ht="21.75" customHeight="1" x14ac:dyDescent="0.2">
      <c r="A11" s="184"/>
      <c r="B11" s="50" t="s">
        <v>104</v>
      </c>
      <c r="C11" s="44"/>
      <c r="D11" s="46" t="s">
        <v>70</v>
      </c>
    </row>
    <row r="12" spans="1:4" ht="21.75" customHeight="1" x14ac:dyDescent="0.2">
      <c r="A12" s="184"/>
      <c r="B12" s="47" t="s">
        <v>111</v>
      </c>
      <c r="C12" s="44"/>
      <c r="D12" s="46" t="s">
        <v>71</v>
      </c>
    </row>
    <row r="13" spans="1:4" ht="21.75" customHeight="1" x14ac:dyDescent="0.2">
      <c r="A13" s="184"/>
      <c r="B13" s="47" t="s">
        <v>105</v>
      </c>
      <c r="C13" s="44"/>
      <c r="D13" s="46" t="s">
        <v>72</v>
      </c>
    </row>
    <row r="14" spans="1:4" ht="21.75" customHeight="1" x14ac:dyDescent="0.2">
      <c r="A14" s="184"/>
      <c r="B14" s="51" t="s">
        <v>106</v>
      </c>
      <c r="C14" s="44"/>
      <c r="D14" s="46" t="s">
        <v>73</v>
      </c>
    </row>
    <row r="15" spans="1:4" ht="21.75" customHeight="1" x14ac:dyDescent="0.2">
      <c r="A15" s="184"/>
      <c r="B15" s="51" t="s">
        <v>107</v>
      </c>
      <c r="C15" s="44"/>
      <c r="D15" s="46" t="s">
        <v>74</v>
      </c>
    </row>
    <row r="16" spans="1:4" ht="21.75" customHeight="1" thickBot="1" x14ac:dyDescent="0.25">
      <c r="A16" s="184"/>
      <c r="B16" s="47" t="s">
        <v>112</v>
      </c>
      <c r="C16" s="44"/>
      <c r="D16" s="46" t="s">
        <v>75</v>
      </c>
    </row>
    <row r="17" spans="1:4" ht="21.75" customHeight="1" thickBot="1" x14ac:dyDescent="0.25">
      <c r="A17" s="185"/>
      <c r="B17" s="52" t="s">
        <v>76</v>
      </c>
      <c r="C17" s="53">
        <f>(C2+C4)-(C6+C12+C16)</f>
        <v>0</v>
      </c>
      <c r="D17" s="54" t="s">
        <v>77</v>
      </c>
    </row>
    <row r="18" spans="1:4" ht="21.75" customHeight="1" x14ac:dyDescent="0.2">
      <c r="A18" s="186" t="s">
        <v>168</v>
      </c>
      <c r="B18" s="64" t="s">
        <v>117</v>
      </c>
      <c r="C18" s="48"/>
      <c r="D18" s="58" t="s">
        <v>86</v>
      </c>
    </row>
    <row r="19" spans="1:4" ht="21.75" customHeight="1" x14ac:dyDescent="0.2">
      <c r="A19" s="186"/>
      <c r="B19" s="64" t="s">
        <v>118</v>
      </c>
      <c r="C19" s="48"/>
      <c r="D19" s="58" t="s">
        <v>87</v>
      </c>
    </row>
    <row r="20" spans="1:4" ht="21.75" customHeight="1" x14ac:dyDescent="0.2">
      <c r="A20" s="184"/>
      <c r="B20" s="65" t="s">
        <v>113</v>
      </c>
      <c r="C20" s="60">
        <f>C18-C19</f>
        <v>0</v>
      </c>
      <c r="D20" s="57" t="s">
        <v>81</v>
      </c>
    </row>
    <row r="21" spans="1:4" ht="21.75" customHeight="1" x14ac:dyDescent="0.2">
      <c r="A21" s="184"/>
      <c r="B21" s="51" t="s">
        <v>136</v>
      </c>
      <c r="C21" s="48"/>
      <c r="D21" s="58" t="s">
        <v>137</v>
      </c>
    </row>
    <row r="22" spans="1:4" ht="21.75" customHeight="1" x14ac:dyDescent="0.2">
      <c r="A22" s="184"/>
      <c r="B22" s="51" t="s">
        <v>139</v>
      </c>
      <c r="C22" s="48"/>
      <c r="D22" s="58" t="s">
        <v>138</v>
      </c>
    </row>
    <row r="23" spans="1:4" ht="21.75" customHeight="1" x14ac:dyDescent="0.2">
      <c r="A23" s="184"/>
      <c r="B23" s="66" t="s">
        <v>119</v>
      </c>
      <c r="C23" s="48"/>
      <c r="D23" s="68" t="s">
        <v>88</v>
      </c>
    </row>
    <row r="24" spans="1:4" ht="21.75" customHeight="1" x14ac:dyDescent="0.2">
      <c r="A24" s="184"/>
      <c r="B24" s="66" t="s">
        <v>120</v>
      </c>
      <c r="C24" s="48"/>
      <c r="D24" s="68" t="s">
        <v>89</v>
      </c>
    </row>
    <row r="25" spans="1:4" ht="21.75" customHeight="1" x14ac:dyDescent="0.2">
      <c r="A25" s="184"/>
      <c r="B25" s="59" t="s">
        <v>114</v>
      </c>
      <c r="C25" s="60">
        <f>C23-C24</f>
        <v>0</v>
      </c>
      <c r="D25" s="57" t="s">
        <v>81</v>
      </c>
    </row>
    <row r="26" spans="1:4" ht="21.75" customHeight="1" x14ac:dyDescent="0.2">
      <c r="A26" s="184"/>
      <c r="B26" s="51" t="s">
        <v>121</v>
      </c>
      <c r="C26" s="48"/>
      <c r="D26" s="58" t="s">
        <v>90</v>
      </c>
    </row>
    <row r="27" spans="1:4" ht="21.75" customHeight="1" x14ac:dyDescent="0.2">
      <c r="A27" s="184"/>
      <c r="B27" s="55" t="s">
        <v>115</v>
      </c>
      <c r="C27" s="56">
        <f>C20+C25+C26</f>
        <v>0</v>
      </c>
      <c r="D27" s="57" t="s">
        <v>81</v>
      </c>
    </row>
    <row r="28" spans="1:4" ht="21.75" customHeight="1" x14ac:dyDescent="0.2">
      <c r="A28" s="184"/>
      <c r="B28" s="69" t="s">
        <v>122</v>
      </c>
      <c r="C28" s="70"/>
      <c r="D28" s="71" t="s">
        <v>135</v>
      </c>
    </row>
    <row r="29" spans="1:4" ht="21.75" customHeight="1" thickBot="1" x14ac:dyDescent="0.25">
      <c r="A29" s="185"/>
      <c r="B29" s="72" t="s">
        <v>116</v>
      </c>
      <c r="C29" s="73">
        <f>C27+C28</f>
        <v>0</v>
      </c>
      <c r="D29" s="74" t="s">
        <v>81</v>
      </c>
    </row>
    <row r="30" spans="1:4" ht="21.75" customHeight="1" x14ac:dyDescent="0.2">
      <c r="A30" s="186" t="s">
        <v>169</v>
      </c>
      <c r="B30" s="47" t="s">
        <v>123</v>
      </c>
      <c r="C30" s="48"/>
      <c r="D30" s="46" t="s">
        <v>79</v>
      </c>
    </row>
    <row r="31" spans="1:4" ht="21.75" customHeight="1" x14ac:dyDescent="0.2">
      <c r="A31" s="186"/>
      <c r="B31" s="47" t="s">
        <v>124</v>
      </c>
      <c r="C31" s="48"/>
      <c r="D31" s="46" t="s">
        <v>80</v>
      </c>
    </row>
    <row r="32" spans="1:4" ht="21.75" customHeight="1" x14ac:dyDescent="0.2">
      <c r="A32" s="186"/>
      <c r="B32" s="55" t="s">
        <v>125</v>
      </c>
      <c r="C32" s="56">
        <f>C30-C31</f>
        <v>0</v>
      </c>
      <c r="D32" s="57" t="s">
        <v>81</v>
      </c>
    </row>
    <row r="33" spans="1:7" ht="21.75" customHeight="1" x14ac:dyDescent="0.2">
      <c r="A33" s="186"/>
      <c r="B33" s="51" t="s">
        <v>126</v>
      </c>
      <c r="C33" s="48"/>
      <c r="D33" s="46" t="s">
        <v>82</v>
      </c>
    </row>
    <row r="34" spans="1:7" ht="21.75" customHeight="1" x14ac:dyDescent="0.2">
      <c r="A34" s="186"/>
      <c r="B34" s="51" t="s">
        <v>127</v>
      </c>
      <c r="C34" s="48"/>
      <c r="D34" s="46" t="s">
        <v>83</v>
      </c>
    </row>
    <row r="35" spans="1:7" ht="21.75" customHeight="1" x14ac:dyDescent="0.2">
      <c r="A35" s="186"/>
      <c r="B35" s="55" t="s">
        <v>128</v>
      </c>
      <c r="C35" s="56">
        <f>C33-C34</f>
        <v>0</v>
      </c>
      <c r="D35" s="57" t="s">
        <v>81</v>
      </c>
    </row>
    <row r="36" spans="1:7" ht="21.75" customHeight="1" x14ac:dyDescent="0.2">
      <c r="A36" s="186"/>
      <c r="B36" s="55" t="s">
        <v>129</v>
      </c>
      <c r="C36" s="56">
        <f>C32+C35</f>
        <v>0</v>
      </c>
      <c r="D36" s="57" t="s">
        <v>81</v>
      </c>
    </row>
    <row r="37" spans="1:7" ht="21.75" customHeight="1" x14ac:dyDescent="0.2">
      <c r="A37" s="186"/>
      <c r="B37" s="47" t="s">
        <v>130</v>
      </c>
      <c r="C37" s="48"/>
      <c r="D37" s="58" t="s">
        <v>84</v>
      </c>
    </row>
    <row r="38" spans="1:7" ht="21.75" customHeight="1" x14ac:dyDescent="0.2">
      <c r="A38" s="186"/>
      <c r="B38" s="59" t="s">
        <v>131</v>
      </c>
      <c r="C38" s="60">
        <f>SUM(C36:C37)</f>
        <v>0</v>
      </c>
      <c r="D38" s="57" t="s">
        <v>81</v>
      </c>
    </row>
    <row r="39" spans="1:7" ht="21.75" customHeight="1" x14ac:dyDescent="0.2">
      <c r="A39" s="186"/>
      <c r="B39" s="147" t="s">
        <v>173</v>
      </c>
      <c r="C39" s="148"/>
      <c r="D39" s="149" t="s">
        <v>164</v>
      </c>
    </row>
    <row r="40" spans="1:7" ht="21.75" customHeight="1" x14ac:dyDescent="0.2">
      <c r="A40" s="186"/>
      <c r="B40" s="147" t="s">
        <v>174</v>
      </c>
      <c r="C40" s="148"/>
      <c r="D40" s="149" t="s">
        <v>165</v>
      </c>
    </row>
    <row r="41" spans="1:7" ht="21.75" customHeight="1" x14ac:dyDescent="0.2">
      <c r="A41" s="186"/>
      <c r="B41" s="145" t="s">
        <v>163</v>
      </c>
      <c r="C41" s="146">
        <f>C39-C40</f>
        <v>0</v>
      </c>
      <c r="D41" s="56" t="s">
        <v>81</v>
      </c>
    </row>
    <row r="42" spans="1:7" ht="21.75" customHeight="1" thickBot="1" x14ac:dyDescent="0.25">
      <c r="A42" s="187"/>
      <c r="B42" s="61" t="s">
        <v>132</v>
      </c>
      <c r="C42" s="62"/>
      <c r="D42" s="63" t="s">
        <v>85</v>
      </c>
    </row>
    <row r="43" spans="1:7" ht="21.75" customHeight="1" x14ac:dyDescent="0.2">
      <c r="A43" s="188" t="s">
        <v>91</v>
      </c>
      <c r="B43" s="127" t="s">
        <v>92</v>
      </c>
      <c r="C43" s="130" t="e">
        <f>$C$2/$C$6</f>
        <v>#DIV/0!</v>
      </c>
      <c r="D43" s="150"/>
    </row>
    <row r="44" spans="1:7" ht="21.75" customHeight="1" x14ac:dyDescent="0.2">
      <c r="A44" s="189"/>
      <c r="B44" s="128" t="s">
        <v>93</v>
      </c>
      <c r="C44" s="131" t="e">
        <f>$C$16/($C$2+$C$4)</f>
        <v>#DIV/0!</v>
      </c>
      <c r="D44" s="151"/>
    </row>
    <row r="45" spans="1:7" ht="21.75" customHeight="1" x14ac:dyDescent="0.2">
      <c r="A45" s="189"/>
      <c r="B45" s="128" t="s">
        <v>94</v>
      </c>
      <c r="C45" s="131" t="e">
        <f>$C$4/($C$12+$C$16)</f>
        <v>#DIV/0!</v>
      </c>
      <c r="D45" s="151"/>
    </row>
    <row r="46" spans="1:7" ht="21.75" customHeight="1" x14ac:dyDescent="0.2">
      <c r="A46" s="189"/>
      <c r="B46" s="128" t="s">
        <v>95</v>
      </c>
      <c r="C46" s="130" t="e">
        <f>$C$36/$C$30</f>
        <v>#DIV/0!</v>
      </c>
      <c r="D46" s="151"/>
    </row>
    <row r="47" spans="1:7" ht="21.75" customHeight="1" x14ac:dyDescent="0.2">
      <c r="A47" s="189"/>
      <c r="B47" s="128" t="s">
        <v>143</v>
      </c>
      <c r="C47" s="131" t="e">
        <f>$C$7/($C$20+$C$21+$C$22)</f>
        <v>#DIV/0!</v>
      </c>
      <c r="D47" s="152"/>
    </row>
    <row r="48" spans="1:7" ht="21.75" customHeight="1" thickBot="1" x14ac:dyDescent="0.25">
      <c r="A48" s="190"/>
      <c r="B48" s="129" t="s">
        <v>170</v>
      </c>
      <c r="C48" s="141" t="e">
        <f>($C$13+$C$14+$C$15)/($C$30)</f>
        <v>#DIV/0!</v>
      </c>
      <c r="D48" s="153"/>
      <c r="G48" t="s">
        <v>162</v>
      </c>
    </row>
  </sheetData>
  <mergeCells count="4">
    <mergeCell ref="A2:A17"/>
    <mergeCell ref="A30:A42"/>
    <mergeCell ref="A18:A29"/>
    <mergeCell ref="A43:A48"/>
  </mergeCells>
  <phoneticPr fontId="2"/>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48"/>
  <sheetViews>
    <sheetView view="pageBreakPreview" zoomScale="85" zoomScaleNormal="85" zoomScaleSheetLayoutView="85" zoomScalePageLayoutView="55" workbookViewId="0">
      <selection activeCell="B39" sqref="B39:B40"/>
    </sheetView>
  </sheetViews>
  <sheetFormatPr defaultRowHeight="13.2" x14ac:dyDescent="0.2"/>
  <cols>
    <col min="1" max="1" width="7.21875" customWidth="1"/>
    <col min="2" max="2" width="34.109375" customWidth="1"/>
    <col min="3" max="3" width="17.77734375" customWidth="1"/>
    <col min="4" max="4" width="55.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1.75" customHeight="1" thickBot="1" x14ac:dyDescent="0.25">
      <c r="A1" s="36"/>
      <c r="B1" s="37" t="s">
        <v>61</v>
      </c>
      <c r="C1" s="38" t="s">
        <v>62</v>
      </c>
      <c r="D1" s="126" t="s">
        <v>152</v>
      </c>
    </row>
    <row r="2" spans="1:4" ht="21.75" customHeight="1" x14ac:dyDescent="0.2">
      <c r="A2" s="183" t="s">
        <v>3</v>
      </c>
      <c r="B2" s="40" t="s">
        <v>108</v>
      </c>
      <c r="C2" s="41"/>
      <c r="D2" s="42" t="s">
        <v>145</v>
      </c>
    </row>
    <row r="3" spans="1:4" ht="21.75" customHeight="1" x14ac:dyDescent="0.2">
      <c r="A3" s="184"/>
      <c r="B3" s="43" t="s">
        <v>98</v>
      </c>
      <c r="C3" s="44"/>
      <c r="D3" s="45" t="s">
        <v>64</v>
      </c>
    </row>
    <row r="4" spans="1:4" ht="21.75" customHeight="1" x14ac:dyDescent="0.2">
      <c r="A4" s="184"/>
      <c r="B4" s="47" t="s">
        <v>109</v>
      </c>
      <c r="C4" s="44"/>
      <c r="D4" s="46" t="s">
        <v>146</v>
      </c>
    </row>
    <row r="5" spans="1:4" ht="21.75" customHeight="1" x14ac:dyDescent="0.2">
      <c r="A5" s="184"/>
      <c r="B5" s="47" t="s">
        <v>99</v>
      </c>
      <c r="C5" s="44"/>
      <c r="D5" s="46" t="s">
        <v>66</v>
      </c>
    </row>
    <row r="6" spans="1:4" ht="21.75" customHeight="1" x14ac:dyDescent="0.2">
      <c r="A6" s="184"/>
      <c r="B6" s="47" t="s">
        <v>110</v>
      </c>
      <c r="C6" s="44"/>
      <c r="D6" s="46" t="s">
        <v>147</v>
      </c>
    </row>
    <row r="7" spans="1:4" ht="21.75" customHeight="1" x14ac:dyDescent="0.2">
      <c r="A7" s="184"/>
      <c r="B7" s="50" t="s">
        <v>100</v>
      </c>
      <c r="C7" s="44"/>
      <c r="D7" s="46" t="s">
        <v>97</v>
      </c>
    </row>
    <row r="8" spans="1:4" ht="21.75" customHeight="1" x14ac:dyDescent="0.2">
      <c r="A8" s="184"/>
      <c r="B8" s="49" t="s">
        <v>101</v>
      </c>
      <c r="C8" s="44"/>
      <c r="D8" s="46" t="s">
        <v>148</v>
      </c>
    </row>
    <row r="9" spans="1:4" ht="21.75" customHeight="1" x14ac:dyDescent="0.2">
      <c r="A9" s="184"/>
      <c r="B9" s="49" t="s">
        <v>102</v>
      </c>
      <c r="C9" s="44"/>
      <c r="D9" s="46" t="s">
        <v>148</v>
      </c>
    </row>
    <row r="10" spans="1:4" ht="21.75" customHeight="1" x14ac:dyDescent="0.2">
      <c r="A10" s="184"/>
      <c r="B10" s="50" t="s">
        <v>103</v>
      </c>
      <c r="C10" s="44"/>
      <c r="D10" s="46" t="s">
        <v>69</v>
      </c>
    </row>
    <row r="11" spans="1:4" ht="21.75" customHeight="1" x14ac:dyDescent="0.2">
      <c r="A11" s="184"/>
      <c r="B11" s="50" t="s">
        <v>104</v>
      </c>
      <c r="C11" s="44"/>
      <c r="D11" s="46" t="s">
        <v>70</v>
      </c>
    </row>
    <row r="12" spans="1:4" ht="21.75" customHeight="1" x14ac:dyDescent="0.2">
      <c r="A12" s="184"/>
      <c r="B12" s="47" t="s">
        <v>111</v>
      </c>
      <c r="C12" s="44"/>
      <c r="D12" s="46" t="s">
        <v>149</v>
      </c>
    </row>
    <row r="13" spans="1:4" ht="21.75" customHeight="1" x14ac:dyDescent="0.2">
      <c r="A13" s="184"/>
      <c r="B13" s="47" t="s">
        <v>105</v>
      </c>
      <c r="C13" s="44"/>
      <c r="D13" s="46" t="s">
        <v>72</v>
      </c>
    </row>
    <row r="14" spans="1:4" ht="21.75" customHeight="1" x14ac:dyDescent="0.2">
      <c r="A14" s="184"/>
      <c r="B14" s="51" t="s">
        <v>106</v>
      </c>
      <c r="C14" s="44"/>
      <c r="D14" s="46" t="s">
        <v>150</v>
      </c>
    </row>
    <row r="15" spans="1:4" ht="21.75" customHeight="1" x14ac:dyDescent="0.2">
      <c r="A15" s="184"/>
      <c r="B15" s="51" t="s">
        <v>107</v>
      </c>
      <c r="C15" s="44"/>
      <c r="D15" s="46" t="s">
        <v>74</v>
      </c>
    </row>
    <row r="16" spans="1:4" ht="21.75" customHeight="1" thickBot="1" x14ac:dyDescent="0.25">
      <c r="A16" s="184"/>
      <c r="B16" s="47" t="s">
        <v>112</v>
      </c>
      <c r="C16" s="44"/>
      <c r="D16" s="46" t="s">
        <v>151</v>
      </c>
    </row>
    <row r="17" spans="1:4" ht="21.75" customHeight="1" thickBot="1" x14ac:dyDescent="0.25">
      <c r="A17" s="185"/>
      <c r="B17" s="52" t="s">
        <v>76</v>
      </c>
      <c r="C17" s="53">
        <f>(C2+C4)-(C6+C12+C16)</f>
        <v>0</v>
      </c>
      <c r="D17" s="54" t="s">
        <v>77</v>
      </c>
    </row>
    <row r="18" spans="1:4" ht="21.75" customHeight="1" x14ac:dyDescent="0.2">
      <c r="A18" s="452" t="s">
        <v>24</v>
      </c>
      <c r="B18" s="64" t="s">
        <v>117</v>
      </c>
      <c r="C18" s="48"/>
      <c r="D18" s="58" t="s">
        <v>86</v>
      </c>
    </row>
    <row r="19" spans="1:4" ht="21.75" customHeight="1" x14ac:dyDescent="0.2">
      <c r="A19" s="453"/>
      <c r="B19" s="64" t="s">
        <v>118</v>
      </c>
      <c r="C19" s="48"/>
      <c r="D19" s="58" t="s">
        <v>87</v>
      </c>
    </row>
    <row r="20" spans="1:4" ht="21.75" customHeight="1" x14ac:dyDescent="0.2">
      <c r="A20" s="453"/>
      <c r="B20" s="65" t="s">
        <v>113</v>
      </c>
      <c r="C20" s="60">
        <f>C18-C19</f>
        <v>0</v>
      </c>
      <c r="D20" s="57" t="s">
        <v>81</v>
      </c>
    </row>
    <row r="21" spans="1:4" ht="21.75" customHeight="1" x14ac:dyDescent="0.2">
      <c r="A21" s="453"/>
      <c r="B21" s="51" t="s">
        <v>141</v>
      </c>
      <c r="C21" s="48"/>
      <c r="D21" s="58" t="s">
        <v>137</v>
      </c>
    </row>
    <row r="22" spans="1:4" ht="21.75" customHeight="1" x14ac:dyDescent="0.2">
      <c r="A22" s="453"/>
      <c r="B22" s="51" t="s">
        <v>142</v>
      </c>
      <c r="C22" s="48"/>
      <c r="D22" s="58" t="s">
        <v>138</v>
      </c>
    </row>
    <row r="23" spans="1:4" ht="21.75" customHeight="1" x14ac:dyDescent="0.2">
      <c r="A23" s="453"/>
      <c r="B23" s="66" t="s">
        <v>119</v>
      </c>
      <c r="C23" s="67"/>
      <c r="D23" s="68" t="s">
        <v>88</v>
      </c>
    </row>
    <row r="24" spans="1:4" ht="21.75" customHeight="1" x14ac:dyDescent="0.2">
      <c r="A24" s="453"/>
      <c r="B24" s="66" t="s">
        <v>120</v>
      </c>
      <c r="C24" s="67"/>
      <c r="D24" s="68" t="s">
        <v>89</v>
      </c>
    </row>
    <row r="25" spans="1:4" ht="21.75" customHeight="1" x14ac:dyDescent="0.2">
      <c r="A25" s="453"/>
      <c r="B25" s="59" t="s">
        <v>114</v>
      </c>
      <c r="C25" s="60">
        <f>C23-C24</f>
        <v>0</v>
      </c>
      <c r="D25" s="57" t="s">
        <v>81</v>
      </c>
    </row>
    <row r="26" spans="1:4" ht="21.75" customHeight="1" x14ac:dyDescent="0.2">
      <c r="A26" s="453"/>
      <c r="B26" s="51" t="s">
        <v>121</v>
      </c>
      <c r="C26" s="48"/>
      <c r="D26" s="58" t="s">
        <v>90</v>
      </c>
    </row>
    <row r="27" spans="1:4" ht="21.75" customHeight="1" x14ac:dyDescent="0.2">
      <c r="A27" s="453"/>
      <c r="B27" s="55" t="s">
        <v>115</v>
      </c>
      <c r="C27" s="56">
        <f>C20+C25+C26</f>
        <v>0</v>
      </c>
      <c r="D27" s="57" t="s">
        <v>81</v>
      </c>
    </row>
    <row r="28" spans="1:4" ht="21.75" customHeight="1" x14ac:dyDescent="0.2">
      <c r="A28" s="453"/>
      <c r="B28" s="69" t="s">
        <v>122</v>
      </c>
      <c r="C28" s="70"/>
      <c r="D28" s="71" t="s">
        <v>135</v>
      </c>
    </row>
    <row r="29" spans="1:4" ht="21.75" customHeight="1" thickBot="1" x14ac:dyDescent="0.25">
      <c r="A29" s="454"/>
      <c r="B29" s="72" t="s">
        <v>116</v>
      </c>
      <c r="C29" s="73">
        <f>C27+C28</f>
        <v>0</v>
      </c>
      <c r="D29" s="74" t="s">
        <v>81</v>
      </c>
    </row>
    <row r="30" spans="1:4" ht="21.75" customHeight="1" x14ac:dyDescent="0.2">
      <c r="A30" s="452" t="s">
        <v>78</v>
      </c>
      <c r="B30" s="47" t="s">
        <v>123</v>
      </c>
      <c r="C30" s="48"/>
      <c r="D30" s="46" t="s">
        <v>79</v>
      </c>
    </row>
    <row r="31" spans="1:4" ht="21.75" customHeight="1" x14ac:dyDescent="0.2">
      <c r="A31" s="453"/>
      <c r="B31" s="47" t="s">
        <v>124</v>
      </c>
      <c r="C31" s="48"/>
      <c r="D31" s="46" t="s">
        <v>80</v>
      </c>
    </row>
    <row r="32" spans="1:4" ht="21.75" customHeight="1" x14ac:dyDescent="0.2">
      <c r="A32" s="453"/>
      <c r="B32" s="55" t="s">
        <v>125</v>
      </c>
      <c r="C32" s="56">
        <f>C30-C31</f>
        <v>0</v>
      </c>
      <c r="D32" s="57" t="s">
        <v>81</v>
      </c>
    </row>
    <row r="33" spans="1:7" ht="21.75" customHeight="1" x14ac:dyDescent="0.2">
      <c r="A33" s="453"/>
      <c r="B33" s="51" t="s">
        <v>126</v>
      </c>
      <c r="C33" s="48"/>
      <c r="D33" s="46" t="s">
        <v>82</v>
      </c>
    </row>
    <row r="34" spans="1:7" ht="21.75" customHeight="1" x14ac:dyDescent="0.2">
      <c r="A34" s="453"/>
      <c r="B34" s="51" t="s">
        <v>127</v>
      </c>
      <c r="C34" s="48"/>
      <c r="D34" s="46" t="s">
        <v>83</v>
      </c>
    </row>
    <row r="35" spans="1:7" ht="21.75" customHeight="1" x14ac:dyDescent="0.2">
      <c r="A35" s="453"/>
      <c r="B35" s="55" t="s">
        <v>128</v>
      </c>
      <c r="C35" s="56">
        <f>C33-C34</f>
        <v>0</v>
      </c>
      <c r="D35" s="57" t="s">
        <v>81</v>
      </c>
    </row>
    <row r="36" spans="1:7" ht="21.75" customHeight="1" x14ac:dyDescent="0.2">
      <c r="A36" s="453"/>
      <c r="B36" s="55" t="s">
        <v>129</v>
      </c>
      <c r="C36" s="56">
        <f>C32+C35</f>
        <v>0</v>
      </c>
      <c r="D36" s="57" t="s">
        <v>81</v>
      </c>
    </row>
    <row r="37" spans="1:7" ht="21.75" customHeight="1" x14ac:dyDescent="0.2">
      <c r="A37" s="453"/>
      <c r="B37" s="47" t="s">
        <v>130</v>
      </c>
      <c r="C37" s="48"/>
      <c r="D37" s="58" t="s">
        <v>84</v>
      </c>
    </row>
    <row r="38" spans="1:7" ht="21.75" customHeight="1" x14ac:dyDescent="0.2">
      <c r="A38" s="453"/>
      <c r="B38" s="59" t="s">
        <v>131</v>
      </c>
      <c r="C38" s="60">
        <f>SUM(C36:C37)</f>
        <v>0</v>
      </c>
      <c r="D38" s="57" t="s">
        <v>81</v>
      </c>
    </row>
    <row r="39" spans="1:7" ht="21.75" customHeight="1" x14ac:dyDescent="0.2">
      <c r="A39" s="453"/>
      <c r="B39" s="147" t="s">
        <v>173</v>
      </c>
      <c r="C39" s="148"/>
      <c r="D39" s="149" t="s">
        <v>164</v>
      </c>
    </row>
    <row r="40" spans="1:7" ht="21.75" customHeight="1" x14ac:dyDescent="0.2">
      <c r="A40" s="453"/>
      <c r="B40" s="147" t="s">
        <v>174</v>
      </c>
      <c r="C40" s="148"/>
      <c r="D40" s="149" t="s">
        <v>165</v>
      </c>
    </row>
    <row r="41" spans="1:7" ht="21.75" customHeight="1" x14ac:dyDescent="0.2">
      <c r="A41" s="453"/>
      <c r="B41" s="145" t="s">
        <v>163</v>
      </c>
      <c r="C41" s="146">
        <f>C39-C40</f>
        <v>0</v>
      </c>
      <c r="D41" s="56" t="s">
        <v>81</v>
      </c>
    </row>
    <row r="42" spans="1:7" ht="21.75" customHeight="1" thickBot="1" x14ac:dyDescent="0.25">
      <c r="A42" s="454"/>
      <c r="B42" s="61" t="s">
        <v>132</v>
      </c>
      <c r="C42" s="62"/>
      <c r="D42" s="63" t="s">
        <v>85</v>
      </c>
    </row>
    <row r="43" spans="1:7" ht="21.75" customHeight="1" x14ac:dyDescent="0.2">
      <c r="A43" s="188" t="s">
        <v>91</v>
      </c>
      <c r="B43" s="127" t="s">
        <v>92</v>
      </c>
      <c r="C43" s="130" t="e">
        <f>$C$2/$C$6</f>
        <v>#DIV/0!</v>
      </c>
      <c r="D43" s="155"/>
    </row>
    <row r="44" spans="1:7" ht="21.75" customHeight="1" x14ac:dyDescent="0.2">
      <c r="A44" s="189"/>
      <c r="B44" s="128" t="s">
        <v>93</v>
      </c>
      <c r="C44" s="131" t="e">
        <f>$C$16/($C$2+$C$4)</f>
        <v>#DIV/0!</v>
      </c>
      <c r="D44" s="154"/>
    </row>
    <row r="45" spans="1:7" ht="21.75" customHeight="1" x14ac:dyDescent="0.2">
      <c r="A45" s="189"/>
      <c r="B45" s="128" t="s">
        <v>94</v>
      </c>
      <c r="C45" s="131" t="e">
        <f>$C$4/($C$12+$C$16)</f>
        <v>#DIV/0!</v>
      </c>
      <c r="D45" s="154"/>
    </row>
    <row r="46" spans="1:7" ht="21.75" customHeight="1" x14ac:dyDescent="0.2">
      <c r="A46" s="189"/>
      <c r="B46" s="128" t="s">
        <v>95</v>
      </c>
      <c r="C46" s="130" t="e">
        <f>$C$36/$C$30</f>
        <v>#DIV/0!</v>
      </c>
      <c r="D46" s="154"/>
    </row>
    <row r="47" spans="1:7" ht="21.75" customHeight="1" x14ac:dyDescent="0.2">
      <c r="A47" s="189"/>
      <c r="B47" s="128" t="s">
        <v>143</v>
      </c>
      <c r="C47" s="131" t="e">
        <f>$C$7/($C$20+$C$21+$C$22)</f>
        <v>#DIV/0!</v>
      </c>
      <c r="D47" s="152"/>
    </row>
    <row r="48" spans="1:7" ht="21.75" customHeight="1" thickBot="1" x14ac:dyDescent="0.25">
      <c r="A48" s="190"/>
      <c r="B48" s="129" t="s">
        <v>170</v>
      </c>
      <c r="C48" s="141" t="e">
        <f>($C$13+$C$14+$C$15)/($C$30)</f>
        <v>#DIV/0!</v>
      </c>
      <c r="D48" s="153"/>
      <c r="G48" t="s">
        <v>162</v>
      </c>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D48"/>
  <sheetViews>
    <sheetView view="pageBreakPreview" zoomScaleNormal="115" zoomScaleSheetLayoutView="100" zoomScalePageLayoutView="40" workbookViewId="0">
      <selection activeCell="B39" sqref="B39:B40"/>
    </sheetView>
  </sheetViews>
  <sheetFormatPr defaultRowHeight="13.2" x14ac:dyDescent="0.2"/>
  <cols>
    <col min="1" max="1" width="7.33203125" customWidth="1"/>
    <col min="2" max="2" width="34.109375" customWidth="1"/>
    <col min="3" max="3" width="17.6640625" customWidth="1"/>
    <col min="4" max="4" width="55.6640625" customWidth="1"/>
    <col min="254" max="254" width="6.77734375" customWidth="1"/>
    <col min="255" max="255" width="32" customWidth="1"/>
    <col min="256" max="256" width="17" customWidth="1"/>
    <col min="257" max="258" width="40.44140625" customWidth="1"/>
    <col min="259" max="259" width="40.6640625" customWidth="1"/>
    <col min="510" max="510" width="6.77734375" customWidth="1"/>
    <col min="511" max="511" width="32" customWidth="1"/>
    <col min="512" max="512" width="17" customWidth="1"/>
    <col min="513" max="514" width="40.44140625" customWidth="1"/>
    <col min="515" max="515" width="40.6640625" customWidth="1"/>
    <col min="766" max="766" width="6.77734375" customWidth="1"/>
    <col min="767" max="767" width="32" customWidth="1"/>
    <col min="768" max="768" width="17" customWidth="1"/>
    <col min="769" max="770" width="40.44140625" customWidth="1"/>
    <col min="771" max="771" width="40.6640625" customWidth="1"/>
    <col min="1022" max="1022" width="6.77734375" customWidth="1"/>
    <col min="1023" max="1023" width="32" customWidth="1"/>
    <col min="1024" max="1024" width="17" customWidth="1"/>
    <col min="1025" max="1026" width="40.44140625" customWidth="1"/>
    <col min="1027" max="1027" width="40.6640625" customWidth="1"/>
    <col min="1278" max="1278" width="6.77734375" customWidth="1"/>
    <col min="1279" max="1279" width="32" customWidth="1"/>
    <col min="1280" max="1280" width="17" customWidth="1"/>
    <col min="1281" max="1282" width="40.44140625" customWidth="1"/>
    <col min="1283" max="1283" width="40.6640625" customWidth="1"/>
    <col min="1534" max="1534" width="6.77734375" customWidth="1"/>
    <col min="1535" max="1535" width="32" customWidth="1"/>
    <col min="1536" max="1536" width="17" customWidth="1"/>
    <col min="1537" max="1538" width="40.44140625" customWidth="1"/>
    <col min="1539" max="1539" width="40.6640625" customWidth="1"/>
    <col min="1790" max="1790" width="6.77734375" customWidth="1"/>
    <col min="1791" max="1791" width="32" customWidth="1"/>
    <col min="1792" max="1792" width="17" customWidth="1"/>
    <col min="1793" max="1794" width="40.44140625" customWidth="1"/>
    <col min="1795" max="1795" width="40.6640625" customWidth="1"/>
    <col min="2046" max="2046" width="6.77734375" customWidth="1"/>
    <col min="2047" max="2047" width="32" customWidth="1"/>
    <col min="2048" max="2048" width="17" customWidth="1"/>
    <col min="2049" max="2050" width="40.44140625" customWidth="1"/>
    <col min="2051" max="2051" width="40.6640625" customWidth="1"/>
    <col min="2302" max="2302" width="6.77734375" customWidth="1"/>
    <col min="2303" max="2303" width="32" customWidth="1"/>
    <col min="2304" max="2304" width="17" customWidth="1"/>
    <col min="2305" max="2306" width="40.44140625" customWidth="1"/>
    <col min="2307" max="2307" width="40.6640625" customWidth="1"/>
    <col min="2558" max="2558" width="6.77734375" customWidth="1"/>
    <col min="2559" max="2559" width="32" customWidth="1"/>
    <col min="2560" max="2560" width="17" customWidth="1"/>
    <col min="2561" max="2562" width="40.44140625" customWidth="1"/>
    <col min="2563" max="2563" width="40.6640625" customWidth="1"/>
    <col min="2814" max="2814" width="6.77734375" customWidth="1"/>
    <col min="2815" max="2815" width="32" customWidth="1"/>
    <col min="2816" max="2816" width="17" customWidth="1"/>
    <col min="2817" max="2818" width="40.44140625" customWidth="1"/>
    <col min="2819" max="2819" width="40.6640625" customWidth="1"/>
    <col min="3070" max="3070" width="6.77734375" customWidth="1"/>
    <col min="3071" max="3071" width="32" customWidth="1"/>
    <col min="3072" max="3072" width="17" customWidth="1"/>
    <col min="3073" max="3074" width="40.44140625" customWidth="1"/>
    <col min="3075" max="3075" width="40.6640625" customWidth="1"/>
    <col min="3326" max="3326" width="6.77734375" customWidth="1"/>
    <col min="3327" max="3327" width="32" customWidth="1"/>
    <col min="3328" max="3328" width="17" customWidth="1"/>
    <col min="3329" max="3330" width="40.44140625" customWidth="1"/>
    <col min="3331" max="3331" width="40.6640625" customWidth="1"/>
    <col min="3582" max="3582" width="6.77734375" customWidth="1"/>
    <col min="3583" max="3583" width="32" customWidth="1"/>
    <col min="3584" max="3584" width="17" customWidth="1"/>
    <col min="3585" max="3586" width="40.44140625" customWidth="1"/>
    <col min="3587" max="3587" width="40.6640625" customWidth="1"/>
    <col min="3838" max="3838" width="6.77734375" customWidth="1"/>
    <col min="3839" max="3839" width="32" customWidth="1"/>
    <col min="3840" max="3840" width="17" customWidth="1"/>
    <col min="3841" max="3842" width="40.44140625" customWidth="1"/>
    <col min="3843" max="3843" width="40.6640625" customWidth="1"/>
    <col min="4094" max="4094" width="6.77734375" customWidth="1"/>
    <col min="4095" max="4095" width="32" customWidth="1"/>
    <col min="4096" max="4096" width="17" customWidth="1"/>
    <col min="4097" max="4098" width="40.44140625" customWidth="1"/>
    <col min="4099" max="4099" width="40.6640625" customWidth="1"/>
    <col min="4350" max="4350" width="6.77734375" customWidth="1"/>
    <col min="4351" max="4351" width="32" customWidth="1"/>
    <col min="4352" max="4352" width="17" customWidth="1"/>
    <col min="4353" max="4354" width="40.44140625" customWidth="1"/>
    <col min="4355" max="4355" width="40.6640625" customWidth="1"/>
    <col min="4606" max="4606" width="6.77734375" customWidth="1"/>
    <col min="4607" max="4607" width="32" customWidth="1"/>
    <col min="4608" max="4608" width="17" customWidth="1"/>
    <col min="4609" max="4610" width="40.44140625" customWidth="1"/>
    <col min="4611" max="4611" width="40.6640625" customWidth="1"/>
    <col min="4862" max="4862" width="6.77734375" customWidth="1"/>
    <col min="4863" max="4863" width="32" customWidth="1"/>
    <col min="4864" max="4864" width="17" customWidth="1"/>
    <col min="4865" max="4866" width="40.44140625" customWidth="1"/>
    <col min="4867" max="4867" width="40.6640625" customWidth="1"/>
    <col min="5118" max="5118" width="6.77734375" customWidth="1"/>
    <col min="5119" max="5119" width="32" customWidth="1"/>
    <col min="5120" max="5120" width="17" customWidth="1"/>
    <col min="5121" max="5122" width="40.44140625" customWidth="1"/>
    <col min="5123" max="5123" width="40.6640625" customWidth="1"/>
    <col min="5374" max="5374" width="6.77734375" customWidth="1"/>
    <col min="5375" max="5375" width="32" customWidth="1"/>
    <col min="5376" max="5376" width="17" customWidth="1"/>
    <col min="5377" max="5378" width="40.44140625" customWidth="1"/>
    <col min="5379" max="5379" width="40.6640625" customWidth="1"/>
    <col min="5630" max="5630" width="6.77734375" customWidth="1"/>
    <col min="5631" max="5631" width="32" customWidth="1"/>
    <col min="5632" max="5632" width="17" customWidth="1"/>
    <col min="5633" max="5634" width="40.44140625" customWidth="1"/>
    <col min="5635" max="5635" width="40.6640625" customWidth="1"/>
    <col min="5886" max="5886" width="6.77734375" customWidth="1"/>
    <col min="5887" max="5887" width="32" customWidth="1"/>
    <col min="5888" max="5888" width="17" customWidth="1"/>
    <col min="5889" max="5890" width="40.44140625" customWidth="1"/>
    <col min="5891" max="5891" width="40.6640625" customWidth="1"/>
    <col min="6142" max="6142" width="6.77734375" customWidth="1"/>
    <col min="6143" max="6143" width="32" customWidth="1"/>
    <col min="6144" max="6144" width="17" customWidth="1"/>
    <col min="6145" max="6146" width="40.44140625" customWidth="1"/>
    <col min="6147" max="6147" width="40.6640625" customWidth="1"/>
    <col min="6398" max="6398" width="6.77734375" customWidth="1"/>
    <col min="6399" max="6399" width="32" customWidth="1"/>
    <col min="6400" max="6400" width="17" customWidth="1"/>
    <col min="6401" max="6402" width="40.44140625" customWidth="1"/>
    <col min="6403" max="6403" width="40.6640625" customWidth="1"/>
    <col min="6654" max="6654" width="6.77734375" customWidth="1"/>
    <col min="6655" max="6655" width="32" customWidth="1"/>
    <col min="6656" max="6656" width="17" customWidth="1"/>
    <col min="6657" max="6658" width="40.44140625" customWidth="1"/>
    <col min="6659" max="6659" width="40.6640625" customWidth="1"/>
    <col min="6910" max="6910" width="6.77734375" customWidth="1"/>
    <col min="6911" max="6911" width="32" customWidth="1"/>
    <col min="6912" max="6912" width="17" customWidth="1"/>
    <col min="6913" max="6914" width="40.44140625" customWidth="1"/>
    <col min="6915" max="6915" width="40.6640625" customWidth="1"/>
    <col min="7166" max="7166" width="6.77734375" customWidth="1"/>
    <col min="7167" max="7167" width="32" customWidth="1"/>
    <col min="7168" max="7168" width="17" customWidth="1"/>
    <col min="7169" max="7170" width="40.44140625" customWidth="1"/>
    <col min="7171" max="7171" width="40.6640625" customWidth="1"/>
    <col min="7422" max="7422" width="6.77734375" customWidth="1"/>
    <col min="7423" max="7423" width="32" customWidth="1"/>
    <col min="7424" max="7424" width="17" customWidth="1"/>
    <col min="7425" max="7426" width="40.44140625" customWidth="1"/>
    <col min="7427" max="7427" width="40.6640625" customWidth="1"/>
    <col min="7678" max="7678" width="6.77734375" customWidth="1"/>
    <col min="7679" max="7679" width="32" customWidth="1"/>
    <col min="7680" max="7680" width="17" customWidth="1"/>
    <col min="7681" max="7682" width="40.44140625" customWidth="1"/>
    <col min="7683" max="7683" width="40.6640625" customWidth="1"/>
    <col min="7934" max="7934" width="6.77734375" customWidth="1"/>
    <col min="7935" max="7935" width="32" customWidth="1"/>
    <col min="7936" max="7936" width="17" customWidth="1"/>
    <col min="7937" max="7938" width="40.44140625" customWidth="1"/>
    <col min="7939" max="7939" width="40.6640625" customWidth="1"/>
    <col min="8190" max="8190" width="6.77734375" customWidth="1"/>
    <col min="8191" max="8191" width="32" customWidth="1"/>
    <col min="8192" max="8192" width="17" customWidth="1"/>
    <col min="8193" max="8194" width="40.44140625" customWidth="1"/>
    <col min="8195" max="8195" width="40.6640625" customWidth="1"/>
    <col min="8446" max="8446" width="6.77734375" customWidth="1"/>
    <col min="8447" max="8447" width="32" customWidth="1"/>
    <col min="8448" max="8448" width="17" customWidth="1"/>
    <col min="8449" max="8450" width="40.44140625" customWidth="1"/>
    <col min="8451" max="8451" width="40.6640625" customWidth="1"/>
    <col min="8702" max="8702" width="6.77734375" customWidth="1"/>
    <col min="8703" max="8703" width="32" customWidth="1"/>
    <col min="8704" max="8704" width="17" customWidth="1"/>
    <col min="8705" max="8706" width="40.44140625" customWidth="1"/>
    <col min="8707" max="8707" width="40.6640625" customWidth="1"/>
    <col min="8958" max="8958" width="6.77734375" customWidth="1"/>
    <col min="8959" max="8959" width="32" customWidth="1"/>
    <col min="8960" max="8960" width="17" customWidth="1"/>
    <col min="8961" max="8962" width="40.44140625" customWidth="1"/>
    <col min="8963" max="8963" width="40.6640625" customWidth="1"/>
    <col min="9214" max="9214" width="6.77734375" customWidth="1"/>
    <col min="9215" max="9215" width="32" customWidth="1"/>
    <col min="9216" max="9216" width="17" customWidth="1"/>
    <col min="9217" max="9218" width="40.44140625" customWidth="1"/>
    <col min="9219" max="9219" width="40.6640625" customWidth="1"/>
    <col min="9470" max="9470" width="6.77734375" customWidth="1"/>
    <col min="9471" max="9471" width="32" customWidth="1"/>
    <col min="9472" max="9472" width="17" customWidth="1"/>
    <col min="9473" max="9474" width="40.44140625" customWidth="1"/>
    <col min="9475" max="9475" width="40.6640625" customWidth="1"/>
    <col min="9726" max="9726" width="6.77734375" customWidth="1"/>
    <col min="9727" max="9727" width="32" customWidth="1"/>
    <col min="9728" max="9728" width="17" customWidth="1"/>
    <col min="9729" max="9730" width="40.44140625" customWidth="1"/>
    <col min="9731" max="9731" width="40.6640625" customWidth="1"/>
    <col min="9982" max="9982" width="6.77734375" customWidth="1"/>
    <col min="9983" max="9983" width="32" customWidth="1"/>
    <col min="9984" max="9984" width="17" customWidth="1"/>
    <col min="9985" max="9986" width="40.44140625" customWidth="1"/>
    <col min="9987" max="9987" width="40.6640625" customWidth="1"/>
    <col min="10238" max="10238" width="6.77734375" customWidth="1"/>
    <col min="10239" max="10239" width="32" customWidth="1"/>
    <col min="10240" max="10240" width="17" customWidth="1"/>
    <col min="10241" max="10242" width="40.44140625" customWidth="1"/>
    <col min="10243" max="10243" width="40.6640625" customWidth="1"/>
    <col min="10494" max="10494" width="6.77734375" customWidth="1"/>
    <col min="10495" max="10495" width="32" customWidth="1"/>
    <col min="10496" max="10496" width="17" customWidth="1"/>
    <col min="10497" max="10498" width="40.44140625" customWidth="1"/>
    <col min="10499" max="10499" width="40.6640625" customWidth="1"/>
    <col min="10750" max="10750" width="6.77734375" customWidth="1"/>
    <col min="10751" max="10751" width="32" customWidth="1"/>
    <col min="10752" max="10752" width="17" customWidth="1"/>
    <col min="10753" max="10754" width="40.44140625" customWidth="1"/>
    <col min="10755" max="10755" width="40.6640625" customWidth="1"/>
    <col min="11006" max="11006" width="6.77734375" customWidth="1"/>
    <col min="11007" max="11007" width="32" customWidth="1"/>
    <col min="11008" max="11008" width="17" customWidth="1"/>
    <col min="11009" max="11010" width="40.44140625" customWidth="1"/>
    <col min="11011" max="11011" width="40.6640625" customWidth="1"/>
    <col min="11262" max="11262" width="6.77734375" customWidth="1"/>
    <col min="11263" max="11263" width="32" customWidth="1"/>
    <col min="11264" max="11264" width="17" customWidth="1"/>
    <col min="11265" max="11266" width="40.44140625" customWidth="1"/>
    <col min="11267" max="11267" width="40.6640625" customWidth="1"/>
    <col min="11518" max="11518" width="6.77734375" customWidth="1"/>
    <col min="11519" max="11519" width="32" customWidth="1"/>
    <col min="11520" max="11520" width="17" customWidth="1"/>
    <col min="11521" max="11522" width="40.44140625" customWidth="1"/>
    <col min="11523" max="11523" width="40.6640625" customWidth="1"/>
    <col min="11774" max="11774" width="6.77734375" customWidth="1"/>
    <col min="11775" max="11775" width="32" customWidth="1"/>
    <col min="11776" max="11776" width="17" customWidth="1"/>
    <col min="11777" max="11778" width="40.44140625" customWidth="1"/>
    <col min="11779" max="11779" width="40.6640625" customWidth="1"/>
    <col min="12030" max="12030" width="6.77734375" customWidth="1"/>
    <col min="12031" max="12031" width="32" customWidth="1"/>
    <col min="12032" max="12032" width="17" customWidth="1"/>
    <col min="12033" max="12034" width="40.44140625" customWidth="1"/>
    <col min="12035" max="12035" width="40.6640625" customWidth="1"/>
    <col min="12286" max="12286" width="6.77734375" customWidth="1"/>
    <col min="12287" max="12287" width="32" customWidth="1"/>
    <col min="12288" max="12288" width="17" customWidth="1"/>
    <col min="12289" max="12290" width="40.44140625" customWidth="1"/>
    <col min="12291" max="12291" width="40.6640625" customWidth="1"/>
    <col min="12542" max="12542" width="6.77734375" customWidth="1"/>
    <col min="12543" max="12543" width="32" customWidth="1"/>
    <col min="12544" max="12544" width="17" customWidth="1"/>
    <col min="12545" max="12546" width="40.44140625" customWidth="1"/>
    <col min="12547" max="12547" width="40.6640625" customWidth="1"/>
    <col min="12798" max="12798" width="6.77734375" customWidth="1"/>
    <col min="12799" max="12799" width="32" customWidth="1"/>
    <col min="12800" max="12800" width="17" customWidth="1"/>
    <col min="12801" max="12802" width="40.44140625" customWidth="1"/>
    <col min="12803" max="12803" width="40.6640625" customWidth="1"/>
    <col min="13054" max="13054" width="6.77734375" customWidth="1"/>
    <col min="13055" max="13055" width="32" customWidth="1"/>
    <col min="13056" max="13056" width="17" customWidth="1"/>
    <col min="13057" max="13058" width="40.44140625" customWidth="1"/>
    <col min="13059" max="13059" width="40.6640625" customWidth="1"/>
    <col min="13310" max="13310" width="6.77734375" customWidth="1"/>
    <col min="13311" max="13311" width="32" customWidth="1"/>
    <col min="13312" max="13312" width="17" customWidth="1"/>
    <col min="13313" max="13314" width="40.44140625" customWidth="1"/>
    <col min="13315" max="13315" width="40.6640625" customWidth="1"/>
    <col min="13566" max="13566" width="6.77734375" customWidth="1"/>
    <col min="13567" max="13567" width="32" customWidth="1"/>
    <col min="13568" max="13568" width="17" customWidth="1"/>
    <col min="13569" max="13570" width="40.44140625" customWidth="1"/>
    <col min="13571" max="13571" width="40.6640625" customWidth="1"/>
    <col min="13822" max="13822" width="6.77734375" customWidth="1"/>
    <col min="13823" max="13823" width="32" customWidth="1"/>
    <col min="13824" max="13824" width="17" customWidth="1"/>
    <col min="13825" max="13826" width="40.44140625" customWidth="1"/>
    <col min="13827" max="13827" width="40.6640625" customWidth="1"/>
    <col min="14078" max="14078" width="6.77734375" customWidth="1"/>
    <col min="14079" max="14079" width="32" customWidth="1"/>
    <col min="14080" max="14080" width="17" customWidth="1"/>
    <col min="14081" max="14082" width="40.44140625" customWidth="1"/>
    <col min="14083" max="14083" width="40.6640625" customWidth="1"/>
    <col min="14334" max="14334" width="6.77734375" customWidth="1"/>
    <col min="14335" max="14335" width="32" customWidth="1"/>
    <col min="14336" max="14336" width="17" customWidth="1"/>
    <col min="14337" max="14338" width="40.44140625" customWidth="1"/>
    <col min="14339" max="14339" width="40.6640625" customWidth="1"/>
    <col min="14590" max="14590" width="6.77734375" customWidth="1"/>
    <col min="14591" max="14591" width="32" customWidth="1"/>
    <col min="14592" max="14592" width="17" customWidth="1"/>
    <col min="14593" max="14594" width="40.44140625" customWidth="1"/>
    <col min="14595" max="14595" width="40.6640625" customWidth="1"/>
    <col min="14846" max="14846" width="6.77734375" customWidth="1"/>
    <col min="14847" max="14847" width="32" customWidth="1"/>
    <col min="14848" max="14848" width="17" customWidth="1"/>
    <col min="14849" max="14850" width="40.44140625" customWidth="1"/>
    <col min="14851" max="14851" width="40.6640625" customWidth="1"/>
    <col min="15102" max="15102" width="6.77734375" customWidth="1"/>
    <col min="15103" max="15103" width="32" customWidth="1"/>
    <col min="15104" max="15104" width="17" customWidth="1"/>
    <col min="15105" max="15106" width="40.44140625" customWidth="1"/>
    <col min="15107" max="15107" width="40.6640625" customWidth="1"/>
    <col min="15358" max="15358" width="6.77734375" customWidth="1"/>
    <col min="15359" max="15359" width="32" customWidth="1"/>
    <col min="15360" max="15360" width="17" customWidth="1"/>
    <col min="15361" max="15362" width="40.44140625" customWidth="1"/>
    <col min="15363" max="15363" width="40.6640625" customWidth="1"/>
    <col min="15614" max="15614" width="6.77734375" customWidth="1"/>
    <col min="15615" max="15615" width="32" customWidth="1"/>
    <col min="15616" max="15616" width="17" customWidth="1"/>
    <col min="15617" max="15618" width="40.44140625" customWidth="1"/>
    <col min="15619" max="15619" width="40.6640625" customWidth="1"/>
    <col min="15870" max="15870" width="6.77734375" customWidth="1"/>
    <col min="15871" max="15871" width="32" customWidth="1"/>
    <col min="15872" max="15872" width="17" customWidth="1"/>
    <col min="15873" max="15874" width="40.44140625" customWidth="1"/>
    <col min="15875" max="15875" width="40.6640625" customWidth="1"/>
    <col min="16126" max="16126" width="6.77734375" customWidth="1"/>
    <col min="16127" max="16127" width="32" customWidth="1"/>
    <col min="16128" max="16128" width="17" customWidth="1"/>
    <col min="16129" max="16130" width="40.44140625" customWidth="1"/>
    <col min="16131" max="16131" width="40.6640625" customWidth="1"/>
  </cols>
  <sheetData>
    <row r="1" spans="1:4" ht="21.75" customHeight="1" thickBot="1" x14ac:dyDescent="0.25">
      <c r="A1" s="36"/>
      <c r="B1" s="37" t="s">
        <v>61</v>
      </c>
      <c r="C1" s="38" t="s">
        <v>62</v>
      </c>
      <c r="D1" s="39" t="s">
        <v>152</v>
      </c>
    </row>
    <row r="2" spans="1:4" ht="21.75" customHeight="1" x14ac:dyDescent="0.2">
      <c r="A2" s="183" t="s">
        <v>3</v>
      </c>
      <c r="B2" s="40" t="s">
        <v>108</v>
      </c>
      <c r="C2" s="41"/>
      <c r="D2" s="42" t="s">
        <v>63</v>
      </c>
    </row>
    <row r="3" spans="1:4" ht="21.75" customHeight="1" x14ac:dyDescent="0.2">
      <c r="A3" s="184"/>
      <c r="B3" s="43" t="s">
        <v>98</v>
      </c>
      <c r="C3" s="44"/>
      <c r="D3" s="45" t="s">
        <v>64</v>
      </c>
    </row>
    <row r="4" spans="1:4" ht="21.75" customHeight="1" x14ac:dyDescent="0.2">
      <c r="A4" s="184"/>
      <c r="B4" s="47" t="s">
        <v>109</v>
      </c>
      <c r="C4" s="44"/>
      <c r="D4" s="46" t="s">
        <v>65</v>
      </c>
    </row>
    <row r="5" spans="1:4" ht="21.75" customHeight="1" x14ac:dyDescent="0.2">
      <c r="A5" s="184"/>
      <c r="B5" s="47" t="s">
        <v>99</v>
      </c>
      <c r="C5" s="44"/>
      <c r="D5" s="46" t="s">
        <v>66</v>
      </c>
    </row>
    <row r="6" spans="1:4" ht="21.75" customHeight="1" x14ac:dyDescent="0.2">
      <c r="A6" s="184"/>
      <c r="B6" s="47" t="s">
        <v>110</v>
      </c>
      <c r="C6" s="44"/>
      <c r="D6" s="46" t="s">
        <v>67</v>
      </c>
    </row>
    <row r="7" spans="1:4" ht="21.75" customHeight="1" x14ac:dyDescent="0.2">
      <c r="A7" s="184"/>
      <c r="B7" s="50" t="s">
        <v>100</v>
      </c>
      <c r="C7" s="44"/>
      <c r="D7" s="46" t="s">
        <v>97</v>
      </c>
    </row>
    <row r="8" spans="1:4" ht="21.75" customHeight="1" x14ac:dyDescent="0.2">
      <c r="A8" s="184"/>
      <c r="B8" s="49" t="s">
        <v>101</v>
      </c>
      <c r="C8" s="44"/>
      <c r="D8" s="46" t="s">
        <v>68</v>
      </c>
    </row>
    <row r="9" spans="1:4" ht="21.75" customHeight="1" x14ac:dyDescent="0.2">
      <c r="A9" s="184"/>
      <c r="B9" s="49" t="s">
        <v>102</v>
      </c>
      <c r="C9" s="44"/>
      <c r="D9" s="46" t="s">
        <v>68</v>
      </c>
    </row>
    <row r="10" spans="1:4" ht="21.75" customHeight="1" x14ac:dyDescent="0.2">
      <c r="A10" s="184"/>
      <c r="B10" s="50" t="s">
        <v>103</v>
      </c>
      <c r="C10" s="44"/>
      <c r="D10" s="46" t="s">
        <v>69</v>
      </c>
    </row>
    <row r="11" spans="1:4" ht="21.75" customHeight="1" x14ac:dyDescent="0.2">
      <c r="A11" s="184"/>
      <c r="B11" s="50" t="s">
        <v>104</v>
      </c>
      <c r="C11" s="44"/>
      <c r="D11" s="46" t="s">
        <v>70</v>
      </c>
    </row>
    <row r="12" spans="1:4" ht="21.75" customHeight="1" x14ac:dyDescent="0.2">
      <c r="A12" s="184"/>
      <c r="B12" s="47" t="s">
        <v>111</v>
      </c>
      <c r="C12" s="44"/>
      <c r="D12" s="46" t="s">
        <v>71</v>
      </c>
    </row>
    <row r="13" spans="1:4" ht="21.75" customHeight="1" x14ac:dyDescent="0.2">
      <c r="A13" s="184"/>
      <c r="B13" s="47" t="s">
        <v>105</v>
      </c>
      <c r="C13" s="44"/>
      <c r="D13" s="46" t="s">
        <v>72</v>
      </c>
    </row>
    <row r="14" spans="1:4" ht="21.75" customHeight="1" x14ac:dyDescent="0.2">
      <c r="A14" s="184"/>
      <c r="B14" s="51" t="s">
        <v>106</v>
      </c>
      <c r="C14" s="44"/>
      <c r="D14" s="46" t="s">
        <v>73</v>
      </c>
    </row>
    <row r="15" spans="1:4" ht="21.75" customHeight="1" x14ac:dyDescent="0.2">
      <c r="A15" s="184"/>
      <c r="B15" s="51" t="s">
        <v>107</v>
      </c>
      <c r="C15" s="44"/>
      <c r="D15" s="46" t="s">
        <v>74</v>
      </c>
    </row>
    <row r="16" spans="1:4" ht="21.75" customHeight="1" thickBot="1" x14ac:dyDescent="0.25">
      <c r="A16" s="184"/>
      <c r="B16" s="47" t="s">
        <v>112</v>
      </c>
      <c r="C16" s="44"/>
      <c r="D16" s="46" t="s">
        <v>75</v>
      </c>
    </row>
    <row r="17" spans="1:4" ht="21.75" customHeight="1" thickBot="1" x14ac:dyDescent="0.25">
      <c r="A17" s="185"/>
      <c r="B17" s="52" t="s">
        <v>76</v>
      </c>
      <c r="C17" s="53">
        <f>(C2+C4)-(C6+C12+C16)</f>
        <v>0</v>
      </c>
      <c r="D17" s="54" t="s">
        <v>77</v>
      </c>
    </row>
    <row r="18" spans="1:4" ht="21.75" customHeight="1" x14ac:dyDescent="0.2">
      <c r="A18" s="186" t="s">
        <v>168</v>
      </c>
      <c r="B18" s="64" t="s">
        <v>117</v>
      </c>
      <c r="C18" s="48"/>
      <c r="D18" s="58" t="s">
        <v>86</v>
      </c>
    </row>
    <row r="19" spans="1:4" ht="21.75" customHeight="1" x14ac:dyDescent="0.2">
      <c r="A19" s="186"/>
      <c r="B19" s="64" t="s">
        <v>118</v>
      </c>
      <c r="C19" s="48"/>
      <c r="D19" s="58" t="s">
        <v>87</v>
      </c>
    </row>
    <row r="20" spans="1:4" ht="21.75" customHeight="1" x14ac:dyDescent="0.2">
      <c r="A20" s="184"/>
      <c r="B20" s="65" t="s">
        <v>113</v>
      </c>
      <c r="C20" s="60">
        <f>C18-C19</f>
        <v>0</v>
      </c>
      <c r="D20" s="57" t="s">
        <v>81</v>
      </c>
    </row>
    <row r="21" spans="1:4" ht="21.75" customHeight="1" x14ac:dyDescent="0.2">
      <c r="A21" s="184"/>
      <c r="B21" s="51" t="s">
        <v>136</v>
      </c>
      <c r="C21" s="48"/>
      <c r="D21" s="58" t="s">
        <v>137</v>
      </c>
    </row>
    <row r="22" spans="1:4" ht="21.75" customHeight="1" x14ac:dyDescent="0.2">
      <c r="A22" s="184"/>
      <c r="B22" s="51" t="s">
        <v>139</v>
      </c>
      <c r="C22" s="48"/>
      <c r="D22" s="58" t="s">
        <v>138</v>
      </c>
    </row>
    <row r="23" spans="1:4" ht="21.75" customHeight="1" x14ac:dyDescent="0.2">
      <c r="A23" s="184"/>
      <c r="B23" s="66" t="s">
        <v>119</v>
      </c>
      <c r="C23" s="67"/>
      <c r="D23" s="68" t="s">
        <v>88</v>
      </c>
    </row>
    <row r="24" spans="1:4" ht="21.75" customHeight="1" x14ac:dyDescent="0.2">
      <c r="A24" s="184"/>
      <c r="B24" s="66" t="s">
        <v>120</v>
      </c>
      <c r="C24" s="67"/>
      <c r="D24" s="68" t="s">
        <v>89</v>
      </c>
    </row>
    <row r="25" spans="1:4" ht="21.75" customHeight="1" x14ac:dyDescent="0.2">
      <c r="A25" s="184"/>
      <c r="B25" s="59" t="s">
        <v>114</v>
      </c>
      <c r="C25" s="60">
        <f>C23-C24</f>
        <v>0</v>
      </c>
      <c r="D25" s="57" t="s">
        <v>81</v>
      </c>
    </row>
    <row r="26" spans="1:4" ht="21.75" customHeight="1" x14ac:dyDescent="0.2">
      <c r="A26" s="184"/>
      <c r="B26" s="51" t="s">
        <v>121</v>
      </c>
      <c r="C26" s="48"/>
      <c r="D26" s="58" t="s">
        <v>90</v>
      </c>
    </row>
    <row r="27" spans="1:4" ht="21.75" customHeight="1" x14ac:dyDescent="0.2">
      <c r="A27" s="184"/>
      <c r="B27" s="55" t="s">
        <v>115</v>
      </c>
      <c r="C27" s="56">
        <f>C20+C25+C26</f>
        <v>0</v>
      </c>
      <c r="D27" s="57" t="s">
        <v>81</v>
      </c>
    </row>
    <row r="28" spans="1:4" ht="21.75" customHeight="1" x14ac:dyDescent="0.2">
      <c r="A28" s="184"/>
      <c r="B28" s="69" t="s">
        <v>122</v>
      </c>
      <c r="C28" s="70"/>
      <c r="D28" s="71" t="s">
        <v>135</v>
      </c>
    </row>
    <row r="29" spans="1:4" ht="21.75" customHeight="1" thickBot="1" x14ac:dyDescent="0.25">
      <c r="A29" s="185"/>
      <c r="B29" s="72" t="s">
        <v>116</v>
      </c>
      <c r="C29" s="73">
        <f>C27+C28</f>
        <v>0</v>
      </c>
      <c r="D29" s="74" t="s">
        <v>81</v>
      </c>
    </row>
    <row r="30" spans="1:4" ht="21.75" customHeight="1" x14ac:dyDescent="0.2">
      <c r="A30" s="186" t="s">
        <v>169</v>
      </c>
      <c r="B30" s="47" t="s">
        <v>123</v>
      </c>
      <c r="C30" s="48"/>
      <c r="D30" s="46" t="s">
        <v>79</v>
      </c>
    </row>
    <row r="31" spans="1:4" ht="21.75" customHeight="1" x14ac:dyDescent="0.2">
      <c r="A31" s="186"/>
      <c r="B31" s="47" t="s">
        <v>124</v>
      </c>
      <c r="C31" s="48"/>
      <c r="D31" s="46" t="s">
        <v>80</v>
      </c>
    </row>
    <row r="32" spans="1:4" ht="21.75" customHeight="1" x14ac:dyDescent="0.2">
      <c r="A32" s="186"/>
      <c r="B32" s="55" t="s">
        <v>125</v>
      </c>
      <c r="C32" s="56">
        <f>C30-C31</f>
        <v>0</v>
      </c>
      <c r="D32" s="57" t="s">
        <v>81</v>
      </c>
    </row>
    <row r="33" spans="1:4" ht="21.75" customHeight="1" x14ac:dyDescent="0.2">
      <c r="A33" s="186"/>
      <c r="B33" s="51" t="s">
        <v>126</v>
      </c>
      <c r="C33" s="48"/>
      <c r="D33" s="46" t="s">
        <v>82</v>
      </c>
    </row>
    <row r="34" spans="1:4" ht="21.75" customHeight="1" x14ac:dyDescent="0.2">
      <c r="A34" s="186"/>
      <c r="B34" s="51" t="s">
        <v>127</v>
      </c>
      <c r="C34" s="48"/>
      <c r="D34" s="46" t="s">
        <v>83</v>
      </c>
    </row>
    <row r="35" spans="1:4" ht="21.75" customHeight="1" x14ac:dyDescent="0.2">
      <c r="A35" s="186"/>
      <c r="B35" s="55" t="s">
        <v>128</v>
      </c>
      <c r="C35" s="56">
        <f>C33-C34</f>
        <v>0</v>
      </c>
      <c r="D35" s="57" t="s">
        <v>81</v>
      </c>
    </row>
    <row r="36" spans="1:4" ht="21.75" customHeight="1" x14ac:dyDescent="0.2">
      <c r="A36" s="186"/>
      <c r="B36" s="55" t="s">
        <v>129</v>
      </c>
      <c r="C36" s="56">
        <f>C32+C35</f>
        <v>0</v>
      </c>
      <c r="D36" s="57" t="s">
        <v>81</v>
      </c>
    </row>
    <row r="37" spans="1:4" ht="21.75" customHeight="1" x14ac:dyDescent="0.2">
      <c r="A37" s="186"/>
      <c r="B37" s="47" t="s">
        <v>130</v>
      </c>
      <c r="C37" s="48"/>
      <c r="D37" s="58" t="s">
        <v>84</v>
      </c>
    </row>
    <row r="38" spans="1:4" ht="21.75" customHeight="1" x14ac:dyDescent="0.2">
      <c r="A38" s="186"/>
      <c r="B38" s="59" t="s">
        <v>131</v>
      </c>
      <c r="C38" s="60">
        <f>SUM(C36:C37)</f>
        <v>0</v>
      </c>
      <c r="D38" s="57" t="s">
        <v>81</v>
      </c>
    </row>
    <row r="39" spans="1:4" ht="21.75" customHeight="1" x14ac:dyDescent="0.2">
      <c r="A39" s="186"/>
      <c r="B39" s="147" t="s">
        <v>173</v>
      </c>
      <c r="C39" s="148"/>
      <c r="D39" s="149" t="s">
        <v>164</v>
      </c>
    </row>
    <row r="40" spans="1:4" ht="21.75" customHeight="1" x14ac:dyDescent="0.2">
      <c r="A40" s="186"/>
      <c r="B40" s="147" t="s">
        <v>174</v>
      </c>
      <c r="C40" s="148"/>
      <c r="D40" s="149" t="s">
        <v>165</v>
      </c>
    </row>
    <row r="41" spans="1:4" ht="21.75" customHeight="1" x14ac:dyDescent="0.2">
      <c r="A41" s="186"/>
      <c r="B41" s="145" t="s">
        <v>163</v>
      </c>
      <c r="C41" s="146">
        <f>C39-C40</f>
        <v>0</v>
      </c>
      <c r="D41" s="56" t="s">
        <v>81</v>
      </c>
    </row>
    <row r="42" spans="1:4" ht="21.75" customHeight="1" thickBot="1" x14ac:dyDescent="0.25">
      <c r="A42" s="187"/>
      <c r="B42" s="61" t="s">
        <v>132</v>
      </c>
      <c r="C42" s="62"/>
      <c r="D42" s="63" t="s">
        <v>85</v>
      </c>
    </row>
    <row r="43" spans="1:4" ht="21.75" customHeight="1" x14ac:dyDescent="0.2">
      <c r="A43" s="188" t="s">
        <v>91</v>
      </c>
      <c r="B43" s="127" t="s">
        <v>92</v>
      </c>
      <c r="C43" s="75" t="e">
        <f>$C$2/$C$6</f>
        <v>#DIV/0!</v>
      </c>
      <c r="D43" s="156"/>
    </row>
    <row r="44" spans="1:4" ht="21.75" customHeight="1" x14ac:dyDescent="0.2">
      <c r="A44" s="189"/>
      <c r="B44" s="128" t="s">
        <v>93</v>
      </c>
      <c r="C44" s="76" t="e">
        <f>$C$16/($C$2+$C$4)</f>
        <v>#DIV/0!</v>
      </c>
      <c r="D44" s="157"/>
    </row>
    <row r="45" spans="1:4" ht="21.75" customHeight="1" x14ac:dyDescent="0.2">
      <c r="A45" s="189"/>
      <c r="B45" s="128" t="s">
        <v>94</v>
      </c>
      <c r="C45" s="76" t="e">
        <f>$C$4/($C$12+$C$16)</f>
        <v>#DIV/0!</v>
      </c>
      <c r="D45" s="157"/>
    </row>
    <row r="46" spans="1:4" ht="21.75" customHeight="1" x14ac:dyDescent="0.2">
      <c r="A46" s="189"/>
      <c r="B46" s="128" t="s">
        <v>95</v>
      </c>
      <c r="C46" s="76" t="e">
        <f>$C$36/$C$30</f>
        <v>#DIV/0!</v>
      </c>
      <c r="D46" s="157"/>
    </row>
    <row r="47" spans="1:4" ht="21.75" customHeight="1" x14ac:dyDescent="0.2">
      <c r="A47" s="189"/>
      <c r="B47" s="128" t="s">
        <v>143</v>
      </c>
      <c r="C47" s="122" t="e">
        <f>$C$7/($C$20+$C$21+$C$22)</f>
        <v>#DIV/0!</v>
      </c>
      <c r="D47" s="157"/>
    </row>
    <row r="48" spans="1:4" ht="21.75" customHeight="1" thickBot="1" x14ac:dyDescent="0.25">
      <c r="A48" s="190"/>
      <c r="B48" s="129" t="s">
        <v>170</v>
      </c>
      <c r="C48" s="140" t="e">
        <f>($C$13+$C$14+$C$15)/($C$30)</f>
        <v>#DIV/0!</v>
      </c>
      <c r="D48" s="158"/>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※シートの使い方</vt:lpstr>
      <vt:lpstr>☆比較シート（簡易版）☆</vt:lpstr>
      <vt:lpstr>比較シート（担当者用）</vt:lpstr>
      <vt:lpstr>Ｒ１決算</vt:lpstr>
      <vt:lpstr>Ｒ２決算</vt:lpstr>
      <vt:lpstr>Ｒ３決算</vt:lpstr>
      <vt:lpstr>'☆比較シート（簡易版）☆'!Print_Area</vt:lpstr>
      <vt:lpstr>'Ｒ１決算'!Print_Area</vt:lpstr>
      <vt:lpstr>'Ｒ２決算'!Print_Area</vt:lpstr>
      <vt:lpstr>'比較シート（担当者用）'!Print_Area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2022-10-04T04:16:35Z</cp:lastPrinted>
  <dcterms:created xsi:type="dcterms:W3CDTF">2016-02-24T06:28:04Z</dcterms:created>
  <dcterms:modified xsi:type="dcterms:W3CDTF">2022-10-04T04:18:42Z</dcterms:modified>
</cp:coreProperties>
</file>