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20_令和7年度\14_令和7年度分変更評価加算\02_ホームページ\"/>
    </mc:Choice>
  </mc:AlternateContent>
  <xr:revisionPtr revIDLastSave="0" documentId="13_ncr:1_{25B63D1A-3448-4666-860B-C652231174F0}" xr6:coauthVersionLast="47" xr6:coauthVersionMax="47" xr10:uidLastSave="{00000000-0000-0000-0000-000000000000}"/>
  <bookViews>
    <workbookView xWindow="768" yWindow="768" windowWidth="17448" windowHeight="11784" tabRatio="943" xr2:uid="{00000000-000D-0000-FFFF-FFFF00000000}"/>
  </bookViews>
  <sheets>
    <sheet name="評価加算様式２" sheetId="83" r:id="rId1"/>
    <sheet name="施設区分" sheetId="47" r:id="rId2"/>
    <sheet name="2-1" sheetId="8" r:id="rId3"/>
    <sheet name="2-1 2-3 別添1" sheetId="48" r:id="rId4"/>
    <sheet name="2-2" sheetId="103" r:id="rId5"/>
    <sheet name="2-2 別添1" sheetId="104" r:id="rId6"/>
    <sheet name="2-3" sheetId="111" r:id="rId7"/>
    <sheet name="2-4" sheetId="105" r:id="rId8"/>
    <sheet name="2-4 別添1" sheetId="106" r:id="rId9"/>
    <sheet name="2-5" sheetId="9" r:id="rId10"/>
    <sheet name="2-5 別添1" sheetId="42" r:id="rId11"/>
    <sheet name="2-6" sheetId="99" r:id="rId12"/>
    <sheet name="2-6 別添1" sheetId="100" r:id="rId13"/>
    <sheet name="2-7" sheetId="91" r:id="rId14"/>
    <sheet name="2-8" sheetId="107" r:id="rId15"/>
    <sheet name="2-5別添1" sheetId="92" state="hidden" r:id="rId16"/>
    <sheet name="2-9" sheetId="19" r:id="rId17"/>
    <sheet name="2-6別添1" sheetId="50" state="hidden" r:id="rId18"/>
    <sheet name="2-10" sheetId="44" r:id="rId19"/>
    <sheet name="2-10 別添1" sheetId="52" r:id="rId20"/>
    <sheet name="2-8別添1" sheetId="81" state="hidden" r:id="rId21"/>
    <sheet name="2-9別添1" sheetId="82" state="hidden" r:id="rId22"/>
    <sheet name="2-11" sheetId="108" r:id="rId23"/>
    <sheet name="2-12" sheetId="87" r:id="rId24"/>
    <sheet name="2-13" sheetId="27" r:id="rId25"/>
    <sheet name="2-14" sheetId="12" r:id="rId26"/>
    <sheet name="2-14 別添1" sheetId="53" r:id="rId27"/>
    <sheet name="2-15" sheetId="109" r:id="rId28"/>
    <sheet name="2-16" sheetId="112" r:id="rId29"/>
    <sheet name="2-16 別添1" sheetId="113" r:id="rId30"/>
    <sheet name="2-17" sheetId="18" r:id="rId31"/>
    <sheet name="2-18" sheetId="64" r:id="rId32"/>
    <sheet name="2-19" sheetId="110" r:id="rId33"/>
    <sheet name="2-20" sheetId="40" r:id="rId34"/>
    <sheet name="2-21" sheetId="97" r:id="rId35"/>
    <sheet name="2-10別添1" sheetId="76" state="hidden" r:id="rId36"/>
    <sheet name="2-11別添1" sheetId="59" state="hidden" r:id="rId37"/>
    <sheet name="2-12別添1" sheetId="60" state="hidden" r:id="rId38"/>
    <sheet name="2-15別添1" sheetId="63" state="hidden" r:id="rId39"/>
    <sheet name="2-16別添1" sheetId="102" state="hidden" r:id="rId40"/>
    <sheet name="2-17別添1" sheetId="89" state="hidden" r:id="rId41"/>
    <sheet name="2-18別添1" sheetId="65" state="hidden" r:id="rId42"/>
    <sheet name="2-22" sheetId="114" r:id="rId43"/>
    <sheet name="2-23" sheetId="115" r:id="rId44"/>
    <sheet name="2-23 別添1" sheetId="116" r:id="rId45"/>
    <sheet name="2-24" sheetId="20" r:id="rId46"/>
    <sheet name="2-19別添1" sheetId="61" state="hidden" r:id="rId47"/>
    <sheet name="2-25" sheetId="66" r:id="rId48"/>
    <sheet name="2-20別添1" sheetId="67" state="hidden" r:id="rId49"/>
  </sheets>
  <definedNames>
    <definedName name="_xlnm._FilterDatabase" localSheetId="22" hidden="1">'2-11'!$Y$30:$Z$30</definedName>
    <definedName name="_xlnm._FilterDatabase" localSheetId="23" hidden="1">'2-12'!#REF!</definedName>
    <definedName name="_xlnm._FilterDatabase" localSheetId="24" hidden="1">'2-13'!#REF!</definedName>
    <definedName name="_xlnm._FilterDatabase" localSheetId="25" hidden="1">'2-14'!#REF!</definedName>
    <definedName name="_xlnm._FilterDatabase" localSheetId="27" hidden="1">'2-15'!$Y$30:$Z$30</definedName>
    <definedName name="_xlnm._FilterDatabase" localSheetId="28" hidden="1">'2-16'!#REF!</definedName>
    <definedName name="_xlnm._FilterDatabase" localSheetId="30" hidden="1">'2-17'!$T$28:$U$28</definedName>
    <definedName name="_xlnm._FilterDatabase" localSheetId="32" hidden="1">'2-19'!$Y$30:$Z$30</definedName>
    <definedName name="_xlnm._FilterDatabase" localSheetId="33" hidden="1">'2-20'!$AJ$10:$AK$10</definedName>
    <definedName name="_xlnm._FilterDatabase" localSheetId="42" hidden="1">'2-22'!#REF!</definedName>
    <definedName name="_xlnm._FilterDatabase" localSheetId="45" hidden="1">'2-24'!$Y$30:$Z$30</definedName>
    <definedName name="_xlnm._FilterDatabase" localSheetId="13" hidden="1">'2-7'!#REF!</definedName>
    <definedName name="_xlnm._FilterDatabase" localSheetId="14" hidden="1">'2-8'!#REF!</definedName>
    <definedName name="_xlnm._FilterDatabase" localSheetId="20" hidden="1">'2-8別添1'!$B$11:$F$11</definedName>
    <definedName name="_xlnm._FilterDatabase" localSheetId="16" hidden="1">'2-9'!$Y$33:$Z$33</definedName>
    <definedName name="_xlnm.Print_Area" localSheetId="2">'2-1'!$A$1:$AH$36</definedName>
    <definedName name="_xlnm.Print_Area" localSheetId="3">'2-1 2-3 別添1'!$A$1:$E$479</definedName>
    <definedName name="_xlnm.Print_Area" localSheetId="18">'2-10'!$A$1:$AI$21</definedName>
    <definedName name="_xlnm.Print_Area" localSheetId="19">'2-10 別添1'!$A$1:$D$27</definedName>
    <definedName name="_xlnm.Print_Area" localSheetId="35">'2-10別添1'!$B$1:$I$32</definedName>
    <definedName name="_xlnm.Print_Area" localSheetId="22">'2-11'!$A$1:$AH$23</definedName>
    <definedName name="_xlnm.Print_Area" localSheetId="36">'2-11別添1'!$A$1:$F$16</definedName>
    <definedName name="_xlnm.Print_Area" localSheetId="23">'2-12'!$A$1:$AH$21</definedName>
    <definedName name="_xlnm.Print_Area" localSheetId="37">'2-12別添1'!$A$1:$E$15</definedName>
    <definedName name="_xlnm.Print_Area" localSheetId="24">'2-13'!$A$1:$AH$22</definedName>
    <definedName name="_xlnm.Print_Area" localSheetId="25">'2-14'!$A$1:$AI$22</definedName>
    <definedName name="_xlnm.Print_Area" localSheetId="26">'2-14 別添1'!$A$1:$C$54</definedName>
    <definedName name="_xlnm.Print_Area" localSheetId="27">'2-15'!$A$1:$AH$23</definedName>
    <definedName name="_xlnm.Print_Area" localSheetId="38">'2-15別添1'!$A$1:$D$10</definedName>
    <definedName name="_xlnm.Print_Area" localSheetId="28">'2-16'!$A$1:$AI$21</definedName>
    <definedName name="_xlnm.Print_Area" localSheetId="29">'2-16 別添1'!$A$1:$G$54</definedName>
    <definedName name="_xlnm.Print_Area" localSheetId="39">'2-16別添1'!$A$1:$D$18</definedName>
    <definedName name="_xlnm.Print_Area" localSheetId="30">'2-17'!$A$1:$AH$23</definedName>
    <definedName name="_xlnm.Print_Area" localSheetId="40">'2-17別添1'!$A$1:$D$10</definedName>
    <definedName name="_xlnm.Print_Area" localSheetId="31">'2-18'!$A$1:$AI$20</definedName>
    <definedName name="_xlnm.Print_Area" localSheetId="41">'2-18別添1'!$A$1:$G$14</definedName>
    <definedName name="_xlnm.Print_Area" localSheetId="32">'2-19'!$A$1:$AH$23</definedName>
    <definedName name="_xlnm.Print_Area" localSheetId="46">'2-19別添1'!$A$1:$F$9</definedName>
    <definedName name="_xlnm.Print_Area" localSheetId="4">'2-2'!$A$1:$AI$21</definedName>
    <definedName name="_xlnm.Print_Area" localSheetId="5">'2-2 別添1'!$A$1:$D$57</definedName>
    <definedName name="_xlnm.Print_Area" localSheetId="33">'2-20'!$A$1:$AI$23</definedName>
    <definedName name="_xlnm.Print_Area" localSheetId="48">'2-20別添1'!$A$1:$G$37</definedName>
    <definedName name="_xlnm.Print_Area" localSheetId="34">'2-21'!$A$1:$AI$22</definedName>
    <definedName name="_xlnm.Print_Area" localSheetId="42">'2-22'!$A$1:$AI$19</definedName>
    <definedName name="_xlnm.Print_Area" localSheetId="43">'2-23'!$A$1:$AI$20</definedName>
    <definedName name="_xlnm.Print_Area" localSheetId="44">'2-23 別添1'!$A$1:$F$25</definedName>
    <definedName name="_xlnm.Print_Area" localSheetId="45">'2-24'!$A$1:$AH$23</definedName>
    <definedName name="_xlnm.Print_Area" localSheetId="47">'2-25'!$A$1:$AH$21</definedName>
    <definedName name="_xlnm.Print_Area" localSheetId="6">'2-3'!$A$1:$AI$23</definedName>
    <definedName name="_xlnm.Print_Area" localSheetId="7">'2-4'!$A$1:$AI$21</definedName>
    <definedName name="_xlnm.Print_Area" localSheetId="8">'2-4 別添1'!$A$1:$D$47</definedName>
    <definedName name="_xlnm.Print_Area" localSheetId="9">'2-5'!$A$1:$AH$24</definedName>
    <definedName name="_xlnm.Print_Area" localSheetId="10">'2-5 別添1'!$A$1:$D$259</definedName>
    <definedName name="_xlnm.Print_Area" localSheetId="15">'2-5別添1'!$A$1:$C$10</definedName>
    <definedName name="_xlnm.Print_Area" localSheetId="11">'2-6'!$A$1:$AJ$20</definedName>
    <definedName name="_xlnm.Print_Area" localSheetId="12">'2-6 別添1'!$B$1:$I$32</definedName>
    <definedName name="_xlnm.Print_Area" localSheetId="17">'2-6別添1'!$B$2:$I$46</definedName>
    <definedName name="_xlnm.Print_Area" localSheetId="13">'2-7'!$A$1:$AH$26</definedName>
    <definedName name="_xlnm.Print_Area" localSheetId="14">'2-8'!$A$1:$AH$21</definedName>
    <definedName name="_xlnm.Print_Area" localSheetId="20">'2-8別添1'!$B$1:$I$32</definedName>
    <definedName name="_xlnm.Print_Area" localSheetId="16">'2-9'!$A$1:$AJ$29</definedName>
    <definedName name="_xlnm.Print_Area" localSheetId="21">'2-9別添1'!$B$1:$I$20</definedName>
    <definedName name="_xlnm.Print_Area" localSheetId="1">施設区分!$A$1:$Z$61</definedName>
    <definedName name="_xlnm.Print_Area" localSheetId="0">評価加算様式２!$B$1:$H$41</definedName>
    <definedName name="_xlnm.Print_Titles" localSheetId="48">'2-20別添1'!$27:$28</definedName>
    <definedName name="_xlnm.Print_Titles" localSheetId="17">'2-6別添1'!$9:$9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112" l="1"/>
  <c r="X13" i="107"/>
  <c r="K12" i="8"/>
  <c r="R12" i="8"/>
  <c r="X12" i="112"/>
  <c r="X15" i="9"/>
  <c r="X14" i="66"/>
  <c r="X13" i="66"/>
  <c r="H35" i="83"/>
  <c r="AA11" i="115"/>
  <c r="X13" i="115"/>
  <c r="E4" i="116"/>
  <c r="U13" i="116"/>
  <c r="X13" i="114"/>
  <c r="H33" i="83"/>
  <c r="X12" i="114"/>
  <c r="X11" i="97"/>
  <c r="K12" i="97"/>
  <c r="H32" i="83"/>
  <c r="X11" i="40"/>
  <c r="K12" i="40"/>
  <c r="X13" i="64"/>
  <c r="X12" i="64"/>
  <c r="D55" i="113"/>
  <c r="X13" i="112"/>
  <c r="T12" i="113"/>
  <c r="X12" i="91"/>
  <c r="X13" i="91"/>
  <c r="X12" i="115"/>
  <c r="H25" i="83"/>
  <c r="E9" i="48"/>
  <c r="C9" i="48"/>
  <c r="E8" i="48"/>
  <c r="C8" i="48"/>
  <c r="B3" i="52"/>
  <c r="E320" i="48"/>
  <c r="C6" i="48"/>
  <c r="E4" i="48"/>
  <c r="E214" i="48"/>
  <c r="E5" i="48"/>
  <c r="X12" i="111"/>
  <c r="X14" i="111"/>
  <c r="Y12" i="8"/>
  <c r="C5" i="48"/>
  <c r="X11" i="110"/>
  <c r="X12" i="110"/>
  <c r="H30" i="83"/>
  <c r="H15" i="83"/>
  <c r="X11" i="109"/>
  <c r="X12" i="109"/>
  <c r="H24" i="83"/>
  <c r="X15" i="111"/>
  <c r="H11" i="83"/>
  <c r="X12" i="108"/>
  <c r="H19" i="83"/>
  <c r="X11" i="108"/>
  <c r="X14" i="107"/>
  <c r="H16" i="83"/>
  <c r="B3" i="106"/>
  <c r="X12" i="105"/>
  <c r="X13" i="105"/>
  <c r="X14" i="105"/>
  <c r="H12" i="83"/>
  <c r="B3" i="104"/>
  <c r="X12" i="103"/>
  <c r="X13" i="103"/>
  <c r="X14" i="103"/>
  <c r="H10" i="83"/>
  <c r="H39" i="83"/>
  <c r="H28" i="83"/>
  <c r="C25" i="67"/>
  <c r="C6" i="67"/>
  <c r="X12" i="99"/>
  <c r="X13" i="99"/>
  <c r="H14" i="83"/>
  <c r="C260" i="42"/>
  <c r="C263" i="42"/>
  <c r="D264" i="42"/>
  <c r="D261" i="42"/>
  <c r="D260" i="42"/>
  <c r="X12" i="18"/>
  <c r="X13" i="87"/>
  <c r="X14" i="87"/>
  <c r="H20" i="83"/>
  <c r="H31" i="83"/>
  <c r="X13" i="27"/>
  <c r="X14" i="27"/>
  <c r="H21" i="83"/>
  <c r="X12" i="20"/>
  <c r="H36" i="83"/>
  <c r="C55" i="53"/>
  <c r="X11" i="12"/>
  <c r="X13" i="12"/>
  <c r="X13" i="18"/>
  <c r="H27" i="83"/>
  <c r="X12" i="44"/>
  <c r="X13" i="44"/>
  <c r="X14" i="44"/>
  <c r="H18" i="83"/>
  <c r="D5" i="42"/>
  <c r="X11" i="9"/>
  <c r="E5" i="50"/>
  <c r="D479" i="48"/>
  <c r="R13" i="8"/>
  <c r="D412" i="48"/>
  <c r="K13" i="8"/>
  <c r="G3" i="83"/>
  <c r="X11" i="20"/>
  <c r="U12" i="53"/>
  <c r="H37" i="83"/>
  <c r="X14" i="19"/>
  <c r="X15" i="19"/>
  <c r="H17" i="83"/>
  <c r="X12" i="12"/>
  <c r="H22" i="83"/>
  <c r="G35" i="83"/>
  <c r="G31" i="83"/>
  <c r="G23" i="83"/>
  <c r="G22" i="83"/>
  <c r="G26" i="83"/>
  <c r="G15" i="83"/>
  <c r="G32" i="83"/>
  <c r="G34" i="83"/>
  <c r="G33" i="83"/>
  <c r="G25" i="83"/>
  <c r="G13" i="83"/>
  <c r="G30" i="83"/>
  <c r="G27" i="83"/>
  <c r="G21" i="83"/>
  <c r="G18" i="83"/>
  <c r="G16" i="83"/>
  <c r="G11" i="83"/>
  <c r="G10" i="83"/>
  <c r="G20" i="83"/>
  <c r="G19" i="83"/>
  <c r="G17" i="83"/>
  <c r="G9" i="83"/>
  <c r="G36" i="83"/>
  <c r="G29" i="83"/>
  <c r="G28" i="83"/>
  <c r="G24" i="83"/>
  <c r="G12" i="83"/>
  <c r="Y13" i="8"/>
  <c r="C326" i="48"/>
  <c r="G38" i="83"/>
  <c r="G14" i="83"/>
  <c r="G37" i="83"/>
  <c r="D6" i="42"/>
  <c r="X12" i="9"/>
  <c r="X14" i="9"/>
  <c r="Y14" i="8"/>
  <c r="O22" i="8"/>
  <c r="O23" i="8"/>
  <c r="O24" i="8"/>
  <c r="H9" i="83"/>
  <c r="X16" i="9"/>
  <c r="H13" i="83"/>
  <c r="H40" i="83"/>
</calcChain>
</file>

<file path=xl/sharedStrings.xml><?xml version="1.0" encoding="utf-8"?>
<sst xmlns="http://schemas.openxmlformats.org/spreadsheetml/2006/main" count="946" uniqueCount="603">
  <si>
    <t>○</t>
    <phoneticPr fontId="2"/>
  </si>
  <si>
    <t>①</t>
    <phoneticPr fontId="2"/>
  </si>
  <si>
    <t>②</t>
    <phoneticPr fontId="2"/>
  </si>
  <si>
    <t>日</t>
    <rPh sb="0" eb="1">
      <t>ニチ</t>
    </rPh>
    <phoneticPr fontId="2"/>
  </si>
  <si>
    <t>太枠部分を入力すること（その他は自動計算）。</t>
    <rPh sb="0" eb="2">
      <t>フトワク</t>
    </rPh>
    <rPh sb="2" eb="4">
      <t>ブブン</t>
    </rPh>
    <rPh sb="5" eb="7">
      <t>ニュウリョク</t>
    </rPh>
    <rPh sb="14" eb="15">
      <t>タ</t>
    </rPh>
    <rPh sb="16" eb="20">
      <t>ジドウケイサン</t>
    </rPh>
    <phoneticPr fontId="2"/>
  </si>
  <si>
    <t>太枠部分をプルダウンメニューから選択すること（その他は自動計算）。</t>
    <rPh sb="0" eb="2">
      <t>フトワク</t>
    </rPh>
    <rPh sb="2" eb="4">
      <t>ブブン</t>
    </rPh>
    <rPh sb="16" eb="18">
      <t>センタク</t>
    </rPh>
    <rPh sb="25" eb="26">
      <t>タ</t>
    </rPh>
    <rPh sb="27" eb="31">
      <t>ジドウケイサン</t>
    </rPh>
    <phoneticPr fontId="2"/>
  </si>
  <si>
    <t>太枠部分を入力すること（その他は自動計算）。</t>
    <rPh sb="0" eb="2">
      <t>フトワク</t>
    </rPh>
    <rPh sb="2" eb="4">
      <t>ブブン</t>
    </rPh>
    <rPh sb="5" eb="7">
      <t>ニュウリョク</t>
    </rPh>
    <rPh sb="14" eb="15">
      <t>タ</t>
    </rPh>
    <rPh sb="16" eb="18">
      <t>ジドウ</t>
    </rPh>
    <rPh sb="18" eb="20">
      <t>ケイサン</t>
    </rPh>
    <phoneticPr fontId="2"/>
  </si>
  <si>
    <t>人</t>
    <rPh sb="0" eb="1">
      <t>ヒト</t>
    </rPh>
    <phoneticPr fontId="2"/>
  </si>
  <si>
    <t>①</t>
    <phoneticPr fontId="2"/>
  </si>
  <si>
    <t>項目</t>
    <rPh sb="0" eb="2">
      <t>コウモク</t>
    </rPh>
    <phoneticPr fontId="2"/>
  </si>
  <si>
    <t>サービス提供体制等</t>
    <rPh sb="4" eb="6">
      <t>テイキョウ</t>
    </rPh>
    <rPh sb="6" eb="8">
      <t>タイセイ</t>
    </rPh>
    <rPh sb="8" eb="9">
      <t>トウ</t>
    </rPh>
    <phoneticPr fontId="2"/>
  </si>
  <si>
    <t>指標数字</t>
    <rPh sb="0" eb="2">
      <t>シヒョウ</t>
    </rPh>
    <rPh sb="2" eb="4">
      <t>スウジ</t>
    </rPh>
    <phoneticPr fontId="2"/>
  </si>
  <si>
    <t>社福軽減の実施</t>
    <rPh sb="0" eb="2">
      <t>シャフク</t>
    </rPh>
    <rPh sb="2" eb="4">
      <t>ケイゲン</t>
    </rPh>
    <rPh sb="5" eb="7">
      <t>ジッシ</t>
    </rPh>
    <phoneticPr fontId="2"/>
  </si>
  <si>
    <t>ボランティアコーディネーターの配置</t>
    <rPh sb="15" eb="17">
      <t>ハイチ</t>
    </rPh>
    <phoneticPr fontId="2"/>
  </si>
  <si>
    <t>合計</t>
    <rPh sb="0" eb="2">
      <t>ゴウケイ</t>
    </rPh>
    <phoneticPr fontId="2"/>
  </si>
  <si>
    <t>算定の可否</t>
    <rPh sb="0" eb="2">
      <t>サンテイ</t>
    </rPh>
    <rPh sb="3" eb="5">
      <t>カヒ</t>
    </rPh>
    <phoneticPr fontId="2"/>
  </si>
  <si>
    <t>獲得ポイント数</t>
    <rPh sb="0" eb="2">
      <t>カクトク</t>
    </rPh>
    <rPh sb="6" eb="7">
      <t>スウ</t>
    </rPh>
    <phoneticPr fontId="2"/>
  </si>
  <si>
    <t>介護・看護職員の増配置</t>
    <rPh sb="0" eb="2">
      <t>カイゴ</t>
    </rPh>
    <rPh sb="3" eb="5">
      <t>カンゴ</t>
    </rPh>
    <rPh sb="5" eb="7">
      <t>ショクイン</t>
    </rPh>
    <rPh sb="8" eb="9">
      <t>ゾウ</t>
    </rPh>
    <rPh sb="9" eb="11">
      <t>ハイチ</t>
    </rPh>
    <phoneticPr fontId="2"/>
  </si>
  <si>
    <t>介護職員</t>
    <rPh sb="0" eb="2">
      <t>カイゴ</t>
    </rPh>
    <rPh sb="2" eb="4">
      <t>ショクイン</t>
    </rPh>
    <phoneticPr fontId="2"/>
  </si>
  <si>
    <t>看護職員</t>
    <rPh sb="0" eb="2">
      <t>カンゴ</t>
    </rPh>
    <rPh sb="2" eb="4">
      <t>ショクイン</t>
    </rPh>
    <phoneticPr fontId="2"/>
  </si>
  <si>
    <t>老人福祉施設の人員、設備及び運営に関する基準について」（平成１２年３月１７</t>
    <rPh sb="0" eb="2">
      <t>ロウジン</t>
    </rPh>
    <rPh sb="2" eb="4">
      <t>フクシ</t>
    </rPh>
    <rPh sb="4" eb="6">
      <t>シセツ</t>
    </rPh>
    <rPh sb="7" eb="9">
      <t>ジンイン</t>
    </rPh>
    <rPh sb="10" eb="12">
      <t>セツビ</t>
    </rPh>
    <rPh sb="12" eb="13">
      <t>オヨ</t>
    </rPh>
    <rPh sb="14" eb="16">
      <t>ウンエイ</t>
    </rPh>
    <rPh sb="17" eb="18">
      <t>カン</t>
    </rPh>
    <rPh sb="20" eb="22">
      <t>キジュン</t>
    </rPh>
    <rPh sb="28" eb="30">
      <t>ヘイセイ</t>
    </rPh>
    <rPh sb="32" eb="33">
      <t>ネン</t>
    </rPh>
    <rPh sb="34" eb="35">
      <t>ガツ</t>
    </rPh>
    <phoneticPr fontId="2"/>
  </si>
  <si>
    <t>日付老企第４３号）、「指定居宅サービス等の事業の人員、設備及び運営に関する</t>
    <rPh sb="0" eb="1">
      <t>ニチ</t>
    </rPh>
    <rPh sb="1" eb="2">
      <t>ヅ</t>
    </rPh>
    <rPh sb="2" eb="4">
      <t>ロウキ</t>
    </rPh>
    <rPh sb="4" eb="5">
      <t>ダイ</t>
    </rPh>
    <rPh sb="7" eb="8">
      <t>ゴウ</t>
    </rPh>
    <rPh sb="11" eb="13">
      <t>シテイ</t>
    </rPh>
    <rPh sb="13" eb="15">
      <t>キョタク</t>
    </rPh>
    <rPh sb="19" eb="20">
      <t>トウ</t>
    </rPh>
    <rPh sb="21" eb="23">
      <t>ジギョウ</t>
    </rPh>
    <rPh sb="24" eb="26">
      <t>ジンイン</t>
    </rPh>
    <rPh sb="27" eb="29">
      <t>セツビ</t>
    </rPh>
    <rPh sb="29" eb="30">
      <t>オヨ</t>
    </rPh>
    <rPh sb="31" eb="33">
      <t>ウンエイ</t>
    </rPh>
    <rPh sb="34" eb="35">
      <t>カン</t>
    </rPh>
    <phoneticPr fontId="2"/>
  </si>
  <si>
    <t>人員、設備及び運営に関する基準」（平成１１年厚生省令第３９号）、「指定介護</t>
    <rPh sb="0" eb="2">
      <t>ジンイン</t>
    </rPh>
    <rPh sb="3" eb="5">
      <t>セツビ</t>
    </rPh>
    <rPh sb="5" eb="6">
      <t>オヨ</t>
    </rPh>
    <rPh sb="7" eb="9">
      <t>ウンエイ</t>
    </rPh>
    <rPh sb="10" eb="11">
      <t>カン</t>
    </rPh>
    <rPh sb="13" eb="15">
      <t>キジュン</t>
    </rPh>
    <rPh sb="17" eb="19">
      <t>ヘイセイ</t>
    </rPh>
    <rPh sb="21" eb="22">
      <t>ネン</t>
    </rPh>
    <rPh sb="22" eb="25">
      <t>コウセイショウ</t>
    </rPh>
    <rPh sb="25" eb="26">
      <t>レイ</t>
    </rPh>
    <rPh sb="26" eb="27">
      <t>ダイ</t>
    </rPh>
    <rPh sb="29" eb="30">
      <t>ゴウ</t>
    </rPh>
    <rPh sb="33" eb="35">
      <t>シテイ</t>
    </rPh>
    <rPh sb="35" eb="37">
      <t>カイゴ</t>
    </rPh>
    <phoneticPr fontId="2"/>
  </si>
  <si>
    <t>基準」（平成１１年厚生省令第３７号）及び「指定居宅サービス等及び指定介護予</t>
    <rPh sb="0" eb="2">
      <t>キジュン</t>
    </rPh>
    <rPh sb="4" eb="6">
      <t>ヘイセイ</t>
    </rPh>
    <rPh sb="8" eb="9">
      <t>ネン</t>
    </rPh>
    <rPh sb="9" eb="12">
      <t>コウセイショウ</t>
    </rPh>
    <rPh sb="12" eb="13">
      <t>レイ</t>
    </rPh>
    <rPh sb="13" eb="14">
      <t>ダイ</t>
    </rPh>
    <rPh sb="16" eb="17">
      <t>ゴウ</t>
    </rPh>
    <rPh sb="18" eb="19">
      <t>オヨ</t>
    </rPh>
    <rPh sb="21" eb="23">
      <t>シテイ</t>
    </rPh>
    <rPh sb="23" eb="25">
      <t>キョタク</t>
    </rPh>
    <rPh sb="29" eb="30">
      <t>トウ</t>
    </rPh>
    <rPh sb="30" eb="31">
      <t>オヨ</t>
    </rPh>
    <rPh sb="32" eb="34">
      <t>シテイ</t>
    </rPh>
    <rPh sb="34" eb="36">
      <t>カイゴ</t>
    </rPh>
    <rPh sb="36" eb="37">
      <t>ヨ</t>
    </rPh>
    <phoneticPr fontId="2"/>
  </si>
  <si>
    <t>防サービス等に関する基準について」（平成１１年９月１７日付老企第２５号）の</t>
    <rPh sb="0" eb="1">
      <t>ボウ</t>
    </rPh>
    <rPh sb="5" eb="6">
      <t>トウ</t>
    </rPh>
    <rPh sb="7" eb="8">
      <t>カン</t>
    </rPh>
    <rPh sb="10" eb="12">
      <t>キジュン</t>
    </rPh>
    <rPh sb="18" eb="20">
      <t>ヘイセイ</t>
    </rPh>
    <rPh sb="22" eb="23">
      <t>ネン</t>
    </rPh>
    <rPh sb="24" eb="25">
      <t>ガツ</t>
    </rPh>
    <rPh sb="27" eb="29">
      <t>ニチヅケ</t>
    </rPh>
    <rPh sb="29" eb="31">
      <t>ロウキ</t>
    </rPh>
    <rPh sb="31" eb="32">
      <t>ダイ</t>
    </rPh>
    <rPh sb="34" eb="35">
      <t>ゴウ</t>
    </rPh>
    <phoneticPr fontId="2"/>
  </si>
  <si>
    <t>規定に従うものとする。</t>
    <rPh sb="0" eb="2">
      <t>キテイ</t>
    </rPh>
    <rPh sb="3" eb="4">
      <t>シタガ</t>
    </rPh>
    <phoneticPr fontId="2"/>
  </si>
  <si>
    <t>②</t>
    <phoneticPr fontId="2"/>
  </si>
  <si>
    <t>４　記入に当たっての注意事項</t>
    <rPh sb="2" eb="4">
      <t>キニュウ</t>
    </rPh>
    <rPh sb="5" eb="6">
      <t>ア</t>
    </rPh>
    <rPh sb="10" eb="12">
      <t>チュウイ</t>
    </rPh>
    <rPh sb="12" eb="14">
      <t>ジコウ</t>
    </rPh>
    <phoneticPr fontId="2"/>
  </si>
  <si>
    <t>２　記入に当たっての注意事項</t>
    <rPh sb="2" eb="4">
      <t>キニュウ</t>
    </rPh>
    <rPh sb="5" eb="6">
      <t>ア</t>
    </rPh>
    <rPh sb="10" eb="12">
      <t>チュウイ</t>
    </rPh>
    <rPh sb="12" eb="14">
      <t>ジコウ</t>
    </rPh>
    <phoneticPr fontId="2"/>
  </si>
  <si>
    <t>３　記入に当たっての注意事項</t>
    <rPh sb="2" eb="4">
      <t>キニュウ</t>
    </rPh>
    <rPh sb="5" eb="6">
      <t>ア</t>
    </rPh>
    <rPh sb="10" eb="12">
      <t>チュウイ</t>
    </rPh>
    <rPh sb="12" eb="14">
      <t>ジコウ</t>
    </rPh>
    <phoneticPr fontId="2"/>
  </si>
  <si>
    <t>１　身寄りのない高齢者の受入人数（特養入所者のみ）</t>
    <rPh sb="2" eb="4">
      <t>ミヨ</t>
    </rPh>
    <rPh sb="8" eb="11">
      <t>コウレイシャ</t>
    </rPh>
    <rPh sb="12" eb="14">
      <t>ウケイ</t>
    </rPh>
    <rPh sb="14" eb="16">
      <t>ニンズウ</t>
    </rPh>
    <rPh sb="17" eb="19">
      <t>トクヨウ</t>
    </rPh>
    <rPh sb="19" eb="22">
      <t>ニュウショシャ</t>
    </rPh>
    <phoneticPr fontId="2"/>
  </si>
  <si>
    <t>行っている。</t>
    <rPh sb="0" eb="1">
      <t>オコナ</t>
    </rPh>
    <phoneticPr fontId="2"/>
  </si>
  <si>
    <t>行っていない。</t>
    <rPh sb="0" eb="1">
      <t>オコナ</t>
    </rPh>
    <phoneticPr fontId="2"/>
  </si>
  <si>
    <t>回</t>
    <rPh sb="0" eb="1">
      <t>カイ</t>
    </rPh>
    <phoneticPr fontId="2"/>
  </si>
  <si>
    <t>配置している。</t>
    <rPh sb="0" eb="2">
      <t>ハイチ</t>
    </rPh>
    <phoneticPr fontId="2"/>
  </si>
  <si>
    <t>配置していない。</t>
    <rPh sb="0" eb="2">
      <t>ハイチ</t>
    </rPh>
    <phoneticPr fontId="2"/>
  </si>
  <si>
    <t>身寄りのない高齢者の受入れ</t>
    <rPh sb="0" eb="2">
      <t>ミヨ</t>
    </rPh>
    <rPh sb="6" eb="9">
      <t>コウレイシャ</t>
    </rPh>
    <rPh sb="10" eb="11">
      <t>ウ</t>
    </rPh>
    <rPh sb="11" eb="12">
      <t>イ</t>
    </rPh>
    <phoneticPr fontId="2"/>
  </si>
  <si>
    <t>努力・実績加算の獲得ポイント数</t>
    <rPh sb="0" eb="2">
      <t>ドリョク</t>
    </rPh>
    <rPh sb="3" eb="5">
      <t>ジッセキ</t>
    </rPh>
    <rPh sb="5" eb="7">
      <t>カサン</t>
    </rPh>
    <rPh sb="8" eb="10">
      <t>カクトク</t>
    </rPh>
    <rPh sb="14" eb="15">
      <t>スウ</t>
    </rPh>
    <phoneticPr fontId="2"/>
  </si>
  <si>
    <t>○</t>
    <phoneticPr fontId="2"/>
  </si>
  <si>
    <t>○</t>
    <phoneticPr fontId="2"/>
  </si>
  <si>
    <t>②</t>
    <phoneticPr fontId="2"/>
  </si>
  <si>
    <t>①</t>
    <phoneticPr fontId="2"/>
  </si>
  <si>
    <t>○</t>
    <phoneticPr fontId="2"/>
  </si>
  <si>
    <t>○</t>
    <phoneticPr fontId="2"/>
  </si>
  <si>
    <t>○</t>
    <phoneticPr fontId="2"/>
  </si>
  <si>
    <t>ること。</t>
    <phoneticPr fontId="2"/>
  </si>
  <si>
    <t>氏名</t>
    <rPh sb="0" eb="2">
      <t>シメイ</t>
    </rPh>
    <phoneticPr fontId="2"/>
  </si>
  <si>
    <t>②については日数を入力すること（その他は自動計算）。</t>
    <rPh sb="6" eb="8">
      <t>ニッスウ</t>
    </rPh>
    <rPh sb="9" eb="11">
      <t>ニュウリョク</t>
    </rPh>
    <rPh sb="18" eb="19">
      <t>タ</t>
    </rPh>
    <rPh sb="20" eb="22">
      <t>ジドウ</t>
    </rPh>
    <rPh sb="22" eb="24">
      <t>ケイサン</t>
    </rPh>
    <phoneticPr fontId="2"/>
  </si>
  <si>
    <t>３　介護・看護職員１人当たりの入所者の数</t>
    <rPh sb="10" eb="11">
      <t>ニン</t>
    </rPh>
    <rPh sb="11" eb="12">
      <t>ア</t>
    </rPh>
    <rPh sb="19" eb="20">
      <t>カズ</t>
    </rPh>
    <phoneticPr fontId="2"/>
  </si>
  <si>
    <t>介護・看護職員１人
当たりの入所者の数</t>
    <rPh sb="8" eb="9">
      <t>ニン</t>
    </rPh>
    <rPh sb="10" eb="11">
      <t>ア</t>
    </rPh>
    <rPh sb="18" eb="19">
      <t>カズ</t>
    </rPh>
    <phoneticPr fontId="2"/>
  </si>
  <si>
    <r>
      <t>所者数の算出に限り、</t>
    </r>
    <r>
      <rPr>
        <u/>
        <sz val="11"/>
        <color indexed="10"/>
        <rFont val="HGｺﾞｼｯｸM"/>
        <family val="3"/>
        <charset val="128"/>
      </rPr>
      <t>小数点第２位以下を切り上げる。</t>
    </r>
    <rPh sb="0" eb="1">
      <t>ショ</t>
    </rPh>
    <rPh sb="1" eb="2">
      <t>シャ</t>
    </rPh>
    <rPh sb="2" eb="3">
      <t>スウ</t>
    </rPh>
    <rPh sb="4" eb="6">
      <t>サンシュツ</t>
    </rPh>
    <rPh sb="7" eb="8">
      <t>カギ</t>
    </rPh>
    <rPh sb="10" eb="13">
      <t>ショウスウテン</t>
    </rPh>
    <rPh sb="13" eb="14">
      <t>ダイ</t>
    </rPh>
    <rPh sb="15" eb="16">
      <t>イ</t>
    </rPh>
    <rPh sb="16" eb="18">
      <t>イカ</t>
    </rPh>
    <rPh sb="19" eb="20">
      <t>キ</t>
    </rPh>
    <rPh sb="21" eb="22">
      <t>ア</t>
    </rPh>
    <phoneticPr fontId="2"/>
  </si>
  <si>
    <t>○</t>
    <phoneticPr fontId="2"/>
  </si>
  <si>
    <t>職員定着率</t>
    <rPh sb="0" eb="2">
      <t>ショクイン</t>
    </rPh>
    <rPh sb="2" eb="5">
      <t>テイチャクリツ</t>
    </rPh>
    <phoneticPr fontId="2"/>
  </si>
  <si>
    <t>○</t>
    <phoneticPr fontId="2"/>
  </si>
  <si>
    <r>
      <t>常勤換算ではなく</t>
    </r>
    <r>
      <rPr>
        <sz val="11"/>
        <color indexed="10"/>
        <rFont val="HGｺﾞｼｯｸM"/>
        <family val="3"/>
        <charset val="128"/>
      </rPr>
      <t>実人数で</t>
    </r>
    <r>
      <rPr>
        <sz val="11"/>
        <rFont val="HGｺﾞｼｯｸM"/>
        <family val="3"/>
        <charset val="128"/>
      </rPr>
      <t>算定すること。</t>
    </r>
    <rPh sb="0" eb="2">
      <t>ジョウキン</t>
    </rPh>
    <rPh sb="2" eb="4">
      <t>カンサン</t>
    </rPh>
    <rPh sb="8" eb="9">
      <t>ジツ</t>
    </rPh>
    <rPh sb="9" eb="11">
      <t>ニンズウ</t>
    </rPh>
    <rPh sb="12" eb="14">
      <t>サンテイ</t>
    </rPh>
    <phoneticPr fontId="2"/>
  </si>
  <si>
    <t>施設が直接雇用していない職員（派遣職員や委託業務従事者など）は含まない。</t>
    <rPh sb="0" eb="2">
      <t>シセツ</t>
    </rPh>
    <rPh sb="3" eb="5">
      <t>チョクセツ</t>
    </rPh>
    <rPh sb="5" eb="7">
      <t>コヨウ</t>
    </rPh>
    <rPh sb="12" eb="14">
      <t>ショクイン</t>
    </rPh>
    <rPh sb="15" eb="17">
      <t>ハケン</t>
    </rPh>
    <rPh sb="17" eb="19">
      <t>ショクイン</t>
    </rPh>
    <rPh sb="20" eb="22">
      <t>イタク</t>
    </rPh>
    <rPh sb="22" eb="24">
      <t>ギョウム</t>
    </rPh>
    <rPh sb="24" eb="27">
      <t>ジュウジシャ</t>
    </rPh>
    <rPh sb="31" eb="32">
      <t>フク</t>
    </rPh>
    <phoneticPr fontId="2"/>
  </si>
  <si>
    <t>○</t>
    <phoneticPr fontId="2"/>
  </si>
  <si>
    <r>
      <t>身寄りのない高齢者とは、</t>
    </r>
    <r>
      <rPr>
        <u/>
        <sz val="11"/>
        <color indexed="10"/>
        <rFont val="HGｺﾞｼｯｸM"/>
        <family val="3"/>
        <charset val="128"/>
      </rPr>
      <t>親族で</t>
    </r>
    <r>
      <rPr>
        <sz val="11"/>
        <rFont val="HGｺﾞｼｯｸM"/>
        <family val="3"/>
        <charset val="128"/>
      </rPr>
      <t>保証人、身元引受人、契約代理人となる者がいな</t>
    </r>
    <rPh sb="0" eb="2">
      <t>ミヨ</t>
    </rPh>
    <rPh sb="6" eb="9">
      <t>コウレイシャ</t>
    </rPh>
    <rPh sb="12" eb="14">
      <t>シンゾク</t>
    </rPh>
    <rPh sb="15" eb="18">
      <t>ホショウニン</t>
    </rPh>
    <rPh sb="19" eb="21">
      <t>ミモト</t>
    </rPh>
    <rPh sb="21" eb="23">
      <t>ヒキウケ</t>
    </rPh>
    <rPh sb="23" eb="24">
      <t>ニン</t>
    </rPh>
    <rPh sb="25" eb="27">
      <t>ケイヤク</t>
    </rPh>
    <rPh sb="27" eb="30">
      <t>ダイリニン</t>
    </rPh>
    <rPh sb="33" eb="34">
      <t>モノ</t>
    </rPh>
    <phoneticPr fontId="2"/>
  </si>
  <si>
    <t>い高齢者をいう。</t>
    <rPh sb="1" eb="4">
      <t>コウレイシャ</t>
    </rPh>
    <phoneticPr fontId="2"/>
  </si>
  <si>
    <t>○</t>
    <phoneticPr fontId="2"/>
  </si>
  <si>
    <t>親族以外の成年後見人が選任されている場合は、身寄りのない高齢者とみなす。</t>
    <rPh sb="0" eb="2">
      <t>シンゾク</t>
    </rPh>
    <rPh sb="2" eb="4">
      <t>イガイ</t>
    </rPh>
    <rPh sb="5" eb="7">
      <t>セイネン</t>
    </rPh>
    <rPh sb="7" eb="10">
      <t>コウケンニン</t>
    </rPh>
    <rPh sb="11" eb="13">
      <t>センニン</t>
    </rPh>
    <rPh sb="18" eb="20">
      <t>バアイ</t>
    </rPh>
    <rPh sb="22" eb="24">
      <t>ミヨ</t>
    </rPh>
    <rPh sb="28" eb="31">
      <t>コウレイシャ</t>
    </rPh>
    <phoneticPr fontId="2"/>
  </si>
  <si>
    <t>○</t>
    <phoneticPr fontId="2"/>
  </si>
  <si>
    <t>№</t>
    <phoneticPr fontId="2"/>
  </si>
  <si>
    <t>職種</t>
    <rPh sb="0" eb="2">
      <t>ショクシュ</t>
    </rPh>
    <phoneticPr fontId="2"/>
  </si>
  <si>
    <t>継続して勤務</t>
    <rPh sb="0" eb="2">
      <t>ケイゾク</t>
    </rPh>
    <rPh sb="4" eb="6">
      <t>キンム</t>
    </rPh>
    <phoneticPr fontId="2"/>
  </si>
  <si>
    <t>退職</t>
    <rPh sb="0" eb="2">
      <t>タイショク</t>
    </rPh>
    <phoneticPr fontId="2"/>
  </si>
  <si>
    <t>職員定着率の割合</t>
    <rPh sb="0" eb="2">
      <t>ショクイン</t>
    </rPh>
    <rPh sb="2" eb="4">
      <t>テイチャク</t>
    </rPh>
    <rPh sb="4" eb="5">
      <t>リツ</t>
    </rPh>
    <phoneticPr fontId="19"/>
  </si>
  <si>
    <t>№</t>
    <phoneticPr fontId="19"/>
  </si>
  <si>
    <t>ポイント数</t>
    <rPh sb="4" eb="5">
      <t>スウ</t>
    </rPh>
    <phoneticPr fontId="2"/>
  </si>
  <si>
    <t>1</t>
    <phoneticPr fontId="2"/>
  </si>
  <si>
    <t>2</t>
    <phoneticPr fontId="2"/>
  </si>
  <si>
    <t>3</t>
    <phoneticPr fontId="2"/>
  </si>
  <si>
    <t>13</t>
    <phoneticPr fontId="2"/>
  </si>
  <si>
    <t>14</t>
    <phoneticPr fontId="2"/>
  </si>
  <si>
    <t>15</t>
    <phoneticPr fontId="2"/>
  </si>
  <si>
    <t>次世代への介護の魅力発信</t>
    <rPh sb="0" eb="3">
      <t>ジセダイ</t>
    </rPh>
    <rPh sb="5" eb="7">
      <t>カイゴ</t>
    </rPh>
    <rPh sb="8" eb="10">
      <t>ミリョク</t>
    </rPh>
    <rPh sb="10" eb="12">
      <t>ハッシン</t>
    </rPh>
    <phoneticPr fontId="2"/>
  </si>
  <si>
    <t>18</t>
    <phoneticPr fontId="2"/>
  </si>
  <si>
    <t>19</t>
    <phoneticPr fontId="2"/>
  </si>
  <si>
    <t>※年度途中に開設した施設は、開設日を基準日とする。（ただし、補助対象年度の１月１日までに開設した施設のみ）</t>
    <rPh sb="1" eb="3">
      <t>ネンド</t>
    </rPh>
    <rPh sb="3" eb="5">
      <t>トチュウ</t>
    </rPh>
    <rPh sb="6" eb="8">
      <t>カイセツ</t>
    </rPh>
    <rPh sb="10" eb="12">
      <t>シセツ</t>
    </rPh>
    <rPh sb="14" eb="17">
      <t>カイセツビ</t>
    </rPh>
    <rPh sb="18" eb="21">
      <t>キジュンビ</t>
    </rPh>
    <rPh sb="30" eb="32">
      <t>ホジョ</t>
    </rPh>
    <rPh sb="32" eb="34">
      <t>タイショウ</t>
    </rPh>
    <rPh sb="34" eb="36">
      <t>ネンド</t>
    </rPh>
    <rPh sb="36" eb="38">
      <t>トウネンド</t>
    </rPh>
    <rPh sb="38" eb="39">
      <t>ガツ</t>
    </rPh>
    <rPh sb="40" eb="41">
      <t>ニチ</t>
    </rPh>
    <rPh sb="44" eb="46">
      <t>カイセツ</t>
    </rPh>
    <rPh sb="48" eb="50">
      <t>シセツ</t>
    </rPh>
    <phoneticPr fontId="2"/>
  </si>
  <si>
    <t>第三者評価未受審による減額</t>
    <rPh sb="0" eb="1">
      <t>ダイ</t>
    </rPh>
    <rPh sb="1" eb="3">
      <t>サンシャ</t>
    </rPh>
    <rPh sb="3" eb="5">
      <t>ヒョウカ</t>
    </rPh>
    <rPh sb="5" eb="6">
      <t>ミ</t>
    </rPh>
    <rPh sb="6" eb="7">
      <t>ウケ</t>
    </rPh>
    <rPh sb="7" eb="8">
      <t>シン</t>
    </rPh>
    <rPh sb="11" eb="13">
      <t>ゲンガク</t>
    </rPh>
    <phoneticPr fontId="2"/>
  </si>
  <si>
    <t>施設名</t>
    <rPh sb="0" eb="2">
      <t>シセツ</t>
    </rPh>
    <rPh sb="2" eb="3">
      <t>メイ</t>
    </rPh>
    <phoneticPr fontId="2"/>
  </si>
  <si>
    <t>所在地</t>
    <rPh sb="0" eb="3">
      <t>ショザイチ</t>
    </rPh>
    <phoneticPr fontId="2"/>
  </si>
  <si>
    <t>定員</t>
    <rPh sb="0" eb="2">
      <t>テイイン</t>
    </rPh>
    <phoneticPr fontId="2"/>
  </si>
  <si>
    <t>１．特別区・市・西多摩</t>
    <rPh sb="2" eb="5">
      <t>トクベツク</t>
    </rPh>
    <rPh sb="6" eb="7">
      <t>シ</t>
    </rPh>
    <rPh sb="8" eb="11">
      <t>ニシタマ</t>
    </rPh>
    <phoneticPr fontId="2"/>
  </si>
  <si>
    <t>２．島しょ地域</t>
    <rPh sb="2" eb="3">
      <t>トウ</t>
    </rPh>
    <rPh sb="5" eb="7">
      <t>チイキ</t>
    </rPh>
    <phoneticPr fontId="2"/>
  </si>
  <si>
    <t>名</t>
    <rPh sb="0" eb="1">
      <t>メイ</t>
    </rPh>
    <phoneticPr fontId="2"/>
  </si>
  <si>
    <t>パターン（上記の選択後、自動的にパターンa-dが入るように）</t>
    <rPh sb="5" eb="7">
      <t>ジョウキ</t>
    </rPh>
    <rPh sb="8" eb="10">
      <t>センタク</t>
    </rPh>
    <rPh sb="10" eb="11">
      <t>ゴ</t>
    </rPh>
    <rPh sb="12" eb="15">
      <t>ジドウテキ</t>
    </rPh>
    <rPh sb="24" eb="25">
      <t>ハイ</t>
    </rPh>
    <phoneticPr fontId="2"/>
  </si>
  <si>
    <t>※パターンに応じて、集計する様式の箇所を変えて、施設規模を変える</t>
    <rPh sb="6" eb="7">
      <t>オウ</t>
    </rPh>
    <rPh sb="10" eb="12">
      <t>シュウケイ</t>
    </rPh>
    <rPh sb="14" eb="16">
      <t>ヨウシキ</t>
    </rPh>
    <rPh sb="17" eb="19">
      <t>カショ</t>
    </rPh>
    <rPh sb="20" eb="21">
      <t>カ</t>
    </rPh>
    <rPh sb="24" eb="26">
      <t>シセツ</t>
    </rPh>
    <rPh sb="26" eb="28">
      <t>キボ</t>
    </rPh>
    <rPh sb="29" eb="30">
      <t>カ</t>
    </rPh>
    <phoneticPr fontId="2"/>
  </si>
  <si>
    <t>獲得
ポイント</t>
    <rPh sb="0" eb="2">
      <t>カクトク</t>
    </rPh>
    <phoneticPr fontId="2"/>
  </si>
  <si>
    <t>施設区分</t>
    <rPh sb="0" eb="2">
      <t>シセツ</t>
    </rPh>
    <rPh sb="2" eb="4">
      <t>クブン</t>
    </rPh>
    <phoneticPr fontId="2"/>
  </si>
  <si>
    <t>１　施設の概要</t>
    <rPh sb="2" eb="4">
      <t>シセツ</t>
    </rPh>
    <rPh sb="5" eb="7">
      <t>ガイヨウ</t>
    </rPh>
    <phoneticPr fontId="2"/>
  </si>
  <si>
    <t>【介護・看護職員の増配置】</t>
    <rPh sb="1" eb="3">
      <t>カイゴ</t>
    </rPh>
    <rPh sb="4" eb="6">
      <t>カンゴ</t>
    </rPh>
    <rPh sb="6" eb="8">
      <t>ショクイン</t>
    </rPh>
    <rPh sb="9" eb="10">
      <t>ゾウ</t>
    </rPh>
    <rPh sb="10" eb="12">
      <t>ハイチ</t>
    </rPh>
    <phoneticPr fontId="2"/>
  </si>
  <si>
    <t>ボランティア内容</t>
    <rPh sb="6" eb="8">
      <t>ナイヨウ</t>
    </rPh>
    <phoneticPr fontId="19"/>
  </si>
  <si>
    <t>【ボランティアコーディネーターの配置】</t>
    <rPh sb="16" eb="18">
      <t>ハイチ</t>
    </rPh>
    <phoneticPr fontId="2"/>
  </si>
  <si>
    <t>障害者の雇用</t>
    <rPh sb="0" eb="3">
      <t>ショウガイシャ</t>
    </rPh>
    <rPh sb="4" eb="6">
      <t>コヨウ</t>
    </rPh>
    <phoneticPr fontId="2"/>
  </si>
  <si>
    <t>１　障害者の雇用状況</t>
    <rPh sb="2" eb="5">
      <t>ショウガイシャ</t>
    </rPh>
    <rPh sb="6" eb="8">
      <t>コヨウ</t>
    </rPh>
    <rPh sb="8" eb="10">
      <t>ジョウキョウ</t>
    </rPh>
    <phoneticPr fontId="2"/>
  </si>
  <si>
    <t>〇　</t>
    <phoneticPr fontId="2"/>
  </si>
  <si>
    <t>当該加算要件における障害者とは、次のいずれかの手帳を取得しているもの。</t>
    <rPh sb="0" eb="2">
      <t>トウガイ</t>
    </rPh>
    <rPh sb="2" eb="4">
      <t>カサン</t>
    </rPh>
    <rPh sb="4" eb="6">
      <t>ヨウケン</t>
    </rPh>
    <rPh sb="10" eb="13">
      <t>ショウガイシャ</t>
    </rPh>
    <rPh sb="16" eb="17">
      <t>ツギ</t>
    </rPh>
    <rPh sb="23" eb="25">
      <t>テチョウ</t>
    </rPh>
    <rPh sb="26" eb="28">
      <t>シュトク</t>
    </rPh>
    <phoneticPr fontId="2"/>
  </si>
  <si>
    <t>（「身体障害者手帳」「精神障害者保健福祉手帳」「療育手帳」のいずれか。）</t>
    <rPh sb="11" eb="13">
      <t>セイシン</t>
    </rPh>
    <rPh sb="13" eb="16">
      <t>ショウガイシャ</t>
    </rPh>
    <rPh sb="16" eb="18">
      <t>ホケン</t>
    </rPh>
    <rPh sb="18" eb="20">
      <t>フクシ</t>
    </rPh>
    <rPh sb="20" eb="22">
      <t>テチョウ</t>
    </rPh>
    <rPh sb="24" eb="26">
      <t>リョウイク</t>
    </rPh>
    <rPh sb="26" eb="28">
      <t>テチョウ</t>
    </rPh>
    <phoneticPr fontId="2"/>
  </si>
  <si>
    <t>【障害者の雇用】</t>
    <rPh sb="1" eb="4">
      <t>ショウガイシャ</t>
    </rPh>
    <rPh sb="5" eb="7">
      <t>コヨウ</t>
    </rPh>
    <phoneticPr fontId="2"/>
  </si>
  <si>
    <t>手帳（種類）</t>
    <rPh sb="0" eb="2">
      <t>テチョウ</t>
    </rPh>
    <rPh sb="3" eb="5">
      <t>シュルイ</t>
    </rPh>
    <phoneticPr fontId="2"/>
  </si>
  <si>
    <t>身体障害者手帳</t>
    <rPh sb="0" eb="2">
      <t>シンタイ</t>
    </rPh>
    <rPh sb="2" eb="4">
      <t>ショウガイ</t>
    </rPh>
    <rPh sb="4" eb="5">
      <t>シャ</t>
    </rPh>
    <rPh sb="5" eb="7">
      <t>テチョウ</t>
    </rPh>
    <phoneticPr fontId="2"/>
  </si>
  <si>
    <t>精神障害者保健福祉手帳</t>
    <rPh sb="0" eb="2">
      <t>セイシン</t>
    </rPh>
    <rPh sb="2" eb="5">
      <t>ショウガイシャ</t>
    </rPh>
    <rPh sb="5" eb="7">
      <t>ホケン</t>
    </rPh>
    <rPh sb="7" eb="9">
      <t>フクシ</t>
    </rPh>
    <rPh sb="9" eb="11">
      <t>テチョウ</t>
    </rPh>
    <phoneticPr fontId="2"/>
  </si>
  <si>
    <t>療育手帳</t>
    <rPh sb="0" eb="2">
      <t>リョウイク</t>
    </rPh>
    <rPh sb="2" eb="4">
      <t>テチョウ</t>
    </rPh>
    <phoneticPr fontId="2"/>
  </si>
  <si>
    <t>　</t>
    <phoneticPr fontId="2"/>
  </si>
  <si>
    <t>〇 当該加算要件における障害者とは、次のいずれかの手帳を取得しているもの。　</t>
    <phoneticPr fontId="2"/>
  </si>
  <si>
    <t>（「身体障害者手帳」「精神障害者保健福祉手帳」「療育手帳」のいずれか。）</t>
    <phoneticPr fontId="2"/>
  </si>
  <si>
    <t>【身寄りのない高齢者の受入れ】</t>
    <rPh sb="1" eb="3">
      <t>ミヨ</t>
    </rPh>
    <rPh sb="7" eb="10">
      <t>コウレイシャ</t>
    </rPh>
    <rPh sb="11" eb="13">
      <t>ウケイレ</t>
    </rPh>
    <phoneticPr fontId="2"/>
  </si>
  <si>
    <t>性別</t>
    <rPh sb="0" eb="2">
      <t>セイベツ</t>
    </rPh>
    <phoneticPr fontId="2"/>
  </si>
  <si>
    <t>男性</t>
    <rPh sb="0" eb="2">
      <t>ダンセイ</t>
    </rPh>
    <phoneticPr fontId="2"/>
  </si>
  <si>
    <t>女性</t>
    <rPh sb="0" eb="2">
      <t>ジョセイ</t>
    </rPh>
    <phoneticPr fontId="2"/>
  </si>
  <si>
    <t>締結日</t>
    <rPh sb="0" eb="2">
      <t>テイケツ</t>
    </rPh>
    <rPh sb="2" eb="3">
      <t>ビ</t>
    </rPh>
    <phoneticPr fontId="2"/>
  </si>
  <si>
    <t>その他</t>
    <rPh sb="2" eb="3">
      <t>タ</t>
    </rPh>
    <phoneticPr fontId="2"/>
  </si>
  <si>
    <t>島しょにおける人材確保</t>
    <rPh sb="0" eb="1">
      <t>トウ</t>
    </rPh>
    <rPh sb="7" eb="9">
      <t>ジンザイ</t>
    </rPh>
    <rPh sb="9" eb="11">
      <t>カクホ</t>
    </rPh>
    <phoneticPr fontId="2"/>
  </si>
  <si>
    <t>【島しょにおける人材確保】</t>
    <rPh sb="1" eb="2">
      <t>トウ</t>
    </rPh>
    <rPh sb="8" eb="10">
      <t>ジンザイ</t>
    </rPh>
    <rPh sb="10" eb="12">
      <t>カクホ</t>
    </rPh>
    <phoneticPr fontId="2"/>
  </si>
  <si>
    <t>職員氏名</t>
    <rPh sb="0" eb="2">
      <t>ショクイン</t>
    </rPh>
    <rPh sb="2" eb="4">
      <t>シメイ</t>
    </rPh>
    <phoneticPr fontId="2"/>
  </si>
  <si>
    <t>研修年月日</t>
    <rPh sb="0" eb="2">
      <t>ケンシュウ</t>
    </rPh>
    <rPh sb="2" eb="5">
      <t>ネンガッピ</t>
    </rPh>
    <phoneticPr fontId="2"/>
  </si>
  <si>
    <t>校</t>
    <rPh sb="0" eb="1">
      <t>コウ</t>
    </rPh>
    <phoneticPr fontId="2"/>
  </si>
  <si>
    <t>【次世代への介護の魅力発信】</t>
    <rPh sb="1" eb="4">
      <t>ジセダイ</t>
    </rPh>
    <rPh sb="6" eb="8">
      <t>カイゴ</t>
    </rPh>
    <rPh sb="9" eb="11">
      <t>ミリョク</t>
    </rPh>
    <rPh sb="11" eb="13">
      <t>ハッシン</t>
    </rPh>
    <phoneticPr fontId="2"/>
  </si>
  <si>
    <t>期間</t>
    <rPh sb="0" eb="2">
      <t>キカン</t>
    </rPh>
    <phoneticPr fontId="2"/>
  </si>
  <si>
    <t>団体名</t>
    <rPh sb="0" eb="2">
      <t>ダンタイ</t>
    </rPh>
    <rPh sb="2" eb="3">
      <t>メイ</t>
    </rPh>
    <phoneticPr fontId="2"/>
  </si>
  <si>
    <t>人数</t>
    <rPh sb="0" eb="2">
      <t>ニンズウ</t>
    </rPh>
    <phoneticPr fontId="2"/>
  </si>
  <si>
    <t>【他の社会福祉法人等との連携による人材育成】</t>
    <rPh sb="1" eb="2">
      <t>タ</t>
    </rPh>
    <rPh sb="3" eb="5">
      <t>シャカイ</t>
    </rPh>
    <rPh sb="5" eb="7">
      <t>フクシ</t>
    </rPh>
    <rPh sb="7" eb="9">
      <t>ホウジン</t>
    </rPh>
    <rPh sb="9" eb="10">
      <t>トウ</t>
    </rPh>
    <rPh sb="12" eb="14">
      <t>レンケイ</t>
    </rPh>
    <rPh sb="17" eb="19">
      <t>ジンザイ</t>
    </rPh>
    <rPh sb="19" eb="21">
      <t>イクセイ</t>
    </rPh>
    <phoneticPr fontId="2"/>
  </si>
  <si>
    <t>実施年月日</t>
    <rPh sb="0" eb="2">
      <t>ジッシ</t>
    </rPh>
    <rPh sb="2" eb="5">
      <t>ネンガッピ</t>
    </rPh>
    <phoneticPr fontId="2"/>
  </si>
  <si>
    <t>連携先</t>
    <rPh sb="0" eb="2">
      <t>レンケイ</t>
    </rPh>
    <rPh sb="2" eb="3">
      <t>サキ</t>
    </rPh>
    <phoneticPr fontId="2"/>
  </si>
  <si>
    <t>内容</t>
    <rPh sb="0" eb="2">
      <t>ナイヨウ</t>
    </rPh>
    <phoneticPr fontId="2"/>
  </si>
  <si>
    <t>研修</t>
    <rPh sb="0" eb="2">
      <t>ケンシュウ</t>
    </rPh>
    <phoneticPr fontId="2"/>
  </si>
  <si>
    <t>人材交流</t>
    <rPh sb="0" eb="2">
      <t>ジンザイ</t>
    </rPh>
    <rPh sb="2" eb="4">
      <t>コウリュウ</t>
    </rPh>
    <phoneticPr fontId="2"/>
  </si>
  <si>
    <t>【講座・サロン等の開催】</t>
    <rPh sb="1" eb="3">
      <t>コウザ</t>
    </rPh>
    <rPh sb="7" eb="8">
      <t>トウ</t>
    </rPh>
    <rPh sb="9" eb="11">
      <t>カイサイ</t>
    </rPh>
    <phoneticPr fontId="2"/>
  </si>
  <si>
    <t>講座・サロン等の詳細</t>
    <rPh sb="0" eb="2">
      <t>コウザ</t>
    </rPh>
    <rPh sb="6" eb="7">
      <t>トウ</t>
    </rPh>
    <rPh sb="8" eb="10">
      <t>ショウサイ</t>
    </rPh>
    <phoneticPr fontId="2"/>
  </si>
  <si>
    <t>補助の有無</t>
    <rPh sb="0" eb="2">
      <t>ホジョ</t>
    </rPh>
    <rPh sb="3" eb="5">
      <t>ウム</t>
    </rPh>
    <phoneticPr fontId="2"/>
  </si>
  <si>
    <t>介護予防教室</t>
    <rPh sb="0" eb="6">
      <t>カイゴヨボウキョウシツ</t>
    </rPh>
    <phoneticPr fontId="2"/>
  </si>
  <si>
    <t>地域サロン</t>
    <rPh sb="0" eb="2">
      <t>チイキ</t>
    </rPh>
    <phoneticPr fontId="2"/>
  </si>
  <si>
    <t>家族介護教室</t>
    <rPh sb="0" eb="6">
      <t>カゾクカイゴキョウシツ</t>
    </rPh>
    <phoneticPr fontId="2"/>
  </si>
  <si>
    <t>認知症カフェ</t>
    <rPh sb="0" eb="3">
      <t>ニンチショウ</t>
    </rPh>
    <phoneticPr fontId="2"/>
  </si>
  <si>
    <t>子供食堂</t>
    <rPh sb="0" eb="2">
      <t>コドモ</t>
    </rPh>
    <rPh sb="2" eb="4">
      <t>ショクドウ</t>
    </rPh>
    <phoneticPr fontId="2"/>
  </si>
  <si>
    <t>会食サービス</t>
    <rPh sb="0" eb="2">
      <t>カイショク</t>
    </rPh>
    <phoneticPr fontId="2"/>
  </si>
  <si>
    <t>無</t>
    <rPh sb="0" eb="1">
      <t>ナシ</t>
    </rPh>
    <phoneticPr fontId="2"/>
  </si>
  <si>
    <t>有</t>
    <rPh sb="0" eb="1">
      <t>アリ</t>
    </rPh>
    <phoneticPr fontId="2"/>
  </si>
  <si>
    <t>施設所在地</t>
    <rPh sb="0" eb="2">
      <t>シセツ</t>
    </rPh>
    <rPh sb="2" eb="5">
      <t>ショザイチ</t>
    </rPh>
    <phoneticPr fontId="2"/>
  </si>
  <si>
    <t>パターン（自動入力）</t>
    <rPh sb="5" eb="7">
      <t>ジドウ</t>
    </rPh>
    <rPh sb="7" eb="9">
      <t>ニュウリョク</t>
    </rPh>
    <phoneticPr fontId="2"/>
  </si>
  <si>
    <t>○</t>
    <phoneticPr fontId="2"/>
  </si>
  <si>
    <t>パターンは、「施設所在地」と「定員」を入力することにより自動的に入力される。</t>
    <rPh sb="7" eb="9">
      <t>シセツ</t>
    </rPh>
    <rPh sb="9" eb="12">
      <t>ショザイチ</t>
    </rPh>
    <rPh sb="15" eb="17">
      <t>テイイン</t>
    </rPh>
    <rPh sb="19" eb="21">
      <t>ニュウリョク</t>
    </rPh>
    <rPh sb="28" eb="31">
      <t>ジドウテキ</t>
    </rPh>
    <rPh sb="32" eb="34">
      <t>ニュウリョク</t>
    </rPh>
    <phoneticPr fontId="2"/>
  </si>
  <si>
    <t>３　【凡例】パターンについて</t>
    <rPh sb="3" eb="5">
      <t>ハンレイ</t>
    </rPh>
    <phoneticPr fontId="2"/>
  </si>
  <si>
    <t>〇</t>
    <phoneticPr fontId="2"/>
  </si>
  <si>
    <t>①については回数を入力すること（その他は自動計算）。</t>
    <rPh sb="6" eb="8">
      <t>カイスウ</t>
    </rPh>
    <rPh sb="9" eb="11">
      <t>ニュウリョク</t>
    </rPh>
    <rPh sb="18" eb="19">
      <t>タ</t>
    </rPh>
    <rPh sb="20" eb="22">
      <t>ジドウ</t>
    </rPh>
    <rPh sb="22" eb="24">
      <t>ケイサン</t>
    </rPh>
    <phoneticPr fontId="2"/>
  </si>
  <si>
    <t>適否</t>
    <rPh sb="0" eb="2">
      <t>テキヒ</t>
    </rPh>
    <phoneticPr fontId="2"/>
  </si>
  <si>
    <t>①、②については回数を入力すること（その他は自動計算）。</t>
    <rPh sb="8" eb="10">
      <t>カイスウ</t>
    </rPh>
    <rPh sb="11" eb="13">
      <t>ニュウリョク</t>
    </rPh>
    <rPh sb="20" eb="21">
      <t>タ</t>
    </rPh>
    <rPh sb="22" eb="24">
      <t>ジドウ</t>
    </rPh>
    <rPh sb="24" eb="26">
      <t>ケイサン</t>
    </rPh>
    <phoneticPr fontId="2"/>
  </si>
  <si>
    <t>講座・サロン等の開催</t>
    <rPh sb="0" eb="2">
      <t>コウザサ</t>
    </rPh>
    <rPh sb="4" eb="10">
      <t>イ</t>
    </rPh>
    <phoneticPr fontId="2"/>
  </si>
  <si>
    <t>主な対象者</t>
    <rPh sb="0" eb="1">
      <t>オモ</t>
    </rPh>
    <rPh sb="2" eb="4">
      <t>タイショウ</t>
    </rPh>
    <rPh sb="4" eb="5">
      <t>シャ</t>
    </rPh>
    <phoneticPr fontId="2"/>
  </si>
  <si>
    <t>１．配食サービスの実施について</t>
    <rPh sb="2" eb="4">
      <t>ハイショク</t>
    </rPh>
    <rPh sb="9" eb="11">
      <t>ジッシ</t>
    </rPh>
    <phoneticPr fontId="2"/>
  </si>
  <si>
    <t>実施月</t>
    <rPh sb="0" eb="2">
      <t>ジッシ</t>
    </rPh>
    <rPh sb="2" eb="3">
      <t>ツキ</t>
    </rPh>
    <phoneticPr fontId="2"/>
  </si>
  <si>
    <t>４月</t>
    <rPh sb="1" eb="2">
      <t>ガツ</t>
    </rPh>
    <phoneticPr fontId="2"/>
  </si>
  <si>
    <t>５月</t>
  </si>
  <si>
    <t>６月</t>
  </si>
  <si>
    <t>７月</t>
  </si>
  <si>
    <t>８月</t>
  </si>
  <si>
    <t>９月</t>
  </si>
  <si>
    <t>１０月</t>
  </si>
  <si>
    <t>１１月</t>
  </si>
  <si>
    <t>１２月</t>
  </si>
  <si>
    <t>１月</t>
  </si>
  <si>
    <t>２月</t>
  </si>
  <si>
    <t>３月</t>
  </si>
  <si>
    <t>延べ人数</t>
    <rPh sb="0" eb="1">
      <t>ノ</t>
    </rPh>
    <rPh sb="2" eb="4">
      <t>ニンズウ</t>
    </rPh>
    <phoneticPr fontId="2"/>
  </si>
  <si>
    <t>（内訳）</t>
    <rPh sb="1" eb="3">
      <t>ウチワケ</t>
    </rPh>
    <phoneticPr fontId="2"/>
  </si>
  <si>
    <t>開催回数</t>
    <rPh sb="0" eb="2">
      <t>カイサイ</t>
    </rPh>
    <rPh sb="2" eb="4">
      <t>カイスウ</t>
    </rPh>
    <phoneticPr fontId="2"/>
  </si>
  <si>
    <t>実施主体</t>
    <rPh sb="0" eb="2">
      <t>ジッシ</t>
    </rPh>
    <rPh sb="2" eb="4">
      <t>シュタイ</t>
    </rPh>
    <phoneticPr fontId="2"/>
  </si>
  <si>
    <t>研修名・内容（※）</t>
    <rPh sb="0" eb="2">
      <t>ケンシュウ</t>
    </rPh>
    <rPh sb="2" eb="3">
      <t>メイ</t>
    </rPh>
    <rPh sb="4" eb="6">
      <t>ナイヨウ</t>
    </rPh>
    <phoneticPr fontId="2"/>
  </si>
  <si>
    <t>（※）研修名から内容を推測できない場合は、内容を記載してください。</t>
    <rPh sb="3" eb="5">
      <t>ケンシュウ</t>
    </rPh>
    <rPh sb="5" eb="6">
      <t>メイ</t>
    </rPh>
    <rPh sb="8" eb="10">
      <t>ナイヨウ</t>
    </rPh>
    <rPh sb="11" eb="13">
      <t>スイソク</t>
    </rPh>
    <rPh sb="17" eb="19">
      <t>バアイ</t>
    </rPh>
    <rPh sb="21" eb="23">
      <t>ナイヨウ</t>
    </rPh>
    <rPh sb="24" eb="26">
      <t>キサイ</t>
    </rPh>
    <phoneticPr fontId="2"/>
  </si>
  <si>
    <t>受講者数</t>
    <rPh sb="0" eb="3">
      <t>ジュコウシャ</t>
    </rPh>
    <rPh sb="3" eb="4">
      <t>スウ</t>
    </rPh>
    <phoneticPr fontId="2"/>
  </si>
  <si>
    <t>生年月日</t>
    <rPh sb="0" eb="2">
      <t>セイネン</t>
    </rPh>
    <rPh sb="2" eb="4">
      <t>ガッピ</t>
    </rPh>
    <phoneticPr fontId="2"/>
  </si>
  <si>
    <t>１．赴任旅費の支給及び住宅手当の支給等状況について</t>
    <rPh sb="2" eb="6">
      <t>フニンリョヒ</t>
    </rPh>
    <rPh sb="7" eb="9">
      <t>シキュウ</t>
    </rPh>
    <rPh sb="9" eb="10">
      <t>オヨ</t>
    </rPh>
    <rPh sb="11" eb="13">
      <t>ジュウタク</t>
    </rPh>
    <rPh sb="13" eb="15">
      <t>テアテ</t>
    </rPh>
    <rPh sb="16" eb="18">
      <t>シキュウ</t>
    </rPh>
    <rPh sb="18" eb="19">
      <t>トウ</t>
    </rPh>
    <rPh sb="19" eb="21">
      <t>ジョウキョウ</t>
    </rPh>
    <phoneticPr fontId="2"/>
  </si>
  <si>
    <t>赴任旅費</t>
    <rPh sb="0" eb="2">
      <t>フニン</t>
    </rPh>
    <rPh sb="2" eb="4">
      <t>リョヒ</t>
    </rPh>
    <phoneticPr fontId="2"/>
  </si>
  <si>
    <t>住居手当</t>
    <phoneticPr fontId="2"/>
  </si>
  <si>
    <t>その他
（取組み内容を記載）</t>
    <rPh sb="2" eb="3">
      <t>タ</t>
    </rPh>
    <rPh sb="5" eb="6">
      <t>ト</t>
    </rPh>
    <rPh sb="6" eb="7">
      <t>ク</t>
    </rPh>
    <rPh sb="8" eb="10">
      <t>ナイヨウ</t>
    </rPh>
    <rPh sb="11" eb="13">
      <t>キサイ</t>
    </rPh>
    <phoneticPr fontId="2"/>
  </si>
  <si>
    <t>研修年月日または期間</t>
    <rPh sb="0" eb="2">
      <t>ケンシュウ</t>
    </rPh>
    <rPh sb="2" eb="5">
      <t>ネンガッピ</t>
    </rPh>
    <rPh sb="8" eb="10">
      <t>キカン</t>
    </rPh>
    <phoneticPr fontId="2"/>
  </si>
  <si>
    <t>研修名（※）</t>
    <rPh sb="0" eb="2">
      <t>ケンシュウ</t>
    </rPh>
    <rPh sb="2" eb="3">
      <t>メイ</t>
    </rPh>
    <phoneticPr fontId="2"/>
  </si>
  <si>
    <t>受講者氏名</t>
    <rPh sb="0" eb="3">
      <t>ジュコウシャ</t>
    </rPh>
    <rPh sb="3" eb="5">
      <t>シメイ</t>
    </rPh>
    <phoneticPr fontId="2"/>
  </si>
  <si>
    <t>（※）研修名から内容が推測出来ない場合は、内容を記載してください。</t>
    <rPh sb="3" eb="6">
      <t>ケンシュウメイ</t>
    </rPh>
    <rPh sb="8" eb="10">
      <t>ナイヨウ</t>
    </rPh>
    <rPh sb="11" eb="13">
      <t>スイソク</t>
    </rPh>
    <rPh sb="13" eb="15">
      <t>デキ</t>
    </rPh>
    <rPh sb="17" eb="19">
      <t>バアイ</t>
    </rPh>
    <rPh sb="21" eb="23">
      <t>ナイヨウ</t>
    </rPh>
    <rPh sb="24" eb="26">
      <t>キサイ</t>
    </rPh>
    <phoneticPr fontId="2"/>
  </si>
  <si>
    <t>①については氏名を入力すること。</t>
    <rPh sb="6" eb="8">
      <t>シメイ</t>
    </rPh>
    <rPh sb="9" eb="11">
      <t>ニュウリョク</t>
    </rPh>
    <phoneticPr fontId="2"/>
  </si>
  <si>
    <t>協定書に記載がある場合は、〇を記入→</t>
    <phoneticPr fontId="2"/>
  </si>
  <si>
    <t>地震災害</t>
    <rPh sb="0" eb="2">
      <t>ジシン</t>
    </rPh>
    <rPh sb="2" eb="4">
      <t>サイガイ</t>
    </rPh>
    <phoneticPr fontId="2"/>
  </si>
  <si>
    <t>風水害</t>
    <rPh sb="0" eb="3">
      <t>フウスイガイ</t>
    </rPh>
    <phoneticPr fontId="2"/>
  </si>
  <si>
    <t>火災</t>
    <rPh sb="0" eb="2">
      <t>カサイ</t>
    </rPh>
    <phoneticPr fontId="2"/>
  </si>
  <si>
    <t>避難所の開設マニュアルの有無</t>
    <rPh sb="0" eb="3">
      <t>ヒナンジョ</t>
    </rPh>
    <rPh sb="4" eb="6">
      <t>カイセツ</t>
    </rPh>
    <rPh sb="12" eb="14">
      <t>ウム</t>
    </rPh>
    <phoneticPr fontId="2"/>
  </si>
  <si>
    <t>人</t>
    <rPh sb="0" eb="1">
      <t>ニン</t>
    </rPh>
    <phoneticPr fontId="2"/>
  </si>
  <si>
    <t>《注意事項》　施設において保管すべき書類</t>
    <rPh sb="1" eb="5">
      <t>チュウイジコウ</t>
    </rPh>
    <rPh sb="7" eb="9">
      <t>シセツ</t>
    </rPh>
    <rPh sb="13" eb="15">
      <t>ホカン</t>
    </rPh>
    <rPh sb="18" eb="20">
      <t>ショルイ</t>
    </rPh>
    <phoneticPr fontId="2"/>
  </si>
  <si>
    <t>看護職員の常勤換算数</t>
    <rPh sb="0" eb="2">
      <t>カンゴ</t>
    </rPh>
    <rPh sb="2" eb="4">
      <t>ショクイン</t>
    </rPh>
    <rPh sb="5" eb="7">
      <t>ジョウキン</t>
    </rPh>
    <rPh sb="7" eb="9">
      <t>カンサン</t>
    </rPh>
    <rPh sb="9" eb="10">
      <t>スウ</t>
    </rPh>
    <phoneticPr fontId="2"/>
  </si>
  <si>
    <t>延べ</t>
    <rPh sb="0" eb="1">
      <t>ノ</t>
    </rPh>
    <phoneticPr fontId="2"/>
  </si>
  <si>
    <t>日付</t>
    <rPh sb="0" eb="2">
      <t>ヒヅケ</t>
    </rPh>
    <phoneticPr fontId="19"/>
  </si>
  <si>
    <t>　〇</t>
    <phoneticPr fontId="2"/>
  </si>
  <si>
    <t>１．福祉避難所としての指定等</t>
    <rPh sb="2" eb="7">
      <t>フクシヒナンジョ</t>
    </rPh>
    <rPh sb="11" eb="13">
      <t>シテイ</t>
    </rPh>
    <rPh sb="13" eb="14">
      <t>トウ</t>
    </rPh>
    <phoneticPr fontId="2"/>
  </si>
  <si>
    <t>協定等で想定されている災害</t>
    <rPh sb="0" eb="2">
      <t>キョウテイ</t>
    </rPh>
    <rPh sb="2" eb="3">
      <t>トウ</t>
    </rPh>
    <rPh sb="4" eb="6">
      <t>ソウテイ</t>
    </rPh>
    <rPh sb="11" eb="13">
      <t>サイガイ</t>
    </rPh>
    <phoneticPr fontId="2"/>
  </si>
  <si>
    <t>２．避難所を運営するための態勢整備</t>
    <rPh sb="2" eb="5">
      <t>ヒナンジョ</t>
    </rPh>
    <rPh sb="6" eb="8">
      <t>ウンエイ</t>
    </rPh>
    <rPh sb="13" eb="15">
      <t>タイセイ</t>
    </rPh>
    <rPh sb="15" eb="17">
      <t>セイビ</t>
    </rPh>
    <phoneticPr fontId="2"/>
  </si>
  <si>
    <t>・実施している取組みの該当欄にその内容を記入してください。</t>
    <rPh sb="1" eb="3">
      <t>ジッシ</t>
    </rPh>
    <rPh sb="7" eb="8">
      <t>ト</t>
    </rPh>
    <rPh sb="8" eb="9">
      <t>ク</t>
    </rPh>
    <rPh sb="11" eb="13">
      <t>ガイトウ</t>
    </rPh>
    <rPh sb="13" eb="14">
      <t>ラン</t>
    </rPh>
    <rPh sb="17" eb="19">
      <t>ナイヨウ</t>
    </rPh>
    <rPh sb="20" eb="22">
      <t>キニュウ</t>
    </rPh>
    <phoneticPr fontId="2"/>
  </si>
  <si>
    <t>（１）避難者を受入れるための備蓄</t>
    <rPh sb="3" eb="6">
      <t>ヒナンシャ</t>
    </rPh>
    <rPh sb="7" eb="9">
      <t>ウケイ</t>
    </rPh>
    <rPh sb="14" eb="16">
      <t>ビチク</t>
    </rPh>
    <phoneticPr fontId="2"/>
  </si>
  <si>
    <t>災害発生時の支援マニュアル等の有無</t>
    <rPh sb="0" eb="2">
      <t>サイガイ</t>
    </rPh>
    <rPh sb="2" eb="4">
      <t>ハッセイ</t>
    </rPh>
    <rPh sb="4" eb="5">
      <t>ジ</t>
    </rPh>
    <rPh sb="6" eb="8">
      <t>シエン</t>
    </rPh>
    <rPh sb="13" eb="14">
      <t>トウ</t>
    </rPh>
    <rPh sb="15" eb="17">
      <t>ウム</t>
    </rPh>
    <phoneticPr fontId="2"/>
  </si>
  <si>
    <t>２．災害発生時の態勢整備</t>
    <rPh sb="2" eb="4">
      <t>サイガイ</t>
    </rPh>
    <rPh sb="4" eb="6">
      <t>ハッセイ</t>
    </rPh>
    <rPh sb="6" eb="7">
      <t>ジ</t>
    </rPh>
    <rPh sb="8" eb="10">
      <t>タイセイ</t>
    </rPh>
    <rPh sb="10" eb="12">
      <t>セイビ</t>
    </rPh>
    <phoneticPr fontId="2"/>
  </si>
  <si>
    <t>策定日</t>
    <rPh sb="0" eb="2">
      <t>サクテイ</t>
    </rPh>
    <rPh sb="2" eb="3">
      <t>ヒ</t>
    </rPh>
    <phoneticPr fontId="2"/>
  </si>
  <si>
    <t>計画で想定されている災害</t>
    <rPh sb="0" eb="2">
      <t>ケイカク</t>
    </rPh>
    <rPh sb="3" eb="5">
      <t>ソウテイ</t>
    </rPh>
    <rPh sb="10" eb="12">
      <t>サイガイ</t>
    </rPh>
    <phoneticPr fontId="2"/>
  </si>
  <si>
    <t>計画書に記載がある場合は、〇を記入→</t>
    <rPh sb="0" eb="2">
      <t>ケイカク</t>
    </rPh>
    <rPh sb="2" eb="3">
      <t>ショ</t>
    </rPh>
    <phoneticPr fontId="2"/>
  </si>
  <si>
    <t>事業継続計画の有無</t>
    <rPh sb="0" eb="6">
      <t>ジギョウケイゾクケイカク</t>
    </rPh>
    <rPh sb="7" eb="9">
      <t>ウム</t>
    </rPh>
    <phoneticPr fontId="2"/>
  </si>
  <si>
    <t>種別</t>
    <rPh sb="0" eb="2">
      <t>シュベツ</t>
    </rPh>
    <phoneticPr fontId="2"/>
  </si>
  <si>
    <t>実施日数</t>
    <rPh sb="0" eb="2">
      <t>ジッシ</t>
    </rPh>
    <rPh sb="2" eb="4">
      <t>ニッスウ</t>
    </rPh>
    <phoneticPr fontId="2"/>
  </si>
  <si>
    <t>補助の
有無</t>
    <rPh sb="0" eb="2">
      <t>ホジョ</t>
    </rPh>
    <rPh sb="4" eb="6">
      <t>ウム</t>
    </rPh>
    <phoneticPr fontId="2"/>
  </si>
  <si>
    <t>《注意事項》施設において保管すべき書類</t>
    <rPh sb="1" eb="5">
      <t>チュウイジコウ</t>
    </rPh>
    <rPh sb="6" eb="8">
      <t>シセツ</t>
    </rPh>
    <rPh sb="12" eb="14">
      <t>ホカン</t>
    </rPh>
    <rPh sb="17" eb="19">
      <t>ショルイ</t>
    </rPh>
    <phoneticPr fontId="2"/>
  </si>
  <si>
    <t>島しょ地域外における研修へ参加したことがわかるもの</t>
    <rPh sb="0" eb="1">
      <t>トウ</t>
    </rPh>
    <rPh sb="3" eb="6">
      <t>チイキガイ</t>
    </rPh>
    <rPh sb="10" eb="12">
      <t>ケンシュウ</t>
    </rPh>
    <rPh sb="13" eb="15">
      <t>サンカ</t>
    </rPh>
    <phoneticPr fontId="2"/>
  </si>
  <si>
    <t>旅費や住居手当の一部負担実績がわかるもの</t>
    <rPh sb="0" eb="2">
      <t>リョヒ</t>
    </rPh>
    <rPh sb="3" eb="5">
      <t>ジュウキョ</t>
    </rPh>
    <rPh sb="5" eb="7">
      <t>テアテ</t>
    </rPh>
    <rPh sb="8" eb="10">
      <t>イチブ</t>
    </rPh>
    <rPh sb="10" eb="12">
      <t>フタン</t>
    </rPh>
    <rPh sb="12" eb="14">
      <t>ジッセキ</t>
    </rPh>
    <phoneticPr fontId="2"/>
  </si>
  <si>
    <t>研修会場が所在する区市町村</t>
    <rPh sb="0" eb="2">
      <t>ケンシュウ</t>
    </rPh>
    <rPh sb="2" eb="4">
      <t>カイジョウ</t>
    </rPh>
    <rPh sb="5" eb="7">
      <t>ショザイ</t>
    </rPh>
    <rPh sb="9" eb="10">
      <t>ク</t>
    </rPh>
    <rPh sb="10" eb="13">
      <t>シチョウソン</t>
    </rPh>
    <phoneticPr fontId="2"/>
  </si>
  <si>
    <t>身寄りのない高齢者の受入れの実績がわかる資料</t>
    <rPh sb="0" eb="2">
      <t>ミヨ</t>
    </rPh>
    <rPh sb="6" eb="9">
      <t>コウレイシャ</t>
    </rPh>
    <rPh sb="10" eb="12">
      <t>ウケイ</t>
    </rPh>
    <rPh sb="14" eb="16">
      <t>ジッセキ</t>
    </rPh>
    <rPh sb="20" eb="22">
      <t>シリョウ</t>
    </rPh>
    <phoneticPr fontId="2"/>
  </si>
  <si>
    <t>研修や人材交流の実施記録</t>
    <rPh sb="0" eb="2">
      <t>ケンシュウ</t>
    </rPh>
    <rPh sb="3" eb="5">
      <t>ジンザイ</t>
    </rPh>
    <rPh sb="5" eb="7">
      <t>コウリュウ</t>
    </rPh>
    <rPh sb="8" eb="10">
      <t>ジッシ</t>
    </rPh>
    <rPh sb="10" eb="12">
      <t>キロク</t>
    </rPh>
    <phoneticPr fontId="2"/>
  </si>
  <si>
    <t>受入れの実績がわかる資料</t>
    <rPh sb="0" eb="2">
      <t>ウケイ</t>
    </rPh>
    <rPh sb="4" eb="6">
      <t>ジッセキ</t>
    </rPh>
    <rPh sb="10" eb="12">
      <t>シリョウ</t>
    </rPh>
    <phoneticPr fontId="2"/>
  </si>
  <si>
    <t>新たに当該加算を取得した場合は、コーディネーターの辞令（写）</t>
    <phoneticPr fontId="2"/>
  </si>
  <si>
    <t>〇　在籍</t>
    <rPh sb="2" eb="4">
      <t>ザイセキ</t>
    </rPh>
    <phoneticPr fontId="2"/>
  </si>
  <si>
    <t>×　退職</t>
    <rPh sb="2" eb="4">
      <t>タイショク</t>
    </rPh>
    <phoneticPr fontId="2"/>
  </si>
  <si>
    <t>講座・サロン等の開催</t>
    <rPh sb="0" eb="2">
      <t>コウザ</t>
    </rPh>
    <rPh sb="6" eb="7">
      <t>トウ</t>
    </rPh>
    <rPh sb="8" eb="10">
      <t>カイサイ</t>
    </rPh>
    <phoneticPr fontId="2"/>
  </si>
  <si>
    <t>〇　当該法人の他施設に異動</t>
    <rPh sb="2" eb="4">
      <t>トウガイ</t>
    </rPh>
    <rPh sb="4" eb="6">
      <t>ホウジン</t>
    </rPh>
    <rPh sb="7" eb="8">
      <t>タ</t>
    </rPh>
    <rPh sb="8" eb="10">
      <t>シセツ</t>
    </rPh>
    <rPh sb="11" eb="13">
      <t>イドウ</t>
    </rPh>
    <phoneticPr fontId="2"/>
  </si>
  <si>
    <t>【福祉避難所としての訓練等の実施】</t>
    <rPh sb="1" eb="6">
      <t>フクシヒナンジョ</t>
    </rPh>
    <rPh sb="10" eb="12">
      <t>クンレン</t>
    </rPh>
    <rPh sb="12" eb="13">
      <t>トウ</t>
    </rPh>
    <rPh sb="14" eb="16">
      <t>ジッシ</t>
    </rPh>
    <phoneticPr fontId="2"/>
  </si>
  <si>
    <t>【事業継続計画に基づく訓練の実施】</t>
    <rPh sb="1" eb="3">
      <t>ジギョウ</t>
    </rPh>
    <rPh sb="3" eb="5">
      <t>ケイゾク</t>
    </rPh>
    <rPh sb="5" eb="7">
      <t>ケイカク</t>
    </rPh>
    <rPh sb="8" eb="9">
      <t>モト</t>
    </rPh>
    <rPh sb="11" eb="13">
      <t>クンレン</t>
    </rPh>
    <rPh sb="14" eb="16">
      <t>ジッシ</t>
    </rPh>
    <phoneticPr fontId="2"/>
  </si>
  <si>
    <t>常勤職員数</t>
    <rPh sb="0" eb="2">
      <t>ジョウキン</t>
    </rPh>
    <rPh sb="2" eb="4">
      <t>ショクイン</t>
    </rPh>
    <rPh sb="4" eb="5">
      <t>スウ</t>
    </rPh>
    <phoneticPr fontId="2"/>
  </si>
  <si>
    <t>非常勤職員
（常勤換算後）</t>
    <rPh sb="0" eb="3">
      <t>ヒジョウキン</t>
    </rPh>
    <rPh sb="3" eb="5">
      <t>ショクイン</t>
    </rPh>
    <rPh sb="7" eb="9">
      <t>ジョウキン</t>
    </rPh>
    <rPh sb="9" eb="11">
      <t>カンサン</t>
    </rPh>
    <rPh sb="11" eb="12">
      <t>ゴ</t>
    </rPh>
    <phoneticPr fontId="2"/>
  </si>
  <si>
    <t>ボランティアコーディネーターの氏名</t>
    <rPh sb="15" eb="17">
      <t>シメイ</t>
    </rPh>
    <phoneticPr fontId="2"/>
  </si>
  <si>
    <t>（その他は自動計算）。</t>
    <phoneticPr fontId="2"/>
  </si>
  <si>
    <t>※記入に当たっての注意事項</t>
    <phoneticPr fontId="2"/>
  </si>
  <si>
    <t>〇</t>
    <phoneticPr fontId="2"/>
  </si>
  <si>
    <t>（３）その他</t>
    <rPh sb="5" eb="6">
      <t>タ</t>
    </rPh>
    <phoneticPr fontId="2"/>
  </si>
  <si>
    <t>１．事業継続計画の策定</t>
    <rPh sb="2" eb="8">
      <t>ジギョウケイゾクケイカク</t>
    </rPh>
    <rPh sb="9" eb="11">
      <t>サクテイ</t>
    </rPh>
    <phoneticPr fontId="2"/>
  </si>
  <si>
    <t>２．事業継続計画に基づく訓練</t>
    <rPh sb="2" eb="8">
      <t>ジギョウケイゾクケイカク</t>
    </rPh>
    <rPh sb="9" eb="10">
      <t>モト</t>
    </rPh>
    <rPh sb="12" eb="14">
      <t>クンレン</t>
    </rPh>
    <phoneticPr fontId="2"/>
  </si>
  <si>
    <t>・訓練の内容を記入してください。（日時、主な参加者及び人数、内容等）</t>
    <rPh sb="1" eb="3">
      <t>クンレン</t>
    </rPh>
    <rPh sb="4" eb="6">
      <t>ナイヨウ</t>
    </rPh>
    <rPh sb="7" eb="9">
      <t>キニュウ</t>
    </rPh>
    <rPh sb="17" eb="19">
      <t>ニチジ</t>
    </rPh>
    <rPh sb="20" eb="21">
      <t>オモ</t>
    </rPh>
    <rPh sb="22" eb="25">
      <t>サンカシャ</t>
    </rPh>
    <rPh sb="25" eb="26">
      <t>オヨ</t>
    </rPh>
    <rPh sb="27" eb="29">
      <t>ニンズウ</t>
    </rPh>
    <rPh sb="30" eb="32">
      <t>ナイヨウ</t>
    </rPh>
    <rPh sb="32" eb="33">
      <t>トウ</t>
    </rPh>
    <phoneticPr fontId="2"/>
  </si>
  <si>
    <t>１．災害時の支援に関する協定</t>
    <rPh sb="2" eb="4">
      <t>サイガイ</t>
    </rPh>
    <rPh sb="4" eb="5">
      <t>ジ</t>
    </rPh>
    <rPh sb="6" eb="8">
      <t>シエン</t>
    </rPh>
    <rPh sb="9" eb="10">
      <t>カン</t>
    </rPh>
    <rPh sb="12" eb="14">
      <t>キョウテイ</t>
    </rPh>
    <phoneticPr fontId="2"/>
  </si>
  <si>
    <t>協定で想定されている災害</t>
    <rPh sb="0" eb="2">
      <t>キョウテイ</t>
    </rPh>
    <rPh sb="3" eb="5">
      <t>ソウテイ</t>
    </rPh>
    <rPh sb="10" eb="12">
      <t>サイガイ</t>
    </rPh>
    <phoneticPr fontId="2"/>
  </si>
  <si>
    <t>（１）区市町村、自治会又は近隣の特養等との支援体制</t>
    <rPh sb="3" eb="4">
      <t>ク</t>
    </rPh>
    <rPh sb="4" eb="7">
      <t>シチョウソン</t>
    </rPh>
    <rPh sb="8" eb="11">
      <t>ジチカイ</t>
    </rPh>
    <rPh sb="11" eb="12">
      <t>マタ</t>
    </rPh>
    <rPh sb="13" eb="15">
      <t>キンリン</t>
    </rPh>
    <rPh sb="16" eb="18">
      <t>トクヨウ</t>
    </rPh>
    <rPh sb="18" eb="19">
      <t>トウ</t>
    </rPh>
    <rPh sb="21" eb="23">
      <t>シエン</t>
    </rPh>
    <rPh sb="23" eb="25">
      <t>タイセイ</t>
    </rPh>
    <phoneticPr fontId="2"/>
  </si>
  <si>
    <t>（２）防災訓練の実施（日時、主な参加者及び人数、内容等）</t>
    <rPh sb="3" eb="5">
      <t>ボウサイ</t>
    </rPh>
    <rPh sb="5" eb="7">
      <t>クンレン</t>
    </rPh>
    <rPh sb="8" eb="10">
      <t>ジッシ</t>
    </rPh>
    <rPh sb="11" eb="13">
      <t>ニチジ</t>
    </rPh>
    <rPh sb="14" eb="15">
      <t>オモ</t>
    </rPh>
    <rPh sb="16" eb="19">
      <t>サンカシャ</t>
    </rPh>
    <rPh sb="19" eb="20">
      <t>オヨ</t>
    </rPh>
    <rPh sb="21" eb="23">
      <t>ニンズウ</t>
    </rPh>
    <rPh sb="24" eb="26">
      <t>ナイヨウ</t>
    </rPh>
    <rPh sb="26" eb="27">
      <t>トウ</t>
    </rPh>
    <phoneticPr fontId="2"/>
  </si>
  <si>
    <r>
      <t>軽減実施の旨が記載されているので、</t>
    </r>
    <r>
      <rPr>
        <u/>
        <sz val="11"/>
        <color indexed="10"/>
        <rFont val="HGｺﾞｼｯｸM"/>
        <family val="3"/>
        <charset val="128"/>
      </rPr>
      <t>協議する際は必ず確認すること。</t>
    </r>
    <rPh sb="17" eb="19">
      <t>キョウギ</t>
    </rPh>
    <rPh sb="21" eb="22">
      <t>サイ</t>
    </rPh>
    <rPh sb="23" eb="24">
      <t>カナラ</t>
    </rPh>
    <rPh sb="25" eb="27">
      <t>カクニン</t>
    </rPh>
    <phoneticPr fontId="2"/>
  </si>
  <si>
    <t>【看取り介護研修の実施】</t>
    <rPh sb="1" eb="3">
      <t>ミト</t>
    </rPh>
    <rPh sb="4" eb="6">
      <t>カイゴ</t>
    </rPh>
    <rPh sb="6" eb="8">
      <t>ケンシュウ</t>
    </rPh>
    <rPh sb="9" eb="11">
      <t>ジッシ</t>
    </rPh>
    <phoneticPr fontId="2"/>
  </si>
  <si>
    <t>１．看取り介護に関する研修実施（３回以上実施した場合は、そのうちの２回分を記載してください。）</t>
    <rPh sb="2" eb="4">
      <t>ミト</t>
    </rPh>
    <rPh sb="5" eb="7">
      <t>カイゴ</t>
    </rPh>
    <rPh sb="8" eb="9">
      <t>カン</t>
    </rPh>
    <rPh sb="11" eb="13">
      <t>ケンシュウ</t>
    </rPh>
    <rPh sb="13" eb="15">
      <t>ジッシ</t>
    </rPh>
    <rPh sb="17" eb="18">
      <t>カイ</t>
    </rPh>
    <rPh sb="18" eb="20">
      <t>イジョウ</t>
    </rPh>
    <rPh sb="20" eb="22">
      <t>ジッシ</t>
    </rPh>
    <phoneticPr fontId="2"/>
  </si>
  <si>
    <t>他の社会福祉法人等との連携による人材育成</t>
    <rPh sb="0" eb="1">
      <t>タ</t>
    </rPh>
    <rPh sb="2" eb="4">
      <t>シャカイ</t>
    </rPh>
    <rPh sb="4" eb="6">
      <t>フクシ</t>
    </rPh>
    <rPh sb="6" eb="7">
      <t>ホウ</t>
    </rPh>
    <rPh sb="7" eb="8">
      <t>ジン</t>
    </rPh>
    <rPh sb="8" eb="9">
      <t>トウ</t>
    </rPh>
    <rPh sb="11" eb="13">
      <t>レンケイ</t>
    </rPh>
    <rPh sb="16" eb="18">
      <t>ジンザイ</t>
    </rPh>
    <rPh sb="18" eb="20">
      <t>イクセイ</t>
    </rPh>
    <phoneticPr fontId="2"/>
  </si>
  <si>
    <t xml:space="preserve"> 〇  配食サービスや講座・サロン等の実施記録</t>
    <phoneticPr fontId="2"/>
  </si>
  <si>
    <t>→　１日に複数のボランティアを受け入れた場合でも、１日とカウント。</t>
    <rPh sb="3" eb="4">
      <t>ニチ</t>
    </rPh>
    <rPh sb="5" eb="7">
      <t>フクスウ</t>
    </rPh>
    <rPh sb="15" eb="16">
      <t>ウ</t>
    </rPh>
    <rPh sb="17" eb="18">
      <t>イ</t>
    </rPh>
    <rPh sb="20" eb="22">
      <t>バアイ</t>
    </rPh>
    <rPh sb="26" eb="27">
      <t>ニチ</t>
    </rPh>
    <phoneticPr fontId="2"/>
  </si>
  <si>
    <t>→　同じボランティアを２日受け入れた場合、２日とカウント。</t>
    <rPh sb="2" eb="3">
      <t>オナ</t>
    </rPh>
    <rPh sb="12" eb="13">
      <t>ニチ</t>
    </rPh>
    <rPh sb="13" eb="14">
      <t>ウ</t>
    </rPh>
    <rPh sb="15" eb="16">
      <t>イ</t>
    </rPh>
    <rPh sb="18" eb="20">
      <t>バアイ</t>
    </rPh>
    <rPh sb="22" eb="23">
      <t>ニチ</t>
    </rPh>
    <phoneticPr fontId="2"/>
  </si>
  <si>
    <r>
      <rPr>
        <u/>
        <sz val="11"/>
        <color indexed="10"/>
        <rFont val="HGｺﾞｼｯｸM"/>
        <family val="3"/>
        <charset val="128"/>
      </rPr>
      <t>延べ日数ではなく実日数で入力する。</t>
    </r>
    <r>
      <rPr>
        <sz val="11"/>
        <rFont val="HGｺﾞｼｯｸM"/>
        <family val="3"/>
        <charset val="128"/>
      </rPr>
      <t xml:space="preserve"> </t>
    </r>
    <rPh sb="0" eb="1">
      <t>ノ</t>
    </rPh>
    <rPh sb="2" eb="4">
      <t>ニッスウ</t>
    </rPh>
    <rPh sb="8" eb="9">
      <t>ジツ</t>
    </rPh>
    <rPh sb="9" eb="11">
      <t>ニッスウ</t>
    </rPh>
    <rPh sb="12" eb="14">
      <t>ニュウリョク</t>
    </rPh>
    <phoneticPr fontId="2"/>
  </si>
  <si>
    <r>
      <t>（内訳）</t>
    </r>
    <r>
      <rPr>
        <sz val="11"/>
        <rFont val="HGｺﾞｼｯｸM"/>
        <family val="3"/>
        <charset val="128"/>
      </rPr>
      <t>　※日付ごとに１行で記載する。（１日に複数受け入れた場合も１行とする。）</t>
    </r>
    <rPh sb="1" eb="3">
      <t>ウチワケ</t>
    </rPh>
    <rPh sb="6" eb="8">
      <t>ヒヅケ</t>
    </rPh>
    <rPh sb="12" eb="13">
      <t>ギョウ</t>
    </rPh>
    <rPh sb="14" eb="16">
      <t>キサイ</t>
    </rPh>
    <rPh sb="21" eb="22">
      <t>ニチ</t>
    </rPh>
    <rPh sb="23" eb="25">
      <t>フクスウ</t>
    </rPh>
    <rPh sb="25" eb="26">
      <t>ウ</t>
    </rPh>
    <rPh sb="27" eb="28">
      <t>イ</t>
    </rPh>
    <rPh sb="30" eb="32">
      <t>バアイ</t>
    </rPh>
    <rPh sb="34" eb="35">
      <t>ギョウ</t>
    </rPh>
    <phoneticPr fontId="2"/>
  </si>
  <si>
    <t>１．特別区・市・西多摩</t>
    <phoneticPr fontId="2"/>
  </si>
  <si>
    <t>２．島しょ地域</t>
    <phoneticPr fontId="2"/>
  </si>
  <si>
    <t>20</t>
    <phoneticPr fontId="2"/>
  </si>
  <si>
    <t>介護職員のメンタルケア対策の強化</t>
    <rPh sb="0" eb="2">
      <t>カイゴ</t>
    </rPh>
    <rPh sb="2" eb="4">
      <t>ショクイン</t>
    </rPh>
    <rPh sb="11" eb="13">
      <t>タイサク</t>
    </rPh>
    <rPh sb="14" eb="16">
      <t>キョウカ</t>
    </rPh>
    <phoneticPr fontId="2"/>
  </si>
  <si>
    <t>【感染症対策の徹底】</t>
    <rPh sb="1" eb="4">
      <t>カンセンショウ</t>
    </rPh>
    <rPh sb="4" eb="6">
      <t>タイサク</t>
    </rPh>
    <rPh sb="7" eb="9">
      <t>テッテイ</t>
    </rPh>
    <phoneticPr fontId="2"/>
  </si>
  <si>
    <t>メンタルケア対策を強化し、実施したことがわかる資料</t>
    <rPh sb="6" eb="8">
      <t>タイサク</t>
    </rPh>
    <rPh sb="9" eb="11">
      <t>キョウカ</t>
    </rPh>
    <rPh sb="13" eb="15">
      <t>ジッシ</t>
    </rPh>
    <rPh sb="23" eb="25">
      <t>シリョウ</t>
    </rPh>
    <phoneticPr fontId="2"/>
  </si>
  <si>
    <t>メンタルケア対策の実施記録</t>
    <rPh sb="6" eb="8">
      <t>タイサク</t>
    </rPh>
    <rPh sb="9" eb="11">
      <t>ジッシ</t>
    </rPh>
    <rPh sb="11" eb="13">
      <t>キロク</t>
    </rPh>
    <phoneticPr fontId="2"/>
  </si>
  <si>
    <t>【介護職員のメンタルケア対策の強化】</t>
    <rPh sb="1" eb="5">
      <t>カイゴショクイン</t>
    </rPh>
    <rPh sb="12" eb="14">
      <t>タイサク</t>
    </rPh>
    <rPh sb="15" eb="17">
      <t>キョウカ</t>
    </rPh>
    <phoneticPr fontId="2"/>
  </si>
  <si>
    <t>概要</t>
    <rPh sb="0" eb="2">
      <t>ガイヨウ</t>
    </rPh>
    <phoneticPr fontId="2"/>
  </si>
  <si>
    <t>メンタルケア対策</t>
    <rPh sb="6" eb="8">
      <t>タイサク</t>
    </rPh>
    <phoneticPr fontId="2"/>
  </si>
  <si>
    <t>１．介護職員のメンタルケア対策の強化について</t>
    <rPh sb="2" eb="4">
      <t>カイゴシ</t>
    </rPh>
    <rPh sb="4" eb="18">
      <t>ョクインノメンタルケアタイサクノキョウカ</t>
    </rPh>
    <phoneticPr fontId="2"/>
  </si>
  <si>
    <t>研修名又は内容（※）</t>
    <rPh sb="0" eb="2">
      <t>ケンシュウ</t>
    </rPh>
    <rPh sb="2" eb="3">
      <t>メイ</t>
    </rPh>
    <rPh sb="3" eb="4">
      <t>マタ</t>
    </rPh>
    <rPh sb="5" eb="7">
      <t>ナイヨウ</t>
    </rPh>
    <phoneticPr fontId="2"/>
  </si>
  <si>
    <t>島しょ地域外</t>
    <rPh sb="0" eb="1">
      <t>トウ</t>
    </rPh>
    <rPh sb="3" eb="5">
      <t>チイキ</t>
    </rPh>
    <rPh sb="5" eb="6">
      <t>ガイ</t>
    </rPh>
    <phoneticPr fontId="2"/>
  </si>
  <si>
    <r>
      <t xml:space="preserve">常勤換算数
</t>
    </r>
    <r>
      <rPr>
        <sz val="8"/>
        <rFont val="HGｺﾞｼｯｸM"/>
        <family val="3"/>
        <charset val="128"/>
      </rPr>
      <t>（プルダウンメニューから選択）</t>
    </r>
    <rPh sb="0" eb="2">
      <t>ジョウキン</t>
    </rPh>
    <rPh sb="2" eb="4">
      <t>カンサン</t>
    </rPh>
    <rPh sb="4" eb="5">
      <t>スウ</t>
    </rPh>
    <rPh sb="18" eb="20">
      <t>センタク</t>
    </rPh>
    <phoneticPr fontId="2"/>
  </si>
  <si>
    <t>常勤換算数
（手入力）</t>
    <rPh sb="0" eb="2">
      <t>ジョウキン</t>
    </rPh>
    <rPh sb="2" eb="4">
      <t>カンサン</t>
    </rPh>
    <rPh sb="4" eb="5">
      <t>スウ</t>
    </rPh>
    <rPh sb="7" eb="8">
      <t>テ</t>
    </rPh>
    <rPh sb="8" eb="10">
      <t>ニュウリョク</t>
    </rPh>
    <phoneticPr fontId="2"/>
  </si>
  <si>
    <t>年度途中で就職・離職した職員は含まない。</t>
    <rPh sb="0" eb="2">
      <t>ネンド</t>
    </rPh>
    <rPh sb="2" eb="4">
      <t>トチュウ</t>
    </rPh>
    <rPh sb="5" eb="7">
      <t>シュウショク</t>
    </rPh>
    <rPh sb="8" eb="10">
      <t>リショク</t>
    </rPh>
    <rPh sb="12" eb="14">
      <t>ショクイン</t>
    </rPh>
    <rPh sb="15" eb="16">
      <t>フク</t>
    </rPh>
    <phoneticPr fontId="2"/>
  </si>
  <si>
    <t>（２）福祉避難所を運営するための訓練（日時、主な参加者及び人数、内容等）</t>
    <rPh sb="3" eb="5">
      <t>フクシ</t>
    </rPh>
    <rPh sb="5" eb="8">
      <t>ヒナンジョ</t>
    </rPh>
    <rPh sb="9" eb="11">
      <t>ウンエイ</t>
    </rPh>
    <rPh sb="16" eb="18">
      <t>クンレン</t>
    </rPh>
    <rPh sb="19" eb="21">
      <t>ニチジ</t>
    </rPh>
    <rPh sb="22" eb="23">
      <t>オモ</t>
    </rPh>
    <rPh sb="24" eb="27">
      <t>サンカシャ</t>
    </rPh>
    <rPh sb="27" eb="28">
      <t>オヨ</t>
    </rPh>
    <rPh sb="29" eb="31">
      <t>ニンズウ</t>
    </rPh>
    <rPh sb="32" eb="34">
      <t>ナイヨウ</t>
    </rPh>
    <rPh sb="34" eb="35">
      <t>トウ</t>
    </rPh>
    <phoneticPr fontId="2"/>
  </si>
  <si>
    <t xml:space="preserve">〇日時
〇主な参加者及び人数
〇内容
</t>
    <rPh sb="1" eb="3">
      <t>ニチジ</t>
    </rPh>
    <rPh sb="7" eb="8">
      <t>オモ</t>
    </rPh>
    <rPh sb="9" eb="12">
      <t>サンカシャ</t>
    </rPh>
    <rPh sb="12" eb="13">
      <t>オヨ</t>
    </rPh>
    <rPh sb="14" eb="15">
      <t>ニン</t>
    </rPh>
    <rPh sb="15" eb="16">
      <t>スウ</t>
    </rPh>
    <rPh sb="20" eb="22">
      <t>ナイヨウ</t>
    </rPh>
    <phoneticPr fontId="2"/>
  </si>
  <si>
    <t xml:space="preserve">〇日時
〇主な参加者及び人数
〇内容
</t>
    <phoneticPr fontId="2"/>
  </si>
  <si>
    <t>「社会福祉法人等による生計困難者に対する介護保険サービスに係る利用者負担額軽減制度事業実施要綱」（平成１２年５月１日付老発第４７４号の別添３）に基づき、利用者負担額の軽減を実施している。</t>
    <phoneticPr fontId="2"/>
  </si>
  <si>
    <t>適</t>
    <rPh sb="0" eb="1">
      <t>テキ</t>
    </rPh>
    <phoneticPr fontId="2"/>
  </si>
  <si>
    <t>実施している</t>
    <rPh sb="0" eb="2">
      <t>ジッシ</t>
    </rPh>
    <phoneticPr fontId="2"/>
  </si>
  <si>
    <t>実施していない</t>
    <rPh sb="0" eb="2">
      <t>ジッシ</t>
    </rPh>
    <phoneticPr fontId="2"/>
  </si>
  <si>
    <t>１．ボランティアの実施について（38日以上実施した場合は、37日分を記載してください。）</t>
    <rPh sb="9" eb="11">
      <t>ジッシ</t>
    </rPh>
    <rPh sb="18" eb="19">
      <t>ニチ</t>
    </rPh>
    <rPh sb="31" eb="32">
      <t>ニチ</t>
    </rPh>
    <phoneticPr fontId="2"/>
  </si>
  <si>
    <t>【自治会等との防災訓練の実施】</t>
    <rPh sb="1" eb="4">
      <t>ジチカイ</t>
    </rPh>
    <rPh sb="4" eb="5">
      <t>トウ</t>
    </rPh>
    <rPh sb="7" eb="11">
      <t>ボウサイクンレン</t>
    </rPh>
    <rPh sb="12" eb="14">
      <t>ジッシ</t>
    </rPh>
    <phoneticPr fontId="2"/>
  </si>
  <si>
    <t>※添付する挙証資料なし</t>
    <phoneticPr fontId="2"/>
  </si>
  <si>
    <t>備蓄している/訓練を実施している</t>
    <rPh sb="0" eb="2">
      <t>ビチク</t>
    </rPh>
    <phoneticPr fontId="2"/>
  </si>
  <si>
    <t>どちらも実施していない</t>
    <phoneticPr fontId="2"/>
  </si>
  <si>
    <t>受けている</t>
    <rPh sb="0" eb="1">
      <t>ウ</t>
    </rPh>
    <phoneticPr fontId="2"/>
  </si>
  <si>
    <t>受けていない</t>
    <rPh sb="0" eb="1">
      <t>ウ</t>
    </rPh>
    <phoneticPr fontId="2"/>
  </si>
  <si>
    <t>締結している</t>
    <rPh sb="0" eb="2">
      <t>テイケツ</t>
    </rPh>
    <phoneticPr fontId="2"/>
  </si>
  <si>
    <t>行っている</t>
    <rPh sb="0" eb="1">
      <t>オコナ</t>
    </rPh>
    <phoneticPr fontId="2"/>
  </si>
  <si>
    <t>行っていない</t>
    <rPh sb="0" eb="1">
      <t>オコナ</t>
    </rPh>
    <phoneticPr fontId="2"/>
  </si>
  <si>
    <t>強化している</t>
    <rPh sb="0" eb="2">
      <t>キョウカ</t>
    </rPh>
    <phoneticPr fontId="2"/>
  </si>
  <si>
    <t>強化していない</t>
    <rPh sb="0" eb="2">
      <t>キョウカ</t>
    </rPh>
    <phoneticPr fontId="2"/>
  </si>
  <si>
    <t>他の法人が運営する福祉施設や介護保険事業所と連携した研修や人材交流を企画して実施した回数（予定を含む）。
※ただし、他の研修機関が企画して実施する研修等への参加を除く。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3">
      <t>ジンザイコウリュウ</t>
    </rPh>
    <rPh sb="34" eb="36">
      <t>キカク</t>
    </rPh>
    <rPh sb="38" eb="40">
      <t>ジッシ</t>
    </rPh>
    <rPh sb="42" eb="44">
      <t>カイスウ</t>
    </rPh>
    <rPh sb="45" eb="47">
      <t>ヨテイ</t>
    </rPh>
    <rPh sb="48" eb="49">
      <t>フク</t>
    </rPh>
    <rPh sb="59" eb="60">
      <t>タ</t>
    </rPh>
    <rPh sb="61" eb="63">
      <t>ケンシュウ</t>
    </rPh>
    <rPh sb="63" eb="65">
      <t>キカン</t>
    </rPh>
    <rPh sb="66" eb="68">
      <t>キカク</t>
    </rPh>
    <rPh sb="70" eb="72">
      <t>ジッシ</t>
    </rPh>
    <rPh sb="74" eb="76">
      <t>ケンシュウ</t>
    </rPh>
    <rPh sb="76" eb="77">
      <t>トウ</t>
    </rPh>
    <rPh sb="79" eb="81">
      <t>サンカ</t>
    </rPh>
    <rPh sb="82" eb="83">
      <t>ノゾ</t>
    </rPh>
    <phoneticPr fontId="2"/>
  </si>
  <si>
    <t>職場体験等による小学校・中学校・高校の
児童・生徒の受入れ実績（予定を含む）</t>
    <rPh sb="0" eb="2">
      <t>ショクバ</t>
    </rPh>
    <rPh sb="2" eb="4">
      <t>タイケン</t>
    </rPh>
    <rPh sb="4" eb="5">
      <t>トウ</t>
    </rPh>
    <rPh sb="8" eb="11">
      <t>ショウガッコウ</t>
    </rPh>
    <rPh sb="12" eb="15">
      <t>チュウガッコウ</t>
    </rPh>
    <rPh sb="16" eb="18">
      <t>コウコウ</t>
    </rPh>
    <rPh sb="20" eb="22">
      <t>ジドウ</t>
    </rPh>
    <rPh sb="23" eb="25">
      <t>セイト</t>
    </rPh>
    <rPh sb="26" eb="28">
      <t>ウケイ</t>
    </rPh>
    <rPh sb="29" eb="31">
      <t>ジッセキ</t>
    </rPh>
    <rPh sb="32" eb="34">
      <t>ヨテイ</t>
    </rPh>
    <rPh sb="35" eb="36">
      <t>フク</t>
    </rPh>
    <phoneticPr fontId="2"/>
  </si>
  <si>
    <t>施設の職員が主体となり、近隣の高齢者に対する配食サービスを実施する回数（予定を含む）　
※ただし、他の事業や制度に補助されている場合や併設している地域包括支援センターが主催している場合を除く。</t>
    <rPh sb="0" eb="2">
      <t>シセツ</t>
    </rPh>
    <rPh sb="3" eb="5">
      <t>ショクイン</t>
    </rPh>
    <rPh sb="6" eb="8">
      <t>シュタイ</t>
    </rPh>
    <rPh sb="12" eb="14">
      <t>キンリン</t>
    </rPh>
    <rPh sb="15" eb="18">
      <t>コウレイシャ</t>
    </rPh>
    <rPh sb="19" eb="20">
      <t>タイ</t>
    </rPh>
    <rPh sb="22" eb="24">
      <t>ハイショク</t>
    </rPh>
    <rPh sb="29" eb="31">
      <t>ジッシ</t>
    </rPh>
    <rPh sb="33" eb="35">
      <t>カイスウ</t>
    </rPh>
    <rPh sb="36" eb="38">
      <t>ヨテイ</t>
    </rPh>
    <rPh sb="39" eb="40">
      <t>フク</t>
    </rPh>
    <phoneticPr fontId="2"/>
  </si>
  <si>
    <t>施設の職員が主体となり、介護予防教室・地域サロン・家族介護教室・認知症カフェ・子供食堂・会食サービス等を主催する回数（予定を含む）
※ただし、他の事業や制度に補助されている場合や併設している地域包括支援センターが主催している場合を除く。</t>
    <rPh sb="56" eb="58">
      <t>カイスウ</t>
    </rPh>
    <rPh sb="59" eb="61">
      <t>ヨテイ</t>
    </rPh>
    <rPh sb="62" eb="63">
      <t>フク</t>
    </rPh>
    <rPh sb="90" eb="92">
      <t>ヘイセツ</t>
    </rPh>
    <rPh sb="96" eb="98">
      <t>チイキ</t>
    </rPh>
    <rPh sb="98" eb="100">
      <t>ホウカツ</t>
    </rPh>
    <rPh sb="100" eb="102">
      <t>シエン</t>
    </rPh>
    <rPh sb="107" eb="109">
      <t>シュサイ</t>
    </rPh>
    <rPh sb="113" eb="115">
      <t>バアイ</t>
    </rPh>
    <phoneticPr fontId="2"/>
  </si>
  <si>
    <t>職員定着率の向上①</t>
    <rPh sb="0" eb="2">
      <t>ショクイン</t>
    </rPh>
    <rPh sb="2" eb="5">
      <t>テイチャクリツ</t>
    </rPh>
    <rPh sb="6" eb="8">
      <t>コウジョウ</t>
    </rPh>
    <phoneticPr fontId="2"/>
  </si>
  <si>
    <t>職員定着率の向上②</t>
    <rPh sb="0" eb="2">
      <t>ショクイン</t>
    </rPh>
    <rPh sb="2" eb="5">
      <t>テイチャクリツ</t>
    </rPh>
    <rPh sb="6" eb="8">
      <t>コウジョウ</t>
    </rPh>
    <phoneticPr fontId="2"/>
  </si>
  <si>
    <t>4</t>
  </si>
  <si>
    <t>5</t>
  </si>
  <si>
    <t>6</t>
  </si>
  <si>
    <t>7</t>
  </si>
  <si>
    <t>8</t>
  </si>
  <si>
    <t>9</t>
  </si>
  <si>
    <t>10</t>
  </si>
  <si>
    <t>11</t>
  </si>
  <si>
    <t>他の社会福祉法人等との連携による人材育成</t>
    <rPh sb="0" eb="1">
      <t>ホカ</t>
    </rPh>
    <rPh sb="2" eb="4">
      <t>シャカイ</t>
    </rPh>
    <rPh sb="4" eb="6">
      <t>フクシ</t>
    </rPh>
    <rPh sb="6" eb="8">
      <t>ホウジン</t>
    </rPh>
    <rPh sb="8" eb="9">
      <t>トウ</t>
    </rPh>
    <rPh sb="11" eb="13">
      <t>レンケイ</t>
    </rPh>
    <rPh sb="16" eb="18">
      <t>ジンザイ</t>
    </rPh>
    <rPh sb="18" eb="20">
      <t>イクセイ</t>
    </rPh>
    <phoneticPr fontId="2"/>
  </si>
  <si>
    <t>17</t>
  </si>
  <si>
    <t>介護・看護職員の増配置（２：１）</t>
    <phoneticPr fontId="2"/>
  </si>
  <si>
    <r>
      <rPr>
        <u/>
        <sz val="11"/>
        <color indexed="10"/>
        <rFont val="HGｺﾞｼｯｸM"/>
        <family val="3"/>
        <charset val="128"/>
      </rPr>
      <t>小数点第２位以下は、計算の都度、切り捨てる。</t>
    </r>
    <r>
      <rPr>
        <sz val="11"/>
        <rFont val="HGｺﾞｼｯｸM"/>
        <family val="3"/>
        <charset val="128"/>
      </rPr>
      <t>ただし、令和４年度の平均入</t>
    </r>
    <rPh sb="26" eb="28">
      <t>レイワ</t>
    </rPh>
    <rPh sb="29" eb="31">
      <t>ネンド</t>
    </rPh>
    <rPh sb="30" eb="31">
      <t>ド</t>
    </rPh>
    <rPh sb="31" eb="33">
      <t>ヘイネンド</t>
    </rPh>
    <rPh sb="32" eb="34">
      <t>ヘイキン</t>
    </rPh>
    <rPh sb="34" eb="35">
      <t>ニュウ</t>
    </rPh>
    <phoneticPr fontId="2"/>
  </si>
  <si>
    <t>評価加算様式２－６別添１</t>
    <rPh sb="0" eb="2">
      <t>ヒョウカ</t>
    </rPh>
    <rPh sb="2" eb="4">
      <t>カサン</t>
    </rPh>
    <rPh sb="4" eb="6">
      <t>ヨウシキ</t>
    </rPh>
    <rPh sb="9" eb="11">
      <t>ベッテン</t>
    </rPh>
    <phoneticPr fontId="2"/>
  </si>
  <si>
    <t>評価加算様式２－２別添１</t>
    <phoneticPr fontId="2"/>
  </si>
  <si>
    <t>【職員定着率の向上①】</t>
    <rPh sb="1" eb="3">
      <t>ショクイン</t>
    </rPh>
    <rPh sb="3" eb="5">
      <t>テイチャク</t>
    </rPh>
    <rPh sb="5" eb="6">
      <t>リツ</t>
    </rPh>
    <rPh sb="7" eb="9">
      <t>コウジョウ</t>
    </rPh>
    <phoneticPr fontId="2"/>
  </si>
  <si>
    <t>【職員定着率の向上②】</t>
    <rPh sb="1" eb="3">
      <t>ショクイン</t>
    </rPh>
    <rPh sb="3" eb="6">
      <t>テイチャクリツ</t>
    </rPh>
    <rPh sb="7" eb="9">
      <t>コウジョウ</t>
    </rPh>
    <phoneticPr fontId="2"/>
  </si>
  <si>
    <t>実施した/実施予定</t>
    <rPh sb="0" eb="2">
      <t>ジッシ</t>
    </rPh>
    <rPh sb="5" eb="7">
      <t>ジッシ</t>
    </rPh>
    <rPh sb="7" eb="9">
      <t>ヨテイ</t>
    </rPh>
    <phoneticPr fontId="2"/>
  </si>
  <si>
    <t>チューター制度を導入した上で、新規採用職員向けの教育プログラム（施設内研修）を構築している。</t>
    <rPh sb="5" eb="7">
      <t>セイド</t>
    </rPh>
    <rPh sb="8" eb="10">
      <t>ドウニュウ</t>
    </rPh>
    <rPh sb="12" eb="13">
      <t>ウエ</t>
    </rPh>
    <rPh sb="15" eb="17">
      <t>シンキ</t>
    </rPh>
    <rPh sb="17" eb="19">
      <t>サイヨウ</t>
    </rPh>
    <rPh sb="19" eb="21">
      <t>ショクイン</t>
    </rPh>
    <rPh sb="21" eb="22">
      <t>ム</t>
    </rPh>
    <rPh sb="24" eb="26">
      <t>キョウイク</t>
    </rPh>
    <rPh sb="32" eb="34">
      <t>シセツ</t>
    </rPh>
    <rPh sb="34" eb="35">
      <t>ナイ</t>
    </rPh>
    <rPh sb="35" eb="37">
      <t>ケンシュウ</t>
    </rPh>
    <rPh sb="39" eb="41">
      <t>コウチク</t>
    </rPh>
    <phoneticPr fontId="2"/>
  </si>
  <si>
    <t>構築している</t>
    <rPh sb="0" eb="2">
      <t>コウチク</t>
    </rPh>
    <phoneticPr fontId="2"/>
  </si>
  <si>
    <t>構築していない</t>
    <rPh sb="0" eb="2">
      <t>コウチク</t>
    </rPh>
    <phoneticPr fontId="2"/>
  </si>
  <si>
    <t>チューター制度を導入した新規採用職員向けの教育プログラムの構築及び実施</t>
    <rPh sb="5" eb="7">
      <t>セイド</t>
    </rPh>
    <rPh sb="8" eb="10">
      <t>ドウニュウ</t>
    </rPh>
    <phoneticPr fontId="2"/>
  </si>
  <si>
    <t>新規の職員採用がなく実施していない</t>
    <phoneticPr fontId="2"/>
  </si>
  <si>
    <t>チューター氏名</t>
    <rPh sb="5" eb="7">
      <t>シメイ</t>
    </rPh>
    <phoneticPr fontId="2"/>
  </si>
  <si>
    <t>担当した新規採用職員氏名</t>
    <rPh sb="0" eb="2">
      <t>タントウ</t>
    </rPh>
    <rPh sb="4" eb="6">
      <t>シンキ</t>
    </rPh>
    <rPh sb="6" eb="8">
      <t>サイヨウ</t>
    </rPh>
    <rPh sb="8" eb="10">
      <t>ショクイン</t>
    </rPh>
    <rPh sb="10" eb="12">
      <t>シメイ</t>
    </rPh>
    <phoneticPr fontId="2"/>
  </si>
  <si>
    <t>採用年月日</t>
    <rPh sb="0" eb="2">
      <t>サイヨウ</t>
    </rPh>
    <rPh sb="2" eb="5">
      <t>ネンガッピ</t>
    </rPh>
    <phoneticPr fontId="2"/>
  </si>
  <si>
    <t>備考</t>
    <rPh sb="0" eb="2">
      <t>ビコウ</t>
    </rPh>
    <phoneticPr fontId="2"/>
  </si>
  <si>
    <t>２．新規採用職員向けの教育プログラム（施設内研修）の概要</t>
    <rPh sb="2" eb="4">
      <t>シンキ</t>
    </rPh>
    <rPh sb="4" eb="6">
      <t>サイヨウ</t>
    </rPh>
    <rPh sb="6" eb="8">
      <t>ショクイン</t>
    </rPh>
    <rPh sb="8" eb="9">
      <t>ム</t>
    </rPh>
    <rPh sb="11" eb="13">
      <t>キョウイク</t>
    </rPh>
    <rPh sb="19" eb="21">
      <t>シセツ</t>
    </rPh>
    <rPh sb="21" eb="22">
      <t>ナイ</t>
    </rPh>
    <rPh sb="22" eb="24">
      <t>ケンシュウ</t>
    </rPh>
    <rPh sb="26" eb="28">
      <t>ガイヨウ</t>
    </rPh>
    <phoneticPr fontId="2"/>
  </si>
  <si>
    <t>１．チューターの配置状況</t>
    <rPh sb="8" eb="10">
      <t>ハイチ</t>
    </rPh>
    <rPh sb="10" eb="12">
      <t>ジョウキョウ</t>
    </rPh>
    <phoneticPr fontId="2"/>
  </si>
  <si>
    <t>３．実施した又は実施予定の研修の概要（日時、参加者及び人数、カリキュラム等）</t>
    <rPh sb="2" eb="4">
      <t>ジッシ</t>
    </rPh>
    <rPh sb="6" eb="7">
      <t>マタ</t>
    </rPh>
    <rPh sb="8" eb="10">
      <t>ジッシ</t>
    </rPh>
    <rPh sb="10" eb="12">
      <t>ヨテイ</t>
    </rPh>
    <rPh sb="13" eb="15">
      <t>ケンシュウ</t>
    </rPh>
    <rPh sb="16" eb="18">
      <t>ガイヨウ</t>
    </rPh>
    <rPh sb="19" eb="21">
      <t>ニチジ</t>
    </rPh>
    <rPh sb="22" eb="25">
      <t>サンカシャ</t>
    </rPh>
    <rPh sb="25" eb="26">
      <t>オヨ</t>
    </rPh>
    <rPh sb="27" eb="29">
      <t>ニンズウ</t>
    </rPh>
    <rPh sb="36" eb="37">
      <t>トウ</t>
    </rPh>
    <phoneticPr fontId="2"/>
  </si>
  <si>
    <t xml:space="preserve">〇日時
〇参加者
〇カリキュラム等
</t>
    <rPh sb="20" eb="21">
      <t>トウ</t>
    </rPh>
    <phoneticPr fontId="2"/>
  </si>
  <si>
    <t>新規採用職員向けの教育プログラム及び研修実施記録等（チューター職員及び施設長との意見交換の記録を含む）</t>
    <rPh sb="0" eb="2">
      <t>シンキ</t>
    </rPh>
    <rPh sb="2" eb="4">
      <t>サイヨウ</t>
    </rPh>
    <rPh sb="4" eb="6">
      <t>ショクイン</t>
    </rPh>
    <rPh sb="6" eb="7">
      <t>ム</t>
    </rPh>
    <rPh sb="9" eb="11">
      <t>キョウイク</t>
    </rPh>
    <rPh sb="16" eb="17">
      <t>オヨ</t>
    </rPh>
    <rPh sb="18" eb="20">
      <t>ケンシュウ</t>
    </rPh>
    <rPh sb="20" eb="22">
      <t>ジッシ</t>
    </rPh>
    <rPh sb="22" eb="24">
      <t>キロク</t>
    </rPh>
    <rPh sb="24" eb="25">
      <t>トウ</t>
    </rPh>
    <rPh sb="31" eb="33">
      <t>ショクイン</t>
    </rPh>
    <rPh sb="33" eb="34">
      <t>オヨ</t>
    </rPh>
    <rPh sb="42" eb="44">
      <t>コウカン</t>
    </rPh>
    <rPh sb="45" eb="47">
      <t>キロク</t>
    </rPh>
    <rPh sb="48" eb="49">
      <t>フク</t>
    </rPh>
    <phoneticPr fontId="2"/>
  </si>
  <si>
    <t>１　チューター制度を導入した新規採用職員向けの教育プログラムの構築及び実施状況</t>
    <rPh sb="33" eb="34">
      <t>オヨ</t>
    </rPh>
    <rPh sb="35" eb="37">
      <t>ジッシ</t>
    </rPh>
    <rPh sb="37" eb="39">
      <t>ジョウキョウ</t>
    </rPh>
    <phoneticPr fontId="2"/>
  </si>
  <si>
    <t>評価加算様式２－５別添１</t>
    <rPh sb="0" eb="2">
      <t>ヒョウカ</t>
    </rPh>
    <rPh sb="2" eb="4">
      <t>カサン</t>
    </rPh>
    <rPh sb="4" eb="6">
      <t>ヨウシキ</t>
    </rPh>
    <rPh sb="9" eb="11">
      <t>ベッテン</t>
    </rPh>
    <phoneticPr fontId="2"/>
  </si>
  <si>
    <t>令和５年４月１日～令和６年３月３１日までの受入日数</t>
    <rPh sb="0" eb="2">
      <t>レイワ</t>
    </rPh>
    <rPh sb="3" eb="4">
      <t>ネン</t>
    </rPh>
    <rPh sb="5" eb="6">
      <t>ガツ</t>
    </rPh>
    <rPh sb="7" eb="8">
      <t>ニチ</t>
    </rPh>
    <rPh sb="9" eb="11">
      <t>レイワ</t>
    </rPh>
    <rPh sb="12" eb="13">
      <t>ネン</t>
    </rPh>
    <rPh sb="14" eb="15">
      <t>ガツ</t>
    </rPh>
    <rPh sb="17" eb="18">
      <t>ニチ</t>
    </rPh>
    <rPh sb="21" eb="23">
      <t>ウケイレ</t>
    </rPh>
    <rPh sb="23" eb="25">
      <t>ニッスウ</t>
    </rPh>
    <phoneticPr fontId="2"/>
  </si>
  <si>
    <t>島しょ地域外における資格取得及び技術向上のための研修に年延べ7日以上参加している（予定を含む）。</t>
    <rPh sb="0" eb="1">
      <t>トウ</t>
    </rPh>
    <rPh sb="3" eb="5">
      <t>チイキ</t>
    </rPh>
    <rPh sb="5" eb="6">
      <t>ガイ</t>
    </rPh>
    <rPh sb="10" eb="12">
      <t>シカク</t>
    </rPh>
    <rPh sb="12" eb="14">
      <t>シュトク</t>
    </rPh>
    <rPh sb="14" eb="15">
      <t>オヨ</t>
    </rPh>
    <rPh sb="16" eb="18">
      <t>ギジュツ</t>
    </rPh>
    <rPh sb="18" eb="20">
      <t>コウジョウ</t>
    </rPh>
    <rPh sb="24" eb="26">
      <t>ケンシュウ</t>
    </rPh>
    <rPh sb="27" eb="28">
      <t>ネン</t>
    </rPh>
    <rPh sb="28" eb="29">
      <t>ノ</t>
    </rPh>
    <rPh sb="31" eb="32">
      <t>ニチ</t>
    </rPh>
    <rPh sb="32" eb="34">
      <t>イジョウ</t>
    </rPh>
    <rPh sb="34" eb="36">
      <t>サンカ</t>
    </rPh>
    <phoneticPr fontId="2"/>
  </si>
  <si>
    <t>社福軽減を実施している施設は、福祉局ＨＰの「特別養護老人ホーム一覧」に</t>
    <rPh sb="0" eb="2">
      <t>シャフク</t>
    </rPh>
    <rPh sb="2" eb="4">
      <t>ケイゲン</t>
    </rPh>
    <rPh sb="5" eb="7">
      <t>ジッシ</t>
    </rPh>
    <rPh sb="11" eb="13">
      <t>シセツ</t>
    </rPh>
    <rPh sb="15" eb="17">
      <t>フクシ</t>
    </rPh>
    <rPh sb="17" eb="18">
      <t>キョク</t>
    </rPh>
    <rPh sb="31" eb="33">
      <t>イチラン</t>
    </rPh>
    <phoneticPr fontId="2"/>
  </si>
  <si>
    <t>評価加算様式２－８別添１</t>
    <rPh sb="0" eb="2">
      <t>ヒョウカ</t>
    </rPh>
    <rPh sb="2" eb="4">
      <t>カサン</t>
    </rPh>
    <rPh sb="4" eb="6">
      <t>ヨウシキ</t>
    </rPh>
    <rPh sb="9" eb="11">
      <t>ベッテン</t>
    </rPh>
    <phoneticPr fontId="2"/>
  </si>
  <si>
    <t>○</t>
    <phoneticPr fontId="2"/>
  </si>
  <si>
    <t>評価加算様式２－９別添１</t>
    <rPh sb="0" eb="2">
      <t>ヒョウカ</t>
    </rPh>
    <rPh sb="2" eb="4">
      <t>カサン</t>
    </rPh>
    <rPh sb="4" eb="6">
      <t>ヨウシキ</t>
    </rPh>
    <rPh sb="9" eb="11">
      <t>ベッテン</t>
    </rPh>
    <phoneticPr fontId="2"/>
  </si>
  <si>
    <t>○</t>
    <phoneticPr fontId="2"/>
  </si>
  <si>
    <t>評価加算様式２－１０別添１</t>
    <rPh sb="0" eb="2">
      <t>ヒョウカ</t>
    </rPh>
    <rPh sb="2" eb="4">
      <t>カサン</t>
    </rPh>
    <rPh sb="4" eb="6">
      <t>ヨウシキ</t>
    </rPh>
    <rPh sb="10" eb="12">
      <t>ベッテン</t>
    </rPh>
    <phoneticPr fontId="2"/>
  </si>
  <si>
    <t>加算協議様式２－１１別添１</t>
    <rPh sb="0" eb="2">
      <t>カサン</t>
    </rPh>
    <rPh sb="2" eb="4">
      <t>キョウギ</t>
    </rPh>
    <rPh sb="10" eb="12">
      <t>ベッテン</t>
    </rPh>
    <phoneticPr fontId="2"/>
  </si>
  <si>
    <t>令和５年度の取組</t>
    <rPh sb="0" eb="2">
      <t>レイワ</t>
    </rPh>
    <rPh sb="3" eb="4">
      <t>ネン</t>
    </rPh>
    <rPh sb="4" eb="5">
      <t>ド</t>
    </rPh>
    <rPh sb="6" eb="7">
      <t>ト</t>
    </rPh>
    <rPh sb="7" eb="8">
      <t>ク</t>
    </rPh>
    <phoneticPr fontId="2"/>
  </si>
  <si>
    <t>採用年月日
（令和２年４月１日～令和６年３月３１日
の期間に島しょ地域外から採用した職員）</t>
    <rPh sb="0" eb="5">
      <t>サイヨウネンガッピ</t>
    </rPh>
    <rPh sb="7" eb="9">
      <t>レイワ</t>
    </rPh>
    <rPh sb="10" eb="11">
      <t>ネン</t>
    </rPh>
    <rPh sb="12" eb="13">
      <t>ガツ</t>
    </rPh>
    <rPh sb="14" eb="15">
      <t>ニチ</t>
    </rPh>
    <rPh sb="16" eb="18">
      <t>レイワ</t>
    </rPh>
    <rPh sb="19" eb="20">
      <t>ネン</t>
    </rPh>
    <rPh sb="21" eb="22">
      <t>ガツ</t>
    </rPh>
    <rPh sb="24" eb="25">
      <t>ニチ</t>
    </rPh>
    <rPh sb="27" eb="29">
      <t>キカン</t>
    </rPh>
    <rPh sb="30" eb="31">
      <t>トウ</t>
    </rPh>
    <rPh sb="33" eb="35">
      <t>チイキ</t>
    </rPh>
    <rPh sb="35" eb="36">
      <t>ガイ</t>
    </rPh>
    <rPh sb="38" eb="40">
      <t>サイヨウ</t>
    </rPh>
    <rPh sb="42" eb="44">
      <t>ショクイン</t>
    </rPh>
    <phoneticPr fontId="2"/>
  </si>
  <si>
    <t>延べ日数で入力する。 同時に２名が２日研修に参加した場合は、４日とカウント。</t>
    <rPh sb="0" eb="1">
      <t>ノ</t>
    </rPh>
    <rPh sb="11" eb="13">
      <t>ドウジ</t>
    </rPh>
    <rPh sb="15" eb="16">
      <t>メイ</t>
    </rPh>
    <rPh sb="18" eb="19">
      <t>ニチ</t>
    </rPh>
    <rPh sb="19" eb="21">
      <t>ケンシュウ</t>
    </rPh>
    <rPh sb="22" eb="24">
      <t>サンカ</t>
    </rPh>
    <rPh sb="26" eb="28">
      <t>バアイ</t>
    </rPh>
    <rPh sb="31" eb="32">
      <t>ニチ</t>
    </rPh>
    <phoneticPr fontId="2"/>
  </si>
  <si>
    <t>評価加算様式２－１２別添１</t>
    <rPh sb="0" eb="2">
      <t>ヒョウカ</t>
    </rPh>
    <rPh sb="2" eb="4">
      <t>カサン</t>
    </rPh>
    <rPh sb="4" eb="6">
      <t>ヨウシキ</t>
    </rPh>
    <rPh sb="10" eb="12">
      <t>ベッテン</t>
    </rPh>
    <phoneticPr fontId="2"/>
  </si>
  <si>
    <t>１．島しょ地域外における研修の参加記録について
　（８回以上実施した場合は、そのうちの７回分を記載してください。）</t>
    <rPh sb="2" eb="3">
      <t>トウ</t>
    </rPh>
    <rPh sb="5" eb="7">
      <t>チイキ</t>
    </rPh>
    <rPh sb="7" eb="8">
      <t>ガイ</t>
    </rPh>
    <rPh sb="12" eb="14">
      <t>ケンシュウ</t>
    </rPh>
    <rPh sb="15" eb="17">
      <t>サンカ</t>
    </rPh>
    <rPh sb="17" eb="19">
      <t>キロク</t>
    </rPh>
    <phoneticPr fontId="2"/>
  </si>
  <si>
    <t>評価加算様式２－１５別添１</t>
    <rPh sb="0" eb="2">
      <t>ヒョウカ</t>
    </rPh>
    <rPh sb="2" eb="6">
      <t>カサンヨウシキ</t>
    </rPh>
    <rPh sb="10" eb="12">
      <t>ベッテン</t>
    </rPh>
    <phoneticPr fontId="2"/>
  </si>
  <si>
    <t>評価加算様式２－１６別添１</t>
    <rPh sb="0" eb="2">
      <t>ヒョウカ</t>
    </rPh>
    <rPh sb="2" eb="6">
      <t>カサンヨウシキ</t>
    </rPh>
    <rPh sb="10" eb="12">
      <t>ベッテン</t>
    </rPh>
    <phoneticPr fontId="2"/>
  </si>
  <si>
    <t>【虐待防止に関する研修】</t>
    <rPh sb="1" eb="3">
      <t>ギャクタイ</t>
    </rPh>
    <rPh sb="3" eb="5">
      <t>ボウシ</t>
    </rPh>
    <rPh sb="6" eb="7">
      <t>カン</t>
    </rPh>
    <rPh sb="9" eb="11">
      <t>ケンシュウ</t>
    </rPh>
    <phoneticPr fontId="2"/>
  </si>
  <si>
    <t>１．施設の指針に基づいた研修プログラムの概要</t>
    <rPh sb="2" eb="4">
      <t>シセツ</t>
    </rPh>
    <rPh sb="5" eb="7">
      <t>シシン</t>
    </rPh>
    <rPh sb="8" eb="9">
      <t>モト</t>
    </rPh>
    <rPh sb="12" eb="14">
      <t>ケンシュウ</t>
    </rPh>
    <rPh sb="20" eb="22">
      <t>ガイヨウ</t>
    </rPh>
    <phoneticPr fontId="2"/>
  </si>
  <si>
    <t>２．虐待防止に関する研修の実施（３回以上実施した場合は、そのうちの２回分を記載してください。）</t>
    <rPh sb="2" eb="4">
      <t>ギャクタイ</t>
    </rPh>
    <rPh sb="4" eb="6">
      <t>ボウシ</t>
    </rPh>
    <rPh sb="7" eb="8">
      <t>カン</t>
    </rPh>
    <rPh sb="10" eb="12">
      <t>ケンシュウ</t>
    </rPh>
    <rPh sb="13" eb="15">
      <t>ジッシ</t>
    </rPh>
    <rPh sb="17" eb="18">
      <t>カイ</t>
    </rPh>
    <rPh sb="18" eb="20">
      <t>イジョウ</t>
    </rPh>
    <rPh sb="20" eb="22">
      <t>ジッシ</t>
    </rPh>
    <phoneticPr fontId="2"/>
  </si>
  <si>
    <t>評価加算様式２－１７別添１</t>
    <rPh sb="0" eb="2">
      <t>ヒョウカ</t>
    </rPh>
    <rPh sb="2" eb="6">
      <t>カサンヨウシキ</t>
    </rPh>
    <rPh sb="10" eb="12">
      <t>ベッテン</t>
    </rPh>
    <phoneticPr fontId="2"/>
  </si>
  <si>
    <t>１．感染症対策研修の実施（３回以上実施した場合は、そのうちの２回分を記載してください。）</t>
    <rPh sb="2" eb="5">
      <t>カンセンショウ</t>
    </rPh>
    <rPh sb="5" eb="7">
      <t>タイサク</t>
    </rPh>
    <rPh sb="7" eb="9">
      <t>ケンシュウ</t>
    </rPh>
    <rPh sb="10" eb="12">
      <t>ジッシ</t>
    </rPh>
    <rPh sb="14" eb="15">
      <t>カイ</t>
    </rPh>
    <rPh sb="15" eb="17">
      <t>イジョウ</t>
    </rPh>
    <rPh sb="17" eb="19">
      <t>ジッシ</t>
    </rPh>
    <phoneticPr fontId="2"/>
  </si>
  <si>
    <t>挙証資料２－２０（都参考様式）</t>
    <rPh sb="0" eb="2">
      <t>キョショウ</t>
    </rPh>
    <rPh sb="2" eb="4">
      <t>シリョウ</t>
    </rPh>
    <phoneticPr fontId="2"/>
  </si>
  <si>
    <t>２．講座・サロン等の開催について（１０回以上行った場合は、そのうちの９回分を記載してください。）</t>
    <rPh sb="2" eb="4">
      <t>コウザ</t>
    </rPh>
    <rPh sb="8" eb="9">
      <t>トウ</t>
    </rPh>
    <rPh sb="10" eb="12">
      <t>カイサイ</t>
    </rPh>
    <rPh sb="35" eb="36">
      <t>カイ</t>
    </rPh>
    <rPh sb="36" eb="37">
      <t>ブン</t>
    </rPh>
    <phoneticPr fontId="2"/>
  </si>
  <si>
    <t>施設職員主体となって開催した場合に「〇」</t>
    <rPh sb="0" eb="2">
      <t>シセツ</t>
    </rPh>
    <rPh sb="2" eb="4">
      <t>ショクイン</t>
    </rPh>
    <rPh sb="4" eb="6">
      <t>シュタイ</t>
    </rPh>
    <rPh sb="10" eb="12">
      <t>カイサイ</t>
    </rPh>
    <rPh sb="14" eb="16">
      <t>バアイ</t>
    </rPh>
    <phoneticPr fontId="2"/>
  </si>
  <si>
    <t>評価加算様式２－１８別添１</t>
    <rPh sb="0" eb="2">
      <t>ヒョウカ</t>
    </rPh>
    <rPh sb="2" eb="4">
      <t>カサン</t>
    </rPh>
    <rPh sb="4" eb="6">
      <t>ヨウシキ</t>
    </rPh>
    <rPh sb="10" eb="12">
      <t>ベッテン</t>
    </rPh>
    <phoneticPr fontId="2"/>
  </si>
  <si>
    <t>１．他の社会福祉法人等と連携した研修や人材交流の実施について（８回以上行った場合は、そのうちの７回分を記載してください。）</t>
    <rPh sb="2" eb="3">
      <t>タ</t>
    </rPh>
    <rPh sb="4" eb="10">
      <t>シャカイフクシホウジン</t>
    </rPh>
    <rPh sb="10" eb="11">
      <t>トウ</t>
    </rPh>
    <rPh sb="12" eb="14">
      <t>レンケイ</t>
    </rPh>
    <rPh sb="16" eb="18">
      <t>ケンシュウ</t>
    </rPh>
    <rPh sb="19" eb="23">
      <t>ジンザイコウリュウ</t>
    </rPh>
    <rPh sb="24" eb="26">
      <t>ジッシ</t>
    </rPh>
    <phoneticPr fontId="2"/>
  </si>
  <si>
    <t>評価加算様式２－１９別添１</t>
    <rPh sb="0" eb="6">
      <t>ヒョウカカサンヨウシキ</t>
    </rPh>
    <rPh sb="10" eb="12">
      <t>ベッテン</t>
    </rPh>
    <phoneticPr fontId="2"/>
  </si>
  <si>
    <t>１．次世代への介護の魅力発信について（受入実績が１回以上あれば対象となりますが、複数回受け入れている場合は、３回分までを記載してください。）</t>
    <rPh sb="2" eb="5">
      <t>ジセダイ</t>
    </rPh>
    <rPh sb="7" eb="9">
      <t>カイゴ</t>
    </rPh>
    <rPh sb="10" eb="12">
      <t>ミリョク</t>
    </rPh>
    <rPh sb="12" eb="14">
      <t>ハッシン</t>
    </rPh>
    <rPh sb="19" eb="21">
      <t>ウケイレ</t>
    </rPh>
    <rPh sb="21" eb="23">
      <t>ジッセキ</t>
    </rPh>
    <rPh sb="25" eb="26">
      <t>カイ</t>
    </rPh>
    <rPh sb="26" eb="28">
      <t>イジョウ</t>
    </rPh>
    <rPh sb="31" eb="33">
      <t>タイショウ</t>
    </rPh>
    <rPh sb="40" eb="43">
      <t>フクスウカイ</t>
    </rPh>
    <rPh sb="43" eb="44">
      <t>ウ</t>
    </rPh>
    <rPh sb="45" eb="46">
      <t>イ</t>
    </rPh>
    <rPh sb="50" eb="52">
      <t>バアイ</t>
    </rPh>
    <phoneticPr fontId="2"/>
  </si>
  <si>
    <t>～</t>
    <phoneticPr fontId="2"/>
  </si>
  <si>
    <t>採用日
（令和６年４月１日以前）</t>
    <rPh sb="0" eb="2">
      <t>サイヨウ</t>
    </rPh>
    <rPh sb="2" eb="3">
      <t>ヒ</t>
    </rPh>
    <rPh sb="5" eb="7">
      <t>レイワ</t>
    </rPh>
    <rPh sb="8" eb="9">
      <t>ネン</t>
    </rPh>
    <rPh sb="9" eb="10">
      <t>ヘイネン</t>
    </rPh>
    <rPh sb="10" eb="11">
      <t>ガツ</t>
    </rPh>
    <rPh sb="12" eb="13">
      <t>ニチ</t>
    </rPh>
    <rPh sb="13" eb="15">
      <t>イゼン</t>
    </rPh>
    <phoneticPr fontId="2"/>
  </si>
  <si>
    <t>①、②は「評価加算様式２－５別添１」を入力することで自動入力されます。</t>
    <rPh sb="5" eb="7">
      <t>ヒョウカ</t>
    </rPh>
    <rPh sb="7" eb="9">
      <t>カサン</t>
    </rPh>
    <rPh sb="9" eb="11">
      <t>ヨウシキ</t>
    </rPh>
    <rPh sb="14" eb="16">
      <t>ベッテン</t>
    </rPh>
    <rPh sb="19" eb="21">
      <t>ニュウリョク</t>
    </rPh>
    <rPh sb="26" eb="28">
      <t>ジドウ</t>
    </rPh>
    <rPh sb="28" eb="30">
      <t>ニュウリョク</t>
    </rPh>
    <phoneticPr fontId="2"/>
  </si>
  <si>
    <t>外国人介護職員の活用</t>
    <rPh sb="0" eb="2">
      <t>ガイコク</t>
    </rPh>
    <rPh sb="2" eb="3">
      <t>ジン</t>
    </rPh>
    <rPh sb="3" eb="5">
      <t>カイゴ</t>
    </rPh>
    <rPh sb="5" eb="7">
      <t>ショクイン</t>
    </rPh>
    <rPh sb="8" eb="10">
      <t>カツヨウ</t>
    </rPh>
    <phoneticPr fontId="2"/>
  </si>
  <si>
    <t>①については別添記入により自動で入力される。</t>
    <rPh sb="6" eb="8">
      <t>ベッテン</t>
    </rPh>
    <rPh sb="8" eb="10">
      <t>キニュウ</t>
    </rPh>
    <rPh sb="13" eb="15">
      <t>ジドウ</t>
    </rPh>
    <rPh sb="16" eb="18">
      <t>ニュウリョク</t>
    </rPh>
    <phoneticPr fontId="2"/>
  </si>
  <si>
    <t>①については別添記入により自動でを入力される。</t>
    <rPh sb="6" eb="8">
      <t>ベッテン</t>
    </rPh>
    <rPh sb="8" eb="10">
      <t>キニュウ</t>
    </rPh>
    <rPh sb="13" eb="15">
      <t>ジドウ</t>
    </rPh>
    <rPh sb="17" eb="19">
      <t>ニュウリョク</t>
    </rPh>
    <phoneticPr fontId="2"/>
  </si>
  <si>
    <r>
      <t>　当該加算要件における外国人とは、外国籍を有し、EPA（経済連携協定）、在留資格「介護」技能実習、特定技能１号のいずれかに該当する者である。</t>
    </r>
    <r>
      <rPr>
        <sz val="11"/>
        <rFont val="HGｺﾞｼｯｸM"/>
        <family val="3"/>
        <charset val="128"/>
      </rPr>
      <t>雇用形態に関わらず、当該施設の就業規則で定められた常勤の職員が勤務すべき時間数の全てを勤務（フルタイム勤務）していれば対象となる。</t>
    </r>
    <rPh sb="1" eb="3">
      <t>トウガイ</t>
    </rPh>
    <rPh sb="3" eb="5">
      <t>カサン</t>
    </rPh>
    <rPh sb="5" eb="7">
      <t>ヨウケン</t>
    </rPh>
    <rPh sb="11" eb="13">
      <t>ガイコク</t>
    </rPh>
    <rPh sb="13" eb="14">
      <t>ジン</t>
    </rPh>
    <phoneticPr fontId="2"/>
  </si>
  <si>
    <t>【外国人介護職員の活用】</t>
    <rPh sb="1" eb="3">
      <t>ガイコク</t>
    </rPh>
    <rPh sb="3" eb="4">
      <t>ジン</t>
    </rPh>
    <rPh sb="4" eb="6">
      <t>カイゴ</t>
    </rPh>
    <rPh sb="6" eb="8">
      <t>ショクイン</t>
    </rPh>
    <rPh sb="9" eb="11">
      <t>カツヨウ</t>
    </rPh>
    <phoneticPr fontId="2"/>
  </si>
  <si>
    <t>種類</t>
    <rPh sb="0" eb="2">
      <t>シュルイ</t>
    </rPh>
    <phoneticPr fontId="2"/>
  </si>
  <si>
    <t>EPA</t>
    <phoneticPr fontId="2"/>
  </si>
  <si>
    <t>介護技能実習</t>
    <phoneticPr fontId="2"/>
  </si>
  <si>
    <t>特定技能１号</t>
    <phoneticPr fontId="2"/>
  </si>
  <si>
    <t xml:space="preserve">〇 </t>
    <phoneticPr fontId="2"/>
  </si>
  <si>
    <t>当該加算要件における外国人とは、外国籍を有し、EPA（経済連携協定）、在留資格「介護」技能実習、特定技能１号のいずれかに該当する者である。雇用形態に関わらず、当該施設の就業規則で定められた常勤の職員が勤務すべき時間数の全てを勤務（フルタイム勤務）していれば対象となる。</t>
    <phoneticPr fontId="2"/>
  </si>
  <si>
    <t>専門的看護師の配置</t>
    <rPh sb="0" eb="3">
      <t>センモンテキ</t>
    </rPh>
    <rPh sb="3" eb="6">
      <t>カンゴシ</t>
    </rPh>
    <rPh sb="7" eb="9">
      <t>ハイチ</t>
    </rPh>
    <phoneticPr fontId="2"/>
  </si>
  <si>
    <t>１　専門的看護師の配置状況</t>
    <rPh sb="2" eb="5">
      <t>センモンテキ</t>
    </rPh>
    <rPh sb="5" eb="8">
      <t>カンゴシ</t>
    </rPh>
    <rPh sb="9" eb="11">
      <t>ハイチ</t>
    </rPh>
    <rPh sb="11" eb="13">
      <t>ジョウキョウ</t>
    </rPh>
    <phoneticPr fontId="2"/>
  </si>
  <si>
    <t>【専門的看護師の配置】</t>
    <rPh sb="1" eb="4">
      <t>センモンテキ</t>
    </rPh>
    <rPh sb="4" eb="7">
      <t>カンゴシ</t>
    </rPh>
    <rPh sb="8" eb="10">
      <t>ハイチ</t>
    </rPh>
    <phoneticPr fontId="2"/>
  </si>
  <si>
    <t>名前</t>
    <rPh sb="0" eb="2">
      <t>ナマエ</t>
    </rPh>
    <phoneticPr fontId="2"/>
  </si>
  <si>
    <t>専門看護師</t>
    <rPh sb="0" eb="2">
      <t>センモン</t>
    </rPh>
    <rPh sb="2" eb="5">
      <t>カンゴシ</t>
    </rPh>
    <phoneticPr fontId="2"/>
  </si>
  <si>
    <t>認定看護師</t>
    <rPh sb="0" eb="2">
      <t>ニンテイ</t>
    </rPh>
    <rPh sb="2" eb="5">
      <t>カンゴシ</t>
    </rPh>
    <phoneticPr fontId="2"/>
  </si>
  <si>
    <t>特定行為研修受講</t>
    <rPh sb="0" eb="2">
      <t>トクテイ</t>
    </rPh>
    <rPh sb="2" eb="4">
      <t>コウイ</t>
    </rPh>
    <rPh sb="4" eb="6">
      <t>ケンシュウ</t>
    </rPh>
    <rPh sb="6" eb="8">
      <t>ジュコウ</t>
    </rPh>
    <phoneticPr fontId="2"/>
  </si>
  <si>
    <t xml:space="preserve">原則として分野は問わないが、明らかに高齢者が対象とならない妊産婦や子どもに係るもの（不妊症看護、新生児集中ケア等）は除くものとする。
</t>
    <phoneticPr fontId="2"/>
  </si>
  <si>
    <t>専門看護師又は認定看護師の資格を有する者、若しくは特定行為研修を受けた看護師のいずれか1名以上を配置した場合に対象となる。</t>
    <phoneticPr fontId="2"/>
  </si>
  <si>
    <t>育児と仕事の両立の支援</t>
    <rPh sb="0" eb="2">
      <t>イクジ</t>
    </rPh>
    <rPh sb="3" eb="5">
      <t>シゴト</t>
    </rPh>
    <rPh sb="6" eb="8">
      <t>リョウリツ</t>
    </rPh>
    <rPh sb="9" eb="11">
      <t>シエン</t>
    </rPh>
    <phoneticPr fontId="2"/>
  </si>
  <si>
    <t>育児と仕事の両立を支援するための休暇制度や男性の育児参加を推奨するための取組を行っている。</t>
    <rPh sb="0" eb="2">
      <t>イクジ</t>
    </rPh>
    <rPh sb="3" eb="5">
      <t>シゴト</t>
    </rPh>
    <rPh sb="6" eb="8">
      <t>リョウリツ</t>
    </rPh>
    <rPh sb="9" eb="11">
      <t>シエン</t>
    </rPh>
    <rPh sb="16" eb="18">
      <t>キュウカ</t>
    </rPh>
    <rPh sb="18" eb="20">
      <t>セイド</t>
    </rPh>
    <rPh sb="21" eb="23">
      <t>ダンセイ</t>
    </rPh>
    <rPh sb="24" eb="26">
      <t>イクジ</t>
    </rPh>
    <rPh sb="26" eb="28">
      <t>サンカ</t>
    </rPh>
    <rPh sb="29" eb="31">
      <t>スイショウ</t>
    </rPh>
    <rPh sb="36" eb="38">
      <t>トリク</t>
    </rPh>
    <rPh sb="39" eb="40">
      <t>オコナ</t>
    </rPh>
    <phoneticPr fontId="2"/>
  </si>
  <si>
    <t>就業規則や育児参加を促す通知文等の保管</t>
    <rPh sb="0" eb="2">
      <t>シュウギョウ</t>
    </rPh>
    <rPh sb="2" eb="4">
      <t>キソク</t>
    </rPh>
    <rPh sb="5" eb="7">
      <t>イクジ</t>
    </rPh>
    <rPh sb="7" eb="9">
      <t>サンカ</t>
    </rPh>
    <rPh sb="10" eb="11">
      <t>ウナガ</t>
    </rPh>
    <rPh sb="12" eb="15">
      <t>ツウチブン</t>
    </rPh>
    <rPh sb="15" eb="16">
      <t>トウ</t>
    </rPh>
    <rPh sb="17" eb="19">
      <t>ホカン</t>
    </rPh>
    <phoneticPr fontId="2"/>
  </si>
  <si>
    <t>介護現場のDXの促進</t>
    <rPh sb="0" eb="2">
      <t>カイゴ</t>
    </rPh>
    <rPh sb="2" eb="4">
      <t>ゲンバ</t>
    </rPh>
    <rPh sb="8" eb="10">
      <t>ソクシン</t>
    </rPh>
    <phoneticPr fontId="2"/>
  </si>
  <si>
    <t>透析が必要な要介護者の受け入れ</t>
    <rPh sb="0" eb="2">
      <t>トウセキ</t>
    </rPh>
    <rPh sb="3" eb="5">
      <t>ヒツヨウ</t>
    </rPh>
    <rPh sb="6" eb="7">
      <t>ヨウ</t>
    </rPh>
    <rPh sb="7" eb="10">
      <t>カイゴシャ</t>
    </rPh>
    <rPh sb="11" eb="12">
      <t>ウ</t>
    </rPh>
    <rPh sb="13" eb="14">
      <t>イ</t>
    </rPh>
    <phoneticPr fontId="2"/>
  </si>
  <si>
    <t>透析を要する入所者を受け入れ、家族や病院等による送迎が困難な場合に送迎を行うなど、透析を要する入所者の受入れ体制を確保している。（当該年度実績あり）</t>
    <rPh sb="65" eb="67">
      <t>トウガイ</t>
    </rPh>
    <rPh sb="67" eb="69">
      <t>ネンド</t>
    </rPh>
    <rPh sb="69" eb="71">
      <t>ジッセキ</t>
    </rPh>
    <phoneticPr fontId="2"/>
  </si>
  <si>
    <t>太枠部分をプルダウンメニューから選択すること（その他は自動計算）。</t>
    <phoneticPr fontId="2"/>
  </si>
  <si>
    <t>精神的負担が高まっていることを鑑み、外部の専門職（医師、公認心理師、精神保健福祉士等）による相談対応を実施している（予定を含む）。</t>
    <rPh sb="0" eb="3">
      <t>セイシンテキ</t>
    </rPh>
    <rPh sb="3" eb="5">
      <t>フタン</t>
    </rPh>
    <rPh sb="6" eb="7">
      <t>タカ</t>
    </rPh>
    <rPh sb="15" eb="16">
      <t>カンガ</t>
    </rPh>
    <rPh sb="18" eb="20">
      <t>ガイブ</t>
    </rPh>
    <rPh sb="21" eb="23">
      <t>センモン</t>
    </rPh>
    <rPh sb="23" eb="24">
      <t>ショク</t>
    </rPh>
    <rPh sb="25" eb="27">
      <t>イシ</t>
    </rPh>
    <rPh sb="28" eb="30">
      <t>コウニン</t>
    </rPh>
    <rPh sb="30" eb="32">
      <t>シンリ</t>
    </rPh>
    <rPh sb="32" eb="33">
      <t>シ</t>
    </rPh>
    <rPh sb="34" eb="36">
      <t>セイシン</t>
    </rPh>
    <rPh sb="36" eb="38">
      <t>ホケン</t>
    </rPh>
    <rPh sb="38" eb="41">
      <t>フクシシ</t>
    </rPh>
    <rPh sb="41" eb="42">
      <t>ナド</t>
    </rPh>
    <rPh sb="46" eb="48">
      <t>ソウダン</t>
    </rPh>
    <rPh sb="48" eb="50">
      <t>タイオウ</t>
    </rPh>
    <rPh sb="51" eb="53">
      <t>ジッシ</t>
    </rPh>
    <rPh sb="58" eb="60">
      <t>ヨテイ</t>
    </rPh>
    <rPh sb="61" eb="62">
      <t>フク</t>
    </rPh>
    <phoneticPr fontId="2"/>
  </si>
  <si>
    <t>施設の空き情報の適切な提供</t>
    <rPh sb="0" eb="2">
      <t>シセツ</t>
    </rPh>
    <rPh sb="3" eb="4">
      <t>ア</t>
    </rPh>
    <rPh sb="5" eb="7">
      <t>ジョウホウ</t>
    </rPh>
    <rPh sb="8" eb="10">
      <t>テキセツ</t>
    </rPh>
    <rPh sb="11" eb="13">
      <t>テイキョウ</t>
    </rPh>
    <phoneticPr fontId="2"/>
  </si>
  <si>
    <t>国の「介護サービス情報公表システム」において、入所希望者に資するよう「空き情報」の項目を空き人数に変動があった場合に随時入力、さらに、空き人数に変更がない場合であっても、少なくとも毎月１回以上更新しているか。</t>
    <rPh sb="23" eb="25">
      <t>ニュウショ</t>
    </rPh>
    <rPh sb="25" eb="28">
      <t>キボウシャ</t>
    </rPh>
    <rPh sb="29" eb="30">
      <t>シ</t>
    </rPh>
    <rPh sb="35" eb="36">
      <t>ア</t>
    </rPh>
    <rPh sb="37" eb="39">
      <t>ジョウホウ</t>
    </rPh>
    <rPh sb="41" eb="43">
      <t>コウモク</t>
    </rPh>
    <phoneticPr fontId="2"/>
  </si>
  <si>
    <t>○　いつ更新したか記録をしたもの</t>
    <rPh sb="4" eb="6">
      <t>コウシン</t>
    </rPh>
    <rPh sb="9" eb="11">
      <t>キロク</t>
    </rPh>
    <phoneticPr fontId="2"/>
  </si>
  <si>
    <t>介護職員の常勤換算数</t>
    <rPh sb="0" eb="2">
      <t>カイゴ</t>
    </rPh>
    <rPh sb="2" eb="4">
      <t>ショクイン</t>
    </rPh>
    <rPh sb="5" eb="7">
      <t>ジョウキン</t>
    </rPh>
    <rPh sb="7" eb="9">
      <t>カンサン</t>
    </rPh>
    <rPh sb="9" eb="10">
      <t>スウ</t>
    </rPh>
    <phoneticPr fontId="2"/>
  </si>
  <si>
    <r>
      <t xml:space="preserve">常勤換算数
</t>
    </r>
    <r>
      <rPr>
        <sz val="8"/>
        <rFont val="HGｺﾞｼｯｸM"/>
        <family val="3"/>
        <charset val="128"/>
      </rPr>
      <t>（手入力）</t>
    </r>
    <rPh sb="0" eb="2">
      <t>ジョウキン</t>
    </rPh>
    <rPh sb="2" eb="4">
      <t>カンサン</t>
    </rPh>
    <rPh sb="4" eb="5">
      <t>スウ</t>
    </rPh>
    <rPh sb="7" eb="8">
      <t>テ</t>
    </rPh>
    <rPh sb="8" eb="10">
      <t>ニュウリョク</t>
    </rPh>
    <phoneticPr fontId="2"/>
  </si>
  <si>
    <t>介護職員人数</t>
    <rPh sb="0" eb="2">
      <t>カイゴ</t>
    </rPh>
    <rPh sb="2" eb="4">
      <t>ショクイン</t>
    </rPh>
    <rPh sb="4" eb="6">
      <t>ニンズウ</t>
    </rPh>
    <phoneticPr fontId="2"/>
  </si>
  <si>
    <t>常勤人数</t>
    <rPh sb="0" eb="2">
      <t>ジョウキン</t>
    </rPh>
    <rPh sb="2" eb="4">
      <t>ニンズウ</t>
    </rPh>
    <phoneticPr fontId="2"/>
  </si>
  <si>
    <t>非常勤人数</t>
    <rPh sb="0" eb="3">
      <t>ヒジョウキン</t>
    </rPh>
    <rPh sb="3" eb="5">
      <t>ニンズウ</t>
    </rPh>
    <phoneticPr fontId="2"/>
  </si>
  <si>
    <t>喀痰吸引等研修を修了し認定特定行為業務従事者を登録</t>
    <rPh sb="0" eb="7">
      <t>カクタンキュウイントウケンシュウ</t>
    </rPh>
    <rPh sb="8" eb="10">
      <t>シュウリョウ</t>
    </rPh>
    <rPh sb="11" eb="13">
      <t>ニンテイ</t>
    </rPh>
    <rPh sb="13" eb="15">
      <t>トクテイ</t>
    </rPh>
    <rPh sb="15" eb="17">
      <t>コウイ</t>
    </rPh>
    <rPh sb="17" eb="19">
      <t>ギョウム</t>
    </rPh>
    <rPh sb="19" eb="22">
      <t>ジュウジシャ</t>
    </rPh>
    <rPh sb="23" eb="25">
      <t>トウロク</t>
    </rPh>
    <phoneticPr fontId="2"/>
  </si>
  <si>
    <t>喀痰吸引等研修を修了（常勤）</t>
    <rPh sb="11" eb="13">
      <t>ジョウキン</t>
    </rPh>
    <phoneticPr fontId="2"/>
  </si>
  <si>
    <t>喀痰吸引等研修を修了（非常勤）</t>
    <rPh sb="11" eb="12">
      <t>ヒ</t>
    </rPh>
    <rPh sb="12" eb="14">
      <t>ジョウキン</t>
    </rPh>
    <phoneticPr fontId="2"/>
  </si>
  <si>
    <t>喀痰吸引等研修修了登録者人数</t>
    <rPh sb="0" eb="2">
      <t>カクタン</t>
    </rPh>
    <rPh sb="2" eb="4">
      <t>キュウイン</t>
    </rPh>
    <rPh sb="4" eb="5">
      <t>トウ</t>
    </rPh>
    <rPh sb="5" eb="7">
      <t>ケンシュウ</t>
    </rPh>
    <rPh sb="7" eb="9">
      <t>シュウリョウ</t>
    </rPh>
    <rPh sb="9" eb="12">
      <t>トウロクシャ</t>
    </rPh>
    <rPh sb="12" eb="14">
      <t>ニンズウ</t>
    </rPh>
    <phoneticPr fontId="2"/>
  </si>
  <si>
    <t>介護職に占める登録者の割合</t>
    <rPh sb="0" eb="2">
      <t>カイゴ</t>
    </rPh>
    <rPh sb="2" eb="3">
      <t>ショク</t>
    </rPh>
    <rPh sb="4" eb="5">
      <t>シ</t>
    </rPh>
    <rPh sb="7" eb="10">
      <t>トウロクシャ</t>
    </rPh>
    <rPh sb="11" eb="13">
      <t>ワリアイ</t>
    </rPh>
    <phoneticPr fontId="2"/>
  </si>
  <si>
    <t>喀痰吸引等研修を修了し認定特定行為業務従事者の登録の有無</t>
    <rPh sb="0" eb="7">
      <t>カクタンキュウイントウケンシュウ</t>
    </rPh>
    <rPh sb="8" eb="10">
      <t>シュウリョウ</t>
    </rPh>
    <rPh sb="11" eb="13">
      <t>ニンテイ</t>
    </rPh>
    <rPh sb="13" eb="15">
      <t>トクテイ</t>
    </rPh>
    <rPh sb="15" eb="17">
      <t>コウイ</t>
    </rPh>
    <rPh sb="17" eb="19">
      <t>ギョウム</t>
    </rPh>
    <rPh sb="19" eb="22">
      <t>ジュウジシャ</t>
    </rPh>
    <rPh sb="23" eb="25">
      <t>トウロク</t>
    </rPh>
    <rPh sb="26" eb="28">
      <t>ウム</t>
    </rPh>
    <phoneticPr fontId="2"/>
  </si>
  <si>
    <t>介護職員の医療対応力向上</t>
    <rPh sb="0" eb="2">
      <t>カイゴ</t>
    </rPh>
    <rPh sb="2" eb="4">
      <t>ショクイン</t>
    </rPh>
    <rPh sb="5" eb="7">
      <t>イリョウ</t>
    </rPh>
    <rPh sb="7" eb="9">
      <t>タイオウ</t>
    </rPh>
    <rPh sb="9" eb="10">
      <t>リョク</t>
    </rPh>
    <rPh sb="10" eb="12">
      <t>コウジョウ</t>
    </rPh>
    <phoneticPr fontId="2"/>
  </si>
  <si>
    <t>１　介護職員の医療対応力向上</t>
    <phoneticPr fontId="2"/>
  </si>
  <si>
    <t>１　外国人介護職員の活用</t>
    <rPh sb="2" eb="4">
      <t>ガイコク</t>
    </rPh>
    <rPh sb="4" eb="5">
      <t>ジン</t>
    </rPh>
    <rPh sb="5" eb="7">
      <t>カイゴ</t>
    </rPh>
    <rPh sb="7" eb="9">
      <t>ショクイン</t>
    </rPh>
    <rPh sb="10" eb="12">
      <t>カツヨウ</t>
    </rPh>
    <phoneticPr fontId="2"/>
  </si>
  <si>
    <t>外国人介護職員の活用</t>
    <phoneticPr fontId="2"/>
  </si>
  <si>
    <t>介護職員の医療対応力向上</t>
    <phoneticPr fontId="2"/>
  </si>
  <si>
    <t>専門的看護師の配置</t>
    <phoneticPr fontId="2"/>
  </si>
  <si>
    <t>職員定着率の向上①</t>
    <phoneticPr fontId="2"/>
  </si>
  <si>
    <t>職員定着率の向上②</t>
    <phoneticPr fontId="2"/>
  </si>
  <si>
    <t>介護職員のメンタルケア対策の強化</t>
    <phoneticPr fontId="2"/>
  </si>
  <si>
    <t>育児と仕事の両立の支援</t>
    <phoneticPr fontId="2"/>
  </si>
  <si>
    <t>ボランティアコーディネーターの配置</t>
    <phoneticPr fontId="2"/>
  </si>
  <si>
    <t>障害者の雇用</t>
    <phoneticPr fontId="2"/>
  </si>
  <si>
    <t>介護現場のDXの促進</t>
    <phoneticPr fontId="2"/>
  </si>
  <si>
    <t>○　生産性向上に係る委員会を実施したこと(内容含)がわ
　　かる資料
○　２回以上委員会を実施した場合に対象となる。</t>
    <rPh sb="2" eb="5">
      <t>セイサンセイ</t>
    </rPh>
    <rPh sb="5" eb="7">
      <t>コウジョウ</t>
    </rPh>
    <rPh sb="8" eb="9">
      <t>カカ</t>
    </rPh>
    <rPh sb="10" eb="13">
      <t>イインカイ</t>
    </rPh>
    <rPh sb="14" eb="16">
      <t>ジッシ</t>
    </rPh>
    <rPh sb="21" eb="23">
      <t>ナイヨウ</t>
    </rPh>
    <rPh sb="23" eb="24">
      <t>フク</t>
    </rPh>
    <rPh sb="32" eb="34">
      <t>シリョウ</t>
    </rPh>
    <rPh sb="38" eb="39">
      <t>カイ</t>
    </rPh>
    <rPh sb="41" eb="44">
      <t>イインカイ</t>
    </rPh>
    <rPh sb="45" eb="47">
      <t>ジッシ</t>
    </rPh>
    <phoneticPr fontId="2"/>
  </si>
  <si>
    <t>島しょにおける人材確保
（島しょ地域の施設のみ対象）</t>
    <phoneticPr fontId="2"/>
  </si>
  <si>
    <t>身寄りのない高齢者の受入れ</t>
    <phoneticPr fontId="2"/>
  </si>
  <si>
    <t>透析が必要な要介護者の受け入れ</t>
    <phoneticPr fontId="2"/>
  </si>
  <si>
    <t>社福軽減の実施</t>
    <phoneticPr fontId="2"/>
  </si>
  <si>
    <t>施設の空き情報の適切な提供</t>
    <phoneticPr fontId="2"/>
  </si>
  <si>
    <t>21</t>
    <phoneticPr fontId="2"/>
  </si>
  <si>
    <t>23</t>
    <phoneticPr fontId="2"/>
  </si>
  <si>
    <t>22</t>
    <phoneticPr fontId="2"/>
  </si>
  <si>
    <t>次世代への
介護の魅力発信</t>
    <phoneticPr fontId="2"/>
  </si>
  <si>
    <t>地域社会への貢献等</t>
    <phoneticPr fontId="2"/>
  </si>
  <si>
    <t>サービスの向上</t>
    <phoneticPr fontId="2"/>
  </si>
  <si>
    <t>精神的負荷が高まっていることを鑑み、介護職員のメンタルケア対策の強化を目的として、外部の専門職（医師、公認心理師、精神保健福祉士等）による相談対応を実施している。</t>
  </si>
  <si>
    <t>育児と仕事の両立を支援するための休暇制度の整備や男性の育児参加を推奨するための取組等を行っている。</t>
  </si>
  <si>
    <t>ボランティアコーディネーターを配置した上で、年間３７日以上ボランティアを受け入れている。</t>
    <rPh sb="15" eb="17">
      <t>ハイチ</t>
    </rPh>
    <rPh sb="19" eb="20">
      <t>ウエ</t>
    </rPh>
    <rPh sb="22" eb="24">
      <t>ネンカン</t>
    </rPh>
    <rPh sb="26" eb="27">
      <t>ニチ</t>
    </rPh>
    <rPh sb="27" eb="29">
      <t>イジョウ</t>
    </rPh>
    <rPh sb="36" eb="37">
      <t>ウ</t>
    </rPh>
    <rPh sb="38" eb="39">
      <t>イ</t>
    </rPh>
    <phoneticPr fontId="1"/>
  </si>
  <si>
    <t>島しょ地域外における資格取得及び技術向上のための研修に年に延べ７日以上参加している。</t>
    <rPh sb="32" eb="33">
      <t>ニチ</t>
    </rPh>
    <phoneticPr fontId="1"/>
  </si>
  <si>
    <t>透析を要する入所者の受入体制を構築した上で、受け入れを実施している。</t>
  </si>
  <si>
    <t>他の法人が運営する福祉施設や介護保険事業所と連携した研修や人材交流を年間７回以上又は延べ７日間以上企画して実施している。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40">
      <t>カイイジョウ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</si>
  <si>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他の法人が運営する福祉施設や介護保険事業所と連携した研修や人材交流を年間４回以上又は延べ４日間以上企画して実施している。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38">
      <t>カイ</t>
    </rPh>
    <rPh sb="38" eb="40">
      <t>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</si>
  <si>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入所を希望する希望者の選択に資するよう、「介護サービス情報の公表」の「空き人数」の項目を定期的に更新している。</t>
  </si>
  <si>
    <t>職場体験等により小学校・中学校・高校の児童・生徒を受け入れている。</t>
  </si>
  <si>
    <t>施設の職員が主体となり、近隣の高齢者に対する年間３７日以上の配食サービスを実施している。または、介護予防教室・地域サロン・家族介護教室・認知症カフェ・子供食堂・会食サービス等を年９回以上主催している。　
ただし、他の事業や制度により補助されている場合や併設している地域包括支援センターが主催している場合等を除く。</t>
    <rPh sb="22" eb="24">
      <t>ネンカン</t>
    </rPh>
    <rPh sb="26" eb="27">
      <t>ニチ</t>
    </rPh>
    <rPh sb="88" eb="89">
      <t>ネン</t>
    </rPh>
    <rPh sb="90" eb="91">
      <t>カイ</t>
    </rPh>
    <phoneticPr fontId="1"/>
  </si>
  <si>
    <t>令和７年４月１日時点（※）において、介護･看護職員の配置が、入所者２人に対して常勤換算で１以上配置している。
（２：１以上配置→入所者１００名の場合５０名以上を配置)</t>
    <rPh sb="0" eb="2">
      <t>レイワ</t>
    </rPh>
    <rPh sb="3" eb="4">
      <t>ネン</t>
    </rPh>
    <rPh sb="5" eb="6">
      <t>ガツ</t>
    </rPh>
    <rPh sb="7" eb="8">
      <t>ニチ</t>
    </rPh>
    <rPh sb="8" eb="10">
      <t>ジテン</t>
    </rPh>
    <rPh sb="47" eb="49">
      <t>ハイチ</t>
    </rPh>
    <rPh sb="59" eb="61">
      <t>イジョウ</t>
    </rPh>
    <rPh sb="61" eb="63">
      <t>ハイチ</t>
    </rPh>
    <rPh sb="64" eb="67">
      <t>ニュウショシャ</t>
    </rPh>
    <rPh sb="70" eb="71">
      <t>メイ</t>
    </rPh>
    <rPh sb="72" eb="74">
      <t>バアイ</t>
    </rPh>
    <rPh sb="76" eb="77">
      <t>メイ</t>
    </rPh>
    <rPh sb="77" eb="79">
      <t>イジョウ</t>
    </rPh>
    <rPh sb="80" eb="82">
      <t>ハイチ</t>
    </rPh>
    <phoneticPr fontId="1"/>
  </si>
  <si>
    <t>令和７年４月１日時点（※）において、介護職員のうち、喀痰吸引等研修を修了し、認定特定行為業務従事者の登録をした者を配置するとともに、介護職員に対し当該研修の受講機会の確保や特定行為業務従事者の登録を支援している。ただし、登録特定行為事業者として登録した事業者に限るものとする。</t>
    <rPh sb="0" eb="2">
      <t>レイワ</t>
    </rPh>
    <rPh sb="3" eb="4">
      <t>ネン</t>
    </rPh>
    <rPh sb="5" eb="6">
      <t>ガツ</t>
    </rPh>
    <rPh sb="7" eb="8">
      <t>ニチ</t>
    </rPh>
    <rPh sb="8" eb="10">
      <t>ジテン</t>
    </rPh>
    <rPh sb="110" eb="112">
      <t>トウロク</t>
    </rPh>
    <rPh sb="112" eb="114">
      <t>トクテイ</t>
    </rPh>
    <rPh sb="114" eb="116">
      <t>コウイ</t>
    </rPh>
    <rPh sb="116" eb="119">
      <t>ジギョウシャ</t>
    </rPh>
    <rPh sb="122" eb="124">
      <t>トウロク</t>
    </rPh>
    <rPh sb="126" eb="129">
      <t>ジギョウシャ</t>
    </rPh>
    <rPh sb="130" eb="131">
      <t>カギ</t>
    </rPh>
    <phoneticPr fontId="1"/>
  </si>
  <si>
    <t>令和７年４月１日時点（※）において、専門看護師又は認定看護師の資格を有する者、特定行為研修を受けた看護師を配置している。</t>
    <rPh sb="0" eb="2">
      <t>レイワ</t>
    </rPh>
    <rPh sb="3" eb="4">
      <t>ネン</t>
    </rPh>
    <rPh sb="5" eb="6">
      <t>ガツ</t>
    </rPh>
    <rPh sb="7" eb="8">
      <t>ニチ</t>
    </rPh>
    <rPh sb="8" eb="10">
      <t>ジテン</t>
    </rPh>
    <phoneticPr fontId="1"/>
  </si>
  <si>
    <t>外国人が働きやすい環境を整備し、令和７年４月１日時点において、１年以上継続雇用している常勤(※)の外国人介護職員がいる。
※雇用形態に関わらず、当該施設の就業規則で定められた常勤の職員が勤務すべき時間数を勤務する者</t>
    <rPh sb="16" eb="18">
      <t>レイワ</t>
    </rPh>
    <rPh sb="19" eb="20">
      <t>ネン</t>
    </rPh>
    <rPh sb="21" eb="22">
      <t>ガツ</t>
    </rPh>
    <rPh sb="23" eb="24">
      <t>ニチ</t>
    </rPh>
    <rPh sb="24" eb="26">
      <t>ジテン</t>
    </rPh>
    <rPh sb="32" eb="33">
      <t>ネン</t>
    </rPh>
    <phoneticPr fontId="1"/>
  </si>
  <si>
    <t>令和７年４月１日時点（※）において、令和６年４月１日時点に在籍していた介護職員の定着率が８５％以上（離職率が１５％以下）である。ただし、居住支援特別手当の支給を行っている事業者に限るものとする。</t>
    <rPh sb="0" eb="2">
      <t>レイワ</t>
    </rPh>
    <rPh sb="3" eb="4">
      <t>ネン</t>
    </rPh>
    <rPh sb="5" eb="6">
      <t>ガツ</t>
    </rPh>
    <rPh sb="7" eb="8">
      <t>ニチ</t>
    </rPh>
    <rPh sb="8" eb="10">
      <t>ジテン</t>
    </rPh>
    <rPh sb="18" eb="20">
      <t>レイワ</t>
    </rPh>
    <rPh sb="21" eb="22">
      <t>ネン</t>
    </rPh>
    <rPh sb="23" eb="24">
      <t>ガツ</t>
    </rPh>
    <rPh sb="25" eb="26">
      <t>ニチ</t>
    </rPh>
    <rPh sb="26" eb="28">
      <t>ジテン</t>
    </rPh>
    <rPh sb="68" eb="70">
      <t>キョジュウ</t>
    </rPh>
    <rPh sb="70" eb="72">
      <t>シエン</t>
    </rPh>
    <rPh sb="72" eb="74">
      <t>トクベツ</t>
    </rPh>
    <rPh sb="74" eb="76">
      <t>テアテ</t>
    </rPh>
    <rPh sb="77" eb="79">
      <t>シキュウ</t>
    </rPh>
    <rPh sb="80" eb="81">
      <t>オコナ</t>
    </rPh>
    <rPh sb="85" eb="88">
      <t>ジギョウシャ</t>
    </rPh>
    <rPh sb="89" eb="90">
      <t>カギ</t>
    </rPh>
    <phoneticPr fontId="1"/>
  </si>
  <si>
    <t>チューター制度を導入した上で、新規採用職員向けの教育プログラム（施設内研修）を構築している。
ただし、令和７年４月１日～令和８年３月３１日までの間に職員を採用した施設は、教育プログラム（施設内研修）を実施していること。</t>
    <rPh sb="5" eb="7">
      <t>セイド</t>
    </rPh>
    <rPh sb="8" eb="10">
      <t>ドウニュウ</t>
    </rPh>
    <rPh sb="12" eb="13">
      <t>ウエ</t>
    </rPh>
    <rPh sb="15" eb="17">
      <t>シンキ</t>
    </rPh>
    <rPh sb="17" eb="19">
      <t>サイヨウ</t>
    </rPh>
    <rPh sb="19" eb="21">
      <t>ショクイン</t>
    </rPh>
    <rPh sb="21" eb="22">
      <t>ム</t>
    </rPh>
    <rPh sb="39" eb="41">
      <t>コウチク</t>
    </rPh>
    <rPh sb="51" eb="53">
      <t>レイワ</t>
    </rPh>
    <rPh sb="60" eb="62">
      <t>レイワ</t>
    </rPh>
    <rPh sb="63" eb="64">
      <t>ネン</t>
    </rPh>
    <rPh sb="65" eb="66">
      <t>ガツ</t>
    </rPh>
    <rPh sb="68" eb="69">
      <t>ニチ</t>
    </rPh>
    <rPh sb="72" eb="73">
      <t>アイダ</t>
    </rPh>
    <rPh sb="74" eb="76">
      <t>ショクイン</t>
    </rPh>
    <rPh sb="77" eb="79">
      <t>サイヨウ</t>
    </rPh>
    <rPh sb="81" eb="83">
      <t>シセツ</t>
    </rPh>
    <rPh sb="85" eb="87">
      <t>キョウイク</t>
    </rPh>
    <rPh sb="93" eb="95">
      <t>シセツ</t>
    </rPh>
    <rPh sb="95" eb="96">
      <t>ナイ</t>
    </rPh>
    <rPh sb="96" eb="98">
      <t>ケンシュウ</t>
    </rPh>
    <rPh sb="100" eb="102">
      <t>ジッシ</t>
    </rPh>
    <phoneticPr fontId="1"/>
  </si>
  <si>
    <t>令和７年４月１日時点（※）において、障害者（身体障害者手帳、精神障害者保健福祉手帳、療育手帳を取得されている方）を雇用している。
ただし、あん摩マッサージ指圧師加算の対象者は除く。</t>
    <rPh sb="0" eb="2">
      <t>レイワ</t>
    </rPh>
    <rPh sb="3" eb="4">
      <t>ネン</t>
    </rPh>
    <rPh sb="5" eb="6">
      <t>ガツ</t>
    </rPh>
    <rPh sb="7" eb="8">
      <t>ニチ</t>
    </rPh>
    <rPh sb="8" eb="10">
      <t>ジテン</t>
    </rPh>
    <rPh sb="18" eb="21">
      <t>ショウガイシャ</t>
    </rPh>
    <rPh sb="22" eb="24">
      <t>シンタイ</t>
    </rPh>
    <rPh sb="24" eb="27">
      <t>ショウガイシャ</t>
    </rPh>
    <rPh sb="27" eb="29">
      <t>テチョウ</t>
    </rPh>
    <rPh sb="30" eb="32">
      <t>セイシン</t>
    </rPh>
    <rPh sb="32" eb="35">
      <t>ショウガイシャ</t>
    </rPh>
    <rPh sb="35" eb="37">
      <t>ホケン</t>
    </rPh>
    <rPh sb="37" eb="39">
      <t>フクシ</t>
    </rPh>
    <rPh sb="39" eb="41">
      <t>テチョウ</t>
    </rPh>
    <rPh sb="42" eb="44">
      <t>リョウイク</t>
    </rPh>
    <rPh sb="44" eb="46">
      <t>テチョウ</t>
    </rPh>
    <rPh sb="47" eb="49">
      <t>シュトク</t>
    </rPh>
    <rPh sb="54" eb="55">
      <t>カタ</t>
    </rPh>
    <rPh sb="57" eb="59">
      <t>コヨウ</t>
    </rPh>
    <rPh sb="71" eb="72">
      <t>マ</t>
    </rPh>
    <rPh sb="77" eb="80">
      <t>シアツシ</t>
    </rPh>
    <rPh sb="80" eb="82">
      <t>カサン</t>
    </rPh>
    <rPh sb="83" eb="86">
      <t>タイショウシャ</t>
    </rPh>
    <rPh sb="87" eb="88">
      <t>ノゾ</t>
    </rPh>
    <phoneticPr fontId="1"/>
  </si>
  <si>
    <t>生産性向上に係る委員会を年２回以上開催し、介護ロボット、見守り機器等のテクノロジーを導入し業務改善に向け取り組んでいる。</t>
    <rPh sb="0" eb="3">
      <t>セイサンセイ</t>
    </rPh>
    <rPh sb="3" eb="5">
      <t>コウジョウ</t>
    </rPh>
    <rPh sb="6" eb="7">
      <t>カカ</t>
    </rPh>
    <rPh sb="8" eb="11">
      <t>イインカイ</t>
    </rPh>
    <rPh sb="12" eb="13">
      <t>ネン</t>
    </rPh>
    <rPh sb="14" eb="15">
      <t>カイ</t>
    </rPh>
    <rPh sb="15" eb="17">
      <t>イジョウ</t>
    </rPh>
    <rPh sb="17" eb="19">
      <t>カイサイ</t>
    </rPh>
    <rPh sb="21" eb="23">
      <t>カイゴ</t>
    </rPh>
    <rPh sb="28" eb="30">
      <t>ミマモ</t>
    </rPh>
    <rPh sb="31" eb="33">
      <t>キキ</t>
    </rPh>
    <rPh sb="33" eb="34">
      <t>トウ</t>
    </rPh>
    <rPh sb="42" eb="44">
      <t>ドウニュウ</t>
    </rPh>
    <rPh sb="45" eb="47">
      <t>ギョウム</t>
    </rPh>
    <rPh sb="47" eb="49">
      <t>カイゼン</t>
    </rPh>
    <rPh sb="50" eb="51">
      <t>ム</t>
    </rPh>
    <rPh sb="52" eb="53">
      <t>ト</t>
    </rPh>
    <rPh sb="54" eb="55">
      <t>ク</t>
    </rPh>
    <phoneticPr fontId="2"/>
  </si>
  <si>
    <t>12</t>
    <phoneticPr fontId="2"/>
  </si>
  <si>
    <t>島しょ地域外に住所を有している職員を採用するとともに、赴任時の旅費や住居手当の一部を負担するなど、職員の定着を図っている。
（令和４年４月１日～令和８年３月３１日の期間に採用した職員）</t>
    <rPh sb="63" eb="65">
      <t>レイワ</t>
    </rPh>
    <rPh sb="66" eb="67">
      <t>ネン</t>
    </rPh>
    <rPh sb="72" eb="74">
      <t>レイワ</t>
    </rPh>
    <rPh sb="75" eb="76">
      <t>ネン</t>
    </rPh>
    <rPh sb="82" eb="84">
      <t>キカン</t>
    </rPh>
    <rPh sb="85" eb="87">
      <t>サイヨウ</t>
    </rPh>
    <rPh sb="89" eb="91">
      <t>ショクイン</t>
    </rPh>
    <phoneticPr fontId="1"/>
  </si>
  <si>
    <t>16</t>
    <phoneticPr fontId="2"/>
  </si>
  <si>
    <t>医療的ケアが必要な要介護者の積極的な受入れ</t>
    <rPh sb="0" eb="3">
      <t>イリョウテキ</t>
    </rPh>
    <rPh sb="6" eb="8">
      <t>ヒツヨウ</t>
    </rPh>
    <rPh sb="9" eb="10">
      <t>ヨウ</t>
    </rPh>
    <rPh sb="10" eb="13">
      <t>カイゴシャ</t>
    </rPh>
    <rPh sb="14" eb="17">
      <t>セッキョクテキ</t>
    </rPh>
    <rPh sb="18" eb="20">
      <t>ウケイ</t>
    </rPh>
    <phoneticPr fontId="2"/>
  </si>
  <si>
    <t>令和７年４月１日（※）時点において、「社会福祉法人等による生計困難者に対する介護保険サービスに係る利用者負担額軽減制度事業実施要綱」（平成１２年５月１日付老発第４７４号の別添２）に基づき、利用者負担額の軽減を実施している。</t>
    <rPh sb="0" eb="2">
      <t>レイワ</t>
    </rPh>
    <rPh sb="3" eb="4">
      <t>ネン</t>
    </rPh>
    <rPh sb="5" eb="6">
      <t>ガツ</t>
    </rPh>
    <rPh sb="7" eb="8">
      <t>ニチ</t>
    </rPh>
    <rPh sb="11" eb="13">
      <t>ジテン</t>
    </rPh>
    <phoneticPr fontId="1"/>
  </si>
  <si>
    <t>令和７年４月１日時点（※）において、身寄りのない高齢者（保証人、身元引受人、契約代理人となる親族等がいない等）を１人以上１０人未満、受け入れている。</t>
    <rPh sb="0" eb="2">
      <t>レイワ</t>
    </rPh>
    <rPh sb="3" eb="4">
      <t>ネン</t>
    </rPh>
    <rPh sb="5" eb="6">
      <t>ガツ</t>
    </rPh>
    <rPh sb="7" eb="8">
      <t>ニチ</t>
    </rPh>
    <rPh sb="8" eb="10">
      <t>ジテン</t>
    </rPh>
    <rPh sb="57" eb="58">
      <t>ニン</t>
    </rPh>
    <rPh sb="58" eb="60">
      <t>イジョウ</t>
    </rPh>
    <rPh sb="62" eb="63">
      <t>ニン</t>
    </rPh>
    <rPh sb="63" eb="65">
      <t>ミマン</t>
    </rPh>
    <rPh sb="66" eb="67">
      <t>ウ</t>
    </rPh>
    <rPh sb="68" eb="69">
      <t>イ</t>
    </rPh>
    <phoneticPr fontId="1"/>
  </si>
  <si>
    <t>令和７年４月１日時点（※）において、身寄りのない高齢者（保証人、身元引受人、契約代理人となる親族等がいない等）を１０人以上、受け入れている。</t>
    <phoneticPr fontId="2"/>
  </si>
  <si>
    <t>令和７年１月から１２月までの期間に、あらかじめ下記に掲げる医療的ケアが必要と認められる者を、新たに1人以上３人未満受け入れている（再入所の場合は除く）。
a 胃ろう又は腸ろうによる経管栄養、b 経鼻経管栄養、 c 在宅中心静脈栄養、
d 喀痰吸引、 e 在宅酸素療法、 f 気管切開管理、 g インスリン注射、 h 透析</t>
    <phoneticPr fontId="2"/>
  </si>
  <si>
    <t>令和７年１月から１２月までの期間に、あらかじめ下記に掲げる医療的ケアが必要と認められる者を、新たに3人以上受け入れている(再入所の場合は除く）。
a 胃ろう又は腸ろうによる経管栄養、b 経鼻経管栄養、 c 在宅中心静脈栄養、
d 喀痰吸引、 e 在宅酸素療法、 f 気管切開管理、 g インスリン注射、 h 透析</t>
    <phoneticPr fontId="2"/>
  </si>
  <si>
    <t>地域と連携した防災訓練の実施</t>
    <phoneticPr fontId="2"/>
  </si>
  <si>
    <t>施設が主催する防災訓練を地域住民が参加する形で年２回以上実施している。</t>
    <phoneticPr fontId="1"/>
  </si>
  <si>
    <t>24</t>
    <phoneticPr fontId="2"/>
  </si>
  <si>
    <t>非常災害時における連携の強化</t>
    <phoneticPr fontId="2"/>
  </si>
  <si>
    <t>他法人と非常災害の発生時における協力体制を確保するための協定を締結し職員交流を行っている。</t>
    <phoneticPr fontId="2"/>
  </si>
  <si>
    <t>災害時要配慮者支援体制の構築</t>
    <phoneticPr fontId="2"/>
  </si>
  <si>
    <t>東京都災害派遣福祉チーム（東京DWAT）に１人以上５人未満の職員を登録している。</t>
    <phoneticPr fontId="2"/>
  </si>
  <si>
    <t>東京都災害派遣福祉チーム（東京DWAT）に５人以上の職員を登録している。</t>
    <phoneticPr fontId="2"/>
  </si>
  <si>
    <t>非常災害時等における職員派遣</t>
    <phoneticPr fontId="2"/>
  </si>
  <si>
    <t>令和７年４月１日から起算して前1年の間に、非常災害等の発生に際し、自治体や事業者団体等からの要請に応じて、延５日間以上の職員を派遣している。</t>
    <phoneticPr fontId="2"/>
  </si>
  <si>
    <t>25</t>
    <phoneticPr fontId="2"/>
  </si>
  <si>
    <t>26</t>
    <phoneticPr fontId="2"/>
  </si>
  <si>
    <t>介護予防教室・地域サロン・家族介護教室・認知症カフェ・子供食堂・会食サービス等を年４回以上主催している。　
ただし、他の事業や制度により補助されている場合や併設している地域包括支援センターが主催している場合等を除く。</t>
    <rPh sb="40" eb="41">
      <t>ネン</t>
    </rPh>
    <rPh sb="42" eb="43">
      <t>カイ</t>
    </rPh>
    <phoneticPr fontId="1"/>
  </si>
  <si>
    <t>令和７年度東京都特別養護老人ホーム経営支援補助金の減額に関する事務処理要綱に定める減額事由に該当したもの。</t>
    <rPh sb="0" eb="2">
      <t>レイワ</t>
    </rPh>
    <rPh sb="3" eb="5">
      <t>ネンド</t>
    </rPh>
    <rPh sb="5" eb="8">
      <t>トウキョウト</t>
    </rPh>
    <rPh sb="8" eb="10">
      <t>トクベツヨ</t>
    </rPh>
    <rPh sb="10" eb="24">
      <t>ウゴロウジンホームケイエイシエンホジョキン</t>
    </rPh>
    <rPh sb="25" eb="27">
      <t>ゲンガク</t>
    </rPh>
    <rPh sb="28" eb="29">
      <t>カン</t>
    </rPh>
    <rPh sb="31" eb="33">
      <t>ジム</t>
    </rPh>
    <rPh sb="33" eb="35">
      <t>ショリ</t>
    </rPh>
    <rPh sb="35" eb="37">
      <t>ヨウコウ</t>
    </rPh>
    <rPh sb="38" eb="39">
      <t>サダ</t>
    </rPh>
    <rPh sb="41" eb="43">
      <t>ゲンガク</t>
    </rPh>
    <rPh sb="43" eb="45">
      <t>ジユウ</t>
    </rPh>
    <rPh sb="46" eb="48">
      <t>ガイトウ</t>
    </rPh>
    <phoneticPr fontId="1"/>
  </si>
  <si>
    <t>１　令和７年４月の介護・看護職員の数（特養及び併設短期入所の合計）</t>
    <rPh sb="2" eb="4">
      <t>レイワ</t>
    </rPh>
    <rPh sb="5" eb="6">
      <t>ネン</t>
    </rPh>
    <rPh sb="7" eb="8">
      <t>ガツ</t>
    </rPh>
    <rPh sb="9" eb="11">
      <t>カイゴ</t>
    </rPh>
    <rPh sb="12" eb="14">
      <t>カンゴ</t>
    </rPh>
    <rPh sb="14" eb="16">
      <t>ショクイン</t>
    </rPh>
    <rPh sb="17" eb="18">
      <t>カズ</t>
    </rPh>
    <rPh sb="19" eb="21">
      <t>トクヨウ</t>
    </rPh>
    <rPh sb="21" eb="22">
      <t>オヨ</t>
    </rPh>
    <rPh sb="23" eb="25">
      <t>ヘイセツ</t>
    </rPh>
    <rPh sb="25" eb="27">
      <t>タンキ</t>
    </rPh>
    <rPh sb="27" eb="29">
      <t>ニュウショ</t>
    </rPh>
    <rPh sb="30" eb="32">
      <t>ゴウケイ</t>
    </rPh>
    <phoneticPr fontId="2"/>
  </si>
  <si>
    <t>２　令和６年度の平均入所者数（特養及び併設短期入所の合計）</t>
    <rPh sb="2" eb="4">
      <t>レイワ</t>
    </rPh>
    <rPh sb="5" eb="7">
      <t>ネンド</t>
    </rPh>
    <rPh sb="6" eb="7">
      <t>ド</t>
    </rPh>
    <rPh sb="7" eb="9">
      <t>ヘイネンド</t>
    </rPh>
    <rPh sb="8" eb="10">
      <t>ヘイキン</t>
    </rPh>
    <rPh sb="10" eb="13">
      <t>ニュウショシャ</t>
    </rPh>
    <rPh sb="13" eb="14">
      <t>スウ</t>
    </rPh>
    <rPh sb="15" eb="17">
      <t>トクヨウ</t>
    </rPh>
    <rPh sb="17" eb="18">
      <t>オヨ</t>
    </rPh>
    <rPh sb="19" eb="21">
      <t>ヘイセツ</t>
    </rPh>
    <rPh sb="21" eb="23">
      <t>タンキ</t>
    </rPh>
    <rPh sb="23" eb="25">
      <t>ニュウショ</t>
    </rPh>
    <rPh sb="26" eb="28">
      <t>ゴウケイ</t>
    </rPh>
    <phoneticPr fontId="2"/>
  </si>
  <si>
    <t>令和６年度の平均入所者数の算定に当たっては、「指定介護老人福祉施設の</t>
    <rPh sb="0" eb="2">
      <t>レイワ</t>
    </rPh>
    <rPh sb="3" eb="5">
      <t>ネンド</t>
    </rPh>
    <rPh sb="4" eb="5">
      <t>ド</t>
    </rPh>
    <rPh sb="5" eb="7">
      <t>ヘイネンド</t>
    </rPh>
    <rPh sb="6" eb="8">
      <t>ヘイキン</t>
    </rPh>
    <rPh sb="8" eb="11">
      <t>ニュウショシャ</t>
    </rPh>
    <rPh sb="11" eb="12">
      <t>スウ</t>
    </rPh>
    <rPh sb="13" eb="15">
      <t>サンテイ</t>
    </rPh>
    <rPh sb="16" eb="17">
      <t>ア</t>
    </rPh>
    <rPh sb="23" eb="25">
      <t>シテイ</t>
    </rPh>
    <rPh sb="25" eb="27">
      <t>カイゴ</t>
    </rPh>
    <rPh sb="27" eb="29">
      <t>ロウジン</t>
    </rPh>
    <rPh sb="29" eb="31">
      <t>フクシ</t>
    </rPh>
    <rPh sb="31" eb="33">
      <t>シセツ</t>
    </rPh>
    <phoneticPr fontId="2"/>
  </si>
  <si>
    <t>《令和７年度４月の介護職員名簿》</t>
    <rPh sb="9" eb="11">
      <t>カイゴ</t>
    </rPh>
    <phoneticPr fontId="2"/>
  </si>
  <si>
    <t>《令和７年度４月の看護職員名簿》</t>
    <rPh sb="1" eb="3">
      <t>レイワ</t>
    </rPh>
    <rPh sb="4" eb="6">
      <t>ネンド</t>
    </rPh>
    <rPh sb="7" eb="8">
      <t>ガツ</t>
    </rPh>
    <rPh sb="9" eb="11">
      <t>カンゴ</t>
    </rPh>
    <rPh sb="11" eb="13">
      <t>ショクイン</t>
    </rPh>
    <rPh sb="13" eb="15">
      <t>メイボ</t>
    </rPh>
    <phoneticPr fontId="2"/>
  </si>
  <si>
    <t>外国人介護職員の雇用人数（令和７年４月１日時点）（令和６年４月１日以前から引き続いて、常勤で雇用している場合に対象）</t>
    <rPh sb="0" eb="2">
      <t>ガイコク</t>
    </rPh>
    <rPh sb="2" eb="3">
      <t>ジン</t>
    </rPh>
    <rPh sb="3" eb="5">
      <t>カイゴ</t>
    </rPh>
    <rPh sb="5" eb="7">
      <t>ショクイン</t>
    </rPh>
    <rPh sb="8" eb="10">
      <t>コヨウ</t>
    </rPh>
    <rPh sb="10" eb="11">
      <t>ニン</t>
    </rPh>
    <rPh sb="11" eb="12">
      <t>スウ</t>
    </rPh>
    <rPh sb="13" eb="15">
      <t>レイワ</t>
    </rPh>
    <rPh sb="16" eb="17">
      <t>ネン</t>
    </rPh>
    <rPh sb="18" eb="19">
      <t>ガツ</t>
    </rPh>
    <rPh sb="20" eb="21">
      <t>ニチ</t>
    </rPh>
    <rPh sb="21" eb="23">
      <t>ジテン</t>
    </rPh>
    <phoneticPr fontId="2"/>
  </si>
  <si>
    <t>令和７年４月１日現在、介護職員のうち喀痰吸引等研修を修了し、認定特定行為業務従事者の登録をした者の割合</t>
    <phoneticPr fontId="2"/>
  </si>
  <si>
    <t>施設が登録特定行為事業者の登録をしており、介護職員のうち、喀痰吸引等研修を修了し、認定特定行為業務従事者の登録をした者が、３割以上いる場合を対象とする。</t>
    <phoneticPr fontId="2"/>
  </si>
  <si>
    <t>登録特定行為事業者として登録した事業者に限る。</t>
    <rPh sb="0" eb="2">
      <t>トウロク</t>
    </rPh>
    <rPh sb="2" eb="4">
      <t>トクテイ</t>
    </rPh>
    <rPh sb="4" eb="6">
      <t>コウイ</t>
    </rPh>
    <rPh sb="6" eb="9">
      <t>ジギョウシャ</t>
    </rPh>
    <rPh sb="12" eb="14">
      <t>トウロク</t>
    </rPh>
    <rPh sb="16" eb="19">
      <t>ジギョウシャ</t>
    </rPh>
    <rPh sb="20" eb="21">
      <t>カギ</t>
    </rPh>
    <phoneticPr fontId="2"/>
  </si>
  <si>
    <t>専門看護師又は認定看護師の資格を有する者、特定行為研修を受けた看護師の人数（令和７年４月１日時点）</t>
    <rPh sb="0" eb="2">
      <t>センモン</t>
    </rPh>
    <rPh sb="2" eb="5">
      <t>カンゴシ</t>
    </rPh>
    <rPh sb="5" eb="6">
      <t>マタ</t>
    </rPh>
    <rPh sb="7" eb="9">
      <t>ニンテイ</t>
    </rPh>
    <rPh sb="9" eb="12">
      <t>カンゴシ</t>
    </rPh>
    <rPh sb="13" eb="15">
      <t>シカク</t>
    </rPh>
    <rPh sb="16" eb="17">
      <t>ユウ</t>
    </rPh>
    <rPh sb="19" eb="20">
      <t>モノ</t>
    </rPh>
    <rPh sb="21" eb="23">
      <t>トクテイ</t>
    </rPh>
    <rPh sb="23" eb="25">
      <t>コウイ</t>
    </rPh>
    <rPh sb="25" eb="27">
      <t>ケンシュウ</t>
    </rPh>
    <rPh sb="28" eb="29">
      <t>ウ</t>
    </rPh>
    <rPh sb="31" eb="34">
      <t>カンゴシ</t>
    </rPh>
    <rPh sb="35" eb="36">
      <t>ニン</t>
    </rPh>
    <rPh sb="36" eb="37">
      <t>スウ</t>
    </rPh>
    <rPh sb="38" eb="40">
      <t>レイワ</t>
    </rPh>
    <rPh sb="41" eb="42">
      <t>ネン</t>
    </rPh>
    <rPh sb="43" eb="44">
      <t>ガツ</t>
    </rPh>
    <rPh sb="45" eb="46">
      <t>ニチ</t>
    </rPh>
    <rPh sb="46" eb="48">
      <t>ジテン</t>
    </rPh>
    <phoneticPr fontId="2"/>
  </si>
  <si>
    <t>採用日
（令和７年４月１日以前）</t>
    <rPh sb="0" eb="2">
      <t>サイヨウ</t>
    </rPh>
    <rPh sb="2" eb="3">
      <t>ヒ</t>
    </rPh>
    <rPh sb="5" eb="7">
      <t>レイワ</t>
    </rPh>
    <rPh sb="8" eb="9">
      <t>ネン</t>
    </rPh>
    <rPh sb="9" eb="10">
      <t>ヘイネン</t>
    </rPh>
    <rPh sb="10" eb="11">
      <t>ガツ</t>
    </rPh>
    <rPh sb="12" eb="13">
      <t>ニチ</t>
    </rPh>
    <rPh sb="13" eb="15">
      <t>イゼン</t>
    </rPh>
    <phoneticPr fontId="2"/>
  </si>
  <si>
    <t>１　令和６年度に勤務していた介護職員の数（常勤・非常勤合算で）</t>
    <rPh sb="2" eb="4">
      <t>レイワ</t>
    </rPh>
    <rPh sb="5" eb="7">
      <t>ネンド</t>
    </rPh>
    <rPh sb="6" eb="7">
      <t>ド</t>
    </rPh>
    <rPh sb="7" eb="9">
      <t>ヘイネンド</t>
    </rPh>
    <rPh sb="8" eb="10">
      <t>キンム</t>
    </rPh>
    <rPh sb="14" eb="16">
      <t>カイゴ</t>
    </rPh>
    <rPh sb="16" eb="18">
      <t>ショクイン</t>
    </rPh>
    <rPh sb="19" eb="20">
      <t>カズ</t>
    </rPh>
    <rPh sb="21" eb="23">
      <t>ジョウキン</t>
    </rPh>
    <rPh sb="24" eb="27">
      <t>ヒジョウキン</t>
    </rPh>
    <rPh sb="27" eb="29">
      <t>ガッサン</t>
    </rPh>
    <phoneticPr fontId="2"/>
  </si>
  <si>
    <t>令和６年４月１日時点での在籍職員数</t>
    <rPh sb="0" eb="2">
      <t>レイワ</t>
    </rPh>
    <rPh sb="3" eb="4">
      <t>ネン</t>
    </rPh>
    <rPh sb="4" eb="5">
      <t>ヘイネン</t>
    </rPh>
    <rPh sb="5" eb="6">
      <t>ガツ</t>
    </rPh>
    <rPh sb="7" eb="8">
      <t>ニチ</t>
    </rPh>
    <rPh sb="8" eb="10">
      <t>ジテン</t>
    </rPh>
    <rPh sb="12" eb="14">
      <t>ザイセキ</t>
    </rPh>
    <rPh sb="14" eb="17">
      <t>ショクインスウ</t>
    </rPh>
    <phoneticPr fontId="2"/>
  </si>
  <si>
    <t>①のうち、令和７年４月１日時点で
引き続き在籍している職員数</t>
    <rPh sb="5" eb="7">
      <t>レイワ</t>
    </rPh>
    <rPh sb="8" eb="9">
      <t>ネン</t>
    </rPh>
    <rPh sb="10" eb="11">
      <t>ガツ</t>
    </rPh>
    <rPh sb="12" eb="13">
      <t>ニチ</t>
    </rPh>
    <rPh sb="13" eb="15">
      <t>ジテン</t>
    </rPh>
    <rPh sb="17" eb="18">
      <t>ヒ</t>
    </rPh>
    <rPh sb="19" eb="20">
      <t>ツヅ</t>
    </rPh>
    <rPh sb="21" eb="23">
      <t>ザイセキ</t>
    </rPh>
    <rPh sb="27" eb="29">
      <t>ショクイン</t>
    </rPh>
    <rPh sb="29" eb="30">
      <t>スウ</t>
    </rPh>
    <phoneticPr fontId="2"/>
  </si>
  <si>
    <t>令和６年４月１日の職員数</t>
    <rPh sb="0" eb="2">
      <t>レイワ</t>
    </rPh>
    <rPh sb="3" eb="4">
      <t>ネン</t>
    </rPh>
    <rPh sb="4" eb="5">
      <t>ヘイネン</t>
    </rPh>
    <rPh sb="5" eb="6">
      <t>ガツ</t>
    </rPh>
    <rPh sb="7" eb="8">
      <t>ニチ</t>
    </rPh>
    <rPh sb="9" eb="11">
      <t>ショクイン</t>
    </rPh>
    <rPh sb="11" eb="12">
      <t>スウ</t>
    </rPh>
    <phoneticPr fontId="2"/>
  </si>
  <si>
    <t>上記のうち、令和７年４月１日に
在籍している職員数</t>
    <rPh sb="0" eb="2">
      <t>ジョウキ</t>
    </rPh>
    <rPh sb="6" eb="8">
      <t>レイワ</t>
    </rPh>
    <rPh sb="9" eb="10">
      <t>ネン</t>
    </rPh>
    <rPh sb="11" eb="12">
      <t>ガツ</t>
    </rPh>
    <rPh sb="13" eb="14">
      <t>ニチ</t>
    </rPh>
    <rPh sb="16" eb="18">
      <t>ザイセキ</t>
    </rPh>
    <rPh sb="22" eb="25">
      <t>ショクインスウ</t>
    </rPh>
    <phoneticPr fontId="2"/>
  </si>
  <si>
    <t>《令和６年４月１日現在の職員名簿》</t>
    <rPh sb="1" eb="3">
      <t>レイワ</t>
    </rPh>
    <rPh sb="4" eb="5">
      <t>ネン</t>
    </rPh>
    <rPh sb="5" eb="6">
      <t>ヘイネン</t>
    </rPh>
    <rPh sb="6" eb="7">
      <t>ガツ</t>
    </rPh>
    <rPh sb="8" eb="9">
      <t>ニチ</t>
    </rPh>
    <rPh sb="9" eb="11">
      <t>ゲンザイ</t>
    </rPh>
    <rPh sb="12" eb="14">
      <t>ショクイン</t>
    </rPh>
    <rPh sb="14" eb="16">
      <t>メイボ</t>
    </rPh>
    <phoneticPr fontId="2"/>
  </si>
  <si>
    <t>令和７年４月1日に在籍</t>
    <rPh sb="0" eb="2">
      <t>レイワ</t>
    </rPh>
    <rPh sb="3" eb="4">
      <t>ネン</t>
    </rPh>
    <rPh sb="5" eb="6">
      <t>ガツ</t>
    </rPh>
    <rPh sb="7" eb="8">
      <t>ニチ</t>
    </rPh>
    <rPh sb="9" eb="11">
      <t>ザイセキ</t>
    </rPh>
    <phoneticPr fontId="2"/>
  </si>
  <si>
    <t>令和７年４月１日～令和８年３月３１日までの間に職員を採用した施設は、教育プログラム（施設内研修）を実施していること。</t>
    <rPh sb="0" eb="2">
      <t>レイワ</t>
    </rPh>
    <rPh sb="3" eb="4">
      <t>ネン</t>
    </rPh>
    <rPh sb="5" eb="6">
      <t>ガツ</t>
    </rPh>
    <rPh sb="7" eb="8">
      <t>ニチ</t>
    </rPh>
    <rPh sb="9" eb="11">
      <t>レイワ</t>
    </rPh>
    <rPh sb="12" eb="13">
      <t>ネン</t>
    </rPh>
    <rPh sb="14" eb="15">
      <t>ガツ</t>
    </rPh>
    <rPh sb="17" eb="18">
      <t>ニチ</t>
    </rPh>
    <rPh sb="21" eb="22">
      <t>アイダ</t>
    </rPh>
    <rPh sb="23" eb="25">
      <t>ショクイン</t>
    </rPh>
    <rPh sb="26" eb="28">
      <t>サイヨウ</t>
    </rPh>
    <rPh sb="30" eb="32">
      <t>シセツ</t>
    </rPh>
    <rPh sb="34" eb="36">
      <t>キョウイク</t>
    </rPh>
    <rPh sb="42" eb="44">
      <t>シセツ</t>
    </rPh>
    <rPh sb="44" eb="45">
      <t>ナイ</t>
    </rPh>
    <rPh sb="45" eb="47">
      <t>ケンシュウ</t>
    </rPh>
    <rPh sb="49" eb="51">
      <t>ジッシ</t>
    </rPh>
    <phoneticPr fontId="2"/>
  </si>
  <si>
    <t>※添付する挙証資料（令和７年度実績報告時）</t>
    <rPh sb="10" eb="12">
      <t>レイワ</t>
    </rPh>
    <rPh sb="13" eb="14">
      <t>ネン</t>
    </rPh>
    <rPh sb="14" eb="15">
      <t>ド</t>
    </rPh>
    <rPh sb="15" eb="17">
      <t>ジッセキ</t>
    </rPh>
    <rPh sb="17" eb="19">
      <t>ホウコク</t>
    </rPh>
    <rPh sb="19" eb="20">
      <t>ジ</t>
    </rPh>
    <phoneticPr fontId="2"/>
  </si>
  <si>
    <r>
      <t>※添付する挙証資料（令和７年度</t>
    </r>
    <r>
      <rPr>
        <u/>
        <sz val="11"/>
        <color indexed="10"/>
        <rFont val="HGP創英角ﾎﾟｯﾌﾟ体"/>
        <family val="3"/>
        <charset val="128"/>
      </rPr>
      <t>実績報告時</t>
    </r>
    <r>
      <rPr>
        <sz val="11"/>
        <color indexed="10"/>
        <rFont val="HGP創英角ﾎﾟｯﾌﾟ体"/>
        <family val="3"/>
        <charset val="128"/>
      </rPr>
      <t>）</t>
    </r>
    <rPh sb="15" eb="17">
      <t>ジッセキ</t>
    </rPh>
    <rPh sb="17" eb="19">
      <t>ホウコク</t>
    </rPh>
    <phoneticPr fontId="2"/>
  </si>
  <si>
    <t>１　ボランティアコーディネーターの配置等の状況（令和８年３月末時点）</t>
    <rPh sb="17" eb="19">
      <t>ハイチ</t>
    </rPh>
    <rPh sb="19" eb="20">
      <t>トウ</t>
    </rPh>
    <rPh sb="21" eb="23">
      <t>ジョウキョウ</t>
    </rPh>
    <rPh sb="29" eb="30">
      <t>ガツ</t>
    </rPh>
    <rPh sb="30" eb="31">
      <t>マツ</t>
    </rPh>
    <phoneticPr fontId="2"/>
  </si>
  <si>
    <t>令和７年４月１日から令和８年３月３１日までのボランティアの受入日数（予定を含む）</t>
    <rPh sb="0" eb="2">
      <t>レイワ</t>
    </rPh>
    <rPh sb="3" eb="4">
      <t>ネン</t>
    </rPh>
    <rPh sb="4" eb="5">
      <t>ヘイネン</t>
    </rPh>
    <rPh sb="5" eb="6">
      <t>ガツ</t>
    </rPh>
    <rPh sb="7" eb="8">
      <t>ニチ</t>
    </rPh>
    <rPh sb="10" eb="12">
      <t>レイワ</t>
    </rPh>
    <rPh sb="13" eb="14">
      <t>ネン</t>
    </rPh>
    <rPh sb="15" eb="16">
      <t>ガツ</t>
    </rPh>
    <rPh sb="18" eb="19">
      <t>ニチ</t>
    </rPh>
    <rPh sb="29" eb="31">
      <t>ウケイ</t>
    </rPh>
    <rPh sb="31" eb="33">
      <t>ニッスウ</t>
    </rPh>
    <rPh sb="34" eb="36">
      <t>ヨテイ</t>
    </rPh>
    <rPh sb="37" eb="38">
      <t>フク</t>
    </rPh>
    <phoneticPr fontId="2"/>
  </si>
  <si>
    <t>障害者の雇用人数（令和７年４月１日時点）</t>
    <rPh sb="0" eb="3">
      <t>ショウガイシャ</t>
    </rPh>
    <rPh sb="4" eb="6">
      <t>コヨウ</t>
    </rPh>
    <rPh sb="6" eb="7">
      <t>ニン</t>
    </rPh>
    <rPh sb="7" eb="8">
      <t>スウ</t>
    </rPh>
    <rPh sb="9" eb="11">
      <t>レイワ</t>
    </rPh>
    <rPh sb="12" eb="13">
      <t>ネン</t>
    </rPh>
    <rPh sb="14" eb="15">
      <t>ガツ</t>
    </rPh>
    <rPh sb="16" eb="17">
      <t>ニチ</t>
    </rPh>
    <rPh sb="17" eb="19">
      <t>ジテン</t>
    </rPh>
    <phoneticPr fontId="2"/>
  </si>
  <si>
    <t>※添付する挙証資料（令和７年度実績報告時）</t>
    <rPh sb="10" eb="12">
      <t>レイワ</t>
    </rPh>
    <rPh sb="13" eb="14">
      <t>ネン</t>
    </rPh>
    <rPh sb="14" eb="15">
      <t>ド</t>
    </rPh>
    <rPh sb="15" eb="20">
      <t>ジッセキホウコクジ</t>
    </rPh>
    <phoneticPr fontId="2"/>
  </si>
  <si>
    <t>１　介護現場のDXの促進（令和８年３月末時点）</t>
    <rPh sb="2" eb="4">
      <t>カイゴ</t>
    </rPh>
    <rPh sb="4" eb="6">
      <t>ゲンバ</t>
    </rPh>
    <rPh sb="10" eb="12">
      <t>ソクシン</t>
    </rPh>
    <rPh sb="13" eb="15">
      <t>レイワ</t>
    </rPh>
    <rPh sb="16" eb="17">
      <t>ネン</t>
    </rPh>
    <rPh sb="18" eb="20">
      <t>ガツマツ</t>
    </rPh>
    <rPh sb="20" eb="22">
      <t>ジテン</t>
    </rPh>
    <phoneticPr fontId="2"/>
  </si>
  <si>
    <t>介護ロボット、見守り機器等のテクノロジーの導入し生産性向上に係る委員会を開催した回数</t>
    <rPh sb="40" eb="42">
      <t>カイスウ</t>
    </rPh>
    <phoneticPr fontId="2"/>
  </si>
  <si>
    <t>令和７年４月１日から令和８年３月３１日までに実施した回数</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4">
      <t>ジッシ</t>
    </rPh>
    <rPh sb="26" eb="28">
      <t>カイスウ</t>
    </rPh>
    <phoneticPr fontId="2"/>
  </si>
  <si>
    <t>居住支援特別手当の支給を行っている事業者に限る。</t>
    <rPh sb="0" eb="2">
      <t>キョジュウ</t>
    </rPh>
    <rPh sb="2" eb="4">
      <t>シエン</t>
    </rPh>
    <rPh sb="4" eb="6">
      <t>トクベツ</t>
    </rPh>
    <rPh sb="6" eb="8">
      <t>テアテ</t>
    </rPh>
    <rPh sb="9" eb="11">
      <t>シキュウ</t>
    </rPh>
    <rPh sb="12" eb="13">
      <t>オコナ</t>
    </rPh>
    <rPh sb="17" eb="20">
      <t>ジギョウシャ</t>
    </rPh>
    <rPh sb="21" eb="22">
      <t>カギ</t>
    </rPh>
    <phoneticPr fontId="2"/>
  </si>
  <si>
    <t>１　島しょ地域外からの職員の確保（令和８年３月末時点）</t>
    <rPh sb="2" eb="3">
      <t>トウ</t>
    </rPh>
    <rPh sb="5" eb="7">
      <t>チイキ</t>
    </rPh>
    <rPh sb="7" eb="8">
      <t>ソト</t>
    </rPh>
    <rPh sb="11" eb="13">
      <t>ショクイン</t>
    </rPh>
    <rPh sb="14" eb="16">
      <t>カクホ</t>
    </rPh>
    <rPh sb="17" eb="19">
      <t>レイワ</t>
    </rPh>
    <rPh sb="20" eb="21">
      <t>ネン</t>
    </rPh>
    <rPh sb="22" eb="23">
      <t>ガツ</t>
    </rPh>
    <rPh sb="23" eb="24">
      <t>マツ</t>
    </rPh>
    <rPh sb="24" eb="26">
      <t>ジテン</t>
    </rPh>
    <phoneticPr fontId="2"/>
  </si>
  <si>
    <t>島しょ地域外に住所を有している職員を採用するとともに、赴任時の旅費や居住手当の一部を負担するなど、職員の定着を図っている（予定を含む）。
※ただし、対象の職員は、令和４年４月１日～令和８年３月３１日の期間に採用した職員に限る。</t>
    <rPh sb="0" eb="1">
      <t>トウ</t>
    </rPh>
    <rPh sb="3" eb="5">
      <t>チイキ</t>
    </rPh>
    <rPh sb="5" eb="6">
      <t>ガイ</t>
    </rPh>
    <rPh sb="7" eb="9">
      <t>ジュウショ</t>
    </rPh>
    <rPh sb="10" eb="11">
      <t>ユウ</t>
    </rPh>
    <rPh sb="15" eb="17">
      <t>ショクイン</t>
    </rPh>
    <rPh sb="18" eb="20">
      <t>サイヨウ</t>
    </rPh>
    <rPh sb="27" eb="29">
      <t>フニン</t>
    </rPh>
    <rPh sb="29" eb="30">
      <t>ジ</t>
    </rPh>
    <rPh sb="31" eb="33">
      <t>リョヒ</t>
    </rPh>
    <rPh sb="34" eb="36">
      <t>キョジュウ</t>
    </rPh>
    <rPh sb="36" eb="38">
      <t>テアテ</t>
    </rPh>
    <rPh sb="39" eb="41">
      <t>イチブ</t>
    </rPh>
    <rPh sb="42" eb="44">
      <t>フタン</t>
    </rPh>
    <rPh sb="49" eb="51">
      <t>ショクイン</t>
    </rPh>
    <rPh sb="52" eb="54">
      <t>テイチャク</t>
    </rPh>
    <rPh sb="55" eb="56">
      <t>ハカ</t>
    </rPh>
    <rPh sb="75" eb="77">
      <t>タイショウ</t>
    </rPh>
    <rPh sb="78" eb="80">
      <t>ショクイン</t>
    </rPh>
    <rPh sb="82" eb="84">
      <t>レイワ</t>
    </rPh>
    <rPh sb="85" eb="86">
      <t>ネン</t>
    </rPh>
    <rPh sb="87" eb="88">
      <t>ガツ</t>
    </rPh>
    <rPh sb="89" eb="90">
      <t>ニチ</t>
    </rPh>
    <rPh sb="91" eb="93">
      <t>レイワ</t>
    </rPh>
    <rPh sb="94" eb="95">
      <t>ネン</t>
    </rPh>
    <rPh sb="96" eb="97">
      <t>ガツ</t>
    </rPh>
    <rPh sb="99" eb="100">
      <t>ニチ</t>
    </rPh>
    <rPh sb="101" eb="103">
      <t>キカン</t>
    </rPh>
    <rPh sb="104" eb="106">
      <t>サイヨウ</t>
    </rPh>
    <rPh sb="108" eb="110">
      <t>ショクイン</t>
    </rPh>
    <rPh sb="111" eb="112">
      <t>カギ</t>
    </rPh>
    <phoneticPr fontId="2"/>
  </si>
  <si>
    <t>２　島しょにおける資格取得及び技術向上について（令和８年３月末時点）</t>
    <rPh sb="2" eb="3">
      <t>トウ</t>
    </rPh>
    <rPh sb="9" eb="11">
      <t>シカク</t>
    </rPh>
    <rPh sb="11" eb="13">
      <t>シュトク</t>
    </rPh>
    <rPh sb="13" eb="14">
      <t>オヨ</t>
    </rPh>
    <rPh sb="15" eb="17">
      <t>ギジュツ</t>
    </rPh>
    <rPh sb="17" eb="19">
      <t>コウジョウ</t>
    </rPh>
    <phoneticPr fontId="2"/>
  </si>
  <si>
    <r>
      <t>１　育児と仕事の両立の支援</t>
    </r>
    <r>
      <rPr>
        <sz val="11"/>
        <color theme="1"/>
        <rFont val="HGｺﾞｼｯｸM"/>
        <family val="3"/>
        <charset val="128"/>
      </rPr>
      <t>（令和８年３月末時点）</t>
    </r>
    <rPh sb="2" eb="4">
      <t>イクジ</t>
    </rPh>
    <rPh sb="5" eb="7">
      <t>シゴト</t>
    </rPh>
    <rPh sb="8" eb="10">
      <t>リョウリツ</t>
    </rPh>
    <rPh sb="11" eb="13">
      <t>シエン</t>
    </rPh>
    <rPh sb="14" eb="16">
      <t>レイワ</t>
    </rPh>
    <rPh sb="17" eb="18">
      <t>ネン</t>
    </rPh>
    <rPh sb="19" eb="20">
      <t>ガツ</t>
    </rPh>
    <rPh sb="20" eb="21">
      <t>マツ</t>
    </rPh>
    <rPh sb="21" eb="23">
      <t>ジテン</t>
    </rPh>
    <phoneticPr fontId="2"/>
  </si>
  <si>
    <r>
      <t>１　介護職員へのメンタルケア対策強化の実施</t>
    </r>
    <r>
      <rPr>
        <sz val="11"/>
        <color theme="1"/>
        <rFont val="HGｺﾞｼｯｸM"/>
        <family val="3"/>
        <charset val="128"/>
      </rPr>
      <t>（令和８年３月末時点）</t>
    </r>
    <rPh sb="2" eb="4">
      <t>カイゴ</t>
    </rPh>
    <rPh sb="4" eb="6">
      <t>ショクイン</t>
    </rPh>
    <rPh sb="14" eb="16">
      <t>タイサク</t>
    </rPh>
    <rPh sb="16" eb="18">
      <t>キョウカ</t>
    </rPh>
    <rPh sb="19" eb="21">
      <t>ジッシ</t>
    </rPh>
    <rPh sb="22" eb="24">
      <t>レイワ</t>
    </rPh>
    <rPh sb="25" eb="26">
      <t>ネン</t>
    </rPh>
    <rPh sb="26" eb="27">
      <t>ヘイネン</t>
    </rPh>
    <rPh sb="27" eb="29">
      <t>ガツマツ</t>
    </rPh>
    <rPh sb="29" eb="31">
      <t>ジテン</t>
    </rPh>
    <phoneticPr fontId="2"/>
  </si>
  <si>
    <t>令和７年４月１日時点身寄りのない高齢者の人数</t>
    <rPh sb="10" eb="12">
      <t>ミヨ</t>
    </rPh>
    <rPh sb="16" eb="19">
      <t>コウレイシャ</t>
    </rPh>
    <rPh sb="20" eb="22">
      <t>ニンズウ</t>
    </rPh>
    <phoneticPr fontId="2"/>
  </si>
  <si>
    <t>１　透析が必要な要介護者の受け入れ（令和８年３月末時点）</t>
    <rPh sb="2" eb="4">
      <t>トウセキ</t>
    </rPh>
    <rPh sb="5" eb="7">
      <t>ヒツヨウ</t>
    </rPh>
    <rPh sb="8" eb="9">
      <t>ヨウ</t>
    </rPh>
    <rPh sb="9" eb="12">
      <t>カイゴシャ</t>
    </rPh>
    <rPh sb="13" eb="14">
      <t>ウ</t>
    </rPh>
    <rPh sb="15" eb="16">
      <t>イ</t>
    </rPh>
    <rPh sb="18" eb="20">
      <t>レイワ</t>
    </rPh>
    <rPh sb="21" eb="22">
      <t>ネン</t>
    </rPh>
    <rPh sb="23" eb="25">
      <t>ガツマツ</t>
    </rPh>
    <rPh sb="25" eb="27">
      <t>ジテン</t>
    </rPh>
    <phoneticPr fontId="2"/>
  </si>
  <si>
    <t>令和７年１月１日から令和７年１２月３１日までに下記に掲げる医療的ケアが必要と認められる者を受け入れた人数。
（a 胃ろう又は腸ろうによる経管栄養、b 経鼻経管栄養、 c 在宅中心静脈栄養、d 喀痰吸引、 e 在宅酸素療法、 f 気管切開管理、 g インスリン注射、 h 透析）</t>
    <rPh sb="10" eb="12">
      <t>レイワ</t>
    </rPh>
    <rPh sb="13" eb="14">
      <t>ネン</t>
    </rPh>
    <rPh sb="16" eb="17">
      <t>ガツ</t>
    </rPh>
    <rPh sb="19" eb="20">
      <t>ニチ</t>
    </rPh>
    <rPh sb="23" eb="25">
      <t>カキ</t>
    </rPh>
    <rPh sb="26" eb="27">
      <t>カカ</t>
    </rPh>
    <rPh sb="29" eb="32">
      <t>イリョウテキ</t>
    </rPh>
    <rPh sb="35" eb="37">
      <t>ヒツヨウ</t>
    </rPh>
    <rPh sb="38" eb="39">
      <t>ミト</t>
    </rPh>
    <rPh sb="43" eb="44">
      <t>モノ</t>
    </rPh>
    <rPh sb="45" eb="46">
      <t>ウ</t>
    </rPh>
    <rPh sb="47" eb="48">
      <t>イ</t>
    </rPh>
    <rPh sb="50" eb="52">
      <t>ニンズウ</t>
    </rPh>
    <phoneticPr fontId="2"/>
  </si>
  <si>
    <t>１　医療的ケアが必要な高齢者の受入人数</t>
    <rPh sb="2" eb="5">
      <t>イリョウテキ</t>
    </rPh>
    <rPh sb="8" eb="10">
      <t>ヒツヨウ</t>
    </rPh>
    <rPh sb="11" eb="14">
      <t>コウレイシャ</t>
    </rPh>
    <rPh sb="15" eb="17">
      <t>ウケイ</t>
    </rPh>
    <rPh sb="17" eb="19">
      <t>ニンズウ</t>
    </rPh>
    <phoneticPr fontId="2"/>
  </si>
  <si>
    <t>受入れ時に医療的ケアが必要なことがわかる資料</t>
    <rPh sb="0" eb="2">
      <t>ウケイ</t>
    </rPh>
    <rPh sb="3" eb="4">
      <t>ジ</t>
    </rPh>
    <rPh sb="5" eb="8">
      <t>イリョウテキ</t>
    </rPh>
    <rPh sb="11" eb="13">
      <t>ヒツヨウ</t>
    </rPh>
    <rPh sb="20" eb="22">
      <t>シリョウ</t>
    </rPh>
    <phoneticPr fontId="2"/>
  </si>
  <si>
    <t>【医療的ケアが必要な要介護者の積極的な受入れ】</t>
    <phoneticPr fontId="2"/>
  </si>
  <si>
    <r>
      <t xml:space="preserve">受入日
</t>
    </r>
    <r>
      <rPr>
        <b/>
        <sz val="10"/>
        <rFont val="HGｺﾞｼｯｸM"/>
        <family val="3"/>
        <charset val="128"/>
      </rPr>
      <t>（令和７年１月１日から令和７年１２月３１日まで）</t>
    </r>
    <rPh sb="0" eb="3">
      <t>ウケイレビ</t>
    </rPh>
    <rPh sb="5" eb="7">
      <t>レイワ</t>
    </rPh>
    <rPh sb="8" eb="9">
      <t>ネン</t>
    </rPh>
    <rPh sb="10" eb="11">
      <t>ガツ</t>
    </rPh>
    <rPh sb="12" eb="13">
      <t>ニチ</t>
    </rPh>
    <rPh sb="15" eb="17">
      <t>レイワ</t>
    </rPh>
    <rPh sb="18" eb="19">
      <t>ネン</t>
    </rPh>
    <rPh sb="21" eb="22">
      <t>ガツ</t>
    </rPh>
    <rPh sb="24" eb="25">
      <t>ニチ</t>
    </rPh>
    <phoneticPr fontId="2"/>
  </si>
  <si>
    <t>①については別添記入により自動で入力される。</t>
    <phoneticPr fontId="2"/>
  </si>
  <si>
    <t>受け入れ以降に医療的ケアが必要になった方は対象としない。</t>
    <rPh sb="0" eb="1">
      <t>ウ</t>
    </rPh>
    <rPh sb="2" eb="3">
      <t>イ</t>
    </rPh>
    <rPh sb="4" eb="6">
      <t>イコウ</t>
    </rPh>
    <rPh sb="7" eb="10">
      <t>イリョウテキ</t>
    </rPh>
    <rPh sb="13" eb="15">
      <t>ヒツヨウ</t>
    </rPh>
    <rPh sb="19" eb="20">
      <t>カタ</t>
    </rPh>
    <rPh sb="21" eb="23">
      <t>タイショウ</t>
    </rPh>
    <phoneticPr fontId="2"/>
  </si>
  <si>
    <t>評価加算協議時に予定を入力することは可能。（その場合氏名と受入日は未入力）</t>
    <rPh sb="0" eb="2">
      <t>ヒョウカ</t>
    </rPh>
    <rPh sb="2" eb="4">
      <t>カサン</t>
    </rPh>
    <rPh sb="4" eb="6">
      <t>キョウギ</t>
    </rPh>
    <rPh sb="6" eb="7">
      <t>ジ</t>
    </rPh>
    <rPh sb="8" eb="10">
      <t>ヨテイ</t>
    </rPh>
    <rPh sb="11" eb="13">
      <t>ニュウリョク</t>
    </rPh>
    <rPh sb="18" eb="20">
      <t>カノウ</t>
    </rPh>
    <rPh sb="24" eb="26">
      <t>バアイ</t>
    </rPh>
    <rPh sb="26" eb="28">
      <t>シメイ</t>
    </rPh>
    <rPh sb="29" eb="31">
      <t>ウケイ</t>
    </rPh>
    <rPh sb="31" eb="32">
      <t>ビ</t>
    </rPh>
    <rPh sb="33" eb="36">
      <t>ミニュウリョク</t>
    </rPh>
    <phoneticPr fontId="2"/>
  </si>
  <si>
    <t>１　軽減の実施状況（令和７年４月１日時点）</t>
    <rPh sb="2" eb="4">
      <t>ケイゲン</t>
    </rPh>
    <rPh sb="5" eb="7">
      <t>ジッシ</t>
    </rPh>
    <rPh sb="7" eb="9">
      <t>ジョウキョウ</t>
    </rPh>
    <rPh sb="10" eb="12">
      <t>レイワ</t>
    </rPh>
    <rPh sb="13" eb="14">
      <t>ネン</t>
    </rPh>
    <rPh sb="15" eb="16">
      <t>ガツ</t>
    </rPh>
    <rPh sb="17" eb="18">
      <t>ニチ</t>
    </rPh>
    <rPh sb="18" eb="20">
      <t>ジテン</t>
    </rPh>
    <phoneticPr fontId="2"/>
  </si>
  <si>
    <t>１　他の社会福祉法等との連携による人材育成（令和８年３月末時点）</t>
    <rPh sb="2" eb="3">
      <t>タ</t>
    </rPh>
    <rPh sb="4" eb="6">
      <t>シャカイ</t>
    </rPh>
    <rPh sb="6" eb="8">
      <t>フクシ</t>
    </rPh>
    <rPh sb="8" eb="9">
      <t>ホウ</t>
    </rPh>
    <rPh sb="9" eb="10">
      <t>トウ</t>
    </rPh>
    <rPh sb="12" eb="14">
      <t>レンケイ</t>
    </rPh>
    <rPh sb="17" eb="19">
      <t>ジンザイ</t>
    </rPh>
    <rPh sb="19" eb="21">
      <t>イクセイ</t>
    </rPh>
    <phoneticPr fontId="2"/>
  </si>
  <si>
    <t>１　施設の空き情報の適切な提供（令和８年３月末時点）</t>
    <rPh sb="2" eb="4">
      <t>シセツ</t>
    </rPh>
    <rPh sb="5" eb="6">
      <t>ア</t>
    </rPh>
    <rPh sb="7" eb="9">
      <t>ジョウホウ</t>
    </rPh>
    <rPh sb="10" eb="12">
      <t>テキセツ</t>
    </rPh>
    <rPh sb="13" eb="15">
      <t>テイキョウ</t>
    </rPh>
    <rPh sb="16" eb="18">
      <t>レイワ</t>
    </rPh>
    <rPh sb="19" eb="20">
      <t>ネン</t>
    </rPh>
    <rPh sb="21" eb="23">
      <t>ガツマツ</t>
    </rPh>
    <rPh sb="23" eb="25">
      <t>ジテン</t>
    </rPh>
    <phoneticPr fontId="2"/>
  </si>
  <si>
    <t>※添付する挙証資料(令和７年度実績報告時）</t>
    <rPh sb="10" eb="12">
      <t>レイワ</t>
    </rPh>
    <rPh sb="13" eb="14">
      <t>ネン</t>
    </rPh>
    <rPh sb="14" eb="15">
      <t>ド</t>
    </rPh>
    <rPh sb="15" eb="17">
      <t>ジッセキ</t>
    </rPh>
    <rPh sb="17" eb="19">
      <t>ホウコク</t>
    </rPh>
    <rPh sb="19" eb="20">
      <t>ジ</t>
    </rPh>
    <phoneticPr fontId="2"/>
  </si>
  <si>
    <t>地域と連携した防災訓練の実施</t>
    <rPh sb="0" eb="2">
      <t>チイキ</t>
    </rPh>
    <rPh sb="3" eb="5">
      <t>レンケイ</t>
    </rPh>
    <rPh sb="7" eb="9">
      <t>ボウサイ</t>
    </rPh>
    <rPh sb="9" eb="11">
      <t>クンレン</t>
    </rPh>
    <rPh sb="12" eb="14">
      <t>ジッシ</t>
    </rPh>
    <phoneticPr fontId="2"/>
  </si>
  <si>
    <t>１　地域と連携した防災訓練の実施状況（令和８年３月末時点）</t>
    <rPh sb="16" eb="18">
      <t>ジョウキョウ</t>
    </rPh>
    <rPh sb="19" eb="21">
      <t>レイワ</t>
    </rPh>
    <rPh sb="25" eb="26">
      <t>マツ</t>
    </rPh>
    <phoneticPr fontId="2"/>
  </si>
  <si>
    <t>区市町村や自治会等が開催する防災訓練や福祉避難所を運営するための訓練は</t>
    <phoneticPr fontId="2"/>
  </si>
  <si>
    <t>対象とならない。</t>
    <phoneticPr fontId="2"/>
  </si>
  <si>
    <t>防災訓練に関する資料</t>
    <rPh sb="0" eb="2">
      <t>ボウサイ</t>
    </rPh>
    <rPh sb="2" eb="4">
      <t>クンレン</t>
    </rPh>
    <phoneticPr fontId="2"/>
  </si>
  <si>
    <t>地域住民が参加したことが分かる資料</t>
    <rPh sb="0" eb="2">
      <t>チイキ</t>
    </rPh>
    <rPh sb="2" eb="4">
      <t>ジュウミン</t>
    </rPh>
    <rPh sb="5" eb="7">
      <t>サンカ</t>
    </rPh>
    <rPh sb="12" eb="13">
      <t>ワ</t>
    </rPh>
    <rPh sb="15" eb="17">
      <t>シリョウ</t>
    </rPh>
    <phoneticPr fontId="2"/>
  </si>
  <si>
    <t>非常災害時における連携の強化</t>
    <rPh sb="0" eb="2">
      <t>ヒジョウ</t>
    </rPh>
    <rPh sb="2" eb="4">
      <t>サイガイ</t>
    </rPh>
    <rPh sb="4" eb="5">
      <t>ジ</t>
    </rPh>
    <rPh sb="9" eb="11">
      <t>レンケイ</t>
    </rPh>
    <rPh sb="12" eb="14">
      <t>キョウカ</t>
    </rPh>
    <phoneticPr fontId="2"/>
  </si>
  <si>
    <t>１　他法人との協定締結状況（令和８年３月末時点）</t>
    <rPh sb="2" eb="3">
      <t>タ</t>
    </rPh>
    <rPh sb="3" eb="5">
      <t>ホウジン</t>
    </rPh>
    <rPh sb="7" eb="9">
      <t>キョウテイ</t>
    </rPh>
    <rPh sb="9" eb="11">
      <t>テイケツ</t>
    </rPh>
    <rPh sb="11" eb="13">
      <t>ジョウキョウ</t>
    </rPh>
    <rPh sb="14" eb="16">
      <t>レイワ</t>
    </rPh>
    <phoneticPr fontId="2"/>
  </si>
  <si>
    <t>他法人と非常災害の発生時における協力体制を確保するための協定を締結し職員交流を行っている（予定を含む）。</t>
    <rPh sb="0" eb="1">
      <t>タ</t>
    </rPh>
    <rPh sb="1" eb="3">
      <t>ホウジン</t>
    </rPh>
    <rPh sb="4" eb="6">
      <t>ヒジョウ</t>
    </rPh>
    <rPh sb="6" eb="8">
      <t>サイガイ</t>
    </rPh>
    <rPh sb="9" eb="11">
      <t>ハッセイ</t>
    </rPh>
    <rPh sb="11" eb="12">
      <t>ジ</t>
    </rPh>
    <rPh sb="16" eb="18">
      <t>キョウリョク</t>
    </rPh>
    <rPh sb="18" eb="20">
      <t>タイセイ</t>
    </rPh>
    <rPh sb="21" eb="23">
      <t>カクホ</t>
    </rPh>
    <rPh sb="28" eb="30">
      <t>キョウテイ</t>
    </rPh>
    <rPh sb="31" eb="33">
      <t>テイケツ</t>
    </rPh>
    <rPh sb="34" eb="36">
      <t>ショクイン</t>
    </rPh>
    <rPh sb="36" eb="38">
      <t>コウリュウ</t>
    </rPh>
    <rPh sb="39" eb="40">
      <t>オコナ</t>
    </rPh>
    <phoneticPr fontId="2"/>
  </si>
  <si>
    <t>協定書等</t>
    <rPh sb="0" eb="3">
      <t>キョウテイショ</t>
    </rPh>
    <rPh sb="3" eb="4">
      <t>トウ</t>
    </rPh>
    <phoneticPr fontId="2"/>
  </si>
  <si>
    <t>※添付する挙証資料（令和７年度実績報告時）</t>
    <phoneticPr fontId="2"/>
  </si>
  <si>
    <t>災害時要配慮者支援体制の構築</t>
    <rPh sb="0" eb="2">
      <t>サイガイ</t>
    </rPh>
    <rPh sb="2" eb="3">
      <t>ジ</t>
    </rPh>
    <rPh sb="3" eb="4">
      <t>ヨウ</t>
    </rPh>
    <rPh sb="4" eb="6">
      <t>ハイリョ</t>
    </rPh>
    <rPh sb="6" eb="7">
      <t>シャ</t>
    </rPh>
    <rPh sb="7" eb="9">
      <t>シエン</t>
    </rPh>
    <rPh sb="9" eb="11">
      <t>タイセイ</t>
    </rPh>
    <rPh sb="12" eb="14">
      <t>コウチク</t>
    </rPh>
    <phoneticPr fontId="2"/>
  </si>
  <si>
    <t>①については数字を入力。</t>
    <rPh sb="6" eb="8">
      <t>スウジ</t>
    </rPh>
    <phoneticPr fontId="2"/>
  </si>
  <si>
    <t>登録証</t>
    <rPh sb="0" eb="2">
      <t>トウロク</t>
    </rPh>
    <rPh sb="2" eb="3">
      <t>ショウ</t>
    </rPh>
    <phoneticPr fontId="2"/>
  </si>
  <si>
    <t>１　東京都災害派遣福祉チームの登録人数（令和８年３月末時点）</t>
    <rPh sb="2" eb="5">
      <t>トウキョウト</t>
    </rPh>
    <rPh sb="5" eb="7">
      <t>サイガイ</t>
    </rPh>
    <rPh sb="7" eb="9">
      <t>ハケン</t>
    </rPh>
    <rPh sb="9" eb="11">
      <t>フクシ</t>
    </rPh>
    <rPh sb="15" eb="17">
      <t>トウロク</t>
    </rPh>
    <rPh sb="17" eb="19">
      <t>ニンズウ</t>
    </rPh>
    <phoneticPr fontId="2"/>
  </si>
  <si>
    <t>非常災害時における職員派遣</t>
    <rPh sb="0" eb="2">
      <t>ヒジョウ</t>
    </rPh>
    <rPh sb="2" eb="4">
      <t>サイガイ</t>
    </rPh>
    <rPh sb="4" eb="5">
      <t>ジ</t>
    </rPh>
    <rPh sb="9" eb="11">
      <t>ショクイン</t>
    </rPh>
    <rPh sb="11" eb="13">
      <t>ハケン</t>
    </rPh>
    <phoneticPr fontId="2"/>
  </si>
  <si>
    <t>１　職員の派遣日数</t>
    <rPh sb="2" eb="4">
      <t>ショクイン</t>
    </rPh>
    <rPh sb="5" eb="7">
      <t>ハケン</t>
    </rPh>
    <rPh sb="7" eb="9">
      <t>ニッスウ</t>
    </rPh>
    <phoneticPr fontId="2"/>
  </si>
  <si>
    <t>令和６年４月１日から令和７年３月３１日の間に、非常災害等の発生に際し、自治体や事業団等からの要請に応じて延５日間以上の職員を派遣している。</t>
    <rPh sb="0" eb="2">
      <t>レイワ</t>
    </rPh>
    <rPh sb="3" eb="4">
      <t>ネン</t>
    </rPh>
    <rPh sb="5" eb="6">
      <t>ガツ</t>
    </rPh>
    <rPh sb="7" eb="8">
      <t>ニチ</t>
    </rPh>
    <rPh sb="10" eb="12">
      <t>レイワ</t>
    </rPh>
    <rPh sb="13" eb="14">
      <t>ネン</t>
    </rPh>
    <rPh sb="15" eb="16">
      <t>ガツ</t>
    </rPh>
    <rPh sb="18" eb="19">
      <t>ニチ</t>
    </rPh>
    <rPh sb="20" eb="21">
      <t>アイダ</t>
    </rPh>
    <rPh sb="23" eb="25">
      <t>ヒジョウ</t>
    </rPh>
    <rPh sb="25" eb="27">
      <t>サイガイ</t>
    </rPh>
    <rPh sb="27" eb="28">
      <t>トウ</t>
    </rPh>
    <rPh sb="29" eb="31">
      <t>ハッセイ</t>
    </rPh>
    <rPh sb="32" eb="33">
      <t>サイ</t>
    </rPh>
    <rPh sb="35" eb="38">
      <t>ジチタイ</t>
    </rPh>
    <rPh sb="39" eb="42">
      <t>ジギョウダン</t>
    </rPh>
    <rPh sb="42" eb="43">
      <t>トウ</t>
    </rPh>
    <rPh sb="46" eb="48">
      <t>ヨウセイ</t>
    </rPh>
    <rPh sb="49" eb="50">
      <t>オウ</t>
    </rPh>
    <rPh sb="52" eb="53">
      <t>ノ</t>
    </rPh>
    <rPh sb="54" eb="58">
      <t>ニチカンイジョウ</t>
    </rPh>
    <rPh sb="59" eb="61">
      <t>ショクイン</t>
    </rPh>
    <rPh sb="62" eb="64">
      <t>ハケン</t>
    </rPh>
    <phoneticPr fontId="2"/>
  </si>
  <si>
    <t>職員派遣に関する記録</t>
    <rPh sb="0" eb="2">
      <t>ショクイン</t>
    </rPh>
    <rPh sb="2" eb="4">
      <t>ハケン</t>
    </rPh>
    <rPh sb="5" eb="6">
      <t>カン</t>
    </rPh>
    <rPh sb="8" eb="10">
      <t>キロク</t>
    </rPh>
    <phoneticPr fontId="2"/>
  </si>
  <si>
    <t>【非常災害時における職員派遣】</t>
    <rPh sb="1" eb="3">
      <t>ヒジョウ</t>
    </rPh>
    <rPh sb="3" eb="5">
      <t>サイガイ</t>
    </rPh>
    <rPh sb="5" eb="6">
      <t>ジ</t>
    </rPh>
    <rPh sb="10" eb="12">
      <t>ショクイン</t>
    </rPh>
    <rPh sb="12" eb="14">
      <t>ハケン</t>
    </rPh>
    <phoneticPr fontId="2"/>
  </si>
  <si>
    <t>派遣した職員の氏名</t>
    <rPh sb="0" eb="2">
      <t>ハケン</t>
    </rPh>
    <rPh sb="4" eb="6">
      <t>ショクイン</t>
    </rPh>
    <rPh sb="7" eb="9">
      <t>シメイ</t>
    </rPh>
    <phoneticPr fontId="2"/>
  </si>
  <si>
    <t>どこへ</t>
    <phoneticPr fontId="2"/>
  </si>
  <si>
    <r>
      <t xml:space="preserve">期間
</t>
    </r>
    <r>
      <rPr>
        <b/>
        <sz val="8"/>
        <rFont val="HGｺﾞｼｯｸM"/>
        <family val="3"/>
        <charset val="128"/>
      </rPr>
      <t>（令和6年4月1日から令和7年3月31日）</t>
    </r>
    <rPh sb="0" eb="2">
      <t>キカン</t>
    </rPh>
    <rPh sb="4" eb="6">
      <t>レイワ</t>
    </rPh>
    <rPh sb="7" eb="8">
      <t>ネン</t>
    </rPh>
    <rPh sb="9" eb="10">
      <t>ガツ</t>
    </rPh>
    <rPh sb="11" eb="12">
      <t>ニチ</t>
    </rPh>
    <rPh sb="14" eb="16">
      <t>レイワ</t>
    </rPh>
    <rPh sb="17" eb="18">
      <t>ネン</t>
    </rPh>
    <rPh sb="19" eb="20">
      <t>ガツ</t>
    </rPh>
    <rPh sb="22" eb="23">
      <t>ニチ</t>
    </rPh>
    <phoneticPr fontId="2"/>
  </si>
  <si>
    <t>延日数</t>
    <rPh sb="0" eb="1">
      <t>ノ</t>
    </rPh>
    <rPh sb="1" eb="3">
      <t>ニッスウ</t>
    </rPh>
    <phoneticPr fontId="2"/>
  </si>
  <si>
    <t>延日数計</t>
    <rPh sb="0" eb="1">
      <t>ノ</t>
    </rPh>
    <rPh sb="1" eb="3">
      <t>ニッスウ</t>
    </rPh>
    <rPh sb="3" eb="4">
      <t>ケイ</t>
    </rPh>
    <phoneticPr fontId="2"/>
  </si>
  <si>
    <t>日</t>
  </si>
  <si>
    <t>１　次世代への介護の魅力発信（令和８年３月末時点）</t>
    <rPh sb="2" eb="5">
      <t>ジセダイ</t>
    </rPh>
    <rPh sb="7" eb="9">
      <t>カイゴ</t>
    </rPh>
    <rPh sb="10" eb="12">
      <t>ミリョク</t>
    </rPh>
    <rPh sb="12" eb="14">
      <t>ハッシン</t>
    </rPh>
    <rPh sb="15" eb="17">
      <t>レイワ</t>
    </rPh>
    <rPh sb="18" eb="19">
      <t>ネン</t>
    </rPh>
    <rPh sb="20" eb="22">
      <t>ガツマツ</t>
    </rPh>
    <rPh sb="22" eb="24">
      <t>ジテン</t>
    </rPh>
    <phoneticPr fontId="2"/>
  </si>
  <si>
    <t>令和７年４月１日から令和８年３月３１日までに受け入れた学校数を記入す</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3">
      <t>ウ</t>
    </rPh>
    <rPh sb="24" eb="25">
      <t>イ</t>
    </rPh>
    <rPh sb="27" eb="29">
      <t>ガッコウ</t>
    </rPh>
    <rPh sb="29" eb="30">
      <t>スウ</t>
    </rPh>
    <rPh sb="31" eb="33">
      <t>キニュウ</t>
    </rPh>
    <phoneticPr fontId="2"/>
  </si>
  <si>
    <t>１　講座・サロン等の開催の状況（令和８年３月末時点）</t>
    <rPh sb="2" eb="4">
      <t>コウザ</t>
    </rPh>
    <rPh sb="8" eb="9">
      <t>トウ</t>
    </rPh>
    <rPh sb="10" eb="12">
      <t>カイサイ</t>
    </rPh>
    <rPh sb="13" eb="15">
      <t>ジョウキョウ</t>
    </rPh>
    <phoneticPr fontId="2"/>
  </si>
  <si>
    <t>施設が「登録特定行為事業者」として登録している。</t>
    <rPh sb="0" eb="2">
      <t>シセツ</t>
    </rPh>
    <phoneticPr fontId="2"/>
  </si>
  <si>
    <t>③</t>
    <phoneticPr fontId="2"/>
  </si>
  <si>
    <t>施設として居住支援特別手当の支給を行っている</t>
    <rPh sb="0" eb="2">
      <t>シセツ</t>
    </rPh>
    <rPh sb="14" eb="16">
      <t>シキュウ</t>
    </rPh>
    <phoneticPr fontId="2"/>
  </si>
  <si>
    <t>○　透析が必要な要介護者の受入れの実績がわかる資料</t>
    <rPh sb="2" eb="4">
      <t>トウセキ</t>
    </rPh>
    <rPh sb="5" eb="7">
      <t>ヒツヨウ</t>
    </rPh>
    <rPh sb="8" eb="9">
      <t>ヨウ</t>
    </rPh>
    <rPh sb="9" eb="12">
      <t>カイゴシャ</t>
    </rPh>
    <phoneticPr fontId="2"/>
  </si>
  <si>
    <t>受入時に必要な医療的ケア</t>
    <rPh sb="0" eb="2">
      <t>ウケイ</t>
    </rPh>
    <rPh sb="2" eb="3">
      <t>ジ</t>
    </rPh>
    <rPh sb="4" eb="6">
      <t>ヒツヨウ</t>
    </rPh>
    <rPh sb="7" eb="9">
      <t>イリョウ</t>
    </rPh>
    <rPh sb="9" eb="10">
      <t>テキ</t>
    </rPh>
    <phoneticPr fontId="2"/>
  </si>
  <si>
    <t>施設が主催する防災訓練に地域住民が参加する形で年２回以上実施している。</t>
    <rPh sb="0" eb="2">
      <t>シセツ</t>
    </rPh>
    <rPh sb="3" eb="5">
      <t>シュサイ</t>
    </rPh>
    <rPh sb="7" eb="9">
      <t>ボウサイ</t>
    </rPh>
    <rPh sb="9" eb="11">
      <t>クンレン</t>
    </rPh>
    <rPh sb="12" eb="14">
      <t>チイキ</t>
    </rPh>
    <rPh sb="14" eb="16">
      <t>ジュウミン</t>
    </rPh>
    <rPh sb="17" eb="19">
      <t>サンカ</t>
    </rPh>
    <rPh sb="21" eb="22">
      <t>カタチ</t>
    </rPh>
    <rPh sb="23" eb="24">
      <t>ネン</t>
    </rPh>
    <rPh sb="25" eb="26">
      <t>カイ</t>
    </rPh>
    <rPh sb="26" eb="28">
      <t>イジョウ</t>
    </rPh>
    <rPh sb="28" eb="30">
      <t>ジッシ</t>
    </rPh>
    <phoneticPr fontId="2"/>
  </si>
  <si>
    <t>令和６年度の平均入所者数</t>
    <rPh sb="0" eb="2">
      <t>レイワ</t>
    </rPh>
    <rPh sb="3" eb="5">
      <t>ネンド</t>
    </rPh>
    <rPh sb="4" eb="5">
      <t>ド</t>
    </rPh>
    <rPh sb="5" eb="7">
      <t>ヘイネンド</t>
    </rPh>
    <rPh sb="6" eb="8">
      <t>ヘイキン</t>
    </rPh>
    <rPh sb="8" eb="11">
      <t>ニュウショシャ</t>
    </rPh>
    <rPh sb="11" eb="12">
      <t>スウ</t>
    </rPh>
    <phoneticPr fontId="2"/>
  </si>
  <si>
    <t>東京都災害派遣チーム（東京ＤＷＡＴ）に職員を登録している人数。</t>
    <rPh sb="0" eb="3">
      <t>トウキョウト</t>
    </rPh>
    <rPh sb="3" eb="5">
      <t>サイガイ</t>
    </rPh>
    <rPh sb="5" eb="7">
      <t>ハケン</t>
    </rPh>
    <rPh sb="11" eb="13">
      <t>トウキョウ</t>
    </rPh>
    <rPh sb="19" eb="21">
      <t>ショクイン</t>
    </rPh>
    <rPh sb="22" eb="24">
      <t>トウロク</t>
    </rPh>
    <rPh sb="28" eb="30">
      <t>ニンズウ</t>
    </rPh>
    <phoneticPr fontId="2"/>
  </si>
  <si>
    <t>努力・実績加算変更協議</t>
    <rPh sb="0" eb="2">
      <t>ドリョク</t>
    </rPh>
    <rPh sb="3" eb="5">
      <t>ジッセキ</t>
    </rPh>
    <rPh sb="5" eb="7">
      <t>カサン</t>
    </rPh>
    <rPh sb="7" eb="9">
      <t>ヘンコウ</t>
    </rPh>
    <rPh sb="9" eb="11">
      <t>キョウギ</t>
    </rPh>
    <phoneticPr fontId="2"/>
  </si>
  <si>
    <t>評価加算変更協議様式２</t>
    <rPh sb="0" eb="2">
      <t>ヒョウカ</t>
    </rPh>
    <rPh sb="2" eb="4">
      <t>カサン</t>
    </rPh>
    <rPh sb="4" eb="6">
      <t>ヘンコウ</t>
    </rPh>
    <rPh sb="6" eb="8">
      <t>キョウギ</t>
    </rPh>
    <rPh sb="8" eb="10">
      <t>ヨウシキ</t>
    </rPh>
    <phoneticPr fontId="2"/>
  </si>
  <si>
    <t>評価加算変更協議様式２－１</t>
    <rPh sb="0" eb="2">
      <t>ヒョウカ</t>
    </rPh>
    <rPh sb="2" eb="4">
      <t>カサン</t>
    </rPh>
    <rPh sb="4" eb="6">
      <t>ヘンコウ</t>
    </rPh>
    <rPh sb="6" eb="8">
      <t>キョウギ</t>
    </rPh>
    <rPh sb="8" eb="10">
      <t>ヨウシキ</t>
    </rPh>
    <phoneticPr fontId="2"/>
  </si>
  <si>
    <t>・評価加算変更協議様式２－１別添１</t>
    <rPh sb="1" eb="3">
      <t>ヒョウカ</t>
    </rPh>
    <rPh sb="3" eb="5">
      <t>カサン</t>
    </rPh>
    <rPh sb="5" eb="7">
      <t>ヘンコウ</t>
    </rPh>
    <rPh sb="7" eb="9">
      <t>キョウギ</t>
    </rPh>
    <rPh sb="9" eb="11">
      <t>ヨウシキ</t>
    </rPh>
    <rPh sb="14" eb="16">
      <t>ベッテン</t>
    </rPh>
    <phoneticPr fontId="2"/>
  </si>
  <si>
    <t>※添付する挙証資料（令和７年度評価加算変更協議時）</t>
    <rPh sb="10" eb="12">
      <t>レイワ</t>
    </rPh>
    <rPh sb="13" eb="14">
      <t>ネン</t>
    </rPh>
    <rPh sb="14" eb="15">
      <t>ド</t>
    </rPh>
    <rPh sb="15" eb="17">
      <t>ヒョウカ</t>
    </rPh>
    <rPh sb="17" eb="19">
      <t>カサン</t>
    </rPh>
    <rPh sb="19" eb="21">
      <t>ヘンコウ</t>
    </rPh>
    <rPh sb="21" eb="23">
      <t>キョウギ</t>
    </rPh>
    <rPh sb="23" eb="24">
      <t>ジ</t>
    </rPh>
    <phoneticPr fontId="2"/>
  </si>
  <si>
    <t>評価加算変更協議様式２－１・２－３　別添１</t>
    <rPh sb="4" eb="6">
      <t>ヘンコウ</t>
    </rPh>
    <rPh sb="6" eb="8">
      <t>キョウギ</t>
    </rPh>
    <phoneticPr fontId="2"/>
  </si>
  <si>
    <t>評価加算変更協議様式２－２</t>
    <rPh sb="0" eb="2">
      <t>ヒョウカ</t>
    </rPh>
    <rPh sb="2" eb="4">
      <t>カサン</t>
    </rPh>
    <rPh sb="4" eb="6">
      <t>ヘンコウ</t>
    </rPh>
    <rPh sb="6" eb="8">
      <t>キョウギ</t>
    </rPh>
    <rPh sb="8" eb="10">
      <t>ヨウシキ</t>
    </rPh>
    <phoneticPr fontId="2"/>
  </si>
  <si>
    <t>・評価加算変更協議様式２－２別添1</t>
    <rPh sb="1" eb="3">
      <t>ヒョウカ</t>
    </rPh>
    <rPh sb="3" eb="5">
      <t>カサン</t>
    </rPh>
    <rPh sb="5" eb="7">
      <t>ヘンコウ</t>
    </rPh>
    <rPh sb="7" eb="9">
      <t>キョウギ</t>
    </rPh>
    <rPh sb="9" eb="11">
      <t>ヨウシキ</t>
    </rPh>
    <rPh sb="14" eb="16">
      <t>ベッテン</t>
    </rPh>
    <phoneticPr fontId="2"/>
  </si>
  <si>
    <t>評価加算変更協議様式２－３</t>
    <rPh sb="0" eb="2">
      <t>ヒョウカ</t>
    </rPh>
    <rPh sb="2" eb="4">
      <t>カサン</t>
    </rPh>
    <rPh sb="4" eb="6">
      <t>ヘンコウ</t>
    </rPh>
    <rPh sb="6" eb="8">
      <t>キョウギ</t>
    </rPh>
    <rPh sb="8" eb="10">
      <t>ヨウシキ</t>
    </rPh>
    <phoneticPr fontId="2"/>
  </si>
  <si>
    <t>・評価加算変更協議様式２－３別添1</t>
    <rPh sb="1" eb="3">
      <t>ヒョウカ</t>
    </rPh>
    <rPh sb="3" eb="5">
      <t>カサン</t>
    </rPh>
    <rPh sb="5" eb="7">
      <t>ヘンコウ</t>
    </rPh>
    <rPh sb="7" eb="9">
      <t>キョウギ</t>
    </rPh>
    <rPh sb="9" eb="11">
      <t>ヨウシキ</t>
    </rPh>
    <rPh sb="14" eb="16">
      <t>ベッテン</t>
    </rPh>
    <phoneticPr fontId="2"/>
  </si>
  <si>
    <t>評価加算変更協議様式２－４</t>
    <rPh sb="0" eb="2">
      <t>ヒョウカ</t>
    </rPh>
    <rPh sb="2" eb="4">
      <t>カサン</t>
    </rPh>
    <rPh sb="4" eb="6">
      <t>ヘンコウ</t>
    </rPh>
    <rPh sb="6" eb="8">
      <t>キョウギ</t>
    </rPh>
    <rPh sb="8" eb="10">
      <t>ヨウシキ</t>
    </rPh>
    <phoneticPr fontId="2"/>
  </si>
  <si>
    <t>・評価加算変更協議様式２－４別添1</t>
    <rPh sb="1" eb="3">
      <t>ヒョウカ</t>
    </rPh>
    <rPh sb="3" eb="5">
      <t>カサン</t>
    </rPh>
    <rPh sb="5" eb="7">
      <t>ヘンコウ</t>
    </rPh>
    <rPh sb="7" eb="9">
      <t>キョウギ</t>
    </rPh>
    <rPh sb="9" eb="11">
      <t>ヨウシキ</t>
    </rPh>
    <rPh sb="14" eb="16">
      <t>ベッテン</t>
    </rPh>
    <phoneticPr fontId="2"/>
  </si>
  <si>
    <t>評価加算変更協議様式２－４別添１</t>
    <rPh sb="4" eb="6">
      <t>ヘンコウ</t>
    </rPh>
    <rPh sb="6" eb="8">
      <t>キョウギ</t>
    </rPh>
    <phoneticPr fontId="2"/>
  </si>
  <si>
    <t>評価加算変更協議様式２－５</t>
    <rPh sb="0" eb="2">
      <t>ヒョウカ</t>
    </rPh>
    <rPh sb="2" eb="4">
      <t>カサン</t>
    </rPh>
    <rPh sb="4" eb="6">
      <t>ヘンコウ</t>
    </rPh>
    <rPh sb="6" eb="8">
      <t>キョウギ</t>
    </rPh>
    <rPh sb="8" eb="10">
      <t>ヨウシキ</t>
    </rPh>
    <phoneticPr fontId="2"/>
  </si>
  <si>
    <t>・評価加算変更協議様式２－５別添１</t>
    <rPh sb="1" eb="3">
      <t>ヒョウカ</t>
    </rPh>
    <rPh sb="3" eb="5">
      <t>カサン</t>
    </rPh>
    <rPh sb="5" eb="7">
      <t>ヘンコウ</t>
    </rPh>
    <rPh sb="7" eb="9">
      <t>キョウギ</t>
    </rPh>
    <rPh sb="9" eb="11">
      <t>ヨウシキ</t>
    </rPh>
    <rPh sb="14" eb="16">
      <t>ベッテン</t>
    </rPh>
    <phoneticPr fontId="2"/>
  </si>
  <si>
    <t>評価加算変更協議様式２－５別添１</t>
    <rPh sb="0" eb="2">
      <t>ヒョウカ</t>
    </rPh>
    <rPh sb="2" eb="4">
      <t>カサン</t>
    </rPh>
    <rPh sb="4" eb="6">
      <t>ヘンコウ</t>
    </rPh>
    <rPh sb="6" eb="8">
      <t>キョウギ</t>
    </rPh>
    <rPh sb="8" eb="10">
      <t>ヨウシキ</t>
    </rPh>
    <rPh sb="13" eb="15">
      <t>ベッテン</t>
    </rPh>
    <phoneticPr fontId="2"/>
  </si>
  <si>
    <t>評価加算変更協議様式２－６</t>
    <rPh sb="0" eb="2">
      <t>ヒョウカ</t>
    </rPh>
    <rPh sb="2" eb="4">
      <t>カサン</t>
    </rPh>
    <rPh sb="4" eb="6">
      <t>ヘンコウ</t>
    </rPh>
    <rPh sb="6" eb="8">
      <t>キョウギ</t>
    </rPh>
    <rPh sb="8" eb="10">
      <t>ヨウシキ</t>
    </rPh>
    <phoneticPr fontId="2"/>
  </si>
  <si>
    <t>・評価加算変更協議様式２－６別添１</t>
    <rPh sb="1" eb="3">
      <t>ヒョウカ</t>
    </rPh>
    <rPh sb="3" eb="5">
      <t>カサン</t>
    </rPh>
    <rPh sb="5" eb="7">
      <t>ヘンコウ</t>
    </rPh>
    <rPh sb="7" eb="9">
      <t>キョウギ</t>
    </rPh>
    <rPh sb="9" eb="11">
      <t>ヨウシキ</t>
    </rPh>
    <rPh sb="14" eb="16">
      <t>ベッテン</t>
    </rPh>
    <phoneticPr fontId="2"/>
  </si>
  <si>
    <t>評価加算変更協議様式２－６別添１</t>
    <rPh sb="0" eb="2">
      <t>ヒョウカ</t>
    </rPh>
    <rPh sb="2" eb="4">
      <t>カサン</t>
    </rPh>
    <rPh sb="4" eb="6">
      <t>ヘンコウ</t>
    </rPh>
    <rPh sb="6" eb="8">
      <t>キョウギ</t>
    </rPh>
    <rPh sb="8" eb="10">
      <t>ヨウシキ</t>
    </rPh>
    <rPh sb="13" eb="15">
      <t>ベッテン</t>
    </rPh>
    <phoneticPr fontId="2"/>
  </si>
  <si>
    <t>評価加算変更協議様式２－７</t>
    <rPh sb="0" eb="2">
      <t>ヒョウカ</t>
    </rPh>
    <rPh sb="2" eb="4">
      <t>カサン</t>
    </rPh>
    <rPh sb="4" eb="6">
      <t>ヘンコウ</t>
    </rPh>
    <rPh sb="6" eb="8">
      <t>キョウギ</t>
    </rPh>
    <rPh sb="8" eb="10">
      <t>ヨウシキ</t>
    </rPh>
    <phoneticPr fontId="2"/>
  </si>
  <si>
    <t>・評価加算変更協議様式２－７別添１</t>
    <rPh sb="1" eb="3">
      <t>ヒョウカ</t>
    </rPh>
    <rPh sb="3" eb="5">
      <t>カサン</t>
    </rPh>
    <rPh sb="5" eb="7">
      <t>ヘンコウ</t>
    </rPh>
    <rPh sb="7" eb="9">
      <t>キョウギ</t>
    </rPh>
    <rPh sb="9" eb="11">
      <t>ヨウシキ</t>
    </rPh>
    <rPh sb="14" eb="16">
      <t>ベッテン</t>
    </rPh>
    <phoneticPr fontId="2"/>
  </si>
  <si>
    <t>評価加算変更協議様式２－８</t>
    <rPh sb="0" eb="2">
      <t>ヒョウカ</t>
    </rPh>
    <rPh sb="2" eb="4">
      <t>カサン</t>
    </rPh>
    <rPh sb="4" eb="6">
      <t>ヘンコウ</t>
    </rPh>
    <rPh sb="6" eb="8">
      <t>キョウギ</t>
    </rPh>
    <rPh sb="8" eb="10">
      <t>ヨウシキ</t>
    </rPh>
    <phoneticPr fontId="2"/>
  </si>
  <si>
    <t>・評価加算変更協議様式２－８別添１</t>
    <rPh sb="1" eb="3">
      <t>ヒョウカ</t>
    </rPh>
    <rPh sb="3" eb="5">
      <t>カサン</t>
    </rPh>
    <rPh sb="5" eb="7">
      <t>ヘンコウ</t>
    </rPh>
    <rPh sb="7" eb="9">
      <t>キョウギ</t>
    </rPh>
    <rPh sb="9" eb="11">
      <t>ヨウシキ</t>
    </rPh>
    <rPh sb="14" eb="16">
      <t>ベッテン</t>
    </rPh>
    <phoneticPr fontId="2"/>
  </si>
  <si>
    <t>評価加算変更協議様式２－９</t>
    <rPh sb="0" eb="2">
      <t>ヒョウカ</t>
    </rPh>
    <rPh sb="2" eb="4">
      <t>カサン</t>
    </rPh>
    <rPh sb="4" eb="6">
      <t>ヘンコウ</t>
    </rPh>
    <rPh sb="6" eb="8">
      <t>キョウギ</t>
    </rPh>
    <rPh sb="8" eb="10">
      <t>ヨウシキ</t>
    </rPh>
    <phoneticPr fontId="2"/>
  </si>
  <si>
    <t>・評価加算変更協議様式２－９別添１</t>
    <rPh sb="5" eb="7">
      <t>ヘンコウ</t>
    </rPh>
    <rPh sb="7" eb="9">
      <t>キョウギ</t>
    </rPh>
    <phoneticPr fontId="2"/>
  </si>
  <si>
    <t>評価加算変更協議様式２－１０</t>
    <rPh sb="0" eb="2">
      <t>ヒョウカ</t>
    </rPh>
    <rPh sb="2" eb="4">
      <t>カサン</t>
    </rPh>
    <rPh sb="4" eb="6">
      <t>ヘンコウ</t>
    </rPh>
    <rPh sb="6" eb="8">
      <t>キョウギ</t>
    </rPh>
    <rPh sb="8" eb="10">
      <t>ヨウシキ</t>
    </rPh>
    <phoneticPr fontId="2"/>
  </si>
  <si>
    <t>・評価加算変更協議様式２－１０別添1</t>
    <rPh sb="1" eb="3">
      <t>ヒョウカ</t>
    </rPh>
    <rPh sb="3" eb="5">
      <t>カサン</t>
    </rPh>
    <rPh sb="5" eb="7">
      <t>ヘンコウ</t>
    </rPh>
    <rPh sb="7" eb="9">
      <t>キョウギ</t>
    </rPh>
    <rPh sb="9" eb="11">
      <t>ヨウシキ</t>
    </rPh>
    <rPh sb="15" eb="17">
      <t>ベッテン</t>
    </rPh>
    <phoneticPr fontId="2"/>
  </si>
  <si>
    <t>評価加算変更協議様式２－１０別添１</t>
    <rPh sb="4" eb="6">
      <t>ヘンコウ</t>
    </rPh>
    <rPh sb="6" eb="8">
      <t>キョウギ</t>
    </rPh>
    <phoneticPr fontId="2"/>
  </si>
  <si>
    <t>評価加算変更協議様式２－１１</t>
    <rPh sb="0" eb="2">
      <t>ヒョウカ</t>
    </rPh>
    <rPh sb="2" eb="4">
      <t>カサン</t>
    </rPh>
    <rPh sb="4" eb="6">
      <t>ヘンコウ</t>
    </rPh>
    <rPh sb="6" eb="8">
      <t>キョウギ</t>
    </rPh>
    <rPh sb="8" eb="10">
      <t>ヨウシキ</t>
    </rPh>
    <phoneticPr fontId="2"/>
  </si>
  <si>
    <t>・評価加算変更協議様式２－１１別添１</t>
    <rPh sb="1" eb="3">
      <t>ヒョウカ</t>
    </rPh>
    <rPh sb="3" eb="5">
      <t>カサン</t>
    </rPh>
    <rPh sb="5" eb="7">
      <t>ヘンコウ</t>
    </rPh>
    <rPh sb="7" eb="9">
      <t>キョウギ</t>
    </rPh>
    <rPh sb="9" eb="11">
      <t>ヨウシキ</t>
    </rPh>
    <rPh sb="15" eb="17">
      <t>ベッテン</t>
    </rPh>
    <phoneticPr fontId="2"/>
  </si>
  <si>
    <t>評価加算変更協議様式２－１２</t>
    <rPh sb="0" eb="2">
      <t>ヒョウカ</t>
    </rPh>
    <rPh sb="2" eb="4">
      <t>カサン</t>
    </rPh>
    <rPh sb="4" eb="6">
      <t>ヘンコウ</t>
    </rPh>
    <rPh sb="6" eb="8">
      <t>キョウギ</t>
    </rPh>
    <rPh sb="8" eb="10">
      <t>ヨウシキ</t>
    </rPh>
    <phoneticPr fontId="2"/>
  </si>
  <si>
    <t>・評価加算変更協議様式２－１２別添１</t>
    <rPh sb="1" eb="3">
      <t>ヒョウカ</t>
    </rPh>
    <rPh sb="3" eb="5">
      <t>カサン</t>
    </rPh>
    <rPh sb="5" eb="7">
      <t>ヘンコウ</t>
    </rPh>
    <rPh sb="7" eb="9">
      <t>キョウギ</t>
    </rPh>
    <rPh sb="9" eb="11">
      <t>ヨウシキ</t>
    </rPh>
    <rPh sb="15" eb="17">
      <t>ベッテン</t>
    </rPh>
    <phoneticPr fontId="2"/>
  </si>
  <si>
    <t>評価加算変更協議様式２－１３</t>
    <rPh sb="0" eb="2">
      <t>ヒョウカ</t>
    </rPh>
    <rPh sb="2" eb="4">
      <t>カサン</t>
    </rPh>
    <rPh sb="4" eb="6">
      <t>ヘンコウ</t>
    </rPh>
    <rPh sb="6" eb="8">
      <t>キョウギ</t>
    </rPh>
    <rPh sb="8" eb="10">
      <t>ヨウシキ</t>
    </rPh>
    <phoneticPr fontId="2"/>
  </si>
  <si>
    <t>・評価加算変更協議様式２－１３別添１</t>
    <rPh sb="1" eb="3">
      <t>ヒョウカ</t>
    </rPh>
    <rPh sb="3" eb="5">
      <t>カサン</t>
    </rPh>
    <rPh sb="5" eb="7">
      <t>ヘンコウ</t>
    </rPh>
    <rPh sb="7" eb="9">
      <t>キョウギ</t>
    </rPh>
    <rPh sb="9" eb="11">
      <t>ヨウシキ</t>
    </rPh>
    <rPh sb="15" eb="17">
      <t>ベッテン</t>
    </rPh>
    <phoneticPr fontId="2"/>
  </si>
  <si>
    <t>評価加算変更協議様式２－１４</t>
    <rPh sb="0" eb="2">
      <t>ヒョウカ</t>
    </rPh>
    <rPh sb="2" eb="4">
      <t>カサン</t>
    </rPh>
    <rPh sb="4" eb="6">
      <t>ヘンコウ</t>
    </rPh>
    <rPh sb="6" eb="8">
      <t>キョウギ</t>
    </rPh>
    <rPh sb="8" eb="10">
      <t>ヨウシキ</t>
    </rPh>
    <phoneticPr fontId="2"/>
  </si>
  <si>
    <t>・評価加算変更協議様式２－１４別添１</t>
    <rPh sb="1" eb="3">
      <t>ヒョウカ</t>
    </rPh>
    <rPh sb="3" eb="5">
      <t>カサン</t>
    </rPh>
    <rPh sb="5" eb="7">
      <t>ヘンコウ</t>
    </rPh>
    <rPh sb="7" eb="9">
      <t>キョウギ</t>
    </rPh>
    <rPh sb="9" eb="11">
      <t>ヨウシキ</t>
    </rPh>
    <rPh sb="15" eb="17">
      <t>ベッテン</t>
    </rPh>
    <phoneticPr fontId="2"/>
  </si>
  <si>
    <t>評価加算変更協議様式２－１４別添１</t>
    <rPh sb="4" eb="6">
      <t>ヘンコウ</t>
    </rPh>
    <rPh sb="6" eb="8">
      <t>キョウギ</t>
    </rPh>
    <phoneticPr fontId="2"/>
  </si>
  <si>
    <t>評価加算変更協議様式２－１５</t>
    <rPh sb="0" eb="2">
      <t>ヒョウカ</t>
    </rPh>
    <rPh sb="2" eb="4">
      <t>カサン</t>
    </rPh>
    <rPh sb="4" eb="6">
      <t>ヘンコウ</t>
    </rPh>
    <rPh sb="6" eb="8">
      <t>キョウギ</t>
    </rPh>
    <rPh sb="8" eb="10">
      <t>ヨウシキ</t>
    </rPh>
    <phoneticPr fontId="2"/>
  </si>
  <si>
    <t>・評価加算変更協議様式２－１５別添１</t>
    <rPh sb="1" eb="3">
      <t>ヒョウカ</t>
    </rPh>
    <rPh sb="3" eb="5">
      <t>カサン</t>
    </rPh>
    <rPh sb="5" eb="7">
      <t>ヘンコウ</t>
    </rPh>
    <rPh sb="7" eb="9">
      <t>キョウギ</t>
    </rPh>
    <rPh sb="9" eb="11">
      <t>ヨウシキ</t>
    </rPh>
    <rPh sb="15" eb="17">
      <t>ベッテン</t>
    </rPh>
    <phoneticPr fontId="2"/>
  </si>
  <si>
    <t>評価加算変更協議様式２－１６</t>
    <rPh sb="0" eb="2">
      <t>ヒョウカ</t>
    </rPh>
    <rPh sb="2" eb="4">
      <t>カサン</t>
    </rPh>
    <rPh sb="4" eb="6">
      <t>ヘンコウ</t>
    </rPh>
    <rPh sb="6" eb="8">
      <t>キョウギ</t>
    </rPh>
    <rPh sb="8" eb="10">
      <t>ヨウシキ</t>
    </rPh>
    <phoneticPr fontId="2"/>
  </si>
  <si>
    <t>・評価加算変更協議様式２－１６別添１</t>
    <rPh sb="1" eb="3">
      <t>ヒョウカ</t>
    </rPh>
    <rPh sb="3" eb="5">
      <t>カサン</t>
    </rPh>
    <rPh sb="5" eb="7">
      <t>ヘンコウ</t>
    </rPh>
    <rPh sb="7" eb="9">
      <t>キョウギ</t>
    </rPh>
    <rPh sb="9" eb="11">
      <t>ヨウシキ</t>
    </rPh>
    <rPh sb="15" eb="17">
      <t>ベッテン</t>
    </rPh>
    <phoneticPr fontId="2"/>
  </si>
  <si>
    <t>評価加算変更協議様式２－１６別添１</t>
    <rPh sb="4" eb="6">
      <t>ヘンコウ</t>
    </rPh>
    <rPh sb="6" eb="8">
      <t>キョウギ</t>
    </rPh>
    <phoneticPr fontId="2"/>
  </si>
  <si>
    <t>評価加算変更協議様式２－１７</t>
    <rPh sb="0" eb="2">
      <t>ヒョウカ</t>
    </rPh>
    <rPh sb="2" eb="4">
      <t>カサン</t>
    </rPh>
    <rPh sb="4" eb="6">
      <t>ヘンコウ</t>
    </rPh>
    <rPh sb="6" eb="8">
      <t>キョウギ</t>
    </rPh>
    <rPh sb="8" eb="10">
      <t>ヨウシキ</t>
    </rPh>
    <phoneticPr fontId="2"/>
  </si>
  <si>
    <t>評価加算変更協議様式２－１８</t>
    <rPh sb="0" eb="2">
      <t>ヒョウカ</t>
    </rPh>
    <rPh sb="2" eb="4">
      <t>カサン</t>
    </rPh>
    <rPh sb="4" eb="6">
      <t>ヘンコウ</t>
    </rPh>
    <rPh sb="6" eb="8">
      <t>キョウギ</t>
    </rPh>
    <rPh sb="8" eb="10">
      <t>ヨウシキ</t>
    </rPh>
    <phoneticPr fontId="2"/>
  </si>
  <si>
    <t>・評価加算変更協議様式２－１８別添１</t>
    <rPh sb="1" eb="3">
      <t>ヒョウカ</t>
    </rPh>
    <rPh sb="3" eb="5">
      <t>カサン</t>
    </rPh>
    <rPh sb="5" eb="7">
      <t>ヘンコウ</t>
    </rPh>
    <rPh sb="7" eb="9">
      <t>キョウギ</t>
    </rPh>
    <rPh sb="9" eb="11">
      <t>ヨウシキ</t>
    </rPh>
    <rPh sb="15" eb="17">
      <t>ベッテン</t>
    </rPh>
    <phoneticPr fontId="2"/>
  </si>
  <si>
    <t>評価加算変更協議様式２－１９</t>
    <rPh sb="0" eb="2">
      <t>ヒョウカ</t>
    </rPh>
    <rPh sb="2" eb="4">
      <t>カサン</t>
    </rPh>
    <rPh sb="4" eb="6">
      <t>ヘンコウ</t>
    </rPh>
    <rPh sb="6" eb="8">
      <t>キョウギ</t>
    </rPh>
    <rPh sb="8" eb="10">
      <t>ヨウシキ</t>
    </rPh>
    <phoneticPr fontId="2"/>
  </si>
  <si>
    <t>・評価加算変更協議様式２－１９別添１</t>
    <rPh sb="1" eb="3">
      <t>ヒョウカ</t>
    </rPh>
    <rPh sb="3" eb="5">
      <t>カサン</t>
    </rPh>
    <rPh sb="5" eb="7">
      <t>ヘンコウ</t>
    </rPh>
    <rPh sb="7" eb="9">
      <t>キョウギ</t>
    </rPh>
    <rPh sb="9" eb="11">
      <t>ヨウシキ</t>
    </rPh>
    <rPh sb="15" eb="17">
      <t>ベッテン</t>
    </rPh>
    <phoneticPr fontId="2"/>
  </si>
  <si>
    <t>評価加算変更協議様式２－２０</t>
    <rPh sb="0" eb="2">
      <t>ヒョウカ</t>
    </rPh>
    <rPh sb="2" eb="4">
      <t>カサン</t>
    </rPh>
    <rPh sb="4" eb="6">
      <t>ヘンコウ</t>
    </rPh>
    <rPh sb="6" eb="8">
      <t>キョウギ</t>
    </rPh>
    <rPh sb="8" eb="10">
      <t>ヨウシキ</t>
    </rPh>
    <phoneticPr fontId="2"/>
  </si>
  <si>
    <t>・評価加算変更協議様式２－２０別添１</t>
    <rPh sb="1" eb="3">
      <t>ヒョウカ</t>
    </rPh>
    <rPh sb="3" eb="5">
      <t>カサン</t>
    </rPh>
    <rPh sb="5" eb="7">
      <t>ヘンコウ</t>
    </rPh>
    <rPh sb="7" eb="9">
      <t>キョウギ</t>
    </rPh>
    <rPh sb="9" eb="11">
      <t>ヨウシキ</t>
    </rPh>
    <rPh sb="15" eb="17">
      <t>ベッテン</t>
    </rPh>
    <phoneticPr fontId="2"/>
  </si>
  <si>
    <t>評価加算変更協議様式２－２１</t>
    <rPh sb="0" eb="2">
      <t>ヒョウカ</t>
    </rPh>
    <rPh sb="2" eb="4">
      <t>カサン</t>
    </rPh>
    <rPh sb="4" eb="6">
      <t>ヘンコウ</t>
    </rPh>
    <rPh sb="6" eb="8">
      <t>キョウギ</t>
    </rPh>
    <rPh sb="8" eb="10">
      <t>ヨウシキ</t>
    </rPh>
    <phoneticPr fontId="2"/>
  </si>
  <si>
    <t>・評価加算変更協議様式２－２１別添１</t>
    <rPh sb="1" eb="3">
      <t>ヒョウカ</t>
    </rPh>
    <rPh sb="3" eb="5">
      <t>カサン</t>
    </rPh>
    <rPh sb="5" eb="7">
      <t>ヘンコウ</t>
    </rPh>
    <rPh sb="7" eb="9">
      <t>キョウギ</t>
    </rPh>
    <rPh sb="9" eb="11">
      <t>ヨウシキ</t>
    </rPh>
    <rPh sb="15" eb="17">
      <t>ベッテン</t>
    </rPh>
    <phoneticPr fontId="2"/>
  </si>
  <si>
    <t>評価加算変更協議様式２－２２</t>
    <rPh sb="0" eb="2">
      <t>ヒョウカ</t>
    </rPh>
    <rPh sb="2" eb="4">
      <t>カサン</t>
    </rPh>
    <rPh sb="4" eb="6">
      <t>ヘンコウ</t>
    </rPh>
    <rPh sb="6" eb="8">
      <t>キョウギ</t>
    </rPh>
    <rPh sb="8" eb="10">
      <t>ヨウシキ</t>
    </rPh>
    <phoneticPr fontId="2"/>
  </si>
  <si>
    <t>・評価加算変更協議様式２－２２別添１</t>
    <rPh sb="1" eb="3">
      <t>ヒョウカ</t>
    </rPh>
    <rPh sb="3" eb="5">
      <t>カサン</t>
    </rPh>
    <rPh sb="5" eb="7">
      <t>ヘンコウ</t>
    </rPh>
    <rPh sb="7" eb="9">
      <t>キョウギ</t>
    </rPh>
    <rPh sb="9" eb="11">
      <t>ヨウシキ</t>
    </rPh>
    <rPh sb="15" eb="17">
      <t>ベッテン</t>
    </rPh>
    <phoneticPr fontId="2"/>
  </si>
  <si>
    <t>評価加算変更協議様式２－２３</t>
    <rPh sb="0" eb="2">
      <t>ヒョウカ</t>
    </rPh>
    <rPh sb="2" eb="4">
      <t>カサン</t>
    </rPh>
    <rPh sb="4" eb="6">
      <t>ヘンコウ</t>
    </rPh>
    <rPh sb="6" eb="8">
      <t>キョウギ</t>
    </rPh>
    <rPh sb="8" eb="10">
      <t>ヨウシキ</t>
    </rPh>
    <phoneticPr fontId="2"/>
  </si>
  <si>
    <t>※添付する挙証資料（令和７年度評価加算変更協議時）</t>
    <rPh sb="19" eb="21">
      <t>ヘンコウ</t>
    </rPh>
    <phoneticPr fontId="2"/>
  </si>
  <si>
    <t>・評価加算変更協議様式２－２３別添１</t>
    <rPh sb="1" eb="3">
      <t>ヒョウカ</t>
    </rPh>
    <rPh sb="3" eb="5">
      <t>カサン</t>
    </rPh>
    <rPh sb="5" eb="7">
      <t>ヘンコウ</t>
    </rPh>
    <rPh sb="7" eb="9">
      <t>キョウギ</t>
    </rPh>
    <rPh sb="9" eb="11">
      <t>ヨウシキ</t>
    </rPh>
    <rPh sb="15" eb="17">
      <t>ベッテン</t>
    </rPh>
    <phoneticPr fontId="2"/>
  </si>
  <si>
    <t>評価加算変更協議様式２－２３別添１</t>
    <rPh sb="4" eb="6">
      <t>ヘンコウ</t>
    </rPh>
    <rPh sb="6" eb="8">
      <t>キョウギ</t>
    </rPh>
    <phoneticPr fontId="2"/>
  </si>
  <si>
    <t>評価加算変更協議様式２－２４</t>
    <rPh sb="0" eb="2">
      <t>ヒョウカ</t>
    </rPh>
    <rPh sb="2" eb="4">
      <t>カサン</t>
    </rPh>
    <rPh sb="4" eb="6">
      <t>ヘンコウ</t>
    </rPh>
    <rPh sb="6" eb="8">
      <t>キョウギ</t>
    </rPh>
    <rPh sb="8" eb="10">
      <t>ヨウシキ</t>
    </rPh>
    <phoneticPr fontId="2"/>
  </si>
  <si>
    <t>・評価加算変更協議様式２－２４別添１</t>
    <rPh sb="1" eb="3">
      <t>ヒョウカ</t>
    </rPh>
    <rPh sb="3" eb="5">
      <t>カサン</t>
    </rPh>
    <rPh sb="5" eb="7">
      <t>ヘンコウ</t>
    </rPh>
    <rPh sb="7" eb="9">
      <t>キョウギ</t>
    </rPh>
    <rPh sb="9" eb="11">
      <t>ヨウシキ</t>
    </rPh>
    <rPh sb="15" eb="17">
      <t>ベッテン</t>
    </rPh>
    <phoneticPr fontId="2"/>
  </si>
  <si>
    <t>評価加算変更協議様式２－２５</t>
    <rPh sb="0" eb="2">
      <t>ヒョウカ</t>
    </rPh>
    <rPh sb="2" eb="4">
      <t>カサン</t>
    </rPh>
    <rPh sb="4" eb="6">
      <t>ヘンコウ</t>
    </rPh>
    <rPh sb="6" eb="8">
      <t>キョウギ</t>
    </rPh>
    <rPh sb="8" eb="10">
      <t>ヨウシキ</t>
    </rPh>
    <phoneticPr fontId="2"/>
  </si>
  <si>
    <t>・評価加算変更協議様式２－２５別添１</t>
    <rPh sb="1" eb="3">
      <t>ヒョウカ</t>
    </rPh>
    <rPh sb="3" eb="5">
      <t>カサン</t>
    </rPh>
    <rPh sb="5" eb="7">
      <t>ヘンコウ</t>
    </rPh>
    <rPh sb="7" eb="9">
      <t>キョウギ</t>
    </rPh>
    <rPh sb="9" eb="11">
      <t>ヨウシキ</t>
    </rPh>
    <rPh sb="15" eb="17">
      <t>ベッテン</t>
    </rPh>
    <phoneticPr fontId="2"/>
  </si>
  <si>
    <t>獲得ポイント数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</si>
</sst>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411]ggge&quot;年&quot;m&quot;月&quot;d&quot;日&quot;;@"/>
    <numFmt numFmtId="178" formatCode="#,##0&quot;歳&quot;"/>
    <numFmt numFmtId="179" formatCode="#,##0&quot;人&quot;"/>
    <numFmt numFmtId="180" formatCode="#,##0&quot;円&quot;"/>
    <numFmt numFmtId="181" formatCode="0_);[Red]\(0\)"/>
    <numFmt numFmtId="182" formatCode="#,##0.0&quot;人&quot;"/>
    <numFmt numFmtId="183" formatCode="#,##0&quot;日&quot;"/>
    <numFmt numFmtId="184" formatCode="#,##0&quot;回&quot;"/>
    <numFmt numFmtId="185" formatCode="0.0%"/>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6"/>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11"/>
      <color indexed="9"/>
      <name val="HGｺﾞｼｯｸM"/>
      <family val="3"/>
      <charset val="128"/>
    </font>
    <font>
      <u/>
      <sz val="11"/>
      <color indexed="12"/>
      <name val="ＭＳ Ｐゴシック"/>
      <family val="3"/>
      <charset val="128"/>
    </font>
    <font>
      <sz val="11"/>
      <color indexed="10"/>
      <name val="HGｺﾞｼｯｸM"/>
      <family val="3"/>
      <charset val="128"/>
    </font>
    <font>
      <sz val="16"/>
      <color indexed="10"/>
      <name val="HGｺﾞｼｯｸM"/>
      <family val="3"/>
      <charset val="128"/>
    </font>
    <font>
      <sz val="11"/>
      <name val="HGS創英角ﾎﾟｯﾌﾟ体"/>
      <family val="3"/>
      <charset val="128"/>
    </font>
    <font>
      <sz val="10"/>
      <name val="HGｺﾞｼｯｸM"/>
      <family val="3"/>
      <charset val="128"/>
    </font>
    <font>
      <sz val="10"/>
      <name val="ＭＳ Ｐゴシック"/>
      <family val="3"/>
      <charset val="128"/>
    </font>
    <font>
      <u/>
      <sz val="11"/>
      <color indexed="10"/>
      <name val="HGｺﾞｼｯｸM"/>
      <family val="3"/>
      <charset val="128"/>
    </font>
    <font>
      <sz val="11"/>
      <name val="HGP創英角ﾎﾟｯﾌﾟ体"/>
      <family val="3"/>
      <charset val="128"/>
    </font>
    <font>
      <u/>
      <sz val="11"/>
      <name val="HGｺﾞｼｯｸM"/>
      <family val="3"/>
      <charset val="128"/>
    </font>
    <font>
      <b/>
      <sz val="11"/>
      <name val="HGｺﾞｼｯｸM"/>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8"/>
      <name val="メイリオ"/>
      <family val="3"/>
      <charset val="128"/>
    </font>
    <font>
      <sz val="9"/>
      <name val="ＭＳ Ｐゴシック"/>
      <family val="3"/>
      <charset val="128"/>
    </font>
    <font>
      <b/>
      <sz val="11"/>
      <name val="ＭＳ Ｐゴシック"/>
      <family val="3"/>
      <charset val="128"/>
    </font>
    <font>
      <b/>
      <sz val="9"/>
      <name val="HGｺﾞｼｯｸM"/>
      <family val="3"/>
      <charset val="128"/>
    </font>
    <font>
      <b/>
      <u/>
      <sz val="11"/>
      <name val="HGｺﾞｼｯｸM"/>
      <family val="3"/>
      <charset val="128"/>
    </font>
    <font>
      <b/>
      <sz val="14"/>
      <name val="HGｺﾞｼｯｸM"/>
      <family val="3"/>
      <charset val="128"/>
    </font>
    <font>
      <sz val="14"/>
      <name val="HGS創英角ﾎﾟｯﾌﾟ体"/>
      <family val="3"/>
      <charset val="128"/>
    </font>
    <font>
      <sz val="16"/>
      <name val="HGS創英角ﾎﾟｯﾌﾟ体"/>
      <family val="3"/>
      <charset val="128"/>
    </font>
    <font>
      <b/>
      <sz val="14"/>
      <name val="ＭＳ Ｐゴシック"/>
      <family val="3"/>
      <charset val="128"/>
    </font>
    <font>
      <sz val="11"/>
      <name val="HGSｺﾞｼｯｸM"/>
      <family val="3"/>
      <charset val="128"/>
    </font>
    <font>
      <b/>
      <u/>
      <sz val="11"/>
      <name val="ＭＳ Ｐゴシック"/>
      <family val="3"/>
      <charset val="128"/>
    </font>
    <font>
      <sz val="14"/>
      <name val="HGP創英角ﾎﾟｯﾌﾟ体"/>
      <family val="3"/>
      <charset val="128"/>
    </font>
    <font>
      <sz val="12"/>
      <name val="HGP創英角ﾎﾟｯﾌﾟ体"/>
      <family val="3"/>
      <charset val="128"/>
    </font>
    <font>
      <b/>
      <sz val="11"/>
      <name val="HGP創英角ﾎﾟｯﾌﾟ体"/>
      <family val="3"/>
      <charset val="128"/>
    </font>
    <font>
      <b/>
      <sz val="11"/>
      <name val="HGS創英角ﾎﾟｯﾌﾟ体"/>
      <family val="3"/>
      <charset val="128"/>
    </font>
    <font>
      <sz val="16"/>
      <name val="HGP創英角ﾎﾟｯﾌﾟ体"/>
      <family val="3"/>
      <charset val="128"/>
    </font>
    <font>
      <b/>
      <sz val="12"/>
      <name val="HGｺﾞｼｯｸM"/>
      <family val="3"/>
      <charset val="128"/>
    </font>
    <font>
      <sz val="8"/>
      <name val="HGｺﾞｼｯｸM"/>
      <family val="3"/>
      <charset val="128"/>
    </font>
    <font>
      <sz val="11"/>
      <color indexed="10"/>
      <name val="HGP創英角ﾎﾟｯﾌﾟ体"/>
      <family val="3"/>
      <charset val="128"/>
    </font>
    <font>
      <sz val="22"/>
      <name val="HGｺﾞｼｯｸM"/>
      <family val="3"/>
      <charset val="128"/>
    </font>
    <font>
      <u/>
      <sz val="11"/>
      <color indexed="10"/>
      <name val="HGP創英角ﾎﾟｯﾌﾟ体"/>
      <family val="3"/>
      <charset val="128"/>
    </font>
    <font>
      <sz val="11"/>
      <color theme="0"/>
      <name val="ＭＳ Ｐゴシック"/>
      <family val="3"/>
      <charset val="128"/>
    </font>
    <font>
      <u/>
      <sz val="11"/>
      <color rgb="FFFF0000"/>
      <name val="HGｺﾞｼｯｸM"/>
      <family val="3"/>
      <charset val="128"/>
    </font>
    <font>
      <sz val="11"/>
      <color rgb="FFFF0000"/>
      <name val="HGP創英角ﾎﾟｯﾌﾟ体"/>
      <family val="3"/>
      <charset val="128"/>
    </font>
    <font>
      <sz val="11"/>
      <color rgb="FF000000"/>
      <name val="HGP創英角ﾎﾟｯﾌﾟ体"/>
      <family val="3"/>
      <charset val="128"/>
    </font>
    <font>
      <b/>
      <u/>
      <sz val="14"/>
      <color rgb="FFFF0000"/>
      <name val="HGｺﾞｼｯｸM"/>
      <family val="3"/>
      <charset val="128"/>
    </font>
    <font>
      <b/>
      <sz val="14"/>
      <color rgb="FFFF0000"/>
      <name val="HGｺﾞｼｯｸM"/>
      <family val="3"/>
      <charset val="128"/>
    </font>
    <font>
      <b/>
      <u/>
      <sz val="11"/>
      <color rgb="FFFF0000"/>
      <name val="HGｺﾞｼｯｸM"/>
      <family val="3"/>
      <charset val="128"/>
    </font>
    <font>
      <b/>
      <sz val="11"/>
      <color rgb="FFFF0000"/>
      <name val="HGｺﾞｼｯｸM"/>
      <family val="3"/>
      <charset val="128"/>
    </font>
    <font>
      <sz val="11"/>
      <color theme="0" tint="-0.499984740745262"/>
      <name val="HGｺﾞｼｯｸM"/>
      <family val="3"/>
      <charset val="128"/>
    </font>
    <font>
      <sz val="14"/>
      <color theme="0" tint="-0.34998626667073579"/>
      <name val="HGｺﾞｼｯｸM"/>
      <family val="3"/>
      <charset val="128"/>
    </font>
    <font>
      <sz val="11"/>
      <color theme="0" tint="-0.34998626667073579"/>
      <name val="HGｺﾞｼｯｸM"/>
      <family val="3"/>
      <charset val="128"/>
    </font>
    <font>
      <sz val="11"/>
      <color theme="0" tint="-0.249977111117893"/>
      <name val="HGｺﾞｼｯｸM"/>
      <family val="3"/>
      <charset val="128"/>
    </font>
    <font>
      <sz val="11"/>
      <color theme="0" tint="-0.34998626667073579"/>
      <name val="ＭＳ Ｐゴシック"/>
      <family val="3"/>
      <charset val="128"/>
    </font>
    <font>
      <sz val="11"/>
      <color rgb="FFFF0000"/>
      <name val="HGｺﾞｼｯｸM"/>
      <family val="3"/>
      <charset val="128"/>
    </font>
    <font>
      <sz val="14"/>
      <color theme="0" tint="-0.34998626667073579"/>
      <name val="ＭＳ Ｐゴシック"/>
      <family val="3"/>
      <charset val="128"/>
    </font>
    <font>
      <sz val="11"/>
      <color theme="1"/>
      <name val="HGｺﾞｼｯｸM"/>
      <family val="3"/>
      <charset val="128"/>
    </font>
    <font>
      <b/>
      <sz val="10"/>
      <name val="HGｺﾞｼｯｸM"/>
      <family val="3"/>
      <charset val="128"/>
    </font>
    <font>
      <sz val="10"/>
      <color rgb="FFFF0000"/>
      <name val="HGP創英角ﾎﾟｯﾌﾟ体"/>
      <family val="3"/>
      <charset val="128"/>
    </font>
    <font>
      <sz val="9"/>
      <color rgb="FFFF0000"/>
      <name val="HGP創英角ﾎﾟｯﾌﾟ体"/>
      <family val="3"/>
      <charset val="128"/>
    </font>
    <font>
      <b/>
      <sz val="8"/>
      <name val="HGｺﾞｼｯｸM"/>
      <family val="3"/>
      <charset val="128"/>
    </font>
  </fonts>
  <fills count="14">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indexed="65"/>
        <bgColor theme="0"/>
      </patternFill>
    </fill>
    <fill>
      <patternFill patternType="solid">
        <fgColor theme="0"/>
        <bgColor theme="0"/>
      </patternFill>
    </fill>
    <fill>
      <patternFill patternType="solid">
        <fgColor theme="3" tint="0.79998168889431442"/>
        <bgColor indexed="64"/>
      </patternFill>
    </fill>
    <fill>
      <patternFill patternType="solid">
        <fgColor theme="2" tint="-9.9978637043366805E-2"/>
        <bgColor theme="0"/>
      </patternFill>
    </fill>
    <fill>
      <patternFill patternType="solid">
        <fgColor theme="0" tint="-0.14999847407452621"/>
        <bgColor indexed="64"/>
      </patternFill>
    </fill>
    <fill>
      <patternFill patternType="solid">
        <fgColor indexed="13"/>
        <bgColor theme="0"/>
      </patternFill>
    </fill>
    <fill>
      <patternFill patternType="solid">
        <fgColor rgb="FFCCFFCC"/>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s>
  <borders count="128">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thin">
        <color indexed="64"/>
      </top>
      <bottom/>
      <diagonal/>
    </border>
    <border>
      <left/>
      <right/>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medium">
        <color indexed="64"/>
      </right>
      <top style="thin">
        <color indexed="64"/>
      </top>
      <bottom/>
      <diagonal/>
    </border>
    <border>
      <left/>
      <right/>
      <top style="double">
        <color indexed="64"/>
      </top>
      <bottom/>
      <diagonal/>
    </border>
    <border>
      <left/>
      <right/>
      <top style="slantDashDot">
        <color rgb="FFFF0000"/>
      </top>
      <bottom/>
      <diagonal/>
    </border>
    <border>
      <left/>
      <right style="slantDashDot">
        <color rgb="FFFF0000"/>
      </right>
      <top style="slantDashDot">
        <color rgb="FFFF0000"/>
      </top>
      <bottom/>
      <diagonal/>
    </border>
    <border>
      <left/>
      <right style="slantDashDot">
        <color rgb="FFFF0000"/>
      </right>
      <top/>
      <bottom/>
      <diagonal/>
    </border>
    <border>
      <left/>
      <right/>
      <top/>
      <bottom style="slantDashDot">
        <color rgb="FFFF0000"/>
      </bottom>
      <diagonal/>
    </border>
    <border>
      <left/>
      <right style="slantDashDot">
        <color rgb="FFFF0000"/>
      </right>
      <top/>
      <bottom style="slantDashDot">
        <color rgb="FFFF0000"/>
      </bottom>
      <diagonal/>
    </border>
    <border>
      <left style="slantDashDot">
        <color rgb="FFFF0000"/>
      </left>
      <right/>
      <top style="slantDashDot">
        <color rgb="FFFF0000"/>
      </top>
      <bottom/>
      <diagonal/>
    </border>
    <border>
      <left style="slantDashDot">
        <color rgb="FFFF0000"/>
      </left>
      <right/>
      <top/>
      <bottom/>
      <diagonal/>
    </border>
    <border>
      <left style="slantDashDot">
        <color rgb="FFFF0000"/>
      </left>
      <right/>
      <top/>
      <bottom style="slantDashDot">
        <color rgb="FFFF0000"/>
      </bottom>
      <diagonal/>
    </border>
    <border>
      <left style="thin">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bottom style="double">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781">
    <xf numFmtId="0" fontId="0" fillId="0" borderId="0" xfId="0">
      <alignment vertical="center"/>
    </xf>
    <xf numFmtId="0" fontId="4" fillId="0" borderId="0" xfId="0" applyFont="1">
      <alignment vertical="center"/>
    </xf>
    <xf numFmtId="0" fontId="45" fillId="0" borderId="0" xfId="0" applyFont="1">
      <alignment vertical="center"/>
    </xf>
    <xf numFmtId="0" fontId="5" fillId="0" borderId="0" xfId="0" applyFont="1" applyAlignment="1">
      <alignment horizontal="center" vertical="center"/>
    </xf>
    <xf numFmtId="0" fontId="4" fillId="0" borderId="7" xfId="0" applyFont="1" applyBorder="1">
      <alignment vertical="center"/>
    </xf>
    <xf numFmtId="0" fontId="46" fillId="0" borderId="0" xfId="0" applyFont="1">
      <alignment vertical="center"/>
    </xf>
    <xf numFmtId="0" fontId="16" fillId="0" borderId="0" xfId="0" applyFont="1" applyAlignment="1">
      <alignment horizontal="left" vertical="center"/>
    </xf>
    <xf numFmtId="0" fontId="16"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12" fillId="0" borderId="0" xfId="0" applyFont="1">
      <alignment vertical="center"/>
    </xf>
    <xf numFmtId="0" fontId="0" fillId="0" borderId="0" xfId="0" applyAlignment="1"/>
    <xf numFmtId="0" fontId="4" fillId="0" borderId="10" xfId="0" applyFont="1" applyBorder="1" applyAlignment="1">
      <alignment horizontal="center" vertical="center"/>
    </xf>
    <xf numFmtId="0" fontId="7" fillId="0" borderId="0" xfId="0" applyFont="1">
      <alignment vertical="center"/>
    </xf>
    <xf numFmtId="0" fontId="4" fillId="0" borderId="17" xfId="0" applyFont="1" applyBorder="1" applyAlignment="1">
      <alignment horizontal="center" vertical="center"/>
    </xf>
    <xf numFmtId="0" fontId="24" fillId="0" borderId="0" xfId="0" applyFont="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xf numFmtId="177" fontId="4" fillId="0" borderId="9" xfId="0" applyNumberFormat="1" applyFont="1" applyBorder="1" applyAlignment="1">
      <alignment horizontal="center" vertical="center"/>
    </xf>
    <xf numFmtId="0" fontId="4" fillId="0" borderId="20" xfId="0" applyFont="1" applyBorder="1" applyAlignment="1">
      <alignment horizontal="center" vertical="center"/>
    </xf>
    <xf numFmtId="0" fontId="18" fillId="6" borderId="21" xfId="0" applyFont="1" applyFill="1" applyBorder="1" applyAlignment="1">
      <alignment horizontal="center" vertical="center"/>
    </xf>
    <xf numFmtId="0" fontId="25" fillId="0" borderId="0" xfId="0" applyFont="1">
      <alignment vertical="center"/>
    </xf>
    <xf numFmtId="0" fontId="18" fillId="0" borderId="0" xfId="0" applyFont="1">
      <alignment vertical="center"/>
    </xf>
    <xf numFmtId="0" fontId="6" fillId="0" borderId="22" xfId="0" applyFont="1" applyBorder="1" applyAlignment="1">
      <alignment horizontal="center" vertical="center"/>
    </xf>
    <xf numFmtId="0" fontId="0" fillId="0" borderId="0" xfId="0"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26" fillId="3" borderId="23"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24" xfId="0" applyFont="1" applyFill="1" applyBorder="1" applyAlignment="1">
      <alignment horizontal="center" vertical="center" wrapText="1"/>
    </xf>
    <xf numFmtId="0" fontId="26" fillId="3" borderId="25" xfId="0" applyFont="1" applyFill="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178" fontId="4" fillId="0" borderId="17" xfId="0" applyNumberFormat="1" applyFont="1" applyBorder="1" applyAlignment="1">
      <alignment horizontal="center" vertical="center"/>
    </xf>
    <xf numFmtId="178" fontId="4" fillId="0" borderId="9" xfId="0" applyNumberFormat="1" applyFont="1" applyBorder="1" applyAlignment="1">
      <alignment horizontal="center" vertical="center"/>
    </xf>
    <xf numFmtId="180" fontId="4" fillId="0" borderId="1" xfId="0" applyNumberFormat="1" applyFont="1" applyBorder="1" applyAlignment="1" applyProtection="1">
      <alignment horizontal="center" vertical="center"/>
      <protection locked="0"/>
    </xf>
    <xf numFmtId="180" fontId="4" fillId="0" borderId="2" xfId="0" applyNumberFormat="1" applyFont="1" applyBorder="1" applyAlignment="1" applyProtection="1">
      <alignment horizontal="center" vertical="center"/>
      <protection locked="0"/>
    </xf>
    <xf numFmtId="177" fontId="4" fillId="0" borderId="20" xfId="0" applyNumberFormat="1" applyFont="1" applyBorder="1" applyAlignment="1" applyProtection="1">
      <alignment horizontal="center" vertical="center"/>
      <protection locked="0"/>
    </xf>
    <xf numFmtId="180" fontId="4" fillId="0" borderId="28" xfId="0" applyNumberFormat="1" applyFont="1" applyBorder="1" applyAlignment="1" applyProtection="1">
      <alignment horizontal="center" vertical="center"/>
      <protection locked="0"/>
    </xf>
    <xf numFmtId="180" fontId="4" fillId="0" borderId="3" xfId="0" applyNumberFormat="1" applyFont="1" applyBorder="1" applyAlignment="1" applyProtection="1">
      <alignment horizontal="center" vertical="center"/>
      <protection locked="0"/>
    </xf>
    <xf numFmtId="177" fontId="4" fillId="0" borderId="17" xfId="0" applyNumberFormat="1" applyFont="1" applyBorder="1" applyAlignment="1">
      <alignment horizontal="center" vertical="center"/>
    </xf>
    <xf numFmtId="177" fontId="4" fillId="0" borderId="2"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2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3" fillId="0" borderId="0" xfId="0" applyFont="1" applyAlignment="1">
      <alignment horizontal="center" vertical="center"/>
    </xf>
    <xf numFmtId="0" fontId="30" fillId="0" borderId="0" xfId="0" applyFont="1">
      <alignment vertical="center"/>
    </xf>
    <xf numFmtId="0" fontId="28" fillId="6" borderId="23" xfId="0" applyFont="1" applyFill="1" applyBorder="1" applyAlignment="1">
      <alignment horizontal="center" vertical="center"/>
    </xf>
    <xf numFmtId="0" fontId="28" fillId="6" borderId="24" xfId="0" applyFont="1" applyFill="1" applyBorder="1" applyAlignment="1">
      <alignment horizontal="center" vertical="center"/>
    </xf>
    <xf numFmtId="0" fontId="28" fillId="6" borderId="25" xfId="0" applyFont="1" applyFill="1" applyBorder="1" applyAlignment="1">
      <alignment horizontal="center" vertical="center" wrapText="1"/>
    </xf>
    <xf numFmtId="0" fontId="18" fillId="6" borderId="23" xfId="0" applyFont="1" applyFill="1" applyBorder="1" applyAlignment="1">
      <alignment horizontal="center" vertical="center"/>
    </xf>
    <xf numFmtId="0" fontId="18" fillId="6" borderId="24" xfId="0" applyFont="1" applyFill="1" applyBorder="1" applyAlignment="1">
      <alignment horizontal="center" vertical="center"/>
    </xf>
    <xf numFmtId="0" fontId="31" fillId="0" borderId="0" xfId="0" applyFont="1">
      <alignment vertical="center"/>
    </xf>
    <xf numFmtId="0" fontId="5" fillId="0" borderId="0" xfId="0" applyFont="1" applyAlignment="1">
      <alignment horizontal="left" vertical="center"/>
    </xf>
    <xf numFmtId="0" fontId="7" fillId="0" borderId="18" xfId="0" applyFont="1" applyBorder="1" applyAlignment="1">
      <alignment horizontal="center" vertical="center"/>
    </xf>
    <xf numFmtId="177" fontId="7" fillId="0" borderId="17" xfId="0" applyNumberFormat="1" applyFont="1" applyBorder="1" applyAlignment="1" applyProtection="1">
      <alignment horizontal="center" vertical="center"/>
      <protection locked="0"/>
    </xf>
    <xf numFmtId="177" fontId="4" fillId="0" borderId="28" xfId="0" applyNumberFormat="1" applyFont="1" applyBorder="1" applyAlignment="1" applyProtection="1">
      <alignment horizontal="center" vertical="center"/>
      <protection locked="0"/>
    </xf>
    <xf numFmtId="0" fontId="5" fillId="6" borderId="3" xfId="0" applyFont="1" applyFill="1" applyBorder="1" applyAlignment="1">
      <alignment horizontal="center" vertical="center" wrapText="1"/>
    </xf>
    <xf numFmtId="0" fontId="17" fillId="0" borderId="0" xfId="0" applyFont="1" applyAlignment="1">
      <alignment horizontal="left" vertical="center"/>
    </xf>
    <xf numFmtId="177" fontId="5" fillId="0" borderId="17" xfId="0" applyNumberFormat="1" applyFont="1" applyBorder="1" applyAlignment="1" applyProtection="1">
      <alignment horizontal="center" vertical="center"/>
      <protection locked="0"/>
    </xf>
    <xf numFmtId="180" fontId="5" fillId="0" borderId="2" xfId="0" applyNumberFormat="1" applyFont="1" applyBorder="1" applyAlignment="1" applyProtection="1">
      <alignment horizontal="center" vertical="center"/>
      <protection locked="0"/>
    </xf>
    <xf numFmtId="177" fontId="5" fillId="0" borderId="9" xfId="0" applyNumberFormat="1"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10" xfId="0" applyFont="1" applyBorder="1" applyAlignment="1">
      <alignment horizontal="center" vertical="center"/>
    </xf>
    <xf numFmtId="180" fontId="5" fillId="0" borderId="14" xfId="0" applyNumberFormat="1"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20" xfId="0" applyFont="1" applyBorder="1" applyAlignment="1" applyProtection="1">
      <alignment horizontal="center" vertical="center"/>
      <protection locked="0"/>
    </xf>
    <xf numFmtId="177" fontId="5" fillId="0" borderId="20" xfId="0"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27"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0" fillId="0" borderId="0" xfId="0" applyAlignment="1">
      <alignment horizontal="left" vertical="center"/>
    </xf>
    <xf numFmtId="0" fontId="17" fillId="0" borderId="0" xfId="0" applyFont="1">
      <alignment vertical="center"/>
    </xf>
    <xf numFmtId="0" fontId="34" fillId="0" borderId="0" xfId="0" applyFont="1">
      <alignment vertical="center"/>
    </xf>
    <xf numFmtId="0" fontId="38" fillId="0" borderId="0" xfId="0" applyFont="1">
      <alignment vertical="center"/>
    </xf>
    <xf numFmtId="0" fontId="14" fillId="0" borderId="0" xfId="0" applyFont="1">
      <alignment vertical="center"/>
    </xf>
    <xf numFmtId="0" fontId="27" fillId="0" borderId="0" xfId="0" applyFont="1">
      <alignment vertical="center"/>
    </xf>
    <xf numFmtId="0" fontId="4" fillId="6" borderId="9" xfId="0" applyFont="1" applyFill="1" applyBorder="1" applyAlignment="1">
      <alignment horizontal="center" vertical="center"/>
    </xf>
    <xf numFmtId="177" fontId="5" fillId="0" borderId="16" xfId="0" applyNumberFormat="1" applyFont="1" applyBorder="1" applyAlignment="1" applyProtection="1">
      <alignment horizontal="center" vertical="center"/>
      <protection locked="0"/>
    </xf>
    <xf numFmtId="177" fontId="5" fillId="0" borderId="14" xfId="0" applyNumberFormat="1" applyFont="1" applyBorder="1" applyAlignment="1" applyProtection="1">
      <alignment horizontal="center" vertical="center"/>
      <protection locked="0"/>
    </xf>
    <xf numFmtId="177" fontId="5" fillId="0" borderId="15" xfId="0" applyNumberFormat="1" applyFont="1" applyBorder="1" applyAlignment="1" applyProtection="1">
      <alignment horizontal="center" vertical="center"/>
      <protection locked="0"/>
    </xf>
    <xf numFmtId="0" fontId="7" fillId="0" borderId="0" xfId="0" applyFont="1" applyAlignment="1">
      <alignment horizontal="left" vertical="center"/>
    </xf>
    <xf numFmtId="0" fontId="4" fillId="0" borderId="17" xfId="0" applyFont="1" applyBorder="1" applyAlignment="1" applyProtection="1">
      <alignment horizontal="center" vertical="center"/>
      <protection locked="0"/>
    </xf>
    <xf numFmtId="0" fontId="5" fillId="0" borderId="21" xfId="0" applyFont="1" applyBorder="1" applyAlignment="1">
      <alignment horizontal="center" vertical="center"/>
    </xf>
    <xf numFmtId="177" fontId="5" fillId="0" borderId="30" xfId="0" applyNumberFormat="1" applyFont="1" applyBorder="1" applyAlignment="1" applyProtection="1">
      <alignment horizontal="center" vertical="center"/>
      <protection locked="0"/>
    </xf>
    <xf numFmtId="180" fontId="5" fillId="0" borderId="44" xfId="0" applyNumberFormat="1" applyFont="1" applyBorder="1" applyAlignment="1" applyProtection="1">
      <alignment horizontal="center" vertical="center"/>
      <protection locked="0"/>
    </xf>
    <xf numFmtId="177" fontId="3" fillId="0" borderId="17" xfId="0" applyNumberFormat="1" applyFont="1" applyBorder="1" applyAlignment="1" applyProtection="1">
      <alignment horizontal="center" vertical="center"/>
      <protection locked="0"/>
    </xf>
    <xf numFmtId="179" fontId="3" fillId="0" borderId="16" xfId="0" applyNumberFormat="1" applyFont="1" applyBorder="1" applyAlignment="1" applyProtection="1">
      <alignment horizontal="center" vertical="center"/>
      <protection locked="0"/>
    </xf>
    <xf numFmtId="177" fontId="3" fillId="0" borderId="20" xfId="0" applyNumberFormat="1" applyFont="1" applyBorder="1" applyAlignment="1" applyProtection="1">
      <alignment horizontal="center" vertical="center"/>
      <protection locked="0"/>
    </xf>
    <xf numFmtId="179" fontId="3" fillId="0" borderId="15" xfId="0" applyNumberFormat="1" applyFont="1" applyBorder="1" applyAlignment="1" applyProtection="1">
      <alignment horizontal="center" vertical="center"/>
      <protection locked="0"/>
    </xf>
    <xf numFmtId="0" fontId="52" fillId="0" borderId="0" xfId="0" applyFont="1">
      <alignment vertical="center"/>
    </xf>
    <xf numFmtId="0" fontId="54" fillId="0" borderId="0" xfId="0" applyFont="1">
      <alignment vertical="center"/>
    </xf>
    <xf numFmtId="0" fontId="28" fillId="6" borderId="45" xfId="0" applyFont="1" applyFill="1" applyBorder="1" applyAlignment="1">
      <alignment horizontal="center" vertical="center"/>
    </xf>
    <xf numFmtId="0" fontId="4" fillId="0" borderId="47" xfId="0" applyFont="1" applyBorder="1" applyAlignment="1">
      <alignment horizontal="center" vertical="center"/>
    </xf>
    <xf numFmtId="177" fontId="7" fillId="0" borderId="9" xfId="0" applyNumberFormat="1" applyFont="1" applyBorder="1" applyAlignment="1" applyProtection="1">
      <alignment horizontal="center" vertical="center"/>
      <protection locked="0"/>
    </xf>
    <xf numFmtId="0" fontId="28" fillId="6" borderId="34" xfId="0" applyFont="1" applyFill="1" applyBorder="1" applyAlignment="1">
      <alignment horizontal="center" vertical="center"/>
    </xf>
    <xf numFmtId="180" fontId="7" fillId="0" borderId="16" xfId="0" applyNumberFormat="1" applyFont="1" applyBorder="1" applyAlignment="1" applyProtection="1">
      <alignment horizontal="left" vertical="center" wrapText="1"/>
      <protection locked="0"/>
    </xf>
    <xf numFmtId="180" fontId="7" fillId="0" borderId="14" xfId="0" applyNumberFormat="1" applyFont="1" applyBorder="1" applyAlignment="1" applyProtection="1">
      <alignment horizontal="left" vertical="center" wrapText="1"/>
      <protection locked="0"/>
    </xf>
    <xf numFmtId="180" fontId="4" fillId="0" borderId="15" xfId="0" applyNumberFormat="1" applyFont="1" applyBorder="1" applyAlignment="1" applyProtection="1">
      <alignment horizontal="center" vertical="center"/>
      <protection locked="0"/>
    </xf>
    <xf numFmtId="177" fontId="3" fillId="0" borderId="17" xfId="0" applyNumberFormat="1" applyFont="1" applyBorder="1" applyAlignment="1" applyProtection="1">
      <alignment horizontal="left" vertical="center" wrapText="1"/>
      <protection locked="0"/>
    </xf>
    <xf numFmtId="180" fontId="5" fillId="0" borderId="1" xfId="0" applyNumberFormat="1" applyFont="1" applyBorder="1" applyAlignment="1" applyProtection="1">
      <alignment horizontal="center" vertical="center"/>
      <protection locked="0"/>
    </xf>
    <xf numFmtId="177" fontId="5" fillId="0" borderId="17" xfId="0" applyNumberFormat="1" applyFont="1" applyBorder="1" applyAlignment="1" applyProtection="1">
      <alignment horizontal="center" vertical="center" wrapText="1"/>
      <protection locked="0"/>
    </xf>
    <xf numFmtId="177" fontId="5" fillId="0" borderId="2" xfId="0" applyNumberFormat="1" applyFont="1" applyBorder="1" applyAlignment="1" applyProtection="1">
      <alignment horizontal="center" vertical="center" wrapText="1"/>
      <protection locked="0"/>
    </xf>
    <xf numFmtId="180" fontId="5" fillId="0" borderId="17" xfId="0" applyNumberFormat="1" applyFont="1" applyBorder="1" applyAlignment="1" applyProtection="1">
      <alignment horizontal="left" vertical="center" wrapText="1"/>
      <protection locked="0"/>
    </xf>
    <xf numFmtId="181" fontId="5" fillId="0" borderId="54" xfId="0" applyNumberFormat="1" applyFont="1" applyBorder="1" applyAlignment="1" applyProtection="1">
      <alignment horizontal="center" vertical="center"/>
      <protection locked="0"/>
    </xf>
    <xf numFmtId="180" fontId="5" fillId="0" borderId="9" xfId="0" applyNumberFormat="1" applyFont="1" applyBorder="1" applyAlignment="1" applyProtection="1">
      <alignment horizontal="left" vertical="center" wrapText="1"/>
      <protection locked="0"/>
    </xf>
    <xf numFmtId="181" fontId="5" fillId="0" borderId="55" xfId="0" applyNumberFormat="1" applyFont="1" applyBorder="1" applyAlignment="1" applyProtection="1">
      <alignment horizontal="center" vertical="center"/>
      <protection locked="0"/>
    </xf>
    <xf numFmtId="180" fontId="5" fillId="0" borderId="9" xfId="0" applyNumberFormat="1" applyFont="1" applyBorder="1" applyAlignment="1" applyProtection="1">
      <alignment horizontal="left" vertical="center"/>
      <protection locked="0"/>
    </xf>
    <xf numFmtId="0" fontId="56" fillId="0" borderId="0" xfId="0" applyFont="1">
      <alignment vertical="center"/>
    </xf>
    <xf numFmtId="0" fontId="44" fillId="0" borderId="0" xfId="0" applyFont="1">
      <alignment vertical="center"/>
    </xf>
    <xf numFmtId="0" fontId="56" fillId="0" borderId="0" xfId="0" applyFont="1" applyProtection="1">
      <alignment vertical="center"/>
      <protection locked="0"/>
    </xf>
    <xf numFmtId="177" fontId="4" fillId="0" borderId="16"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0" fillId="0" borderId="0" xfId="0" applyProtection="1">
      <alignment vertical="center"/>
      <protection locked="0"/>
    </xf>
    <xf numFmtId="0" fontId="58" fillId="0" borderId="0" xfId="0" applyFont="1">
      <alignment vertical="center"/>
    </xf>
    <xf numFmtId="0" fontId="56" fillId="0" borderId="0" xfId="0" applyFont="1" applyAlignment="1">
      <alignment horizontal="center" vertical="center"/>
    </xf>
    <xf numFmtId="0" fontId="54" fillId="0" borderId="0" xfId="0" applyFont="1" applyAlignment="1">
      <alignment horizontal="center" vertical="center"/>
    </xf>
    <xf numFmtId="0" fontId="4" fillId="0" borderId="15" xfId="0" applyFont="1" applyBorder="1" applyAlignment="1">
      <alignment horizontal="center" vertical="center"/>
    </xf>
    <xf numFmtId="0" fontId="23" fillId="0" borderId="33" xfId="0" applyFont="1" applyBorder="1" applyAlignment="1" applyProtection="1">
      <alignment horizontal="center" vertical="center" wrapText="1"/>
      <protection locked="0"/>
    </xf>
    <xf numFmtId="0" fontId="0" fillId="0" borderId="100" xfId="0" applyBorder="1">
      <alignment vertical="center"/>
    </xf>
    <xf numFmtId="0" fontId="0" fillId="0" borderId="112" xfId="0" applyBorder="1">
      <alignment vertical="center"/>
    </xf>
    <xf numFmtId="0" fontId="4" fillId="0" borderId="42" xfId="0" applyFont="1" applyBorder="1">
      <alignment vertical="center"/>
    </xf>
    <xf numFmtId="0" fontId="16" fillId="0" borderId="42" xfId="0" applyFont="1" applyBorder="1" applyAlignment="1">
      <alignment horizontal="left" vertical="center"/>
    </xf>
    <xf numFmtId="0" fontId="4" fillId="0" borderId="0" xfId="0" applyFont="1" applyProtection="1">
      <alignment vertical="center"/>
      <protection locked="0"/>
    </xf>
    <xf numFmtId="177" fontId="4" fillId="0" borderId="20" xfId="0" applyNumberFormat="1" applyFont="1" applyBorder="1" applyAlignment="1">
      <alignment horizontal="center" vertical="center"/>
    </xf>
    <xf numFmtId="0" fontId="0" fillId="0" borderId="39" xfId="0" applyBorder="1">
      <alignment vertical="center"/>
    </xf>
    <xf numFmtId="0" fontId="0" fillId="0" borderId="8" xfId="0" applyBorder="1">
      <alignment vertical="center"/>
    </xf>
    <xf numFmtId="0" fontId="7" fillId="0" borderId="0" xfId="0" applyFont="1" applyAlignment="1">
      <alignment horizontal="center" vertical="center"/>
    </xf>
    <xf numFmtId="177" fontId="4" fillId="12" borderId="9" xfId="0" applyNumberFormat="1" applyFont="1" applyFill="1" applyBorder="1" applyAlignment="1">
      <alignment horizontal="center" vertical="center"/>
    </xf>
    <xf numFmtId="0" fontId="4" fillId="12" borderId="9" xfId="0" applyFont="1" applyFill="1" applyBorder="1" applyAlignment="1">
      <alignment horizontal="center" vertical="center"/>
    </xf>
    <xf numFmtId="0" fontId="4" fillId="0" borderId="9" xfId="0" applyFont="1" applyBorder="1" applyAlignment="1">
      <alignment horizontal="left" vertical="center"/>
    </xf>
    <xf numFmtId="0" fontId="5" fillId="6" borderId="31"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20" xfId="0" applyFont="1" applyFill="1" applyBorder="1" applyAlignment="1">
      <alignment horizontal="center" vertical="center"/>
    </xf>
    <xf numFmtId="0" fontId="54" fillId="13" borderId="0" xfId="0" applyFont="1" applyFill="1" applyAlignment="1">
      <alignment horizontal="center" vertical="center"/>
    </xf>
    <xf numFmtId="0" fontId="5" fillId="6" borderId="123" xfId="0" applyFont="1" applyFill="1" applyBorder="1" applyAlignment="1">
      <alignment horizontal="center" vertical="center"/>
    </xf>
    <xf numFmtId="0" fontId="5" fillId="6" borderId="124" xfId="0" applyFont="1" applyFill="1" applyBorder="1" applyAlignment="1">
      <alignment horizontal="center" vertical="center" wrapText="1"/>
    </xf>
    <xf numFmtId="0" fontId="4" fillId="0" borderId="0" xfId="0" applyFont="1" applyAlignment="1">
      <alignment vertical="top" wrapText="1"/>
    </xf>
    <xf numFmtId="179" fontId="3" fillId="0" borderId="16" xfId="0" applyNumberFormat="1" applyFont="1" applyBorder="1" applyAlignment="1" applyProtection="1">
      <alignment horizontal="right" vertical="center"/>
      <protection locked="0"/>
    </xf>
    <xf numFmtId="179" fontId="3" fillId="0" borderId="15" xfId="0" applyNumberFormat="1" applyFont="1" applyBorder="1" applyAlignment="1" applyProtection="1">
      <alignment horizontal="right" vertical="center"/>
      <protection locked="0"/>
    </xf>
    <xf numFmtId="177" fontId="3" fillId="0" borderId="20" xfId="0" applyNumberFormat="1" applyFont="1" applyBorder="1" applyAlignment="1" applyProtection="1">
      <alignment horizontal="left" vertical="center" wrapText="1"/>
      <protection locked="0"/>
    </xf>
    <xf numFmtId="177" fontId="3" fillId="0" borderId="17" xfId="0" applyNumberFormat="1" applyFont="1" applyBorder="1" applyAlignment="1" applyProtection="1">
      <alignment horizontal="left" vertical="center"/>
      <protection locked="0"/>
    </xf>
    <xf numFmtId="177" fontId="3" fillId="0" borderId="20" xfId="0" applyNumberFormat="1" applyFont="1" applyBorder="1" applyAlignment="1" applyProtection="1">
      <alignment horizontal="left" vertical="center"/>
      <protection locked="0"/>
    </xf>
    <xf numFmtId="0" fontId="5" fillId="0" borderId="57" xfId="0" applyFont="1" applyBorder="1" applyAlignment="1">
      <alignment horizontal="center" vertical="center"/>
    </xf>
    <xf numFmtId="177" fontId="3" fillId="0" borderId="45" xfId="0" applyNumberFormat="1" applyFont="1" applyBorder="1" applyAlignment="1" applyProtection="1">
      <alignment horizontal="center" vertical="center"/>
      <protection locked="0"/>
    </xf>
    <xf numFmtId="179" fontId="3" fillId="0" borderId="47" xfId="0" applyNumberFormat="1" applyFont="1" applyBorder="1" applyAlignment="1" applyProtection="1">
      <alignment horizontal="center" vertical="center"/>
      <protection locked="0"/>
    </xf>
    <xf numFmtId="0" fontId="5" fillId="6" borderId="37" xfId="0" applyFont="1" applyFill="1" applyBorder="1" applyAlignment="1">
      <alignment horizontal="center" vertical="center"/>
    </xf>
    <xf numFmtId="183" fontId="5" fillId="0" borderId="34" xfId="0" applyNumberFormat="1" applyFont="1" applyBorder="1" applyAlignment="1">
      <alignment horizontal="right" vertical="center"/>
    </xf>
    <xf numFmtId="0" fontId="5" fillId="0" borderId="37" xfId="0" applyFont="1" applyBorder="1" applyAlignment="1">
      <alignment horizontal="center" vertical="center"/>
    </xf>
    <xf numFmtId="184" fontId="5" fillId="0" borderId="34" xfId="0" applyNumberFormat="1" applyFont="1" applyBorder="1" applyAlignment="1">
      <alignment horizontal="right" vertical="center"/>
    </xf>
    <xf numFmtId="0" fontId="4" fillId="0" borderId="9" xfId="0" applyFont="1" applyBorder="1" applyAlignment="1">
      <alignment horizontal="right" vertical="center"/>
    </xf>
    <xf numFmtId="0" fontId="4" fillId="0" borderId="20" xfId="0" applyFont="1" applyBorder="1" applyAlignment="1">
      <alignment horizontal="right" vertical="center"/>
    </xf>
    <xf numFmtId="177" fontId="4" fillId="0" borderId="17" xfId="0" applyNumberFormat="1" applyFont="1" applyBorder="1" applyAlignment="1" applyProtection="1">
      <alignment horizontal="left" vertical="center"/>
      <protection locked="0"/>
    </xf>
    <xf numFmtId="177" fontId="4" fillId="0" borderId="45" xfId="0" applyNumberFormat="1" applyFont="1" applyBorder="1" applyAlignment="1" applyProtection="1">
      <alignment horizontal="left" vertical="center"/>
      <protection locked="0"/>
    </xf>
    <xf numFmtId="177" fontId="5" fillId="0" borderId="45" xfId="0" applyNumberFormat="1" applyFont="1" applyBorder="1" applyAlignment="1" applyProtection="1">
      <alignment horizontal="center" vertical="center" wrapText="1"/>
      <protection locked="0"/>
    </xf>
    <xf numFmtId="177" fontId="5" fillId="0" borderId="28" xfId="0" applyNumberFormat="1" applyFont="1" applyBorder="1" applyAlignment="1" applyProtection="1">
      <alignment horizontal="center" vertical="center" wrapText="1"/>
      <protection locked="0"/>
    </xf>
    <xf numFmtId="180" fontId="5" fillId="0" borderId="20" xfId="0" applyNumberFormat="1" applyFont="1" applyBorder="1" applyAlignment="1" applyProtection="1">
      <alignment horizontal="left" vertical="center"/>
      <protection locked="0"/>
    </xf>
    <xf numFmtId="181" fontId="5" fillId="0" borderId="5" xfId="0" applyNumberFormat="1" applyFont="1" applyBorder="1" applyAlignment="1" applyProtection="1">
      <alignment horizontal="center" vertical="center"/>
      <protection locked="0"/>
    </xf>
    <xf numFmtId="0" fontId="18" fillId="6" borderId="25" xfId="0" applyFont="1" applyFill="1" applyBorder="1" applyAlignment="1">
      <alignment horizontal="center" vertical="center" wrapText="1"/>
    </xf>
    <xf numFmtId="179" fontId="4" fillId="0" borderId="16" xfId="0" applyNumberFormat="1" applyFont="1" applyBorder="1" applyAlignment="1">
      <alignment horizontal="center" vertical="center"/>
    </xf>
    <xf numFmtId="179" fontId="4" fillId="0" borderId="14" xfId="0" applyNumberFormat="1" applyFont="1" applyBorder="1" applyAlignment="1">
      <alignment horizontal="center" vertical="center"/>
    </xf>
    <xf numFmtId="178" fontId="4" fillId="0" borderId="20" xfId="0" applyNumberFormat="1" applyFont="1" applyBorder="1" applyAlignment="1">
      <alignment horizontal="center" vertical="center"/>
    </xf>
    <xf numFmtId="179" fontId="4" fillId="0" borderId="15" xfId="0" applyNumberFormat="1" applyFont="1" applyBorder="1" applyAlignment="1">
      <alignment horizontal="center" vertical="center"/>
    </xf>
    <xf numFmtId="177" fontId="4" fillId="0" borderId="9" xfId="0" applyNumberFormat="1" applyFont="1" applyBorder="1" applyAlignment="1">
      <alignment horizontal="center" vertical="center" shrinkToFit="1"/>
    </xf>
    <xf numFmtId="0" fontId="4" fillId="0" borderId="9" xfId="0" applyFont="1" applyBorder="1" applyAlignment="1">
      <alignment horizontal="center" vertical="center" shrinkToFit="1"/>
    </xf>
    <xf numFmtId="177" fontId="4" fillId="0" borderId="9" xfId="0" applyNumberFormat="1" applyFont="1" applyBorder="1" applyAlignment="1">
      <alignment horizontal="left" vertical="center" shrinkToFit="1"/>
    </xf>
    <xf numFmtId="0" fontId="7" fillId="0" borderId="16"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4" xfId="0" applyFont="1" applyBorder="1" applyAlignment="1" applyProtection="1">
      <alignment horizontal="center" vertical="center"/>
      <protection locked="0"/>
    </xf>
    <xf numFmtId="0" fontId="4" fillId="0" borderId="0" xfId="0" applyFont="1" applyAlignment="1">
      <alignment vertical="top"/>
    </xf>
    <xf numFmtId="0" fontId="4" fillId="0" borderId="2" xfId="0" applyFont="1" applyBorder="1" applyAlignment="1" applyProtection="1">
      <alignment horizontal="center" vertical="center"/>
      <protection locked="0"/>
    </xf>
    <xf numFmtId="0" fontId="28" fillId="6" borderId="93" xfId="0" applyFont="1" applyFill="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28" fillId="6" borderId="24" xfId="0" applyFont="1" applyFill="1" applyBorder="1" applyAlignment="1">
      <alignment horizontal="center" vertical="center" wrapText="1"/>
    </xf>
    <xf numFmtId="0" fontId="7" fillId="0" borderId="0" xfId="0" applyFont="1" applyAlignment="1" applyProtection="1">
      <alignment horizontal="center" vertical="center" wrapText="1"/>
      <protection locked="0"/>
    </xf>
    <xf numFmtId="0" fontId="46" fillId="0" borderId="106" xfId="0" applyFont="1" applyBorder="1" applyAlignment="1" applyProtection="1">
      <alignment horizontal="left" vertical="center" readingOrder="1"/>
      <protection locked="0"/>
    </xf>
    <xf numFmtId="0" fontId="4" fillId="0" borderId="101" xfId="0" applyFont="1" applyBorder="1" applyProtection="1">
      <alignment vertical="center"/>
      <protection locked="0"/>
    </xf>
    <xf numFmtId="0" fontId="4" fillId="0" borderId="107" xfId="0" applyFont="1" applyBorder="1" applyProtection="1">
      <alignment vertical="center"/>
      <protection locked="0"/>
    </xf>
    <xf numFmtId="0" fontId="5" fillId="0" borderId="0" xfId="0" applyFont="1" applyAlignment="1" applyProtection="1">
      <alignment horizontal="center" vertical="center"/>
      <protection locked="0"/>
    </xf>
    <xf numFmtId="0" fontId="47" fillId="0" borderId="108" xfId="0" applyFont="1" applyBorder="1" applyAlignment="1" applyProtection="1">
      <alignment horizontal="left" vertical="center" readingOrder="1"/>
      <protection locked="0"/>
    </xf>
    <xf numFmtId="0" fontId="4" fillId="0" borderId="104" xfId="0" applyFont="1" applyBorder="1" applyProtection="1">
      <alignment vertical="center"/>
      <protection locked="0"/>
    </xf>
    <xf numFmtId="0" fontId="54" fillId="0" borderId="0" xfId="0" applyFont="1" applyProtection="1">
      <alignment vertical="center"/>
      <protection locked="0"/>
    </xf>
    <xf numFmtId="0" fontId="57" fillId="0" borderId="0" xfId="0" applyFont="1" applyProtection="1">
      <alignment vertical="center"/>
      <protection locked="0"/>
    </xf>
    <xf numFmtId="0" fontId="59"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48" fillId="4" borderId="38" xfId="0" applyFont="1" applyFill="1" applyBorder="1" applyProtection="1">
      <alignment vertical="center"/>
      <protection locked="0"/>
    </xf>
    <xf numFmtId="0" fontId="49" fillId="4" borderId="39" xfId="0" applyFont="1" applyFill="1" applyBorder="1" applyProtection="1">
      <alignment vertical="center"/>
      <protection locked="0"/>
    </xf>
    <xf numFmtId="0" fontId="5" fillId="4" borderId="39" xfId="0" applyFont="1" applyFill="1" applyBorder="1" applyProtection="1">
      <alignment vertical="center"/>
      <protection locked="0"/>
    </xf>
    <xf numFmtId="0" fontId="5" fillId="4" borderId="40" xfId="0" applyFont="1" applyFill="1" applyBorder="1" applyProtection="1">
      <alignment vertical="center"/>
      <protection locked="0"/>
    </xf>
    <xf numFmtId="0" fontId="5" fillId="0" borderId="0" xfId="0" applyFont="1" applyProtection="1">
      <alignment vertical="center"/>
      <protection locked="0"/>
    </xf>
    <xf numFmtId="0" fontId="49" fillId="4" borderId="32" xfId="0" applyFont="1" applyFill="1" applyBorder="1" applyProtection="1">
      <alignment vertical="center"/>
      <protection locked="0"/>
    </xf>
    <xf numFmtId="0" fontId="49" fillId="4" borderId="7" xfId="0" applyFont="1" applyFill="1" applyBorder="1" applyProtection="1">
      <alignment vertical="center"/>
      <protection locked="0"/>
    </xf>
    <xf numFmtId="0" fontId="5" fillId="4" borderId="7" xfId="0" applyFont="1" applyFill="1" applyBorder="1" applyProtection="1">
      <alignment vertical="center"/>
      <protection locked="0"/>
    </xf>
    <xf numFmtId="0" fontId="5" fillId="4" borderId="34" xfId="0" applyFont="1" applyFill="1" applyBorder="1" applyProtection="1">
      <alignment vertical="center"/>
      <protection locked="0"/>
    </xf>
    <xf numFmtId="0" fontId="4" fillId="0" borderId="102" xfId="0" applyFont="1" applyBorder="1" applyProtection="1">
      <alignment vertical="center"/>
      <protection locked="0"/>
    </xf>
    <xf numFmtId="0" fontId="4" fillId="0" borderId="105" xfId="0" applyFont="1" applyBorder="1" applyProtection="1">
      <alignment vertical="center"/>
      <protection locked="0"/>
    </xf>
    <xf numFmtId="0" fontId="16" fillId="0" borderId="0" xfId="0" applyFont="1" applyProtection="1">
      <alignment vertical="center"/>
      <protection locked="0"/>
    </xf>
    <xf numFmtId="0" fontId="4" fillId="0" borderId="41" xfId="0" applyFont="1" applyBorder="1" applyProtection="1">
      <alignment vertical="center"/>
      <protection locked="0"/>
    </xf>
    <xf numFmtId="177" fontId="7" fillId="0" borderId="20" xfId="0" applyNumberFormat="1" applyFont="1" applyBorder="1" applyAlignment="1" applyProtection="1">
      <alignment horizontal="center" vertical="center"/>
      <protection locked="0"/>
    </xf>
    <xf numFmtId="177" fontId="7" fillId="0" borderId="114" xfId="0" applyNumberFormat="1" applyFont="1" applyBorder="1" applyAlignment="1" applyProtection="1">
      <alignment horizontal="center" vertical="center"/>
      <protection locked="0"/>
    </xf>
    <xf numFmtId="0" fontId="34" fillId="0" borderId="0" xfId="0" applyFont="1" applyProtection="1">
      <alignment vertical="center"/>
      <protection locked="0"/>
    </xf>
    <xf numFmtId="0" fontId="29" fillId="0" borderId="0" xfId="0" applyFont="1" applyProtection="1">
      <alignment vertical="center"/>
      <protection locked="0"/>
    </xf>
    <xf numFmtId="0" fontId="5" fillId="0" borderId="0" xfId="0" applyFont="1" applyAlignment="1" applyProtection="1">
      <alignment horizontal="right" vertical="center"/>
      <protection locked="0"/>
    </xf>
    <xf numFmtId="0" fontId="28" fillId="6" borderId="23" xfId="0" applyFont="1" applyFill="1" applyBorder="1" applyAlignment="1" applyProtection="1">
      <alignment horizontal="center" vertical="center"/>
      <protection locked="0"/>
    </xf>
    <xf numFmtId="0" fontId="28" fillId="6" borderId="61" xfId="0" applyFont="1" applyFill="1" applyBorder="1" applyAlignment="1" applyProtection="1">
      <alignment horizontal="center" vertical="center"/>
      <protection locked="0"/>
    </xf>
    <xf numFmtId="0" fontId="28" fillId="6" borderId="26"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protection locked="0"/>
    </xf>
    <xf numFmtId="0" fontId="4" fillId="0" borderId="114" xfId="0" applyFont="1" applyBorder="1" applyProtection="1">
      <alignment vertical="center"/>
      <protection locked="0"/>
    </xf>
    <xf numFmtId="0" fontId="4" fillId="0" borderId="2" xfId="0" applyFont="1" applyBorder="1" applyAlignment="1" applyProtection="1">
      <alignment horizontal="right" vertical="center"/>
      <protection locked="0"/>
    </xf>
    <xf numFmtId="0" fontId="4"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4" fillId="0" borderId="9" xfId="0" applyFont="1" applyBorder="1" applyProtection="1">
      <alignment vertical="center"/>
      <protection locked="0"/>
    </xf>
    <xf numFmtId="0" fontId="4" fillId="0" borderId="1" xfId="0" applyFont="1" applyBorder="1" applyAlignment="1" applyProtection="1">
      <alignment horizontal="right" vertical="center"/>
      <protection locked="0"/>
    </xf>
    <xf numFmtId="0" fontId="4" fillId="0" borderId="127"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4" fillId="0" borderId="20" xfId="0" applyFont="1" applyBorder="1" applyProtection="1">
      <alignment vertical="center"/>
      <protection locked="0"/>
    </xf>
    <xf numFmtId="0" fontId="4" fillId="0" borderId="3" xfId="0" applyFont="1" applyBorder="1" applyAlignment="1" applyProtection="1">
      <alignment horizontal="right" vertical="center"/>
      <protection locked="0"/>
    </xf>
    <xf numFmtId="0" fontId="4" fillId="0" borderId="3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8" fillId="6" borderId="92" xfId="0" applyFont="1" applyFill="1" applyBorder="1" applyAlignment="1">
      <alignment horizontal="center" vertical="center" wrapText="1"/>
    </xf>
    <xf numFmtId="0" fontId="7" fillId="0" borderId="76" xfId="0" applyFont="1" applyBorder="1" applyAlignment="1" applyProtection="1">
      <alignment horizontal="left" vertical="center" wrapText="1"/>
      <protection locked="0"/>
    </xf>
    <xf numFmtId="0" fontId="7" fillId="0" borderId="114" xfId="0" applyFont="1" applyBorder="1" applyAlignment="1" applyProtection="1">
      <alignment horizontal="left" vertical="center" wrapText="1"/>
      <protection locked="0"/>
    </xf>
    <xf numFmtId="0" fontId="5" fillId="0" borderId="7" xfId="0" applyFont="1" applyBorder="1">
      <alignment vertical="center"/>
    </xf>
    <xf numFmtId="0" fontId="28" fillId="6" borderId="61" xfId="0" applyFont="1" applyFill="1" applyBorder="1" applyAlignment="1">
      <alignment horizontal="center" vertical="center" wrapText="1"/>
    </xf>
    <xf numFmtId="0" fontId="7" fillId="0" borderId="16" xfId="0" applyFont="1" applyBorder="1" applyAlignment="1" applyProtection="1">
      <alignment horizontal="left" vertical="center" wrapText="1"/>
      <protection locked="0"/>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20"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4" fillId="0" borderId="40" xfId="0" applyFont="1" applyBorder="1" applyAlignment="1" applyProtection="1">
      <alignment horizontal="center" vertical="center"/>
      <protection locked="0"/>
    </xf>
    <xf numFmtId="0" fontId="62" fillId="0" borderId="106" xfId="0" applyFont="1" applyBorder="1" applyProtection="1">
      <alignment vertical="center"/>
      <protection locked="0"/>
    </xf>
    <xf numFmtId="0" fontId="6" fillId="0" borderId="101" xfId="0" applyFont="1" applyBorder="1" applyProtection="1">
      <alignment vertical="center"/>
      <protection locked="0"/>
    </xf>
    <xf numFmtId="0" fontId="16" fillId="0" borderId="108" xfId="0" applyFont="1" applyBorder="1" applyProtection="1">
      <alignment vertical="center"/>
      <protection locked="0"/>
    </xf>
    <xf numFmtId="0" fontId="4" fillId="4" borderId="0" xfId="0" applyFont="1" applyFill="1">
      <alignment vertical="center"/>
    </xf>
    <xf numFmtId="0" fontId="4" fillId="4" borderId="0" xfId="0" applyFont="1" applyFill="1" applyAlignment="1">
      <alignment horizontal="center" vertical="center"/>
    </xf>
    <xf numFmtId="0" fontId="4" fillId="7" borderId="27" xfId="0" applyFont="1" applyFill="1" applyBorder="1" applyAlignment="1">
      <alignment horizontal="center" vertical="center"/>
    </xf>
    <xf numFmtId="0" fontId="7" fillId="4" borderId="0" xfId="0" applyFont="1" applyFill="1" applyAlignment="1">
      <alignment vertical="center" wrapText="1"/>
    </xf>
    <xf numFmtId="0" fontId="7" fillId="4" borderId="0" xfId="0" applyFont="1" applyFill="1">
      <alignment vertical="center"/>
    </xf>
    <xf numFmtId="49" fontId="13" fillId="4" borderId="51" xfId="0" applyNumberFormat="1" applyFont="1" applyFill="1" applyBorder="1" applyAlignment="1">
      <alignment horizontal="center" vertical="center" wrapText="1"/>
    </xf>
    <xf numFmtId="0" fontId="13" fillId="4" borderId="2" xfId="0" applyFont="1" applyFill="1" applyBorder="1" applyAlignment="1">
      <alignment vertical="center" wrapText="1"/>
    </xf>
    <xf numFmtId="0" fontId="23" fillId="10" borderId="6" xfId="0" applyFont="1" applyFill="1" applyBorder="1" applyAlignment="1">
      <alignment horizontal="center" vertical="center" wrapText="1"/>
    </xf>
    <xf numFmtId="0" fontId="23" fillId="10" borderId="55" xfId="0" applyFont="1" applyFill="1" applyBorder="1" applyAlignment="1">
      <alignment horizontal="center" vertical="center"/>
    </xf>
    <xf numFmtId="49" fontId="13" fillId="4" borderId="56" xfId="0" applyNumberFormat="1" applyFont="1" applyFill="1" applyBorder="1" applyAlignment="1">
      <alignment horizontal="center" vertical="center" wrapText="1"/>
    </xf>
    <xf numFmtId="0" fontId="13" fillId="4" borderId="1" xfId="0" applyFont="1" applyFill="1" applyBorder="1" applyAlignment="1">
      <alignment vertical="center" wrapText="1"/>
    </xf>
    <xf numFmtId="0" fontId="13" fillId="4" borderId="11" xfId="0" applyFont="1" applyFill="1" applyBorder="1" applyAlignment="1">
      <alignment vertical="center" wrapText="1"/>
    </xf>
    <xf numFmtId="0" fontId="23" fillId="10" borderId="54" xfId="0" applyFont="1" applyFill="1" applyBorder="1" applyAlignment="1">
      <alignment horizontal="center" vertical="center"/>
    </xf>
    <xf numFmtId="0" fontId="13" fillId="4" borderId="13" xfId="0" applyFont="1" applyFill="1" applyBorder="1" applyAlignment="1">
      <alignment vertical="center" wrapText="1"/>
    </xf>
    <xf numFmtId="49" fontId="13" fillId="4" borderId="9" xfId="0" applyNumberFormat="1" applyFont="1" applyFill="1" applyBorder="1" applyAlignment="1">
      <alignment horizontal="center" vertical="center" wrapText="1"/>
    </xf>
    <xf numFmtId="0" fontId="13" fillId="4" borderId="14" xfId="0" applyFont="1" applyFill="1" applyBorder="1" applyAlignment="1">
      <alignment vertical="center" wrapText="1"/>
    </xf>
    <xf numFmtId="0" fontId="23" fillId="10" borderId="126" xfId="0" applyFont="1" applyFill="1" applyBorder="1" applyAlignment="1">
      <alignment horizontal="center" vertical="center"/>
    </xf>
    <xf numFmtId="49" fontId="13" fillId="4" borderId="22" xfId="0" applyNumberFormat="1" applyFont="1" applyFill="1" applyBorder="1" applyAlignment="1">
      <alignment horizontal="center" vertical="center" wrapText="1"/>
    </xf>
    <xf numFmtId="0" fontId="23" fillId="10" borderId="60" xfId="0" applyFont="1" applyFill="1" applyBorder="1" applyAlignment="1">
      <alignment horizontal="center" vertical="center" wrapText="1"/>
    </xf>
    <xf numFmtId="0" fontId="23" fillId="10" borderId="35" xfId="0" applyFont="1" applyFill="1" applyBorder="1" applyAlignment="1">
      <alignment horizontal="center" vertical="center"/>
    </xf>
    <xf numFmtId="0" fontId="13" fillId="4" borderId="31" xfId="0" applyFont="1" applyFill="1" applyBorder="1" applyAlignment="1">
      <alignment vertical="center" wrapText="1"/>
    </xf>
    <xf numFmtId="0" fontId="23" fillId="10" borderId="58" xfId="0"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0" fontId="23" fillId="10" borderId="126" xfId="0" applyFont="1" applyFill="1" applyBorder="1" applyAlignment="1">
      <alignment horizontal="center" vertical="center" wrapText="1"/>
    </xf>
    <xf numFmtId="0" fontId="23" fillId="10" borderId="6" xfId="0" applyFont="1" applyFill="1" applyBorder="1" applyAlignment="1">
      <alignment horizontal="center" vertical="center"/>
    </xf>
    <xf numFmtId="0" fontId="13" fillId="0" borderId="1" xfId="0" applyFont="1" applyBorder="1" applyAlignment="1">
      <alignment vertical="center" wrapText="1"/>
    </xf>
    <xf numFmtId="0" fontId="23" fillId="10" borderId="99" xfId="0" applyFont="1" applyFill="1" applyBorder="1" applyAlignment="1">
      <alignment horizontal="center" vertical="center"/>
    </xf>
    <xf numFmtId="0" fontId="13" fillId="0" borderId="2" xfId="0" applyFont="1" applyBorder="1" applyAlignment="1">
      <alignment vertical="center" wrapText="1"/>
    </xf>
    <xf numFmtId="0" fontId="23" fillId="10" borderId="33" xfId="0" applyFont="1" applyFill="1" applyBorder="1" applyAlignment="1">
      <alignment horizontal="center" vertical="center" wrapText="1"/>
    </xf>
    <xf numFmtId="0" fontId="13" fillId="4" borderId="9" xfId="0" applyFont="1" applyFill="1" applyBorder="1" applyAlignment="1">
      <alignment vertical="center" wrapText="1"/>
    </xf>
    <xf numFmtId="0" fontId="13" fillId="4" borderId="15" xfId="0" applyFont="1" applyFill="1" applyBorder="1" applyAlignment="1">
      <alignment vertical="center" wrapText="1"/>
    </xf>
    <xf numFmtId="0" fontId="23" fillId="10" borderId="99" xfId="0" applyFont="1" applyFill="1" applyBorder="1" applyAlignment="1">
      <alignment horizontal="center" vertical="center" wrapText="1"/>
    </xf>
    <xf numFmtId="49" fontId="13" fillId="4" borderId="21" xfId="0" applyNumberFormat="1" applyFont="1" applyFill="1" applyBorder="1" applyAlignment="1">
      <alignment horizontal="center" vertical="center" wrapText="1"/>
    </xf>
    <xf numFmtId="0" fontId="13" fillId="4" borderId="17" xfId="0" applyFont="1" applyFill="1" applyBorder="1" applyAlignment="1">
      <alignment vertical="center" wrapText="1"/>
    </xf>
    <xf numFmtId="0" fontId="23" fillId="10" borderId="83" xfId="0" applyFont="1" applyFill="1" applyBorder="1" applyAlignment="1">
      <alignment horizontal="center" vertical="center" wrapText="1"/>
    </xf>
    <xf numFmtId="0" fontId="23" fillId="10" borderId="83" xfId="0" applyFont="1" applyFill="1" applyBorder="1" applyAlignment="1">
      <alignment horizontal="center" vertical="center"/>
    </xf>
    <xf numFmtId="49" fontId="13" fillId="4" borderId="10" xfId="0" applyNumberFormat="1" applyFont="1" applyFill="1" applyBorder="1" applyAlignment="1">
      <alignment horizontal="center" vertical="center" wrapText="1"/>
    </xf>
    <xf numFmtId="0" fontId="13" fillId="4" borderId="109" xfId="0" applyFont="1" applyFill="1" applyBorder="1" applyAlignment="1">
      <alignment vertical="center" wrapText="1"/>
    </xf>
    <xf numFmtId="49" fontId="13" fillId="4" borderId="57" xfId="0" applyNumberFormat="1" applyFont="1" applyFill="1" applyBorder="1" applyAlignment="1">
      <alignment horizontal="center" vertical="center" wrapText="1"/>
    </xf>
    <xf numFmtId="0" fontId="13" fillId="4" borderId="20" xfId="0" applyFont="1" applyFill="1" applyBorder="1" applyAlignment="1">
      <alignment vertical="center" wrapText="1"/>
    </xf>
    <xf numFmtId="0" fontId="6" fillId="4" borderId="28" xfId="0" applyFont="1" applyFill="1" applyBorder="1" applyAlignment="1">
      <alignment vertical="center" wrapText="1"/>
    </xf>
    <xf numFmtId="0" fontId="23" fillId="10" borderId="34" xfId="0" applyFont="1" applyFill="1" applyBorder="1" applyAlignment="1">
      <alignment horizontal="center" vertical="center"/>
    </xf>
    <xf numFmtId="0" fontId="23" fillId="4" borderId="50" xfId="0" applyFont="1" applyFill="1" applyBorder="1" applyAlignment="1">
      <alignment horizontal="center" vertical="center" wrapText="1"/>
    </xf>
    <xf numFmtId="0" fontId="23" fillId="10" borderId="50" xfId="0" applyFont="1" applyFill="1" applyBorder="1" applyAlignment="1">
      <alignment horizontal="center" vertical="center"/>
    </xf>
    <xf numFmtId="0" fontId="4" fillId="5" borderId="0" xfId="0" applyFont="1" applyFill="1" applyAlignment="1">
      <alignment horizontal="right" vertical="top" wrapText="1"/>
    </xf>
    <xf numFmtId="0" fontId="35" fillId="0" borderId="0" xfId="0" applyFont="1" applyProtection="1">
      <alignment vertical="center"/>
      <protection locked="0"/>
    </xf>
    <xf numFmtId="0" fontId="7" fillId="0" borderId="0" xfId="0" applyFont="1" applyProtection="1">
      <alignment vertical="center"/>
      <protection locked="0"/>
    </xf>
    <xf numFmtId="0" fontId="12" fillId="0" borderId="0" xfId="0" applyFont="1" applyProtection="1">
      <alignment vertical="center"/>
      <protection locked="0"/>
    </xf>
    <xf numFmtId="0" fontId="4" fillId="0" borderId="50" xfId="0" applyFont="1" applyBorder="1" applyProtection="1">
      <alignment vertical="center"/>
      <protection locked="0"/>
    </xf>
    <xf numFmtId="0" fontId="4" fillId="0" borderId="74" xfId="0" applyFont="1" applyBorder="1" applyAlignment="1" applyProtection="1">
      <alignment horizontal="center" vertical="center"/>
      <protection locked="0"/>
    </xf>
    <xf numFmtId="182" fontId="32" fillId="0" borderId="0" xfId="0" applyNumberFormat="1" applyFont="1" applyProtection="1">
      <alignment vertical="center"/>
      <protection locked="0"/>
    </xf>
    <xf numFmtId="0" fontId="4" fillId="0" borderId="0" xfId="0" applyFont="1" applyAlignment="1" applyProtection="1">
      <alignment horizontal="left" vertical="center"/>
      <protection locked="0"/>
    </xf>
    <xf numFmtId="0" fontId="4" fillId="6" borderId="23" xfId="0" applyFont="1" applyFill="1" applyBorder="1" applyAlignment="1" applyProtection="1">
      <alignment horizontal="center" vertical="center"/>
      <protection locked="0"/>
    </xf>
    <xf numFmtId="0" fontId="4" fillId="6" borderId="24" xfId="0" applyFont="1" applyFill="1" applyBorder="1" applyAlignment="1" applyProtection="1">
      <alignment horizontal="center" vertical="center"/>
      <protection locked="0"/>
    </xf>
    <xf numFmtId="0" fontId="4" fillId="6" borderId="26" xfId="0" applyFont="1" applyFill="1" applyBorder="1" applyAlignment="1" applyProtection="1">
      <alignment horizontal="left" vertical="center" wrapText="1"/>
      <protection locked="0"/>
    </xf>
    <xf numFmtId="0" fontId="4" fillId="6" borderId="25" xfId="0" applyFont="1" applyFill="1" applyBorder="1" applyAlignment="1" applyProtection="1">
      <alignment horizontal="center" vertical="center" wrapText="1"/>
      <protection locked="0"/>
    </xf>
    <xf numFmtId="0" fontId="5" fillId="0" borderId="1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53" fillId="0" borderId="0" xfId="0" applyFont="1" applyProtection="1">
      <alignment vertical="center"/>
      <protection locked="0"/>
    </xf>
    <xf numFmtId="182" fontId="32" fillId="0" borderId="50" xfId="0" applyNumberFormat="1" applyFont="1" applyBorder="1">
      <alignment vertical="center"/>
    </xf>
    <xf numFmtId="185" fontId="4" fillId="0" borderId="34" xfId="0" applyNumberFormat="1" applyFont="1" applyBorder="1" applyAlignment="1">
      <alignment horizontal="right" vertical="center"/>
    </xf>
    <xf numFmtId="0" fontId="5" fillId="0" borderId="29" xfId="0" applyFont="1" applyBorder="1">
      <alignment vertical="center"/>
    </xf>
    <xf numFmtId="0" fontId="62" fillId="0" borderId="106" xfId="0" applyFont="1" applyBorder="1" applyAlignment="1" applyProtection="1">
      <alignment horizontal="left" vertical="center" readingOrder="1"/>
      <protection locked="0"/>
    </xf>
    <xf numFmtId="0" fontId="47" fillId="0" borderId="0" xfId="0" applyFont="1" applyAlignment="1" applyProtection="1">
      <alignment horizontal="left" vertical="center" readingOrder="1"/>
      <protection locked="0"/>
    </xf>
    <xf numFmtId="0" fontId="4" fillId="0" borderId="7" xfId="0" applyFont="1" applyBorder="1" applyProtection="1">
      <alignment vertical="center"/>
      <protection locked="0"/>
    </xf>
    <xf numFmtId="0" fontId="5" fillId="0" borderId="0" xfId="0" applyFont="1" applyAlignment="1" applyProtection="1">
      <alignment horizontal="center" vertical="center" wrapText="1"/>
      <protection locked="0"/>
    </xf>
    <xf numFmtId="0" fontId="27" fillId="0" borderId="0" xfId="0" applyFont="1" applyAlignment="1" applyProtection="1">
      <alignment vertical="top" wrapText="1"/>
      <protection locked="0"/>
    </xf>
    <xf numFmtId="0" fontId="18" fillId="0" borderId="0" xfId="0" applyFont="1" applyProtection="1">
      <alignment vertical="center"/>
      <protection locked="0"/>
    </xf>
    <xf numFmtId="0" fontId="24" fillId="0" borderId="0" xfId="0" applyFont="1" applyAlignment="1" applyProtection="1">
      <alignment horizontal="center" vertical="center"/>
      <protection locked="0"/>
    </xf>
    <xf numFmtId="0" fontId="37" fillId="0" borderId="0" xfId="0" applyFont="1" applyProtection="1">
      <alignment vertical="center"/>
      <protection locked="0"/>
    </xf>
    <xf numFmtId="0" fontId="0" fillId="0" borderId="0" xfId="0" applyAlignment="1" applyProtection="1">
      <alignment horizontal="center" vertical="center"/>
      <protection locked="0"/>
    </xf>
    <xf numFmtId="0" fontId="36" fillId="0" borderId="0" xfId="0" applyFont="1" applyProtection="1">
      <alignment vertical="center"/>
      <protection locked="0"/>
    </xf>
    <xf numFmtId="0" fontId="18" fillId="6" borderId="27" xfId="0" applyFont="1" applyFill="1" applyBorder="1" applyAlignment="1" applyProtection="1">
      <alignment horizontal="center" vertical="center"/>
      <protection locked="0"/>
    </xf>
    <xf numFmtId="0" fontId="33" fillId="0" borderId="0" xfId="0" applyFont="1" applyAlignment="1" applyProtection="1">
      <alignment horizontal="left" vertical="center"/>
      <protection locked="0"/>
    </xf>
    <xf numFmtId="0" fontId="26" fillId="6" borderId="23" xfId="0" applyFont="1" applyFill="1" applyBorder="1" applyAlignment="1" applyProtection="1">
      <alignment horizontal="center" vertical="center"/>
      <protection locked="0"/>
    </xf>
    <xf numFmtId="0" fontId="26" fillId="6" borderId="24" xfId="0" applyFont="1" applyFill="1" applyBorder="1" applyAlignment="1" applyProtection="1">
      <alignment horizontal="center" vertical="center"/>
      <protection locked="0"/>
    </xf>
    <xf numFmtId="0" fontId="26" fillId="6" borderId="25" xfId="0" applyFont="1" applyFill="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4" fillId="0" borderId="19" xfId="0" applyFont="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4" fillId="0" borderId="50" xfId="0" applyFont="1" applyBorder="1" applyAlignment="1" applyProtection="1">
      <alignment horizontal="right" vertical="center"/>
      <protection locked="0"/>
    </xf>
    <xf numFmtId="179" fontId="4" fillId="0" borderId="6" xfId="0" applyNumberFormat="1" applyFont="1" applyBorder="1" applyAlignment="1">
      <alignment horizontal="right" vertical="center"/>
    </xf>
    <xf numFmtId="179" fontId="4" fillId="0" borderId="35" xfId="0" applyNumberFormat="1" applyFont="1" applyBorder="1" applyAlignment="1">
      <alignment horizontal="right" vertical="center"/>
    </xf>
    <xf numFmtId="0" fontId="47" fillId="0" borderId="107" xfId="0" applyFont="1" applyBorder="1" applyAlignment="1" applyProtection="1">
      <alignment horizontal="left" vertical="center" readingOrder="1"/>
      <protection locked="0"/>
    </xf>
    <xf numFmtId="0" fontId="4" fillId="0" borderId="103" xfId="0" applyFont="1" applyBorder="1" applyProtection="1">
      <alignment vertical="center"/>
      <protection locked="0"/>
    </xf>
    <xf numFmtId="0" fontId="47" fillId="0" borderId="101" xfId="0" applyFont="1" applyBorder="1" applyAlignment="1" applyProtection="1">
      <alignment horizontal="left" vertical="center" readingOrder="1"/>
      <protection locked="0"/>
    </xf>
    <xf numFmtId="0" fontId="55" fillId="0" borderId="0" xfId="0" applyFont="1" applyProtection="1">
      <alignment vertical="center"/>
      <protection locked="0"/>
    </xf>
    <xf numFmtId="0" fontId="9" fillId="0" borderId="0" xfId="2" applyAlignment="1" applyProtection="1">
      <alignment vertical="center"/>
      <protection locked="0"/>
    </xf>
    <xf numFmtId="0" fontId="48" fillId="4" borderId="41" xfId="0" applyFont="1" applyFill="1" applyBorder="1" applyProtection="1">
      <alignment vertical="center"/>
      <protection locked="0"/>
    </xf>
    <xf numFmtId="0" fontId="49" fillId="4" borderId="0" xfId="0" applyFont="1" applyFill="1" applyProtection="1">
      <alignment vertical="center"/>
      <protection locked="0"/>
    </xf>
    <xf numFmtId="0" fontId="5" fillId="4" borderId="0" xfId="0" applyFont="1" applyFill="1" applyProtection="1">
      <alignment vertical="center"/>
      <protection locked="0"/>
    </xf>
    <xf numFmtId="0" fontId="5" fillId="4" borderId="8" xfId="0" applyFont="1" applyFill="1" applyBorder="1" applyProtection="1">
      <alignment vertical="center"/>
      <protection locked="0"/>
    </xf>
    <xf numFmtId="0" fontId="16" fillId="0" borderId="101" xfId="0" applyFont="1" applyBorder="1" applyProtection="1">
      <alignment vertical="center"/>
      <protection locked="0"/>
    </xf>
    <xf numFmtId="0" fontId="5" fillId="0" borderId="0" xfId="0" applyFont="1" applyAlignment="1" applyProtection="1">
      <alignment vertical="center" wrapText="1"/>
      <protection locked="0"/>
    </xf>
    <xf numFmtId="0" fontId="45" fillId="0" borderId="0" xfId="0" applyFont="1" applyProtection="1">
      <alignment vertical="center"/>
      <protection locked="0"/>
    </xf>
    <xf numFmtId="0" fontId="5" fillId="0" borderId="41" xfId="0" applyFont="1" applyBorder="1" applyAlignment="1" applyProtection="1">
      <alignment horizontal="center" vertical="center" wrapText="1"/>
      <protection locked="0"/>
    </xf>
    <xf numFmtId="0" fontId="50" fillId="4" borderId="38" xfId="0" applyFont="1" applyFill="1" applyBorder="1" applyProtection="1">
      <alignment vertical="center"/>
      <protection locked="0"/>
    </xf>
    <xf numFmtId="0" fontId="50" fillId="4" borderId="39" xfId="0" applyFont="1" applyFill="1" applyBorder="1" applyProtection="1">
      <alignment vertical="center"/>
      <protection locked="0"/>
    </xf>
    <xf numFmtId="0" fontId="50" fillId="4" borderId="40" xfId="0" applyFont="1" applyFill="1" applyBorder="1" applyProtection="1">
      <alignment vertical="center"/>
      <protection locked="0"/>
    </xf>
    <xf numFmtId="0" fontId="50" fillId="4" borderId="41" xfId="0" applyFont="1" applyFill="1" applyBorder="1" applyProtection="1">
      <alignment vertical="center"/>
      <protection locked="0"/>
    </xf>
    <xf numFmtId="0" fontId="50" fillId="4" borderId="0" xfId="0" applyFont="1" applyFill="1" applyProtection="1">
      <alignment vertical="center"/>
      <protection locked="0"/>
    </xf>
    <xf numFmtId="0" fontId="4" fillId="4" borderId="0" xfId="0" applyFont="1" applyFill="1" applyProtection="1">
      <alignment vertical="center"/>
      <protection locked="0"/>
    </xf>
    <xf numFmtId="0" fontId="51" fillId="4" borderId="32" xfId="0" applyFont="1" applyFill="1" applyBorder="1" applyProtection="1">
      <alignment vertical="center"/>
      <protection locked="0"/>
    </xf>
    <xf numFmtId="0" fontId="51" fillId="4" borderId="7" xfId="0" applyFont="1" applyFill="1" applyBorder="1" applyProtection="1">
      <alignment vertical="center"/>
      <protection locked="0"/>
    </xf>
    <xf numFmtId="0" fontId="50" fillId="4" borderId="7" xfId="0" applyFont="1" applyFill="1" applyBorder="1" applyProtection="1">
      <alignment vertical="center"/>
      <protection locked="0"/>
    </xf>
    <xf numFmtId="0" fontId="50" fillId="4" borderId="34" xfId="0" applyFont="1" applyFill="1" applyBorder="1" applyProtection="1">
      <alignment vertical="center"/>
      <protection locked="0"/>
    </xf>
    <xf numFmtId="0" fontId="27" fillId="0" borderId="0" xfId="0" applyFont="1" applyProtection="1">
      <alignment vertical="center"/>
      <protection locked="0"/>
    </xf>
    <xf numFmtId="0" fontId="47" fillId="0" borderId="107" xfId="0" applyFont="1" applyBorder="1" applyAlignment="1" applyProtection="1">
      <alignment vertical="top" readingOrder="1"/>
      <protection locked="0"/>
    </xf>
    <xf numFmtId="0" fontId="47" fillId="0" borderId="0" xfId="0" applyFont="1" applyAlignment="1" applyProtection="1">
      <alignment vertical="top" readingOrder="1"/>
      <protection locked="0"/>
    </xf>
    <xf numFmtId="0" fontId="49" fillId="4" borderId="41" xfId="0" applyFont="1" applyFill="1" applyBorder="1" applyProtection="1">
      <alignment vertical="center"/>
      <protection locked="0"/>
    </xf>
    <xf numFmtId="0" fontId="4" fillId="0" borderId="32" xfId="0" applyFont="1" applyBorder="1" applyProtection="1">
      <alignment vertical="center"/>
      <protection locked="0"/>
    </xf>
    <xf numFmtId="0" fontId="4" fillId="0" borderId="42" xfId="0" applyFont="1" applyBorder="1" applyProtection="1">
      <alignment vertical="center"/>
      <protection locked="0"/>
    </xf>
    <xf numFmtId="0" fontId="8" fillId="0" borderId="0" xfId="0" applyFont="1" applyProtection="1">
      <alignment vertical="center"/>
      <protection locked="0"/>
    </xf>
    <xf numFmtId="0" fontId="61" fillId="0" borderId="106" xfId="0" applyFont="1" applyBorder="1" applyAlignment="1" applyProtection="1">
      <alignment horizontal="left" vertical="center" readingOrder="1"/>
      <protection locked="0"/>
    </xf>
    <xf numFmtId="0" fontId="4" fillId="8" borderId="0" xfId="0" applyFont="1" applyFill="1" applyProtection="1">
      <alignment vertical="center"/>
      <protection locked="0"/>
    </xf>
    <xf numFmtId="0" fontId="23" fillId="10" borderId="99" xfId="0" applyFont="1" applyFill="1" applyBorder="1" applyAlignment="1">
      <alignment horizontal="center" vertical="center"/>
    </xf>
    <xf numFmtId="0" fontId="23" fillId="10" borderId="6" xfId="0" applyFont="1" applyFill="1" applyBorder="1" applyAlignment="1">
      <alignment horizontal="center" vertical="center"/>
    </xf>
    <xf numFmtId="0" fontId="23" fillId="10" borderId="58" xfId="0" applyFont="1" applyFill="1" applyBorder="1" applyAlignment="1">
      <alignment horizontal="center" vertical="center"/>
    </xf>
    <xf numFmtId="0" fontId="23" fillId="10" borderId="60"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5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6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2" fillId="4" borderId="0" xfId="0" applyFont="1" applyFill="1" applyAlignment="1">
      <alignment horizontal="center" vertical="center" wrapText="1"/>
    </xf>
    <xf numFmtId="0" fontId="3" fillId="9" borderId="36" xfId="0" applyFont="1" applyFill="1" applyBorder="1" applyAlignment="1">
      <alignment horizontal="center" vertical="center"/>
    </xf>
    <xf numFmtId="0" fontId="3" fillId="9" borderId="70"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4" xfId="0" applyFont="1" applyFill="1" applyBorder="1" applyAlignment="1">
      <alignment horizontal="center" vertical="center"/>
    </xf>
    <xf numFmtId="0" fontId="4" fillId="4" borderId="69" xfId="0" applyFont="1" applyFill="1" applyBorder="1" applyAlignment="1">
      <alignment horizontal="center" vertical="center" wrapText="1"/>
    </xf>
    <xf numFmtId="0" fontId="4" fillId="4" borderId="45" xfId="0" applyFont="1" applyFill="1" applyBorder="1" applyAlignment="1">
      <alignment horizontal="center" vertical="center" wrapText="1"/>
    </xf>
    <xf numFmtId="49" fontId="13" fillId="4" borderId="36"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49" fontId="13" fillId="4" borderId="56" xfId="0" applyNumberFormat="1"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63" xfId="0" applyFont="1" applyFill="1" applyBorder="1" applyAlignment="1">
      <alignment horizontal="center" vertical="center" wrapText="1"/>
    </xf>
    <xf numFmtId="0" fontId="4" fillId="5" borderId="39" xfId="0" applyFont="1" applyFill="1" applyBorder="1" applyAlignment="1">
      <alignment horizontal="left" vertical="top" wrapText="1"/>
    </xf>
    <xf numFmtId="0" fontId="5" fillId="9" borderId="58" xfId="0" applyFont="1" applyFill="1" applyBorder="1" applyAlignment="1">
      <alignment horizontal="center" vertical="center" wrapText="1"/>
    </xf>
    <xf numFmtId="0" fontId="5" fillId="9" borderId="59" xfId="0" applyFont="1" applyFill="1" applyBorder="1" applyAlignment="1">
      <alignment horizontal="center" vertical="center" wrapText="1"/>
    </xf>
    <xf numFmtId="49" fontId="7" fillId="4" borderId="74" xfId="0" applyNumberFormat="1" applyFont="1" applyFill="1" applyBorder="1" applyAlignment="1">
      <alignment horizontal="center" vertical="center" wrapText="1"/>
    </xf>
    <xf numFmtId="49" fontId="7" fillId="4" borderId="75" xfId="0" applyNumberFormat="1" applyFont="1" applyFill="1" applyBorder="1" applyAlignment="1">
      <alignment horizontal="center" vertical="center" wrapText="1"/>
    </xf>
    <xf numFmtId="49" fontId="13" fillId="4" borderId="57" xfId="0" applyNumberFormat="1"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65" xfId="0" applyFont="1" applyFill="1" applyBorder="1" applyAlignment="1">
      <alignment horizontal="center" vertical="center" wrapText="1"/>
    </xf>
    <xf numFmtId="49" fontId="13" fillId="4" borderId="51" xfId="0" applyNumberFormat="1" applyFont="1" applyFill="1" applyBorder="1" applyAlignment="1">
      <alignment horizontal="center" vertical="center" wrapText="1"/>
    </xf>
    <xf numFmtId="0" fontId="4" fillId="4" borderId="61" xfId="0" applyFont="1" applyFill="1" applyBorder="1" applyAlignment="1">
      <alignment horizontal="center" vertical="center" wrapText="1"/>
    </xf>
    <xf numFmtId="0" fontId="23" fillId="10" borderId="33" xfId="0" applyFont="1" applyFill="1" applyBorder="1" applyAlignment="1">
      <alignment horizontal="center" vertical="center"/>
    </xf>
    <xf numFmtId="0" fontId="4" fillId="6" borderId="67" xfId="0" applyFont="1" applyFill="1" applyBorder="1" applyAlignment="1">
      <alignment horizontal="center" vertical="center" wrapText="1"/>
    </xf>
    <xf numFmtId="0" fontId="4" fillId="6" borderId="68" xfId="0" applyFont="1" applyFill="1" applyBorder="1" applyAlignment="1">
      <alignment horizontal="center" vertical="center"/>
    </xf>
    <xf numFmtId="0" fontId="3" fillId="9" borderId="71" xfId="0" applyFont="1" applyFill="1" applyBorder="1" applyAlignment="1">
      <alignment horizontal="center" vertical="center"/>
    </xf>
    <xf numFmtId="0" fontId="3" fillId="9" borderId="39" xfId="0" applyFont="1" applyFill="1" applyBorder="1" applyAlignment="1">
      <alignment horizontal="center" vertical="center"/>
    </xf>
    <xf numFmtId="0" fontId="3" fillId="9" borderId="72"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73"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2" fillId="0" borderId="0" xfId="0" applyFont="1" applyAlignment="1">
      <alignment horizontal="center" vertical="center"/>
    </xf>
    <xf numFmtId="0" fontId="39" fillId="0" borderId="95" xfId="0" applyFont="1" applyBorder="1" applyAlignment="1">
      <alignment horizontal="center" vertical="center"/>
    </xf>
    <xf numFmtId="0" fontId="39" fillId="0" borderId="76" xfId="0" applyFont="1" applyBorder="1" applyAlignment="1">
      <alignment horizontal="center" vertical="center"/>
    </xf>
    <xf numFmtId="38" fontId="5" fillId="0" borderId="80" xfId="3" applyFont="1" applyBorder="1" applyAlignment="1" applyProtection="1">
      <alignment horizontal="center" vertical="center" shrinkToFit="1"/>
      <protection locked="0"/>
    </xf>
    <xf numFmtId="38" fontId="5" fillId="0" borderId="77" xfId="3" applyFont="1" applyBorder="1" applyAlignment="1" applyProtection="1">
      <alignment horizontal="center" vertical="center" shrinkToFit="1"/>
      <protection locked="0"/>
    </xf>
    <xf numFmtId="38" fontId="5" fillId="0" borderId="78" xfId="3" applyFont="1" applyBorder="1" applyAlignment="1" applyProtection="1">
      <alignment horizontal="center" vertical="center" shrinkToFit="1"/>
      <protection locked="0"/>
    </xf>
    <xf numFmtId="38" fontId="5" fillId="0" borderId="113" xfId="3" applyFont="1" applyBorder="1" applyAlignment="1" applyProtection="1">
      <alignment horizontal="center" vertical="center" shrinkToFit="1"/>
      <protection locked="0"/>
    </xf>
    <xf numFmtId="38" fontId="5" fillId="0" borderId="42" xfId="3" applyFont="1" applyBorder="1" applyAlignment="1" applyProtection="1">
      <alignment horizontal="center" vertical="center" shrinkToFit="1"/>
      <protection locked="0"/>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39" fillId="0" borderId="120" xfId="0" applyFont="1" applyBorder="1" applyAlignment="1">
      <alignment horizontal="center" vertical="center"/>
    </xf>
    <xf numFmtId="0" fontId="7" fillId="0" borderId="17" xfId="0" applyFont="1" applyBorder="1" applyAlignment="1">
      <alignment horizontal="center" vertical="center" wrapText="1"/>
    </xf>
    <xf numFmtId="0" fontId="7" fillId="0" borderId="52" xfId="0" applyFont="1" applyBorder="1" applyAlignment="1">
      <alignment horizontal="center" vertical="center" wrapText="1"/>
    </xf>
    <xf numFmtId="38" fontId="5" fillId="10" borderId="109" xfId="3" applyFont="1" applyFill="1" applyBorder="1" applyAlignment="1" applyProtection="1">
      <alignment vertical="center" wrapText="1"/>
    </xf>
    <xf numFmtId="0" fontId="5" fillId="0" borderId="110"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wrapText="1"/>
      <protection locked="0"/>
    </xf>
    <xf numFmtId="0" fontId="5" fillId="0" borderId="111" xfId="0" applyFont="1" applyBorder="1" applyAlignment="1" applyProtection="1">
      <alignment horizontal="center" vertical="center" wrapText="1"/>
      <protection locked="0"/>
    </xf>
    <xf numFmtId="38" fontId="4" fillId="0" borderId="115" xfId="3" applyFont="1" applyFill="1" applyBorder="1" applyAlignment="1" applyProtection="1">
      <alignment horizontal="center" vertical="center" wrapText="1"/>
    </xf>
    <xf numFmtId="38" fontId="4" fillId="0" borderId="119" xfId="3" applyFont="1" applyFill="1" applyBorder="1" applyAlignment="1" applyProtection="1">
      <alignment horizontal="center" vertical="center" wrapText="1"/>
    </xf>
    <xf numFmtId="0" fontId="5" fillId="0" borderId="121" xfId="0" applyFont="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5" fillId="0" borderId="88" xfId="0" applyFont="1" applyBorder="1" applyAlignment="1" applyProtection="1">
      <alignment horizontal="center" vertical="center"/>
      <protection locked="0"/>
    </xf>
    <xf numFmtId="176" fontId="5" fillId="2" borderId="12" xfId="0" applyNumberFormat="1" applyFont="1" applyFill="1" applyBorder="1" applyAlignment="1">
      <alignment horizontal="right" vertical="center"/>
    </xf>
    <xf numFmtId="176" fontId="5" fillId="2" borderId="79" xfId="0" applyNumberFormat="1" applyFont="1" applyFill="1" applyBorder="1" applyAlignment="1">
      <alignment horizontal="right" vertical="center"/>
    </xf>
    <xf numFmtId="0" fontId="4" fillId="0" borderId="38"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71"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5" fillId="2" borderId="76" xfId="0" applyFont="1" applyFill="1" applyBorder="1" applyAlignment="1">
      <alignment horizontal="right" vertical="center" wrapText="1"/>
    </xf>
    <xf numFmtId="0" fontId="5" fillId="2" borderId="55" xfId="0" applyFont="1" applyFill="1" applyBorder="1" applyAlignment="1">
      <alignment horizontal="right" vertical="center" wrapText="1"/>
    </xf>
    <xf numFmtId="0" fontId="5" fillId="10" borderId="9" xfId="0" applyFont="1" applyFill="1" applyBorder="1" applyAlignment="1">
      <alignment horizontal="right" vertical="center" wrapText="1"/>
    </xf>
    <xf numFmtId="0" fontId="4" fillId="0" borderId="21" xfId="0" applyFont="1" applyBorder="1" applyAlignment="1" applyProtection="1">
      <alignment horizontal="right" vertical="center"/>
      <protection locked="0"/>
    </xf>
    <xf numFmtId="0" fontId="4" fillId="0" borderId="30" xfId="0" applyFont="1" applyBorder="1" applyAlignment="1" applyProtection="1">
      <alignment horizontal="right" vertical="center"/>
      <protection locked="0"/>
    </xf>
    <xf numFmtId="0" fontId="4" fillId="0" borderId="10"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5" fillId="2" borderId="49"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88" xfId="0" applyFont="1" applyFill="1" applyBorder="1" applyAlignment="1">
      <alignment horizontal="center" vertical="center"/>
    </xf>
    <xf numFmtId="0" fontId="4" fillId="0" borderId="57"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5" fillId="2" borderId="66"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0" borderId="80" xfId="0" applyFont="1" applyBorder="1" applyAlignment="1" applyProtection="1">
      <alignment horizontal="right" vertical="center"/>
      <protection locked="0"/>
    </xf>
    <xf numFmtId="0" fontId="5" fillId="0" borderId="77" xfId="0" applyFont="1" applyBorder="1" applyAlignment="1" applyProtection="1">
      <alignment horizontal="right" vertical="center"/>
      <protection locked="0"/>
    </xf>
    <xf numFmtId="0" fontId="5" fillId="0" borderId="78" xfId="0" applyFont="1" applyBorder="1" applyAlignment="1" applyProtection="1">
      <alignment horizontal="right" vertical="center"/>
      <protection locked="0"/>
    </xf>
    <xf numFmtId="0" fontId="4" fillId="0" borderId="74" xfId="0" applyFont="1" applyBorder="1" applyAlignment="1" applyProtection="1">
      <alignment vertical="center" wrapText="1"/>
      <protection locked="0"/>
    </xf>
    <xf numFmtId="0" fontId="4" fillId="0" borderId="75" xfId="0" applyFont="1" applyBorder="1" applyAlignment="1" applyProtection="1">
      <alignment vertical="center" wrapText="1"/>
      <protection locked="0"/>
    </xf>
    <xf numFmtId="0" fontId="4" fillId="0" borderId="81" xfId="0" applyFont="1" applyBorder="1" applyAlignment="1" applyProtection="1">
      <alignment vertical="center" wrapText="1"/>
      <protection locked="0"/>
    </xf>
    <xf numFmtId="0" fontId="4" fillId="0" borderId="82" xfId="0" applyFont="1" applyBorder="1" applyAlignment="1" applyProtection="1">
      <alignment horizontal="center" vertical="center" wrapText="1"/>
      <protection locked="0"/>
    </xf>
    <xf numFmtId="0" fontId="4" fillId="0" borderId="79" xfId="0" applyFont="1" applyBorder="1" applyAlignment="1" applyProtection="1">
      <alignment horizontal="center" vertical="center" wrapText="1"/>
      <protection locked="0"/>
    </xf>
    <xf numFmtId="0" fontId="4" fillId="0" borderId="66" xfId="0" applyFont="1" applyBorder="1" applyAlignment="1" applyProtection="1">
      <alignment horizontal="center" vertical="center" wrapText="1"/>
      <protection locked="0"/>
    </xf>
    <xf numFmtId="0" fontId="5" fillId="2" borderId="2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4" fillId="0" borderId="22"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5" fillId="10" borderId="96" xfId="0" applyFont="1" applyFill="1" applyBorder="1" applyAlignment="1">
      <alignment horizontal="center" vertical="center" wrapText="1"/>
    </xf>
    <xf numFmtId="0" fontId="5" fillId="10" borderId="97" xfId="0" applyFont="1" applyFill="1" applyBorder="1" applyAlignment="1">
      <alignment horizontal="center" vertical="center" wrapText="1"/>
    </xf>
    <xf numFmtId="0" fontId="5" fillId="10" borderId="98" xfId="0" applyFont="1" applyFill="1" applyBorder="1" applyAlignment="1">
      <alignment horizontal="center" vertical="center" wrapText="1"/>
    </xf>
    <xf numFmtId="0" fontId="4" fillId="0" borderId="83"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5" fillId="3" borderId="4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74" xfId="0" applyFont="1" applyFill="1" applyBorder="1" applyAlignment="1" applyProtection="1">
      <alignment horizontal="center" vertical="center"/>
      <protection locked="0"/>
    </xf>
    <xf numFmtId="0" fontId="5" fillId="3" borderId="75" xfId="0" applyFont="1" applyFill="1" applyBorder="1" applyAlignment="1" applyProtection="1">
      <alignment horizontal="center" vertical="center"/>
      <protection locked="0"/>
    </xf>
    <xf numFmtId="0" fontId="5" fillId="3" borderId="84"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5" fillId="2" borderId="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7" fillId="0" borderId="22"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7" fillId="0" borderId="0" xfId="0" applyFont="1" applyAlignment="1" applyProtection="1">
      <alignment horizontal="left" vertical="top" wrapText="1"/>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0"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181" fontId="5" fillId="10" borderId="12" xfId="0" applyNumberFormat="1" applyFont="1" applyFill="1" applyBorder="1" applyAlignment="1">
      <alignment horizontal="right" vertical="center" wrapText="1"/>
    </xf>
    <xf numFmtId="181" fontId="5" fillId="10" borderId="79" xfId="0" applyNumberFormat="1" applyFont="1" applyFill="1" applyBorder="1" applyAlignment="1">
      <alignment horizontal="right" vertical="center" wrapText="1"/>
    </xf>
    <xf numFmtId="181" fontId="5" fillId="10" borderId="66" xfId="0" applyNumberFormat="1" applyFont="1" applyFill="1" applyBorder="1" applyAlignment="1">
      <alignment horizontal="right" vertical="center" wrapText="1"/>
    </xf>
    <xf numFmtId="181" fontId="5" fillId="10" borderId="39" xfId="0" applyNumberFormat="1" applyFont="1" applyFill="1" applyBorder="1" applyAlignment="1">
      <alignment horizontal="center" vertical="center" wrapText="1"/>
    </xf>
    <xf numFmtId="181" fontId="5" fillId="10" borderId="40" xfId="0" applyNumberFormat="1" applyFont="1" applyFill="1" applyBorder="1" applyAlignment="1">
      <alignment horizontal="center" vertical="center" wrapText="1"/>
    </xf>
    <xf numFmtId="0" fontId="17" fillId="0" borderId="39" xfId="0" applyFont="1" applyBorder="1" applyAlignment="1">
      <alignment horizontal="left" vertical="center"/>
    </xf>
    <xf numFmtId="0" fontId="4" fillId="0" borderId="0" xfId="0" applyFont="1" applyAlignment="1">
      <alignment horizontal="left" vertical="center" wrapText="1"/>
    </xf>
    <xf numFmtId="0" fontId="4" fillId="0" borderId="76" xfId="0" applyFont="1" applyBorder="1" applyAlignment="1" applyProtection="1">
      <alignment horizontal="left" vertical="center"/>
      <protection locked="0"/>
    </xf>
    <xf numFmtId="0" fontId="4" fillId="0" borderId="64"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10" fontId="5" fillId="0" borderId="1" xfId="0" applyNumberFormat="1" applyFont="1" applyBorder="1" applyAlignment="1" applyProtection="1">
      <alignment horizontal="center" vertical="center" wrapText="1"/>
      <protection locked="0"/>
    </xf>
    <xf numFmtId="10" fontId="5" fillId="0" borderId="76" xfId="0" applyNumberFormat="1" applyFont="1" applyBorder="1" applyAlignment="1" applyProtection="1">
      <alignment horizontal="center" vertical="center" wrapText="1"/>
      <protection locked="0"/>
    </xf>
    <xf numFmtId="10" fontId="5" fillId="0" borderId="55" xfId="0" applyNumberFormat="1" applyFont="1" applyBorder="1" applyAlignment="1" applyProtection="1">
      <alignment horizontal="center" vertical="center" wrapText="1"/>
      <protection locked="0"/>
    </xf>
    <xf numFmtId="10" fontId="5" fillId="10" borderId="12" xfId="0" applyNumberFormat="1" applyFont="1" applyFill="1" applyBorder="1" applyAlignment="1">
      <alignment horizontal="center" vertical="center" wrapText="1"/>
    </xf>
    <xf numFmtId="10" fontId="5" fillId="10" borderId="79" xfId="0" applyNumberFormat="1" applyFont="1" applyFill="1" applyBorder="1" applyAlignment="1">
      <alignment horizontal="center" vertical="center" wrapText="1"/>
    </xf>
    <xf numFmtId="10" fontId="5" fillId="10" borderId="67" xfId="0" applyNumberFormat="1" applyFont="1" applyFill="1" applyBorder="1" applyAlignment="1">
      <alignment horizontal="center" vertical="center" wrapText="1"/>
    </xf>
    <xf numFmtId="0" fontId="4" fillId="0" borderId="38"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18" fillId="0" borderId="0" xfId="0" applyFont="1" applyAlignment="1" applyProtection="1">
      <alignment horizontal="left" vertical="top" wrapText="1"/>
      <protection locked="0"/>
    </xf>
    <xf numFmtId="0" fontId="4" fillId="0" borderId="0" xfId="0" applyFont="1" applyAlignment="1">
      <alignment horizontal="left" vertical="top" wrapText="1"/>
    </xf>
    <xf numFmtId="0" fontId="47" fillId="0" borderId="108" xfId="0" applyFont="1" applyBorder="1" applyAlignment="1" applyProtection="1">
      <alignment horizontal="left" vertical="center" wrapText="1" readingOrder="1"/>
      <protection locked="0"/>
    </xf>
    <xf numFmtId="0" fontId="47" fillId="0" borderId="104" xfId="0" applyFont="1" applyBorder="1" applyAlignment="1" applyProtection="1">
      <alignment horizontal="left" vertical="center" wrapText="1" readingOrder="1"/>
      <protection locked="0"/>
    </xf>
    <xf numFmtId="58" fontId="4" fillId="0" borderId="30" xfId="0" applyNumberFormat="1"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 fillId="10" borderId="30" xfId="0" applyFont="1" applyFill="1" applyBorder="1" applyAlignment="1">
      <alignment horizontal="center" vertical="center" wrapText="1"/>
    </xf>
    <xf numFmtId="0" fontId="5" fillId="10" borderId="31"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4" fillId="0" borderId="76" xfId="0" applyFont="1" applyBorder="1" applyAlignment="1" applyProtection="1">
      <alignment horizontal="center" vertical="center" wrapText="1"/>
      <protection locked="0"/>
    </xf>
    <xf numFmtId="0" fontId="5" fillId="10" borderId="30" xfId="0" applyFont="1" applyFill="1" applyBorder="1" applyAlignment="1">
      <alignment horizontal="right" vertical="center" wrapText="1"/>
    </xf>
    <xf numFmtId="9" fontId="5" fillId="2" borderId="2" xfId="0" applyNumberFormat="1" applyFont="1" applyFill="1" applyBorder="1" applyAlignment="1">
      <alignment horizontal="center" vertical="center" wrapText="1"/>
    </xf>
    <xf numFmtId="9" fontId="5" fillId="2" borderId="95" xfId="0" applyNumberFormat="1" applyFont="1" applyFill="1" applyBorder="1" applyAlignment="1">
      <alignment horizontal="center" vertical="center" wrapText="1"/>
    </xf>
    <xf numFmtId="9" fontId="5" fillId="2" borderId="54" xfId="0" applyNumberFormat="1" applyFont="1" applyFill="1" applyBorder="1" applyAlignment="1">
      <alignment horizontal="center" vertical="center" wrapText="1"/>
    </xf>
    <xf numFmtId="0" fontId="4" fillId="0" borderId="85"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6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76"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4" fillId="3" borderId="2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9" fontId="4" fillId="0" borderId="57" xfId="1" applyFont="1" applyBorder="1" applyAlignment="1" applyProtection="1">
      <alignment horizontal="center" vertical="center"/>
      <protection locked="0"/>
    </xf>
    <xf numFmtId="9" fontId="4" fillId="0" borderId="45" xfId="1" applyFont="1" applyBorder="1" applyAlignment="1" applyProtection="1">
      <alignment horizontal="center" vertical="center"/>
      <protection locked="0"/>
    </xf>
    <xf numFmtId="0" fontId="4" fillId="3" borderId="74" xfId="0" applyFont="1" applyFill="1" applyBorder="1" applyAlignment="1" applyProtection="1">
      <alignment horizontal="center" vertical="center"/>
      <protection locked="0"/>
    </xf>
    <xf numFmtId="0" fontId="4" fillId="3" borderId="84" xfId="0" applyFont="1" applyFill="1" applyBorder="1" applyAlignment="1" applyProtection="1">
      <alignment horizontal="center" vertical="center"/>
      <protection locked="0"/>
    </xf>
    <xf numFmtId="0" fontId="18" fillId="6" borderId="22" xfId="0" applyFont="1" applyFill="1" applyBorder="1" applyAlignment="1" applyProtection="1">
      <alignment horizontal="center" vertical="center" wrapText="1"/>
      <protection locked="0"/>
    </xf>
    <xf numFmtId="0" fontId="18" fillId="6" borderId="3" xfId="0" applyFont="1" applyFill="1" applyBorder="1" applyAlignment="1" applyProtection="1">
      <alignment horizontal="center" vertical="center" wrapText="1"/>
      <protection locked="0"/>
    </xf>
    <xf numFmtId="0" fontId="18" fillId="6" borderId="82" xfId="0" applyFont="1" applyFill="1" applyBorder="1" applyAlignment="1" applyProtection="1">
      <alignment horizontal="center" vertical="center"/>
      <protection locked="0"/>
    </xf>
    <xf numFmtId="0" fontId="18" fillId="6" borderId="67" xfId="0" applyFont="1" applyFill="1" applyBorder="1" applyAlignment="1" applyProtection="1">
      <alignment horizontal="center" vertical="center"/>
      <protection locked="0"/>
    </xf>
    <xf numFmtId="0" fontId="4" fillId="0" borderId="82" xfId="0" applyFont="1" applyBorder="1" applyAlignment="1" applyProtection="1">
      <alignment vertical="center" wrapText="1"/>
      <protection locked="0"/>
    </xf>
    <xf numFmtId="0" fontId="4" fillId="0" borderId="79" xfId="0" applyFont="1" applyBorder="1" applyAlignment="1" applyProtection="1">
      <alignment vertical="center" wrapText="1"/>
      <protection locked="0"/>
    </xf>
    <xf numFmtId="0" fontId="4" fillId="0" borderId="86" xfId="0" applyFont="1" applyBorder="1" applyAlignment="1" applyProtection="1">
      <alignment vertical="center" wrapText="1"/>
      <protection locked="0"/>
    </xf>
    <xf numFmtId="0" fontId="5" fillId="0" borderId="80" xfId="0" applyFon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4" fillId="0" borderId="85" xfId="0" applyFont="1" applyBorder="1" applyAlignment="1" applyProtection="1">
      <alignment horizontal="left" vertical="center" wrapText="1"/>
      <protection locked="0"/>
    </xf>
    <xf numFmtId="0" fontId="4" fillId="0" borderId="76" xfId="0" applyFont="1" applyBorder="1" applyAlignment="1" applyProtection="1">
      <alignment horizontal="left" vertical="center" wrapText="1"/>
      <protection locked="0"/>
    </xf>
    <xf numFmtId="0" fontId="49" fillId="4" borderId="7" xfId="0" applyFont="1" applyFill="1" applyBorder="1" applyAlignment="1" applyProtection="1">
      <alignment horizontal="left" vertical="center" wrapText="1"/>
      <protection locked="0"/>
    </xf>
    <xf numFmtId="0" fontId="49" fillId="4" borderId="34" xfId="0" applyFont="1" applyFill="1" applyBorder="1" applyAlignment="1" applyProtection="1">
      <alignment horizontal="left" vertical="center" wrapText="1"/>
      <protection locked="0"/>
    </xf>
    <xf numFmtId="0" fontId="5" fillId="2" borderId="114" xfId="0" applyFont="1" applyFill="1" applyBorder="1" applyAlignment="1">
      <alignment horizontal="center" vertical="center" wrapText="1"/>
    </xf>
    <xf numFmtId="0" fontId="5" fillId="2" borderId="89" xfId="0" applyFont="1" applyFill="1" applyBorder="1" applyAlignment="1">
      <alignment horizontal="center" vertical="center" wrapText="1"/>
    </xf>
    <xf numFmtId="0" fontId="5" fillId="2" borderId="119"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9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4" fillId="0" borderId="8" xfId="0" applyFont="1" applyBorder="1" applyAlignment="1">
      <alignment horizontal="left" vertical="top" wrapText="1"/>
    </xf>
    <xf numFmtId="0" fontId="4" fillId="0" borderId="32" xfId="0" applyFont="1" applyBorder="1" applyAlignment="1">
      <alignment horizontal="left" vertical="top" wrapText="1"/>
    </xf>
    <xf numFmtId="0" fontId="4" fillId="0" borderId="7" xfId="0" applyFont="1" applyBorder="1" applyAlignment="1">
      <alignment horizontal="left" vertical="top" wrapText="1"/>
    </xf>
    <xf numFmtId="0" fontId="4" fillId="0" borderId="34" xfId="0" applyFont="1" applyBorder="1" applyAlignment="1">
      <alignment horizontal="left" vertical="top" wrapText="1"/>
    </xf>
    <xf numFmtId="0" fontId="4" fillId="0" borderId="39" xfId="0" applyFont="1" applyBorder="1" applyAlignment="1">
      <alignment horizontal="left" vertical="top"/>
    </xf>
    <xf numFmtId="0" fontId="4" fillId="0" borderId="40"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41" xfId="0" applyFont="1" applyBorder="1" applyAlignment="1">
      <alignment horizontal="left" vertical="top"/>
    </xf>
    <xf numFmtId="0" fontId="4" fillId="0" borderId="32" xfId="0" applyFont="1" applyBorder="1" applyAlignment="1">
      <alignment horizontal="left" vertical="top"/>
    </xf>
    <xf numFmtId="0" fontId="4" fillId="0" borderId="7" xfId="0" applyFont="1" applyBorder="1" applyAlignment="1">
      <alignment horizontal="left" vertical="top"/>
    </xf>
    <xf numFmtId="0" fontId="4" fillId="0" borderId="34" xfId="0" applyFont="1" applyBorder="1" applyAlignment="1">
      <alignment horizontal="left" vertical="top"/>
    </xf>
    <xf numFmtId="177" fontId="4" fillId="12" borderId="9" xfId="0" applyNumberFormat="1" applyFont="1" applyFill="1" applyBorder="1" applyAlignment="1">
      <alignment horizontal="center" vertical="center" shrinkToFit="1"/>
    </xf>
    <xf numFmtId="0" fontId="4" fillId="0" borderId="1" xfId="0" applyFont="1" applyBorder="1" applyAlignment="1">
      <alignment horizontal="center" vertical="center"/>
    </xf>
    <xf numFmtId="0" fontId="4" fillId="0" borderId="64" xfId="0" applyFont="1" applyBorder="1" applyAlignment="1">
      <alignment horizontal="center" vertical="center"/>
    </xf>
    <xf numFmtId="177" fontId="4" fillId="0" borderId="1" xfId="0" applyNumberFormat="1" applyFont="1" applyBorder="1" applyAlignment="1">
      <alignment horizontal="center" vertical="center"/>
    </xf>
    <xf numFmtId="177" fontId="4" fillId="0" borderId="64" xfId="0" applyNumberFormat="1" applyFont="1" applyBorder="1" applyAlignment="1">
      <alignment horizontal="center" vertical="center"/>
    </xf>
    <xf numFmtId="0" fontId="4" fillId="12" borderId="9" xfId="0" applyFont="1" applyFill="1" applyBorder="1" applyAlignment="1">
      <alignment horizontal="center" vertical="center"/>
    </xf>
    <xf numFmtId="0" fontId="28" fillId="6" borderId="36" xfId="0" applyFont="1" applyFill="1" applyBorder="1" applyAlignment="1">
      <alignment horizontal="center" vertical="center"/>
    </xf>
    <xf numFmtId="0" fontId="28" fillId="6" borderId="57"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37"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80" xfId="0" applyFont="1" applyBorder="1" applyAlignment="1" applyProtection="1">
      <alignment horizontal="right" vertical="center" wrapText="1"/>
      <protection locked="0"/>
    </xf>
    <xf numFmtId="0" fontId="5" fillId="0" borderId="77" xfId="0" applyFont="1" applyBorder="1" applyAlignment="1" applyProtection="1">
      <alignment horizontal="right" vertical="center" wrapText="1"/>
      <protection locked="0"/>
    </xf>
    <xf numFmtId="0" fontId="5" fillId="0" borderId="116" xfId="0" applyFont="1" applyBorder="1" applyAlignment="1" applyProtection="1">
      <alignment horizontal="center" vertical="center" wrapText="1"/>
      <protection locked="0"/>
    </xf>
    <xf numFmtId="0" fontId="5" fillId="0" borderId="90"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76" xfId="0" applyFont="1" applyBorder="1" applyAlignment="1">
      <alignment horizontal="center" vertical="center"/>
    </xf>
    <xf numFmtId="0" fontId="4" fillId="0" borderId="55" xfId="0" applyFont="1"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177" fontId="4" fillId="0" borderId="3" xfId="0" applyNumberFormat="1" applyFont="1" applyBorder="1" applyAlignment="1">
      <alignment horizontal="center" vertical="center"/>
    </xf>
    <xf numFmtId="177" fontId="4" fillId="0" borderId="46" xfId="0" applyNumberFormat="1" applyFont="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right" vertical="center"/>
    </xf>
    <xf numFmtId="0" fontId="0" fillId="0" borderId="20" xfId="0" applyBorder="1" applyAlignment="1">
      <alignment horizontal="right"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18" fillId="6" borderId="30"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12" xfId="0" applyFont="1" applyFill="1" applyBorder="1" applyAlignment="1">
      <alignment horizontal="center" vertical="center"/>
    </xf>
    <xf numFmtId="0" fontId="18" fillId="6" borderId="66" xfId="0" applyFont="1" applyFill="1" applyBorder="1" applyAlignment="1">
      <alignment horizontal="center" vertical="center"/>
    </xf>
    <xf numFmtId="0" fontId="7" fillId="0" borderId="0" xfId="0" applyFont="1" applyAlignment="1">
      <alignment horizontal="left" vertical="center"/>
    </xf>
    <xf numFmtId="0" fontId="25" fillId="0" borderId="39" xfId="0" applyFont="1" applyBorder="1" applyAlignment="1">
      <alignment horizontal="left"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center" vertical="center"/>
    </xf>
    <xf numFmtId="0" fontId="4" fillId="0" borderId="34" xfId="0" applyFont="1" applyBorder="1" applyAlignment="1">
      <alignment horizontal="center" vertical="center"/>
    </xf>
    <xf numFmtId="0" fontId="4" fillId="6" borderId="9" xfId="0" applyFont="1" applyFill="1" applyBorder="1" applyAlignment="1">
      <alignment horizontal="center" vertical="center"/>
    </xf>
    <xf numFmtId="0" fontId="4" fillId="6" borderId="9" xfId="0" applyFont="1" applyFill="1" applyBorder="1" applyAlignment="1">
      <alignment horizontal="center" vertical="center" wrapText="1"/>
    </xf>
    <xf numFmtId="0" fontId="4" fillId="11" borderId="9" xfId="0" applyFont="1" applyFill="1" applyBorder="1" applyAlignment="1">
      <alignment horizontal="center" vertical="center"/>
    </xf>
    <xf numFmtId="0" fontId="49" fillId="4" borderId="0" xfId="0" applyFont="1" applyFill="1" applyAlignment="1" applyProtection="1">
      <alignment horizontal="left" vertical="center" wrapText="1"/>
      <protection locked="0"/>
    </xf>
    <xf numFmtId="0" fontId="49" fillId="4" borderId="8" xfId="0" applyFont="1" applyFill="1" applyBorder="1" applyAlignment="1" applyProtection="1">
      <alignment horizontal="left" vertical="center" wrapText="1"/>
      <protection locked="0"/>
    </xf>
    <xf numFmtId="0" fontId="4" fillId="0" borderId="82" xfId="0" applyFont="1" applyBorder="1" applyAlignment="1" applyProtection="1">
      <alignment horizontal="left" vertical="center" wrapText="1"/>
      <protection locked="0"/>
    </xf>
    <xf numFmtId="0" fontId="4" fillId="0" borderId="79" xfId="0" applyFont="1" applyBorder="1" applyAlignment="1" applyProtection="1">
      <alignment horizontal="left" vertical="center" wrapText="1"/>
      <protection locked="0"/>
    </xf>
    <xf numFmtId="0" fontId="4" fillId="0" borderId="86" xfId="0" applyFont="1" applyBorder="1" applyAlignment="1" applyProtection="1">
      <alignment horizontal="left" vertical="center" wrapText="1"/>
      <protection locked="0"/>
    </xf>
    <xf numFmtId="0" fontId="5" fillId="0" borderId="78" xfId="0" applyFont="1" applyBorder="1" applyAlignment="1" applyProtection="1">
      <alignment horizontal="right" vertical="center" wrapText="1"/>
      <protection locked="0"/>
    </xf>
    <xf numFmtId="0" fontId="5" fillId="0" borderId="79" xfId="0" applyFont="1" applyBorder="1" applyAlignment="1" applyProtection="1">
      <alignment horizontal="center" vertical="center" wrapText="1"/>
      <protection locked="0"/>
    </xf>
    <xf numFmtId="0" fontId="5" fillId="0" borderId="67" xfId="0" applyFont="1" applyBorder="1" applyAlignment="1" applyProtection="1">
      <alignment horizontal="center" vertical="center" wrapText="1"/>
      <protection locked="0"/>
    </xf>
    <xf numFmtId="0" fontId="7" fillId="0" borderId="85" xfId="0" applyFont="1" applyBorder="1" applyAlignment="1" applyProtection="1">
      <alignment horizontal="center" vertical="center" wrapText="1"/>
      <protection locked="0"/>
    </xf>
    <xf numFmtId="0" fontId="7" fillId="0" borderId="76"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5" fillId="10" borderId="17"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5" fillId="0" borderId="11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10" borderId="12" xfId="0" applyFont="1" applyFill="1" applyBorder="1" applyAlignment="1">
      <alignment horizontal="center" vertical="center" wrapText="1"/>
    </xf>
    <xf numFmtId="0" fontId="5" fillId="10" borderId="79" xfId="0" applyFont="1" applyFill="1" applyBorder="1" applyAlignment="1">
      <alignment horizontal="center" vertical="center" wrapText="1"/>
    </xf>
    <xf numFmtId="0" fontId="5" fillId="10" borderId="67" xfId="0" applyFont="1" applyFill="1" applyBorder="1" applyAlignment="1">
      <alignment horizontal="center" vertical="center" wrapText="1"/>
    </xf>
    <xf numFmtId="0" fontId="13" fillId="0" borderId="0" xfId="0" applyFont="1" applyAlignment="1">
      <alignment horizontal="left" vertical="center" wrapText="1"/>
    </xf>
    <xf numFmtId="0" fontId="5" fillId="0" borderId="113"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125" xfId="0" applyFont="1" applyBorder="1" applyAlignment="1" applyProtection="1">
      <alignment horizontal="center" vertical="center" wrapText="1"/>
      <protection locked="0"/>
    </xf>
    <xf numFmtId="0" fontId="5" fillId="10" borderId="114" xfId="0" applyFont="1" applyFill="1" applyBorder="1" applyAlignment="1">
      <alignment horizontal="center" vertical="center" wrapText="1"/>
    </xf>
    <xf numFmtId="0" fontId="5" fillId="10" borderId="119" xfId="0" applyFont="1" applyFill="1" applyBorder="1" applyAlignment="1">
      <alignment horizontal="center" vertical="center" wrapText="1"/>
    </xf>
    <xf numFmtId="0" fontId="46" fillId="0" borderId="106" xfId="0" applyFont="1" applyBorder="1" applyAlignment="1" applyProtection="1">
      <alignment horizontal="center" vertical="center"/>
      <protection locked="0"/>
    </xf>
    <xf numFmtId="0" fontId="46" fillId="0" borderId="101" xfId="0" applyFont="1" applyBorder="1" applyAlignment="1" applyProtection="1">
      <alignment horizontal="center" vertical="center"/>
      <protection locked="0"/>
    </xf>
    <xf numFmtId="0" fontId="46" fillId="0" borderId="102" xfId="0" applyFont="1" applyBorder="1" applyAlignment="1" applyProtection="1">
      <alignment horizontal="center" vertical="center"/>
      <protection locked="0"/>
    </xf>
    <xf numFmtId="0" fontId="46" fillId="0" borderId="108" xfId="0" applyFont="1" applyBorder="1" applyAlignment="1" applyProtection="1">
      <alignment horizontal="center" vertical="center"/>
      <protection locked="0"/>
    </xf>
    <xf numFmtId="0" fontId="46" fillId="0" borderId="104" xfId="0" applyFont="1" applyBorder="1" applyAlignment="1" applyProtection="1">
      <alignment horizontal="center" vertical="center"/>
      <protection locked="0"/>
    </xf>
    <xf numFmtId="0" fontId="46" fillId="0" borderId="105" xfId="0" applyFont="1" applyBorder="1" applyAlignment="1" applyProtection="1">
      <alignment horizontal="center" vertical="center"/>
      <protection locked="0"/>
    </xf>
    <xf numFmtId="0" fontId="4" fillId="0" borderId="30"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5" fillId="0" borderId="12" xfId="0" applyFont="1" applyBorder="1" applyAlignment="1" applyProtection="1">
      <alignment horizontal="center" vertical="center" wrapText="1"/>
      <protection locked="0"/>
    </xf>
    <xf numFmtId="0" fontId="5" fillId="0" borderId="86" xfId="0" applyFont="1" applyBorder="1" applyAlignment="1" applyProtection="1">
      <alignment horizontal="center" vertical="center" wrapText="1"/>
      <protection locked="0"/>
    </xf>
    <xf numFmtId="0" fontId="5" fillId="0" borderId="122"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0" borderId="109" xfId="0" applyFont="1" applyBorder="1" applyAlignment="1" applyProtection="1">
      <alignment horizontal="center" vertical="center" wrapText="1"/>
      <protection locked="0"/>
    </xf>
    <xf numFmtId="0" fontId="5" fillId="2" borderId="117" xfId="0" applyFont="1" applyFill="1" applyBorder="1" applyAlignment="1">
      <alignment horizontal="center" vertical="center" wrapText="1"/>
    </xf>
    <xf numFmtId="0" fontId="5" fillId="2" borderId="100" xfId="0" applyFont="1" applyFill="1" applyBorder="1" applyAlignment="1">
      <alignment horizontal="center" vertical="center" wrapText="1"/>
    </xf>
    <xf numFmtId="0" fontId="5" fillId="2" borderId="118" xfId="0" applyFont="1" applyFill="1" applyBorder="1" applyAlignment="1">
      <alignment horizontal="center" vertical="center" wrapText="1"/>
    </xf>
    <xf numFmtId="0" fontId="4" fillId="0" borderId="28" xfId="0" applyFont="1" applyBorder="1" applyAlignment="1" applyProtection="1">
      <alignment horizontal="center" vertical="center" wrapText="1"/>
      <protection locked="0"/>
    </xf>
    <xf numFmtId="0" fontId="59" fillId="0" borderId="82" xfId="0" applyFont="1" applyBorder="1" applyAlignment="1" applyProtection="1">
      <alignment vertical="center" wrapText="1"/>
      <protection locked="0"/>
    </xf>
    <xf numFmtId="0" fontId="59" fillId="0" borderId="79" xfId="0" applyFont="1" applyBorder="1" applyAlignment="1" applyProtection="1">
      <alignment vertical="center" wrapText="1"/>
      <protection locked="0"/>
    </xf>
    <xf numFmtId="0" fontId="59" fillId="0" borderId="86" xfId="0" applyFont="1" applyBorder="1" applyAlignment="1" applyProtection="1">
      <alignment vertical="center" wrapText="1"/>
      <protection locked="0"/>
    </xf>
    <xf numFmtId="0" fontId="3" fillId="2" borderId="2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4" xfId="0" applyFont="1" applyFill="1" applyBorder="1" applyAlignment="1">
      <alignment horizontal="center" vertical="center"/>
    </xf>
    <xf numFmtId="0" fontId="5" fillId="6" borderId="61" xfId="0" applyFont="1" applyFill="1" applyBorder="1" applyAlignment="1">
      <alignment horizontal="center" vertical="center"/>
    </xf>
    <xf numFmtId="0" fontId="5" fillId="6" borderId="87" xfId="0" applyFont="1" applyFill="1" applyBorder="1" applyAlignment="1">
      <alignment horizontal="center" vertical="center"/>
    </xf>
    <xf numFmtId="0" fontId="5" fillId="6" borderId="71" xfId="0" applyFont="1" applyFill="1" applyBorder="1" applyAlignment="1">
      <alignment horizontal="center" vertical="center" wrapText="1"/>
    </xf>
    <xf numFmtId="0" fontId="5" fillId="6" borderId="43"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31" xfId="0" applyFont="1" applyFill="1" applyBorder="1" applyAlignment="1">
      <alignment horizontal="center" vertical="center"/>
    </xf>
    <xf numFmtId="0" fontId="5" fillId="0" borderId="0" xfId="0" applyFont="1" applyAlignment="1">
      <alignment horizontal="left" vertical="center"/>
    </xf>
    <xf numFmtId="0" fontId="5" fillId="6" borderId="36" xfId="0" applyFont="1" applyFill="1" applyBorder="1" applyAlignment="1">
      <alignment horizontal="center" vertical="center"/>
    </xf>
    <xf numFmtId="0" fontId="5" fillId="6" borderId="70" xfId="0" applyFont="1" applyFill="1" applyBorder="1" applyAlignment="1">
      <alignment horizontal="center" vertical="center"/>
    </xf>
    <xf numFmtId="0" fontId="5" fillId="6" borderId="15" xfId="0" applyFont="1" applyFill="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28" xfId="0" applyFont="1" applyFill="1" applyBorder="1" applyAlignment="1">
      <alignment horizontal="center" vertical="center" wrapText="1"/>
    </xf>
    <xf numFmtId="0" fontId="28" fillId="6" borderId="61" xfId="0" applyFont="1" applyFill="1" applyBorder="1" applyAlignment="1">
      <alignment horizontal="center" vertical="center"/>
    </xf>
    <xf numFmtId="0" fontId="28" fillId="6" borderId="45" xfId="0" applyFont="1" applyFill="1" applyBorder="1" applyAlignment="1">
      <alignment horizontal="center" vertical="center"/>
    </xf>
    <xf numFmtId="0" fontId="28" fillId="6" borderId="44" xfId="0" applyFont="1" applyFill="1" applyBorder="1" applyAlignment="1">
      <alignment horizontal="center" vertical="center"/>
    </xf>
    <xf numFmtId="0" fontId="28" fillId="6" borderId="47" xfId="0" applyFont="1" applyFill="1" applyBorder="1" applyAlignment="1">
      <alignment horizontal="center"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8" xfId="0" applyFont="1" applyBorder="1" applyAlignment="1">
      <alignment horizontal="left" vertical="center" wrapText="1"/>
    </xf>
    <xf numFmtId="0" fontId="4"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34" xfId="0" applyFont="1" applyBorder="1" applyAlignment="1">
      <alignment horizontal="left" vertical="center" wrapText="1"/>
    </xf>
    <xf numFmtId="0" fontId="5" fillId="6" borderId="57"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40"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0" borderId="30" xfId="0" applyFont="1" applyBorder="1" applyAlignment="1" applyProtection="1">
      <alignment horizontal="center" vertical="center" wrapText="1"/>
      <protection locked="0"/>
    </xf>
    <xf numFmtId="0" fontId="5" fillId="10" borderId="86" xfId="0" applyFont="1" applyFill="1" applyBorder="1" applyAlignment="1">
      <alignment horizontal="center" vertical="center" wrapText="1"/>
    </xf>
    <xf numFmtId="0" fontId="5" fillId="10" borderId="80" xfId="0" applyFont="1" applyFill="1" applyBorder="1" applyAlignment="1">
      <alignment horizontal="right" vertical="center" wrapText="1"/>
    </xf>
    <xf numFmtId="0" fontId="5" fillId="10" borderId="77" xfId="0" applyFont="1" applyFill="1" applyBorder="1" applyAlignment="1">
      <alignment horizontal="right" vertical="center" wrapText="1"/>
    </xf>
    <xf numFmtId="0" fontId="5" fillId="10" borderId="78" xfId="0" applyFont="1" applyFill="1" applyBorder="1" applyAlignment="1">
      <alignment horizontal="right" vertical="center" wrapText="1"/>
    </xf>
    <xf numFmtId="0" fontId="5" fillId="10" borderId="122" xfId="0" applyFont="1" applyFill="1" applyBorder="1" applyAlignment="1">
      <alignment horizontal="center" vertical="center" wrapText="1"/>
    </xf>
    <xf numFmtId="0" fontId="5" fillId="10" borderId="39" xfId="0" applyFont="1" applyFill="1" applyBorder="1" applyAlignment="1">
      <alignment horizontal="center" vertical="center" wrapText="1"/>
    </xf>
    <xf numFmtId="0" fontId="5" fillId="10" borderId="40" xfId="0" applyFont="1" applyFill="1" applyBorder="1" applyAlignment="1">
      <alignment horizontal="center" vertical="center" wrapText="1"/>
    </xf>
    <xf numFmtId="0" fontId="28" fillId="6" borderId="26" xfId="0" applyFont="1" applyFill="1" applyBorder="1" applyAlignment="1" applyProtection="1">
      <alignment horizontal="center" vertical="center" wrapText="1"/>
      <protection locked="0"/>
    </xf>
    <xf numFmtId="0" fontId="28" fillId="6" borderId="37" xfId="0" applyFont="1" applyFill="1" applyBorder="1" applyAlignment="1" applyProtection="1">
      <alignment horizontal="center" vertical="center" wrapText="1"/>
      <protection locked="0"/>
    </xf>
    <xf numFmtId="0" fontId="4" fillId="0" borderId="86" xfId="0" applyFont="1" applyBorder="1" applyAlignment="1" applyProtection="1">
      <alignment horizontal="center" vertical="center" wrapText="1"/>
      <protection locked="0"/>
    </xf>
    <xf numFmtId="0" fontId="18" fillId="6" borderId="26" xfId="0" applyFont="1" applyFill="1" applyBorder="1" applyAlignment="1">
      <alignment horizontal="center" vertical="center"/>
    </xf>
    <xf numFmtId="0" fontId="18" fillId="6" borderId="92" xfId="0" applyFont="1" applyFill="1" applyBorder="1" applyAlignment="1">
      <alignment horizontal="center" vertical="center"/>
    </xf>
    <xf numFmtId="0" fontId="18" fillId="6" borderId="93" xfId="0" applyFont="1" applyFill="1" applyBorder="1" applyAlignment="1">
      <alignment horizontal="center" vertical="center"/>
    </xf>
    <xf numFmtId="0" fontId="49" fillId="4" borderId="32" xfId="0" applyFont="1" applyFill="1" applyBorder="1" applyAlignment="1" applyProtection="1">
      <alignment horizontal="left" vertical="center"/>
      <protection locked="0"/>
    </xf>
    <xf numFmtId="0" fontId="49" fillId="4" borderId="7" xfId="0" applyFont="1" applyFill="1" applyBorder="1" applyAlignment="1" applyProtection="1">
      <alignment horizontal="left" vertical="center"/>
      <protection locked="0"/>
    </xf>
    <xf numFmtId="0" fontId="49" fillId="4" borderId="34" xfId="0" applyFont="1" applyFill="1" applyBorder="1" applyAlignment="1" applyProtection="1">
      <alignment horizontal="left" vertical="center"/>
      <protection locked="0"/>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4" fillId="0" borderId="9"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5" fillId="6" borderId="83" xfId="0" applyFont="1" applyFill="1" applyBorder="1" applyAlignment="1">
      <alignment horizontal="center" vertical="center"/>
    </xf>
    <xf numFmtId="0" fontId="5" fillId="6" borderId="35" xfId="0" applyFont="1" applyFill="1" applyBorder="1" applyAlignment="1">
      <alignment horizontal="center" vertical="center"/>
    </xf>
    <xf numFmtId="0" fontId="5" fillId="0" borderId="83" xfId="0" applyFont="1" applyBorder="1" applyAlignment="1">
      <alignment horizontal="center" vertical="center"/>
    </xf>
    <xf numFmtId="0" fontId="5" fillId="0" borderId="35" xfId="0" applyFont="1" applyBorder="1" applyAlignment="1">
      <alignment horizontal="center" vertical="center"/>
    </xf>
    <xf numFmtId="0" fontId="5" fillId="6" borderId="12" xfId="0" applyFont="1" applyFill="1" applyBorder="1" applyAlignment="1">
      <alignment horizontal="center" vertical="center"/>
    </xf>
    <xf numFmtId="0" fontId="5" fillId="6" borderId="79" xfId="0" applyFont="1" applyFill="1" applyBorder="1" applyAlignment="1">
      <alignment horizontal="center" vertical="center"/>
    </xf>
    <xf numFmtId="0" fontId="5" fillId="6" borderId="61"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0" borderId="94" xfId="0" applyFont="1" applyBorder="1" applyAlignment="1">
      <alignment horizontal="center" vertical="center"/>
    </xf>
    <xf numFmtId="0" fontId="5" fillId="0" borderId="53" xfId="0" applyFont="1" applyBorder="1" applyAlignment="1">
      <alignment horizontal="center" vertical="center"/>
    </xf>
    <xf numFmtId="0" fontId="5" fillId="0" borderId="47" xfId="0" applyFont="1" applyBorder="1" applyAlignment="1">
      <alignment horizontal="center" vertical="center"/>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3</xdr:col>
      <xdr:colOff>1210310</xdr:colOff>
      <xdr:row>0</xdr:row>
      <xdr:rowOff>83820</xdr:rowOff>
    </xdr:from>
    <xdr:to>
      <xdr:col>4</xdr:col>
      <xdr:colOff>1754434</xdr:colOff>
      <xdr:row>2</xdr:row>
      <xdr:rowOff>8206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447030" y="83820"/>
          <a:ext cx="2517704"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100" b="1">
              <a:solidFill>
                <a:schemeClr val="lt1"/>
              </a:solidFill>
              <a:effectLst/>
              <a:latin typeface="+mn-lt"/>
              <a:ea typeface="+mn-ea"/>
              <a:cs typeface="+mn-cs"/>
            </a:rPr>
            <a:t>令和</a:t>
          </a:r>
          <a:r>
            <a:rPr kumimoji="1" lang="ja-JP" altLang="en-US" sz="1100" b="1">
              <a:solidFill>
                <a:schemeClr val="lt1"/>
              </a:solidFill>
              <a:effectLst/>
              <a:latin typeface="+mn-lt"/>
              <a:ea typeface="+mn-ea"/>
              <a:cs typeface="+mn-cs"/>
            </a:rPr>
            <a:t>７</a:t>
          </a:r>
          <a:r>
            <a:rPr kumimoji="1" lang="ja-JP" altLang="ja-JP" sz="1100" b="1">
              <a:solidFill>
                <a:schemeClr val="lt1"/>
              </a:solidFill>
              <a:effectLst/>
              <a:latin typeface="+mn-lt"/>
              <a:ea typeface="+mn-ea"/>
              <a:cs typeface="+mn-cs"/>
            </a:rPr>
            <a:t>年度評価加算</a:t>
          </a:r>
          <a:r>
            <a:rPr kumimoji="1" lang="ja-JP" altLang="en-US" sz="1100" b="1">
              <a:solidFill>
                <a:schemeClr val="lt1"/>
              </a:solidFill>
              <a:effectLst/>
              <a:latin typeface="+mn-lt"/>
              <a:ea typeface="+mn-ea"/>
              <a:cs typeface="+mn-cs"/>
            </a:rPr>
            <a:t>変更</a:t>
          </a:r>
          <a:r>
            <a:rPr kumimoji="1" lang="ja-JP" altLang="ja-JP" sz="1100" b="1">
              <a:solidFill>
                <a:schemeClr val="lt1"/>
              </a:solidFill>
              <a:effectLst/>
              <a:latin typeface="+mn-lt"/>
              <a:ea typeface="+mn-ea"/>
              <a:cs typeface="+mn-cs"/>
            </a:rPr>
            <a:t>協議時</a:t>
          </a:r>
          <a:endParaRPr lang="ja-JP" altLang="ja-JP" sz="1100">
            <a:effectLst/>
          </a:endParaRPr>
        </a:p>
      </xdr:txBody>
    </xdr:sp>
    <xdr:clientData/>
  </xdr:twoCellAnchor>
  <xdr:twoCellAnchor>
    <xdr:from>
      <xdr:col>0</xdr:col>
      <xdr:colOff>90170</xdr:colOff>
      <xdr:row>326</xdr:row>
      <xdr:rowOff>106680</xdr:rowOff>
    </xdr:from>
    <xdr:to>
      <xdr:col>1</xdr:col>
      <xdr:colOff>1093463</xdr:colOff>
      <xdr:row>328</xdr:row>
      <xdr:rowOff>175846</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90170</xdr:colOff>
      <xdr:row>413</xdr:row>
      <xdr:rowOff>106680</xdr:rowOff>
    </xdr:from>
    <xdr:to>
      <xdr:col>1</xdr:col>
      <xdr:colOff>1093463</xdr:colOff>
      <xdr:row>415</xdr:row>
      <xdr:rowOff>175846</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twoCellAnchor>
    <xdr:from>
      <xdr:col>0</xdr:col>
      <xdr:colOff>220980</xdr:colOff>
      <xdr:row>9</xdr:row>
      <xdr:rowOff>53340</xdr:rowOff>
    </xdr:from>
    <xdr:to>
      <xdr:col>1</xdr:col>
      <xdr:colOff>1224273</xdr:colOff>
      <xdr:row>10</xdr:row>
      <xdr:rowOff>160606</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20980" y="1562100"/>
          <a:ext cx="1361433"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99060</xdr:colOff>
      <xdr:row>214</xdr:row>
      <xdr:rowOff>198120</xdr:rowOff>
    </xdr:from>
    <xdr:to>
      <xdr:col>1</xdr:col>
      <xdr:colOff>1102353</xdr:colOff>
      <xdr:row>216</xdr:row>
      <xdr:rowOff>84406</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9060" y="27698700"/>
          <a:ext cx="1361433"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521805</xdr:colOff>
      <xdr:row>0</xdr:row>
      <xdr:rowOff>86139</xdr:rowOff>
    </xdr:from>
    <xdr:to>
      <xdr:col>8</xdr:col>
      <xdr:colOff>530088</xdr:colOff>
      <xdr:row>1</xdr:row>
      <xdr:rowOff>225287</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3801718" y="86139"/>
          <a:ext cx="2468218" cy="42903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140820</xdr:colOff>
      <xdr:row>0</xdr:row>
      <xdr:rowOff>107576</xdr:rowOff>
    </xdr:from>
    <xdr:to>
      <xdr:col>2</xdr:col>
      <xdr:colOff>2711823</xdr:colOff>
      <xdr:row>2</xdr:row>
      <xdr:rowOff>5516</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3905996" y="107576"/>
          <a:ext cx="2571003" cy="3461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100" b="1">
              <a:solidFill>
                <a:schemeClr val="lt1"/>
              </a:solidFill>
              <a:effectLst/>
              <a:latin typeface="+mn-lt"/>
              <a:ea typeface="+mn-ea"/>
              <a:cs typeface="+mn-cs"/>
            </a:rPr>
            <a:t>令和</a:t>
          </a:r>
          <a:r>
            <a:rPr kumimoji="1" lang="ja-JP" altLang="en-US" sz="1100" b="1">
              <a:solidFill>
                <a:schemeClr val="lt1"/>
              </a:solidFill>
              <a:effectLst/>
              <a:latin typeface="+mn-lt"/>
              <a:ea typeface="+mn-ea"/>
              <a:cs typeface="+mn-cs"/>
            </a:rPr>
            <a:t>７</a:t>
          </a:r>
          <a:r>
            <a:rPr kumimoji="1" lang="ja-JP" altLang="ja-JP" sz="1100" b="1">
              <a:solidFill>
                <a:schemeClr val="lt1"/>
              </a:solidFill>
              <a:effectLst/>
              <a:latin typeface="+mn-lt"/>
              <a:ea typeface="+mn-ea"/>
              <a:cs typeface="+mn-cs"/>
            </a:rPr>
            <a:t>年度評価加算</a:t>
          </a:r>
          <a:r>
            <a:rPr kumimoji="1" lang="ja-JP" altLang="en-US" sz="1100" b="1">
              <a:solidFill>
                <a:schemeClr val="lt1"/>
              </a:solidFill>
              <a:effectLst/>
              <a:latin typeface="+mn-lt"/>
              <a:ea typeface="+mn-ea"/>
              <a:cs typeface="+mn-cs"/>
            </a:rPr>
            <a:t>変更</a:t>
          </a:r>
          <a:r>
            <a:rPr kumimoji="1" lang="ja-JP" altLang="ja-JP" sz="1100" b="1">
              <a:solidFill>
                <a:schemeClr val="lt1"/>
              </a:solidFill>
              <a:effectLst/>
              <a:latin typeface="+mn-lt"/>
              <a:ea typeface="+mn-ea"/>
              <a:cs typeface="+mn-cs"/>
            </a:rPr>
            <a:t>協議時</a:t>
          </a:r>
          <a:endParaRPr lang="ja-JP" altLang="ja-JP" sz="11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1062840</xdr:colOff>
      <xdr:row>0</xdr:row>
      <xdr:rowOff>69476</xdr:rowOff>
    </xdr:from>
    <xdr:to>
      <xdr:col>6</xdr:col>
      <xdr:colOff>1164963</xdr:colOff>
      <xdr:row>1</xdr:row>
      <xdr:rowOff>188396</xdr:rowOff>
    </xdr:to>
    <xdr:sp macro="" textlink="">
      <xdr:nvSpPr>
        <xdr:cNvPr id="2" name="正方形/長方形 1">
          <a:extLst>
            <a:ext uri="{FF2B5EF4-FFF2-40B4-BE49-F238E27FC236}">
              <a16:creationId xmlns:a16="http://schemas.microsoft.com/office/drawing/2014/main" id="{9F37D8F4-67A2-4BA3-ABBE-2518FE1FB602}"/>
            </a:ext>
          </a:extLst>
        </xdr:cNvPr>
        <xdr:cNvSpPr/>
      </xdr:nvSpPr>
      <xdr:spPr>
        <a:xfrm>
          <a:off x="8172300" y="69476"/>
          <a:ext cx="2571003" cy="3246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100" b="1">
              <a:solidFill>
                <a:schemeClr val="lt1"/>
              </a:solidFill>
              <a:effectLst/>
              <a:latin typeface="+mn-lt"/>
              <a:ea typeface="+mn-ea"/>
              <a:cs typeface="+mn-cs"/>
            </a:rPr>
            <a:t>令和</a:t>
          </a:r>
          <a:r>
            <a:rPr kumimoji="1" lang="ja-JP" altLang="en-US" sz="1100" b="1">
              <a:solidFill>
                <a:schemeClr val="lt1"/>
              </a:solidFill>
              <a:effectLst/>
              <a:latin typeface="+mn-lt"/>
              <a:ea typeface="+mn-ea"/>
              <a:cs typeface="+mn-cs"/>
            </a:rPr>
            <a:t>７</a:t>
          </a:r>
          <a:r>
            <a:rPr kumimoji="1" lang="ja-JP" altLang="ja-JP" sz="1100" b="1">
              <a:solidFill>
                <a:schemeClr val="lt1"/>
              </a:solidFill>
              <a:effectLst/>
              <a:latin typeface="+mn-lt"/>
              <a:ea typeface="+mn-ea"/>
              <a:cs typeface="+mn-cs"/>
            </a:rPr>
            <a:t>年度評価加算</a:t>
          </a:r>
          <a:r>
            <a:rPr kumimoji="1" lang="ja-JP" altLang="en-US" sz="1100" b="1">
              <a:solidFill>
                <a:schemeClr val="lt1"/>
              </a:solidFill>
              <a:effectLst/>
              <a:latin typeface="+mn-lt"/>
              <a:ea typeface="+mn-ea"/>
              <a:cs typeface="+mn-cs"/>
            </a:rPr>
            <a:t>変更</a:t>
          </a:r>
          <a:r>
            <a:rPr kumimoji="1" lang="ja-JP" altLang="ja-JP" sz="1100" b="1">
              <a:solidFill>
                <a:schemeClr val="lt1"/>
              </a:solidFill>
              <a:effectLst/>
              <a:latin typeface="+mn-lt"/>
              <a:ea typeface="+mn-ea"/>
              <a:cs typeface="+mn-cs"/>
            </a:rPr>
            <a:t>協議時</a:t>
          </a:r>
          <a:endParaRPr lang="ja-JP" altLang="ja-JP" sz="1100">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296905</xdr:colOff>
      <xdr:row>0</xdr:row>
      <xdr:rowOff>79513</xdr:rowOff>
    </xdr:from>
    <xdr:to>
      <xdr:col>8</xdr:col>
      <xdr:colOff>430696</xdr:colOff>
      <xdr:row>1</xdr:row>
      <xdr:rowOff>210970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3576818" y="79513"/>
          <a:ext cx="2593726" cy="42134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421417</xdr:colOff>
      <xdr:row>0</xdr:row>
      <xdr:rowOff>71717</xdr:rowOff>
    </xdr:from>
    <xdr:to>
      <xdr:col>5</xdr:col>
      <xdr:colOff>2454673</xdr:colOff>
      <xdr:row>2</xdr:row>
      <xdr:rowOff>233082</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7055225" y="71717"/>
          <a:ext cx="3089822" cy="6813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1920874</xdr:colOff>
      <xdr:row>0</xdr:row>
      <xdr:rowOff>88900</xdr:rowOff>
    </xdr:from>
    <xdr:to>
      <xdr:col>4</xdr:col>
      <xdr:colOff>1254125</xdr:colOff>
      <xdr:row>2</xdr:row>
      <xdr:rowOff>211418</xdr:rowOff>
    </xdr:to>
    <xdr:sp macro="" textlink="">
      <xdr:nvSpPr>
        <xdr:cNvPr id="3" name="正方形/長方形 2">
          <a:extLst>
            <a:ext uri="{FF2B5EF4-FFF2-40B4-BE49-F238E27FC236}">
              <a16:creationId xmlns:a16="http://schemas.microsoft.com/office/drawing/2014/main" id="{00000000-0008-0000-1C00-000003000000}"/>
            </a:ext>
          </a:extLst>
        </xdr:cNvPr>
        <xdr:cNvSpPr/>
      </xdr:nvSpPr>
      <xdr:spPr>
        <a:xfrm>
          <a:off x="4905374" y="88900"/>
          <a:ext cx="3143251" cy="6940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3" name="正方形/長方形 2">
          <a:extLst>
            <a:ext uri="{FF2B5EF4-FFF2-40B4-BE49-F238E27FC236}">
              <a16:creationId xmlns:a16="http://schemas.microsoft.com/office/drawing/2014/main" id="{00000000-0008-0000-2100-000003000000}"/>
            </a:ext>
          </a:extLst>
        </xdr:cNvPr>
        <xdr:cNvSpPr/>
      </xdr:nvSpPr>
      <xdr:spPr>
        <a:xfrm>
          <a:off x="6365875" y="133350"/>
          <a:ext cx="3635375"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2" name="正方形/長方形 1">
          <a:extLst>
            <a:ext uri="{FF2B5EF4-FFF2-40B4-BE49-F238E27FC236}">
              <a16:creationId xmlns:a16="http://schemas.microsoft.com/office/drawing/2014/main" id="{00000000-0008-0000-2200-000002000000}"/>
            </a:ext>
          </a:extLst>
        </xdr:cNvPr>
        <xdr:cNvSpPr/>
      </xdr:nvSpPr>
      <xdr:spPr>
        <a:xfrm>
          <a:off x="6362700" y="133350"/>
          <a:ext cx="3635375" cy="701675"/>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3667124</xdr:colOff>
      <xdr:row>0</xdr:row>
      <xdr:rowOff>133350</xdr:rowOff>
    </xdr:from>
    <xdr:to>
      <xdr:col>3</xdr:col>
      <xdr:colOff>1174750</xdr:colOff>
      <xdr:row>2</xdr:row>
      <xdr:rowOff>273050</xdr:rowOff>
    </xdr:to>
    <xdr:sp macro="" textlink="">
      <xdr:nvSpPr>
        <xdr:cNvPr id="2" name="正方形/長方形 1">
          <a:extLst>
            <a:ext uri="{FF2B5EF4-FFF2-40B4-BE49-F238E27FC236}">
              <a16:creationId xmlns:a16="http://schemas.microsoft.com/office/drawing/2014/main" id="{00000000-0008-0000-2300-000002000000}"/>
            </a:ext>
          </a:extLst>
        </xdr:cNvPr>
        <xdr:cNvSpPr/>
      </xdr:nvSpPr>
      <xdr:spPr>
        <a:xfrm>
          <a:off x="6413499" y="133350"/>
          <a:ext cx="3556001"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387350</xdr:colOff>
      <xdr:row>1</xdr:row>
      <xdr:rowOff>50800</xdr:rowOff>
    </xdr:from>
    <xdr:to>
      <xdr:col>6</xdr:col>
      <xdr:colOff>536863</xdr:colOff>
      <xdr:row>2</xdr:row>
      <xdr:rowOff>368300</xdr:rowOff>
    </xdr:to>
    <xdr:sp macro="" textlink="">
      <xdr:nvSpPr>
        <xdr:cNvPr id="2" name="正方形/長方形 1">
          <a:extLst>
            <a:ext uri="{FF2B5EF4-FFF2-40B4-BE49-F238E27FC236}">
              <a16:creationId xmlns:a16="http://schemas.microsoft.com/office/drawing/2014/main" id="{00000000-0008-0000-2500-000002000000}"/>
            </a:ext>
          </a:extLst>
        </xdr:cNvPr>
        <xdr:cNvSpPr/>
      </xdr:nvSpPr>
      <xdr:spPr>
        <a:xfrm>
          <a:off x="8682759" y="223982"/>
          <a:ext cx="3907559" cy="7158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497856" y="79513"/>
          <a:ext cx="2520877" cy="32957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100" b="1">
              <a:solidFill>
                <a:schemeClr val="lt1"/>
              </a:solidFill>
              <a:effectLst/>
              <a:latin typeface="+mn-lt"/>
              <a:ea typeface="+mn-ea"/>
              <a:cs typeface="+mn-cs"/>
            </a:rPr>
            <a:t>令和</a:t>
          </a:r>
          <a:r>
            <a:rPr kumimoji="1" lang="ja-JP" altLang="en-US" sz="1100" b="1">
              <a:solidFill>
                <a:schemeClr val="lt1"/>
              </a:solidFill>
              <a:effectLst/>
              <a:latin typeface="+mn-lt"/>
              <a:ea typeface="+mn-ea"/>
              <a:cs typeface="+mn-cs"/>
            </a:rPr>
            <a:t>７</a:t>
          </a:r>
          <a:r>
            <a:rPr kumimoji="1" lang="ja-JP" altLang="ja-JP" sz="1100" b="1">
              <a:solidFill>
                <a:schemeClr val="lt1"/>
              </a:solidFill>
              <a:effectLst/>
              <a:latin typeface="+mn-lt"/>
              <a:ea typeface="+mn-ea"/>
              <a:cs typeface="+mn-cs"/>
            </a:rPr>
            <a:t>年度評価加算</a:t>
          </a:r>
          <a:r>
            <a:rPr kumimoji="1" lang="ja-JP" altLang="en-US" sz="1100" b="1">
              <a:solidFill>
                <a:schemeClr val="lt1"/>
              </a:solidFill>
              <a:effectLst/>
              <a:latin typeface="+mn-lt"/>
              <a:ea typeface="+mn-ea"/>
              <a:cs typeface="+mn-cs"/>
            </a:rPr>
            <a:t>変更</a:t>
          </a:r>
          <a:r>
            <a:rPr kumimoji="1" lang="ja-JP" altLang="ja-JP" sz="1100" b="1">
              <a:solidFill>
                <a:schemeClr val="lt1"/>
              </a:solidFill>
              <a:effectLst/>
              <a:latin typeface="+mn-lt"/>
              <a:ea typeface="+mn-ea"/>
              <a:cs typeface="+mn-cs"/>
            </a:rPr>
            <a:t>協議時</a:t>
          </a:r>
          <a:endParaRPr lang="ja-JP" altLang="ja-JP"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2705100</xdr:colOff>
      <xdr:row>0</xdr:row>
      <xdr:rowOff>68580</xdr:rowOff>
    </xdr:from>
    <xdr:to>
      <xdr:col>5</xdr:col>
      <xdr:colOff>406923</xdr:colOff>
      <xdr:row>1</xdr:row>
      <xdr:rowOff>187500</xdr:rowOff>
    </xdr:to>
    <xdr:sp macro="" textlink="">
      <xdr:nvSpPr>
        <xdr:cNvPr id="3" name="正方形/長方形 2">
          <a:extLst>
            <a:ext uri="{FF2B5EF4-FFF2-40B4-BE49-F238E27FC236}">
              <a16:creationId xmlns:a16="http://schemas.microsoft.com/office/drawing/2014/main" id="{E049F988-AAC1-40CA-9541-86541AC9F6FA}"/>
            </a:ext>
          </a:extLst>
        </xdr:cNvPr>
        <xdr:cNvSpPr/>
      </xdr:nvSpPr>
      <xdr:spPr>
        <a:xfrm>
          <a:off x="7955280" y="68580"/>
          <a:ext cx="2571003" cy="3246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100" b="1">
              <a:solidFill>
                <a:schemeClr val="lt1"/>
              </a:solidFill>
              <a:effectLst/>
              <a:latin typeface="+mn-lt"/>
              <a:ea typeface="+mn-ea"/>
              <a:cs typeface="+mn-cs"/>
            </a:rPr>
            <a:t>令和</a:t>
          </a:r>
          <a:r>
            <a:rPr kumimoji="1" lang="ja-JP" altLang="en-US" sz="1100" b="1">
              <a:solidFill>
                <a:schemeClr val="lt1"/>
              </a:solidFill>
              <a:effectLst/>
              <a:latin typeface="+mn-lt"/>
              <a:ea typeface="+mn-ea"/>
              <a:cs typeface="+mn-cs"/>
            </a:rPr>
            <a:t>７</a:t>
          </a:r>
          <a:r>
            <a:rPr kumimoji="1" lang="ja-JP" altLang="ja-JP" sz="1100" b="1">
              <a:solidFill>
                <a:schemeClr val="lt1"/>
              </a:solidFill>
              <a:effectLst/>
              <a:latin typeface="+mn-lt"/>
              <a:ea typeface="+mn-ea"/>
              <a:cs typeface="+mn-cs"/>
            </a:rPr>
            <a:t>年度評価加算</a:t>
          </a:r>
          <a:r>
            <a:rPr kumimoji="1" lang="ja-JP" altLang="en-US" sz="1100" b="1">
              <a:solidFill>
                <a:schemeClr val="lt1"/>
              </a:solidFill>
              <a:effectLst/>
              <a:latin typeface="+mn-lt"/>
              <a:ea typeface="+mn-ea"/>
              <a:cs typeface="+mn-cs"/>
            </a:rPr>
            <a:t>変更</a:t>
          </a:r>
          <a:r>
            <a:rPr kumimoji="1" lang="ja-JP" altLang="ja-JP" sz="1100" b="1">
              <a:solidFill>
                <a:schemeClr val="lt1"/>
              </a:solidFill>
              <a:effectLst/>
              <a:latin typeface="+mn-lt"/>
              <a:ea typeface="+mn-ea"/>
              <a:cs typeface="+mn-cs"/>
            </a:rPr>
            <a:t>協議時</a:t>
          </a:r>
          <a:endParaRPr lang="ja-JP" altLang="ja-JP" sz="1100">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189230</xdr:colOff>
      <xdr:row>0</xdr:row>
      <xdr:rowOff>131446</xdr:rowOff>
    </xdr:from>
    <xdr:to>
      <xdr:col>5</xdr:col>
      <xdr:colOff>800100</xdr:colOff>
      <xdr:row>1</xdr:row>
      <xdr:rowOff>219075</xdr:rowOff>
    </xdr:to>
    <xdr:sp macro="" textlink="">
      <xdr:nvSpPr>
        <xdr:cNvPr id="3" name="正方形/長方形 2">
          <a:extLst>
            <a:ext uri="{FF2B5EF4-FFF2-40B4-BE49-F238E27FC236}">
              <a16:creationId xmlns:a16="http://schemas.microsoft.com/office/drawing/2014/main" id="{00000000-0008-0000-2900-000003000000}"/>
            </a:ext>
          </a:extLst>
        </xdr:cNvPr>
        <xdr:cNvSpPr/>
      </xdr:nvSpPr>
      <xdr:spPr>
        <a:xfrm>
          <a:off x="3894455" y="131446"/>
          <a:ext cx="3049270" cy="37337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0">
              <a:solidFill>
                <a:sysClr val="windowText" lastClr="000000"/>
              </a:solidFill>
            </a:rPr>
            <a:t>令和５年度（実績報告時提出）</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1187823</xdr:colOff>
      <xdr:row>0</xdr:row>
      <xdr:rowOff>116541</xdr:rowOff>
    </xdr:from>
    <xdr:to>
      <xdr:col>6</xdr:col>
      <xdr:colOff>448235</xdr:colOff>
      <xdr:row>3</xdr:row>
      <xdr:rowOff>10391</xdr:rowOff>
    </xdr:to>
    <xdr:sp macro="" textlink="">
      <xdr:nvSpPr>
        <xdr:cNvPr id="3" name="正方形/長方形 2">
          <a:extLst>
            <a:ext uri="{FF2B5EF4-FFF2-40B4-BE49-F238E27FC236}">
              <a16:creationId xmlns:a16="http://schemas.microsoft.com/office/drawing/2014/main" id="{00000000-0008-0000-2B00-000003000000}"/>
            </a:ext>
          </a:extLst>
        </xdr:cNvPr>
        <xdr:cNvSpPr/>
      </xdr:nvSpPr>
      <xdr:spPr>
        <a:xfrm>
          <a:off x="6252882" y="116541"/>
          <a:ext cx="3238500" cy="46535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3497856" y="79513"/>
          <a:ext cx="2520877" cy="32957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100" b="1">
              <a:solidFill>
                <a:schemeClr val="lt1"/>
              </a:solidFill>
              <a:effectLst/>
              <a:latin typeface="+mn-lt"/>
              <a:ea typeface="+mn-ea"/>
              <a:cs typeface="+mn-cs"/>
            </a:rPr>
            <a:t>令和</a:t>
          </a:r>
          <a:r>
            <a:rPr kumimoji="1" lang="ja-JP" altLang="en-US" sz="1100" b="1">
              <a:solidFill>
                <a:schemeClr val="lt1"/>
              </a:solidFill>
              <a:effectLst/>
              <a:latin typeface="+mn-lt"/>
              <a:ea typeface="+mn-ea"/>
              <a:cs typeface="+mn-cs"/>
            </a:rPr>
            <a:t>７</a:t>
          </a:r>
          <a:r>
            <a:rPr kumimoji="1" lang="ja-JP" altLang="ja-JP" sz="1100" b="1">
              <a:solidFill>
                <a:schemeClr val="lt1"/>
              </a:solidFill>
              <a:effectLst/>
              <a:latin typeface="+mn-lt"/>
              <a:ea typeface="+mn-ea"/>
              <a:cs typeface="+mn-cs"/>
            </a:rPr>
            <a:t>年度評価加算</a:t>
          </a:r>
          <a:r>
            <a:rPr kumimoji="1" lang="ja-JP" altLang="en-US" sz="1100" b="1">
              <a:solidFill>
                <a:schemeClr val="lt1"/>
              </a:solidFill>
              <a:effectLst/>
              <a:latin typeface="+mn-lt"/>
              <a:ea typeface="+mn-ea"/>
              <a:cs typeface="+mn-cs"/>
            </a:rPr>
            <a:t>変更</a:t>
          </a:r>
          <a:r>
            <a:rPr kumimoji="1" lang="ja-JP" altLang="ja-JP" sz="1100" b="1">
              <a:solidFill>
                <a:schemeClr val="lt1"/>
              </a:solidFill>
              <a:effectLst/>
              <a:latin typeface="+mn-lt"/>
              <a:ea typeface="+mn-ea"/>
              <a:cs typeface="+mn-cs"/>
            </a:rPr>
            <a:t>協議時</a:t>
          </a:r>
          <a:endParaRPr lang="ja-JP" altLang="ja-JP" sz="11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356870</xdr:colOff>
      <xdr:row>0</xdr:row>
      <xdr:rowOff>54610</xdr:rowOff>
    </xdr:from>
    <xdr:to>
      <xdr:col>3</xdr:col>
      <xdr:colOff>2877047</xdr:colOff>
      <xdr:row>2</xdr:row>
      <xdr:rowOff>8294</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3589020" y="60960"/>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100" b="1">
              <a:solidFill>
                <a:schemeClr val="lt1"/>
              </a:solidFill>
              <a:effectLst/>
              <a:latin typeface="+mn-lt"/>
              <a:ea typeface="+mn-ea"/>
              <a:cs typeface="+mn-cs"/>
            </a:rPr>
            <a:t>令和</a:t>
          </a:r>
          <a:r>
            <a:rPr kumimoji="1" lang="ja-JP" altLang="en-US" sz="1100" b="1">
              <a:solidFill>
                <a:schemeClr val="lt1"/>
              </a:solidFill>
              <a:effectLst/>
              <a:latin typeface="+mn-lt"/>
              <a:ea typeface="+mn-ea"/>
              <a:cs typeface="+mn-cs"/>
            </a:rPr>
            <a:t>７</a:t>
          </a:r>
          <a:r>
            <a:rPr kumimoji="1" lang="ja-JP" altLang="ja-JP" sz="1100" b="1">
              <a:solidFill>
                <a:schemeClr val="lt1"/>
              </a:solidFill>
              <a:effectLst/>
              <a:latin typeface="+mn-lt"/>
              <a:ea typeface="+mn-ea"/>
              <a:cs typeface="+mn-cs"/>
            </a:rPr>
            <a:t>年度評価加算</a:t>
          </a:r>
          <a:r>
            <a:rPr kumimoji="1" lang="ja-JP" altLang="en-US" sz="1100" b="1">
              <a:solidFill>
                <a:schemeClr val="lt1"/>
              </a:solidFill>
              <a:effectLst/>
              <a:latin typeface="+mn-lt"/>
              <a:ea typeface="+mn-ea"/>
              <a:cs typeface="+mn-cs"/>
            </a:rPr>
            <a:t>変更</a:t>
          </a:r>
          <a:r>
            <a:rPr kumimoji="1" lang="ja-JP" altLang="ja-JP" sz="1100" b="1">
              <a:solidFill>
                <a:schemeClr val="lt1"/>
              </a:solidFill>
              <a:effectLst/>
              <a:latin typeface="+mn-lt"/>
              <a:ea typeface="+mn-ea"/>
              <a:cs typeface="+mn-cs"/>
            </a:rPr>
            <a:t>協議時</a:t>
          </a:r>
          <a:endParaRPr lang="ja-JP" altLang="ja-JP" sz="11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430696</xdr:colOff>
      <xdr:row>0</xdr:row>
      <xdr:rowOff>99392</xdr:rowOff>
    </xdr:from>
    <xdr:to>
      <xdr:col>8</xdr:col>
      <xdr:colOff>490938</xdr:colOff>
      <xdr:row>1</xdr:row>
      <xdr:rowOff>144185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3710609" y="99392"/>
          <a:ext cx="2520177" cy="33468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100" b="1">
              <a:solidFill>
                <a:schemeClr val="lt1"/>
              </a:solidFill>
              <a:effectLst/>
              <a:latin typeface="+mn-lt"/>
              <a:ea typeface="+mn-ea"/>
              <a:cs typeface="+mn-cs"/>
            </a:rPr>
            <a:t>令和</a:t>
          </a:r>
          <a:r>
            <a:rPr kumimoji="1" lang="ja-JP" altLang="en-US" sz="1100" b="1">
              <a:solidFill>
                <a:schemeClr val="lt1"/>
              </a:solidFill>
              <a:effectLst/>
              <a:latin typeface="+mn-lt"/>
              <a:ea typeface="+mn-ea"/>
              <a:cs typeface="+mn-cs"/>
            </a:rPr>
            <a:t>７</a:t>
          </a:r>
          <a:r>
            <a:rPr kumimoji="1" lang="ja-JP" altLang="ja-JP" sz="1100" b="1">
              <a:solidFill>
                <a:schemeClr val="lt1"/>
              </a:solidFill>
              <a:effectLst/>
              <a:latin typeface="+mn-lt"/>
              <a:ea typeface="+mn-ea"/>
              <a:cs typeface="+mn-cs"/>
            </a:rPr>
            <a:t>年度評価加算</a:t>
          </a:r>
          <a:r>
            <a:rPr kumimoji="1" lang="ja-JP" altLang="en-US" sz="1100" b="1">
              <a:solidFill>
                <a:schemeClr val="lt1"/>
              </a:solidFill>
              <a:effectLst/>
              <a:latin typeface="+mn-lt"/>
              <a:ea typeface="+mn-ea"/>
              <a:cs typeface="+mn-cs"/>
            </a:rPr>
            <a:t>変更</a:t>
          </a:r>
          <a:r>
            <a:rPr kumimoji="1" lang="ja-JP" altLang="ja-JP" sz="1100" b="1">
              <a:solidFill>
                <a:schemeClr val="lt1"/>
              </a:solidFill>
              <a:effectLst/>
              <a:latin typeface="+mn-lt"/>
              <a:ea typeface="+mn-ea"/>
              <a:cs typeface="+mn-cs"/>
            </a:rPr>
            <a:t>協議時</a:t>
          </a:r>
          <a:endParaRPr lang="ja-JP" altLang="ja-JP" sz="11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1154206</xdr:colOff>
      <xdr:row>0</xdr:row>
      <xdr:rowOff>71718</xdr:rowOff>
    </xdr:from>
    <xdr:to>
      <xdr:col>2</xdr:col>
      <xdr:colOff>4327359</xdr:colOff>
      <xdr:row>2</xdr:row>
      <xdr:rowOff>197224</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577853" y="71718"/>
          <a:ext cx="3173153" cy="517712"/>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195954</xdr:colOff>
      <xdr:row>1</xdr:row>
      <xdr:rowOff>89646</xdr:rowOff>
    </xdr:from>
    <xdr:to>
      <xdr:col>8</xdr:col>
      <xdr:colOff>906697</xdr:colOff>
      <xdr:row>2</xdr:row>
      <xdr:rowOff>242046</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6257365" y="259975"/>
          <a:ext cx="3008245" cy="537883"/>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3511826" y="79513"/>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100" b="1">
              <a:solidFill>
                <a:schemeClr val="lt1"/>
              </a:solidFill>
              <a:effectLst/>
              <a:latin typeface="+mn-lt"/>
              <a:ea typeface="+mn-ea"/>
              <a:cs typeface="+mn-cs"/>
            </a:rPr>
            <a:t>令和</a:t>
          </a:r>
          <a:r>
            <a:rPr kumimoji="1" lang="ja-JP" altLang="en-US" sz="1100" b="1">
              <a:solidFill>
                <a:schemeClr val="lt1"/>
              </a:solidFill>
              <a:effectLst/>
              <a:latin typeface="+mn-lt"/>
              <a:ea typeface="+mn-ea"/>
              <a:cs typeface="+mn-cs"/>
            </a:rPr>
            <a:t>７</a:t>
          </a:r>
          <a:r>
            <a:rPr kumimoji="1" lang="ja-JP" altLang="ja-JP" sz="1100" b="1">
              <a:solidFill>
                <a:schemeClr val="lt1"/>
              </a:solidFill>
              <a:effectLst/>
              <a:latin typeface="+mn-lt"/>
              <a:ea typeface="+mn-ea"/>
              <a:cs typeface="+mn-cs"/>
            </a:rPr>
            <a:t>年度評価加算</a:t>
          </a:r>
          <a:r>
            <a:rPr kumimoji="1" lang="ja-JP" altLang="en-US" sz="1100" b="1">
              <a:solidFill>
                <a:schemeClr val="lt1"/>
              </a:solidFill>
              <a:effectLst/>
              <a:latin typeface="+mn-lt"/>
              <a:ea typeface="+mn-ea"/>
              <a:cs typeface="+mn-cs"/>
            </a:rPr>
            <a:t>変更</a:t>
          </a:r>
          <a:r>
            <a:rPr kumimoji="1" lang="ja-JP" altLang="ja-JP" sz="1100" b="1">
              <a:solidFill>
                <a:schemeClr val="lt1"/>
              </a:solidFill>
              <a:effectLst/>
              <a:latin typeface="+mn-lt"/>
              <a:ea typeface="+mn-ea"/>
              <a:cs typeface="+mn-cs"/>
            </a:rPr>
            <a:t>協議時</a:t>
          </a:r>
          <a:endParaRPr lang="ja-JP" altLang="ja-JP" sz="11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496957</xdr:colOff>
      <xdr:row>0</xdr:row>
      <xdr:rowOff>85146</xdr:rowOff>
    </xdr:from>
    <xdr:to>
      <xdr:col>8</xdr:col>
      <xdr:colOff>554936</xdr:colOff>
      <xdr:row>1</xdr:row>
      <xdr:rowOff>231985</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3776870" y="85146"/>
          <a:ext cx="2517914" cy="43673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K42"/>
  <sheetViews>
    <sheetView tabSelected="1" view="pageBreakPreview" topLeftCell="B1" zoomScaleNormal="100" zoomScaleSheetLayoutView="100" workbookViewId="0">
      <selection activeCell="G39" sqref="G39"/>
    </sheetView>
  </sheetViews>
  <sheetFormatPr defaultColWidth="8.88671875" defaultRowHeight="13.2" x14ac:dyDescent="0.2"/>
  <cols>
    <col min="1" max="1" width="0" style="1" hidden="1" customWidth="1"/>
    <col min="2" max="2" width="5.33203125" style="1" customWidth="1"/>
    <col min="3" max="3" width="11.109375" style="1" customWidth="1"/>
    <col min="4" max="4" width="3.109375" style="1" customWidth="1"/>
    <col min="5" max="5" width="16.109375" style="1" customWidth="1"/>
    <col min="6" max="6" width="77" style="1" customWidth="1"/>
    <col min="7" max="7" width="18.88671875" style="1" customWidth="1"/>
    <col min="8" max="8" width="16.44140625" style="8" bestFit="1" customWidth="1"/>
    <col min="9" max="10" width="8.88671875" style="1"/>
    <col min="11" max="11" width="0" style="1" hidden="1" customWidth="1"/>
    <col min="12" max="16384" width="8.88671875" style="1"/>
  </cols>
  <sheetData>
    <row r="1" spans="1:10" ht="13.95" customHeight="1" thickBot="1" x14ac:dyDescent="0.25">
      <c r="A1" s="253"/>
      <c r="B1" s="383" t="s">
        <v>542</v>
      </c>
      <c r="C1" s="384"/>
      <c r="D1" s="384"/>
      <c r="E1" s="385"/>
      <c r="F1" s="253"/>
      <c r="G1" s="253"/>
      <c r="H1" s="254"/>
      <c r="I1" s="253"/>
      <c r="J1" s="253"/>
    </row>
    <row r="2" spans="1:10" ht="34.200000000000003" customHeight="1" thickBot="1" x14ac:dyDescent="0.25">
      <c r="A2" s="253"/>
      <c r="B2" s="386"/>
      <c r="C2" s="387"/>
      <c r="D2" s="387"/>
      <c r="E2" s="388"/>
      <c r="F2" s="253"/>
      <c r="G2" s="255" t="s">
        <v>89</v>
      </c>
      <c r="H2" s="254"/>
      <c r="I2" s="253"/>
      <c r="J2" s="253"/>
    </row>
    <row r="3" spans="1:10" ht="14.4" customHeight="1" thickTop="1" thickBot="1" x14ac:dyDescent="0.25">
      <c r="A3" s="253"/>
      <c r="B3" s="389"/>
      <c r="C3" s="390"/>
      <c r="D3" s="390"/>
      <c r="E3" s="391"/>
      <c r="F3" s="253"/>
      <c r="G3" s="374" t="str">
        <f>IF(施設区分!Q13&lt;70, IF(施設区分!Q12="１．特別区・市・西多摩", "①", IF(施設区分!Q12="２．島しょ地域","③","エラー")), IF(施設区分!Q12="１．特別区・市・西多摩", "②", IF(施設区分!Q12="２．島しょ地域", "④", "エラー")))</f>
        <v>エラー</v>
      </c>
      <c r="H3" s="254"/>
      <c r="I3" s="253"/>
      <c r="J3" s="253"/>
    </row>
    <row r="4" spans="1:10" ht="33" customHeight="1" thickBot="1" x14ac:dyDescent="0.25">
      <c r="A4" s="253"/>
      <c r="B4" s="380" t="s">
        <v>541</v>
      </c>
      <c r="C4" s="380"/>
      <c r="D4" s="380"/>
      <c r="E4" s="380"/>
      <c r="F4" s="380"/>
      <c r="G4" s="375"/>
      <c r="H4" s="254"/>
      <c r="I4" s="253"/>
      <c r="J4" s="253"/>
    </row>
    <row r="5" spans="1:10" ht="14.4" x14ac:dyDescent="0.2">
      <c r="A5" s="253"/>
      <c r="B5" s="256"/>
      <c r="C5" s="256"/>
      <c r="D5" s="256"/>
      <c r="E5" s="256"/>
      <c r="F5" s="256"/>
      <c r="G5" s="253"/>
      <c r="H5" s="254"/>
      <c r="I5" s="253"/>
      <c r="J5" s="253"/>
    </row>
    <row r="6" spans="1:10" ht="15" thickBot="1" x14ac:dyDescent="0.25">
      <c r="A6" s="253"/>
      <c r="B6" s="257" t="s">
        <v>37</v>
      </c>
      <c r="C6" s="257"/>
      <c r="D6" s="257"/>
      <c r="E6" s="257"/>
      <c r="F6" s="257"/>
      <c r="G6" s="253"/>
      <c r="H6" s="254"/>
      <c r="I6" s="253"/>
      <c r="J6" s="253"/>
    </row>
    <row r="7" spans="1:10" ht="30" customHeight="1" x14ac:dyDescent="0.2">
      <c r="A7" s="253"/>
      <c r="B7" s="381" t="s">
        <v>62</v>
      </c>
      <c r="C7" s="414" t="s">
        <v>9</v>
      </c>
      <c r="D7" s="415"/>
      <c r="E7" s="416"/>
      <c r="F7" s="414" t="s">
        <v>11</v>
      </c>
      <c r="G7" s="402" t="s">
        <v>68</v>
      </c>
      <c r="H7" s="412" t="s">
        <v>88</v>
      </c>
      <c r="I7" s="253"/>
      <c r="J7" s="253"/>
    </row>
    <row r="8" spans="1:10" ht="45.6" customHeight="1" thickBot="1" x14ac:dyDescent="0.25">
      <c r="A8" s="253"/>
      <c r="B8" s="382"/>
      <c r="C8" s="417"/>
      <c r="D8" s="418"/>
      <c r="E8" s="419"/>
      <c r="F8" s="417"/>
      <c r="G8" s="403"/>
      <c r="H8" s="413"/>
      <c r="I8" s="253"/>
      <c r="J8" s="253"/>
    </row>
    <row r="9" spans="1:10" ht="64.95" customHeight="1" thickTop="1" x14ac:dyDescent="0.2">
      <c r="A9" s="253"/>
      <c r="B9" s="258" t="s">
        <v>69</v>
      </c>
      <c r="C9" s="392" t="s">
        <v>10</v>
      </c>
      <c r="D9" s="399" t="s">
        <v>294</v>
      </c>
      <c r="E9" s="400"/>
      <c r="F9" s="259" t="s">
        <v>425</v>
      </c>
      <c r="G9" s="260" t="b">
        <f>IF($G$3="①",5,IF($G$3="②",5,IF($G$3="③",5,IF($G$3="④",5))))</f>
        <v>0</v>
      </c>
      <c r="H9" s="261">
        <f>'2-1'!O24</f>
        <v>0</v>
      </c>
      <c r="I9" s="253"/>
      <c r="J9" s="253"/>
    </row>
    <row r="10" spans="1:10" ht="58.95" customHeight="1" x14ac:dyDescent="0.2">
      <c r="A10" s="253"/>
      <c r="B10" s="262" t="s">
        <v>70</v>
      </c>
      <c r="C10" s="376"/>
      <c r="D10" s="377" t="s">
        <v>393</v>
      </c>
      <c r="E10" s="378"/>
      <c r="F10" s="263" t="s">
        <v>428</v>
      </c>
      <c r="G10" s="260" t="b">
        <f>IF($G$3="①",2,IF($G$3="②",2,IF($G$3="③",2,IF($G$3="④",2))))</f>
        <v>0</v>
      </c>
      <c r="H10" s="261">
        <f>'2-2'!X14</f>
        <v>0</v>
      </c>
      <c r="I10" s="253"/>
      <c r="J10" s="253"/>
    </row>
    <row r="11" spans="1:10" ht="73.2" customHeight="1" x14ac:dyDescent="0.2">
      <c r="A11" s="253"/>
      <c r="B11" s="262" t="s">
        <v>71</v>
      </c>
      <c r="C11" s="376"/>
      <c r="D11" s="399" t="s">
        <v>394</v>
      </c>
      <c r="E11" s="400"/>
      <c r="F11" s="263" t="s">
        <v>426</v>
      </c>
      <c r="G11" s="260" t="b">
        <f>IF($G$3="①",2,IF($G$3="②",2,IF($G$3="③",2,IF($G$3="④",2))))</f>
        <v>0</v>
      </c>
      <c r="H11" s="261" t="e">
        <f>'2-3'!X15</f>
        <v>#DIV/0!</v>
      </c>
      <c r="I11" s="253"/>
      <c r="J11" s="253"/>
    </row>
    <row r="12" spans="1:10" ht="55.95" customHeight="1" x14ac:dyDescent="0.2">
      <c r="A12" s="253"/>
      <c r="B12" s="262" t="s">
        <v>284</v>
      </c>
      <c r="C12" s="376"/>
      <c r="D12" s="399" t="s">
        <v>395</v>
      </c>
      <c r="E12" s="400"/>
      <c r="F12" s="263" t="s">
        <v>427</v>
      </c>
      <c r="G12" s="260" t="b">
        <f>IF($G$3="①",3,IF($G$3="②",3,IF($G$3="③",3,IF($G$3="④",3))))</f>
        <v>0</v>
      </c>
      <c r="H12" s="261">
        <f>'2-4'!X14</f>
        <v>0</v>
      </c>
      <c r="I12" s="253"/>
      <c r="J12" s="253"/>
    </row>
    <row r="13" spans="1:10" ht="55.95" customHeight="1" x14ac:dyDescent="0.2">
      <c r="A13" s="253"/>
      <c r="B13" s="262" t="s">
        <v>285</v>
      </c>
      <c r="C13" s="376"/>
      <c r="D13" s="377" t="s">
        <v>396</v>
      </c>
      <c r="E13" s="378"/>
      <c r="F13" s="263" t="s">
        <v>429</v>
      </c>
      <c r="G13" s="260" t="b">
        <f>IF($G$3="①",5,IF($G$3="②",5,IF($G$3="③",5,IF($G$3="④",5))))</f>
        <v>0</v>
      </c>
      <c r="H13" s="261" t="e">
        <f>'2-5'!X16</f>
        <v>#DIV/0!</v>
      </c>
      <c r="I13" s="253"/>
      <c r="J13" s="253"/>
    </row>
    <row r="14" spans="1:10" ht="60" customHeight="1" x14ac:dyDescent="0.2">
      <c r="A14" s="253"/>
      <c r="B14" s="262" t="s">
        <v>286</v>
      </c>
      <c r="C14" s="376"/>
      <c r="D14" s="399" t="s">
        <v>397</v>
      </c>
      <c r="E14" s="400"/>
      <c r="F14" s="264" t="s">
        <v>430</v>
      </c>
      <c r="G14" s="260" t="b">
        <f>IF($G$3="①",3,IF($G$3="②",3,IF($G$3="③",3,IF($G$3="④",3))))</f>
        <v>0</v>
      </c>
      <c r="H14" s="265">
        <f>'2-6'!X13</f>
        <v>0</v>
      </c>
      <c r="I14" s="253"/>
      <c r="J14" s="253"/>
    </row>
    <row r="15" spans="1:10" ht="64.95" customHeight="1" x14ac:dyDescent="0.2">
      <c r="A15" s="253"/>
      <c r="B15" s="262" t="s">
        <v>287</v>
      </c>
      <c r="C15" s="376"/>
      <c r="D15" s="377" t="s">
        <v>398</v>
      </c>
      <c r="E15" s="378"/>
      <c r="F15" s="263" t="s">
        <v>415</v>
      </c>
      <c r="G15" s="260" t="b">
        <f>IF($G$3="①",5,IF($G$3="②",5,IF($G$3="③",5,IF($G$3="④",5))))</f>
        <v>0</v>
      </c>
      <c r="H15" s="261">
        <f>'2-7'!X13</f>
        <v>0</v>
      </c>
      <c r="I15" s="253"/>
      <c r="J15" s="253"/>
    </row>
    <row r="16" spans="1:10" ht="64.95" customHeight="1" x14ac:dyDescent="0.2">
      <c r="A16" s="253"/>
      <c r="B16" s="262" t="s">
        <v>288</v>
      </c>
      <c r="C16" s="376"/>
      <c r="D16" s="379" t="s">
        <v>399</v>
      </c>
      <c r="E16" s="379"/>
      <c r="F16" s="263" t="s">
        <v>416</v>
      </c>
      <c r="G16" s="260" t="b">
        <f>IF($G$3="①",3,IF($G$3="②",3,IF($G$3="③",3,IF($G$3="④",3))))</f>
        <v>0</v>
      </c>
      <c r="H16" s="261">
        <f>'2-8'!X14</f>
        <v>0</v>
      </c>
      <c r="I16" s="253"/>
      <c r="J16" s="253"/>
    </row>
    <row r="17" spans="1:10" ht="55.95" customHeight="1" x14ac:dyDescent="0.2">
      <c r="A17" s="253"/>
      <c r="B17" s="262" t="s">
        <v>289</v>
      </c>
      <c r="C17" s="376"/>
      <c r="D17" s="379" t="s">
        <v>400</v>
      </c>
      <c r="E17" s="379"/>
      <c r="F17" s="263" t="s">
        <v>417</v>
      </c>
      <c r="G17" s="260" t="b">
        <f>IF($G$3="①",3,IF($G$3="②",3,IF($G$3="③",3,IF($G$3="④",3))))</f>
        <v>0</v>
      </c>
      <c r="H17" s="261">
        <f>'2-9'!X15</f>
        <v>0</v>
      </c>
      <c r="I17" s="253"/>
      <c r="J17" s="253"/>
    </row>
    <row r="18" spans="1:10" ht="55.95" customHeight="1" x14ac:dyDescent="0.2">
      <c r="A18" s="253"/>
      <c r="B18" s="262" t="s">
        <v>290</v>
      </c>
      <c r="C18" s="376"/>
      <c r="D18" s="377" t="s">
        <v>401</v>
      </c>
      <c r="E18" s="378"/>
      <c r="F18" s="266" t="s">
        <v>431</v>
      </c>
      <c r="G18" s="260" t="b">
        <f>IF($G$3="①",2,IF($G$3="②",2,IF($G$3="③",2,IF($G$3="④",2))))</f>
        <v>0</v>
      </c>
      <c r="H18" s="261">
        <f>'2-10'!X14</f>
        <v>0</v>
      </c>
      <c r="I18" s="253"/>
      <c r="J18" s="253"/>
    </row>
    <row r="19" spans="1:10" ht="57" customHeight="1" x14ac:dyDescent="0.2">
      <c r="A19" s="253"/>
      <c r="B19" s="267" t="s">
        <v>291</v>
      </c>
      <c r="C19" s="376"/>
      <c r="D19" s="377" t="s">
        <v>402</v>
      </c>
      <c r="E19" s="378"/>
      <c r="F19" s="263" t="s">
        <v>432</v>
      </c>
      <c r="G19" s="260" t="b">
        <f>IF($G$3="①",6,IF($G$3="②",3,IF($G$3="③",6,IF($G$3="④",3))))</f>
        <v>0</v>
      </c>
      <c r="H19" s="261">
        <f>'2-11'!X12</f>
        <v>0</v>
      </c>
      <c r="I19" s="253"/>
      <c r="J19" s="253"/>
    </row>
    <row r="20" spans="1:10" ht="52.95" customHeight="1" x14ac:dyDescent="0.2">
      <c r="A20" s="253"/>
      <c r="B20" s="258" t="s">
        <v>433</v>
      </c>
      <c r="C20" s="376"/>
      <c r="D20" s="397" t="s">
        <v>404</v>
      </c>
      <c r="E20" s="398"/>
      <c r="F20" s="268" t="s">
        <v>434</v>
      </c>
      <c r="G20" s="260" t="b">
        <f>IF($G$3="①",0,IF($G$3="②",0,IF($G$3="③",10,IF($G$3="④",10))))</f>
        <v>0</v>
      </c>
      <c r="H20" s="269">
        <f>'2-12'!X14</f>
        <v>0</v>
      </c>
      <c r="I20" s="253"/>
      <c r="J20" s="253"/>
    </row>
    <row r="21" spans="1:10" ht="64.95" customHeight="1" thickBot="1" x14ac:dyDescent="0.25">
      <c r="A21" s="253"/>
      <c r="B21" s="270" t="s">
        <v>72</v>
      </c>
      <c r="C21" s="393"/>
      <c r="D21" s="407"/>
      <c r="E21" s="408"/>
      <c r="F21" s="266" t="s">
        <v>418</v>
      </c>
      <c r="G21" s="271" t="b">
        <f>IF($G$3="①",0,IF($G$3="②",0,IF($G$3="③",8,IF($G$3="④",8))))</f>
        <v>0</v>
      </c>
      <c r="H21" s="272">
        <f>'2-13'!X14</f>
        <v>0</v>
      </c>
      <c r="I21" s="253"/>
      <c r="J21" s="253"/>
    </row>
    <row r="22" spans="1:10" ht="45.6" customHeight="1" x14ac:dyDescent="0.2">
      <c r="A22" s="253"/>
      <c r="B22" s="394" t="s">
        <v>73</v>
      </c>
      <c r="C22" s="376" t="s">
        <v>414</v>
      </c>
      <c r="D22" s="420" t="s">
        <v>405</v>
      </c>
      <c r="E22" s="421"/>
      <c r="F22" s="273" t="s">
        <v>438</v>
      </c>
      <c r="G22" s="274" t="b">
        <f>IF($G$3="①",4,IF($G$3="②",4,IF($G$3="③",4,IF($G$3="④",4))))</f>
        <v>0</v>
      </c>
      <c r="H22" s="372">
        <f>'2-14'!X13</f>
        <v>0</v>
      </c>
      <c r="I22" s="253"/>
      <c r="J22" s="253"/>
    </row>
    <row r="23" spans="1:10" ht="45.6" customHeight="1" x14ac:dyDescent="0.2">
      <c r="A23" s="253"/>
      <c r="B23" s="395"/>
      <c r="C23" s="376"/>
      <c r="D23" s="399"/>
      <c r="E23" s="400"/>
      <c r="F23" s="259" t="s">
        <v>439</v>
      </c>
      <c r="G23" s="276" t="b">
        <f>IF($G$3="①",8,IF($G$3="②",8,IF($G$3="③",8,IF($G$3="④",8))))</f>
        <v>0</v>
      </c>
      <c r="H23" s="371"/>
      <c r="I23" s="253"/>
      <c r="J23" s="253"/>
    </row>
    <row r="24" spans="1:10" ht="45.6" customHeight="1" x14ac:dyDescent="0.2">
      <c r="A24" s="253"/>
      <c r="B24" s="262" t="s">
        <v>74</v>
      </c>
      <c r="C24" s="376"/>
      <c r="D24" s="377" t="s">
        <v>406</v>
      </c>
      <c r="E24" s="378"/>
      <c r="F24" s="278" t="s">
        <v>419</v>
      </c>
      <c r="G24" s="276" t="b">
        <f>IF($G$3="①",6,IF($G$3="②",3,IF($G$3="③",6,IF($G$3="④",3))))</f>
        <v>0</v>
      </c>
      <c r="H24" s="261">
        <f>'2-15'!X12</f>
        <v>0</v>
      </c>
      <c r="I24" s="253"/>
      <c r="J24" s="253"/>
    </row>
    <row r="25" spans="1:10" ht="70.2" customHeight="1" x14ac:dyDescent="0.2">
      <c r="A25" s="253"/>
      <c r="B25" s="396" t="s">
        <v>435</v>
      </c>
      <c r="C25" s="376"/>
      <c r="D25" s="397" t="s">
        <v>436</v>
      </c>
      <c r="E25" s="398"/>
      <c r="F25" s="278" t="s">
        <v>440</v>
      </c>
      <c r="G25" s="260" t="b">
        <f>IF($G$3="①",3,IF($G$3="②",3,IF($G$3="③",3,IF($G$3="④",3))))</f>
        <v>0</v>
      </c>
      <c r="H25" s="370">
        <f>'2-16'!X13</f>
        <v>0</v>
      </c>
      <c r="I25" s="253"/>
      <c r="J25" s="253"/>
    </row>
    <row r="26" spans="1:10" ht="70.2" customHeight="1" thickBot="1" x14ac:dyDescent="0.25">
      <c r="A26" s="253"/>
      <c r="B26" s="395"/>
      <c r="C26" s="376"/>
      <c r="D26" s="399"/>
      <c r="E26" s="400"/>
      <c r="F26" s="280" t="s">
        <v>441</v>
      </c>
      <c r="G26" s="281" t="b">
        <f>IF($G$3="①",5,IF($G$3="②",5,IF($G$3="③",5,IF($G$3="④",5))))</f>
        <v>0</v>
      </c>
      <c r="H26" s="371"/>
      <c r="I26" s="253"/>
      <c r="J26" s="253"/>
    </row>
    <row r="27" spans="1:10" ht="45.6" customHeight="1" x14ac:dyDescent="0.2">
      <c r="A27" s="253"/>
      <c r="B27" s="262" t="s">
        <v>293</v>
      </c>
      <c r="C27" s="376"/>
      <c r="D27" s="377" t="s">
        <v>407</v>
      </c>
      <c r="E27" s="378"/>
      <c r="F27" s="259" t="s">
        <v>437</v>
      </c>
      <c r="G27" s="260" t="b">
        <f>IF($G$3="①",5,IF($G$3="②",5,IF($G$3="③",5,IF($G$3="④",5))))</f>
        <v>0</v>
      </c>
      <c r="H27" s="261">
        <f>'2-17'!X13</f>
        <v>0</v>
      </c>
      <c r="I27" s="253"/>
      <c r="J27" s="253"/>
    </row>
    <row r="28" spans="1:10" ht="64.95" customHeight="1" x14ac:dyDescent="0.2">
      <c r="A28" s="253"/>
      <c r="B28" s="396" t="s">
        <v>76</v>
      </c>
      <c r="C28" s="376"/>
      <c r="D28" s="397" t="s">
        <v>292</v>
      </c>
      <c r="E28" s="398"/>
      <c r="F28" s="282" t="s">
        <v>420</v>
      </c>
      <c r="G28" s="260" t="b">
        <f>IF($G$3="①",10,IF($G$3="②",3,IF($G$3="③",10,IF($G$3="④",3))))</f>
        <v>0</v>
      </c>
      <c r="H28" s="370">
        <f>'2-18'!X13</f>
        <v>0</v>
      </c>
      <c r="I28" s="253"/>
      <c r="J28" s="253"/>
    </row>
    <row r="29" spans="1:10" ht="64.95" customHeight="1" x14ac:dyDescent="0.2">
      <c r="A29" s="253"/>
      <c r="B29" s="409"/>
      <c r="C29" s="376"/>
      <c r="D29" s="399"/>
      <c r="E29" s="400"/>
      <c r="F29" s="282" t="s">
        <v>421</v>
      </c>
      <c r="G29" s="260" t="b">
        <f>IF($G$3="①",6,IF($G$3="②",2,IF($G$3="③",6,IF($G$3="④",2))))</f>
        <v>0</v>
      </c>
      <c r="H29" s="373"/>
      <c r="I29" s="253"/>
      <c r="J29" s="253"/>
    </row>
    <row r="30" spans="1:10" ht="51" customHeight="1" thickBot="1" x14ac:dyDescent="0.25">
      <c r="A30" s="253"/>
      <c r="B30" s="262" t="s">
        <v>77</v>
      </c>
      <c r="C30" s="376"/>
      <c r="D30" s="376" t="s">
        <v>408</v>
      </c>
      <c r="E30" s="376"/>
      <c r="F30" s="283" t="s">
        <v>422</v>
      </c>
      <c r="G30" s="284" t="b">
        <f>IF($G$3="①",4,IF($G$3="②",4,IF($G$3="③",4,IF($G$3="④",4))))</f>
        <v>0</v>
      </c>
      <c r="H30" s="279">
        <f>'2-19'!X12</f>
        <v>0</v>
      </c>
      <c r="I30" s="253"/>
      <c r="J30" s="253"/>
    </row>
    <row r="31" spans="1:10" ht="51" customHeight="1" x14ac:dyDescent="0.2">
      <c r="A31" s="253"/>
      <c r="B31" s="285" t="s">
        <v>245</v>
      </c>
      <c r="C31" s="410" t="s">
        <v>413</v>
      </c>
      <c r="D31" s="422" t="s">
        <v>442</v>
      </c>
      <c r="E31" s="423"/>
      <c r="F31" s="286" t="s">
        <v>443</v>
      </c>
      <c r="G31" s="287" t="b">
        <f>IF($G$3="①",5,IF($G$3="②",5,IF($G$3="③",5,IF($G$3="④",5))))</f>
        <v>0</v>
      </c>
      <c r="H31" s="288">
        <f>'2-20'!K12</f>
        <v>0</v>
      </c>
      <c r="I31" s="253"/>
      <c r="J31" s="253"/>
    </row>
    <row r="32" spans="1:10" ht="51" customHeight="1" x14ac:dyDescent="0.2">
      <c r="A32" s="253"/>
      <c r="B32" s="275" t="s">
        <v>409</v>
      </c>
      <c r="C32" s="376"/>
      <c r="D32" s="377" t="s">
        <v>445</v>
      </c>
      <c r="E32" s="378"/>
      <c r="F32" s="286" t="s">
        <v>446</v>
      </c>
      <c r="G32" s="276" t="b">
        <f>IF($G$3="①",2,IF($G$3="②",2,IF($G$3="③",2,IF($G$3="④",2))))</f>
        <v>0</v>
      </c>
      <c r="H32" s="277">
        <f>'2-21'!K12</f>
        <v>0</v>
      </c>
      <c r="I32" s="253"/>
      <c r="J32" s="253"/>
    </row>
    <row r="33" spans="1:11" ht="51" customHeight="1" x14ac:dyDescent="0.2">
      <c r="A33" s="253"/>
      <c r="B33" s="396" t="s">
        <v>411</v>
      </c>
      <c r="C33" s="376"/>
      <c r="D33" s="397" t="s">
        <v>447</v>
      </c>
      <c r="E33" s="398"/>
      <c r="F33" s="286" t="s">
        <v>448</v>
      </c>
      <c r="G33" s="271" t="b">
        <f>IF($G$3="①",2,IF($G$3="②",2,IF($G$3="③",2,IF($G$3="④",2))))</f>
        <v>0</v>
      </c>
      <c r="H33" s="370">
        <f>'2-22'!X13</f>
        <v>0</v>
      </c>
      <c r="I33" s="253"/>
      <c r="J33" s="253"/>
    </row>
    <row r="34" spans="1:11" ht="51" customHeight="1" x14ac:dyDescent="0.2">
      <c r="A34" s="253"/>
      <c r="B34" s="395"/>
      <c r="C34" s="376"/>
      <c r="D34" s="399"/>
      <c r="E34" s="400"/>
      <c r="F34" s="286" t="s">
        <v>449</v>
      </c>
      <c r="G34" s="276" t="b">
        <f>IF($G$3="①",5,IF($G$3="②",5,IF($G$3="③",5,IF($G$3="④",5))))</f>
        <v>0</v>
      </c>
      <c r="H34" s="371"/>
      <c r="I34" s="253"/>
      <c r="J34" s="253"/>
    </row>
    <row r="35" spans="1:11" ht="51" customHeight="1" x14ac:dyDescent="0.2">
      <c r="A35" s="253"/>
      <c r="B35" s="275" t="s">
        <v>410</v>
      </c>
      <c r="C35" s="376"/>
      <c r="D35" s="377" t="s">
        <v>450</v>
      </c>
      <c r="E35" s="378"/>
      <c r="F35" s="286" t="s">
        <v>451</v>
      </c>
      <c r="G35" s="260" t="b">
        <f>IF($G$3="①",3,IF($G$3="②",3,IF($G$3="③",3,IF($G$3="④",3))))</f>
        <v>0</v>
      </c>
      <c r="H35" s="277">
        <f>'2-23'!X13</f>
        <v>0</v>
      </c>
      <c r="I35" s="253"/>
      <c r="J35" s="253"/>
    </row>
    <row r="36" spans="1:11" ht="51" customHeight="1" x14ac:dyDescent="0.2">
      <c r="A36" s="253"/>
      <c r="B36" s="289" t="s">
        <v>444</v>
      </c>
      <c r="C36" s="376"/>
      <c r="D36" s="397" t="s">
        <v>412</v>
      </c>
      <c r="E36" s="398"/>
      <c r="F36" s="282" t="s">
        <v>423</v>
      </c>
      <c r="G36" s="260" t="b">
        <f>IF($G$3="①",4,IF($G$3="②",2,IF($G$3="③",4,IF($G$3="④",2))))</f>
        <v>0</v>
      </c>
      <c r="H36" s="269">
        <f>'2-24'!X12</f>
        <v>0</v>
      </c>
      <c r="I36" s="253"/>
      <c r="J36" s="253"/>
    </row>
    <row r="37" spans="1:11" ht="64.95" customHeight="1" x14ac:dyDescent="0.2">
      <c r="A37" s="253"/>
      <c r="B37" s="396" t="s">
        <v>452</v>
      </c>
      <c r="C37" s="376"/>
      <c r="D37" s="397" t="s">
        <v>216</v>
      </c>
      <c r="E37" s="398"/>
      <c r="F37" s="290" t="s">
        <v>424</v>
      </c>
      <c r="G37" s="260" t="b">
        <f>IF($G$3="①",10,IF($G$3="②",5,IF($G$3="③",10,IF($G$3="④",5))))</f>
        <v>0</v>
      </c>
      <c r="H37" s="370">
        <f>'2-25'!X14</f>
        <v>0</v>
      </c>
      <c r="I37" s="253"/>
      <c r="J37" s="253"/>
    </row>
    <row r="38" spans="1:11" ht="64.95" customHeight="1" thickBot="1" x14ac:dyDescent="0.25">
      <c r="A38" s="253"/>
      <c r="B38" s="406"/>
      <c r="C38" s="393"/>
      <c r="D38" s="407"/>
      <c r="E38" s="408"/>
      <c r="F38" s="292" t="s">
        <v>454</v>
      </c>
      <c r="G38" s="281" t="b">
        <f>IF($G$3="①",4,IF($G$3="②",2,IF($G$3="③",4,IF($G$3="④",2))))</f>
        <v>0</v>
      </c>
      <c r="H38" s="411"/>
      <c r="I38" s="253"/>
      <c r="J38" s="253"/>
    </row>
    <row r="39" spans="1:11" ht="64.95" customHeight="1" thickBot="1" x14ac:dyDescent="0.25">
      <c r="A39" s="253"/>
      <c r="B39" s="291" t="s">
        <v>453</v>
      </c>
      <c r="C39" s="393" t="s">
        <v>79</v>
      </c>
      <c r="D39" s="393"/>
      <c r="E39" s="393"/>
      <c r="F39" s="293" t="s">
        <v>455</v>
      </c>
      <c r="G39" s="130"/>
      <c r="H39" s="294">
        <f>G39</f>
        <v>0</v>
      </c>
      <c r="I39" s="253"/>
      <c r="J39" s="253"/>
      <c r="K39" s="103">
        <v>0</v>
      </c>
    </row>
    <row r="40" spans="1:11" ht="24.6" customHeight="1" thickBot="1" x14ac:dyDescent="0.25">
      <c r="A40" s="253"/>
      <c r="B40" s="404" t="s">
        <v>14</v>
      </c>
      <c r="C40" s="405"/>
      <c r="D40" s="405"/>
      <c r="E40" s="405"/>
      <c r="F40" s="405"/>
      <c r="G40" s="295"/>
      <c r="H40" s="296">
        <f>_xlfn.AGGREGATE(9,6,H9:H39)</f>
        <v>0</v>
      </c>
      <c r="I40" s="253"/>
      <c r="J40" s="253"/>
      <c r="K40" s="103">
        <v>-8</v>
      </c>
    </row>
    <row r="41" spans="1:11" ht="13.2" customHeight="1" x14ac:dyDescent="0.2">
      <c r="A41" s="253"/>
      <c r="B41" s="297"/>
      <c r="C41" s="401" t="s">
        <v>78</v>
      </c>
      <c r="D41" s="401"/>
      <c r="E41" s="401"/>
      <c r="F41" s="401"/>
      <c r="G41" s="401"/>
      <c r="H41" s="254"/>
      <c r="I41" s="253"/>
      <c r="J41" s="253"/>
    </row>
    <row r="42" spans="1:11" x14ac:dyDescent="0.2">
      <c r="A42" s="253"/>
      <c r="B42" s="253"/>
      <c r="C42" s="253"/>
      <c r="D42" s="253"/>
      <c r="E42" s="253"/>
      <c r="F42" s="253"/>
      <c r="G42" s="253"/>
      <c r="H42" s="254"/>
    </row>
  </sheetData>
  <sheetProtection algorithmName="SHA-512" hashValue="OgiNFxDGY6ePxRZeX5GL4h5FwbU7WslGSz+qnNf0avIuN3ORINgXHpzUZ1V14o4jEHpfFFwG0ZzB+r3S7PusvQ==" saltValue="78gmx8JlF73ajNJr9ljiLg==" spinCount="100000" sheet="1" selectLockedCells="1"/>
  <dataConsolidate/>
  <mergeCells count="48">
    <mergeCell ref="H37:H38"/>
    <mergeCell ref="H7:H8"/>
    <mergeCell ref="D9:E9"/>
    <mergeCell ref="D10:E10"/>
    <mergeCell ref="D11:E11"/>
    <mergeCell ref="D14:E14"/>
    <mergeCell ref="C7:E8"/>
    <mergeCell ref="F7:F8"/>
    <mergeCell ref="D15:E15"/>
    <mergeCell ref="D12:E12"/>
    <mergeCell ref="D13:E13"/>
    <mergeCell ref="D19:E19"/>
    <mergeCell ref="D20:E21"/>
    <mergeCell ref="D22:E23"/>
    <mergeCell ref="D31:E31"/>
    <mergeCell ref="D36:E36"/>
    <mergeCell ref="C41:G41"/>
    <mergeCell ref="G7:G8"/>
    <mergeCell ref="B40:F40"/>
    <mergeCell ref="B37:B38"/>
    <mergeCell ref="D37:E38"/>
    <mergeCell ref="C39:E39"/>
    <mergeCell ref="B28:B29"/>
    <mergeCell ref="D24:E24"/>
    <mergeCell ref="D27:E27"/>
    <mergeCell ref="D28:E29"/>
    <mergeCell ref="C31:C38"/>
    <mergeCell ref="C22:C30"/>
    <mergeCell ref="D32:E32"/>
    <mergeCell ref="D33:E34"/>
    <mergeCell ref="B33:B34"/>
    <mergeCell ref="D35:E35"/>
    <mergeCell ref="B1:E3"/>
    <mergeCell ref="C9:C21"/>
    <mergeCell ref="B22:B23"/>
    <mergeCell ref="B25:B26"/>
    <mergeCell ref="D25:E26"/>
    <mergeCell ref="D30:E30"/>
    <mergeCell ref="D18:E18"/>
    <mergeCell ref="D16:E16"/>
    <mergeCell ref="D17:E17"/>
    <mergeCell ref="B4:F4"/>
    <mergeCell ref="B7:B8"/>
    <mergeCell ref="H25:H26"/>
    <mergeCell ref="H22:H23"/>
    <mergeCell ref="H33:H34"/>
    <mergeCell ref="H28:H29"/>
    <mergeCell ref="G3:G4"/>
  </mergeCells>
  <phoneticPr fontId="2"/>
  <dataValidations count="1">
    <dataValidation type="list" allowBlank="1" showInputMessage="1" showErrorMessage="1" sqref="G39" xr:uid="{00000000-0002-0000-0000-000000000000}">
      <formula1>$K$39:$K$40</formula1>
    </dataValidation>
  </dataValidations>
  <printOptions horizontalCentered="1"/>
  <pageMargins left="0" right="0" top="0" bottom="0" header="0" footer="0"/>
  <pageSetup paperSize="9" scale="43"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AH24"/>
  <sheetViews>
    <sheetView showGridLines="0" view="pageBreakPreview" zoomScaleNormal="100" zoomScaleSheetLayoutView="100" workbookViewId="0"/>
  </sheetViews>
  <sheetFormatPr defaultColWidth="9" defaultRowHeight="13.2" x14ac:dyDescent="0.2"/>
  <cols>
    <col min="1" max="34" width="2.44140625" style="135" customWidth="1"/>
    <col min="35" max="16384" width="9" style="135"/>
  </cols>
  <sheetData>
    <row r="1" spans="2:34" ht="13.8" thickBot="1" x14ac:dyDescent="0.25"/>
    <row r="2" spans="2:34" ht="19.95" customHeight="1" x14ac:dyDescent="0.2">
      <c r="B2" s="545" t="s">
        <v>554</v>
      </c>
      <c r="C2" s="449"/>
      <c r="D2" s="449"/>
      <c r="E2" s="449"/>
      <c r="F2" s="449"/>
      <c r="G2" s="449"/>
      <c r="H2" s="449"/>
      <c r="I2" s="449"/>
      <c r="J2" s="449"/>
      <c r="K2" s="449"/>
      <c r="L2" s="450"/>
      <c r="P2" s="316" t="s">
        <v>545</v>
      </c>
      <c r="Q2" s="190"/>
      <c r="R2" s="190"/>
      <c r="S2" s="190"/>
      <c r="T2" s="190"/>
      <c r="U2" s="190"/>
      <c r="V2" s="190"/>
      <c r="W2" s="190"/>
      <c r="X2" s="190"/>
      <c r="Y2" s="190"/>
      <c r="Z2" s="190"/>
      <c r="AA2" s="190"/>
      <c r="AB2" s="210"/>
      <c r="AC2" s="190"/>
      <c r="AD2" s="190"/>
      <c r="AE2" s="190"/>
      <c r="AF2" s="190"/>
      <c r="AG2" s="190"/>
      <c r="AH2" s="191"/>
    </row>
    <row r="3" spans="2:34" ht="19.95" customHeight="1" thickBot="1" x14ac:dyDescent="0.25">
      <c r="B3" s="451"/>
      <c r="C3" s="452"/>
      <c r="D3" s="452"/>
      <c r="E3" s="452"/>
      <c r="F3" s="452"/>
      <c r="G3" s="452"/>
      <c r="H3" s="452"/>
      <c r="I3" s="452"/>
      <c r="J3" s="452"/>
      <c r="K3" s="452"/>
      <c r="L3" s="453"/>
      <c r="P3" s="550" t="s">
        <v>555</v>
      </c>
      <c r="Q3" s="551"/>
      <c r="R3" s="551"/>
      <c r="S3" s="551"/>
      <c r="T3" s="551"/>
      <c r="U3" s="551"/>
      <c r="V3" s="551"/>
      <c r="W3" s="551"/>
      <c r="X3" s="551"/>
      <c r="Y3" s="551"/>
      <c r="Z3" s="551"/>
      <c r="AA3" s="551"/>
      <c r="AB3" s="551"/>
      <c r="AC3" s="551"/>
      <c r="AD3" s="551"/>
      <c r="AE3" s="194"/>
      <c r="AF3" s="194"/>
      <c r="AG3" s="194"/>
      <c r="AH3" s="191"/>
    </row>
    <row r="4" spans="2:34" ht="13.5" customHeight="1" thickBot="1" x14ac:dyDescent="0.25">
      <c r="B4" s="454"/>
      <c r="C4" s="455"/>
      <c r="D4" s="455"/>
      <c r="E4" s="455"/>
      <c r="F4" s="455"/>
      <c r="G4" s="455"/>
      <c r="H4" s="455"/>
      <c r="I4" s="455"/>
      <c r="J4" s="455"/>
      <c r="K4" s="455"/>
      <c r="L4" s="456"/>
      <c r="U4" s="212"/>
    </row>
    <row r="5" spans="2:34" x14ac:dyDescent="0.2">
      <c r="U5" s="212"/>
      <c r="V5" s="212"/>
    </row>
    <row r="6" spans="2:34" ht="13.5" customHeight="1" x14ac:dyDescent="0.2">
      <c r="B6" s="457" t="s">
        <v>282</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row>
    <row r="7" spans="2:34"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row>
    <row r="8" spans="2:34" ht="24.75" customHeight="1" x14ac:dyDescent="0.2"/>
    <row r="9" spans="2:34" x14ac:dyDescent="0.2">
      <c r="B9" s="135" t="s">
        <v>467</v>
      </c>
    </row>
    <row r="10" spans="2:34" ht="15" customHeight="1" thickBot="1" x14ac:dyDescent="0.25"/>
    <row r="11" spans="2:34" ht="40.5" customHeight="1" x14ac:dyDescent="0.2">
      <c r="B11" s="524" t="s">
        <v>8</v>
      </c>
      <c r="C11" s="525"/>
      <c r="D11" s="552" t="s">
        <v>468</v>
      </c>
      <c r="E11" s="525"/>
      <c r="F11" s="525"/>
      <c r="G11" s="525"/>
      <c r="H11" s="525"/>
      <c r="I11" s="525"/>
      <c r="J11" s="525"/>
      <c r="K11" s="525"/>
      <c r="L11" s="525"/>
      <c r="M11" s="525"/>
      <c r="N11" s="525"/>
      <c r="O11" s="525"/>
      <c r="P11" s="525"/>
      <c r="Q11" s="525"/>
      <c r="R11" s="525"/>
      <c r="S11" s="525"/>
      <c r="T11" s="525"/>
      <c r="U11" s="525"/>
      <c r="V11" s="525"/>
      <c r="W11" s="553"/>
      <c r="X11" s="559">
        <f>'2-5 別添1'!D5</f>
        <v>0</v>
      </c>
      <c r="Y11" s="559"/>
      <c r="Z11" s="559"/>
      <c r="AA11" s="559"/>
      <c r="AB11" s="559"/>
      <c r="AC11" s="559"/>
      <c r="AD11" s="559"/>
      <c r="AE11" s="554" t="s">
        <v>7</v>
      </c>
      <c r="AF11" s="554"/>
      <c r="AG11" s="555"/>
    </row>
    <row r="12" spans="2:34" ht="40.5" customHeight="1" x14ac:dyDescent="0.2">
      <c r="B12" s="537" t="s">
        <v>26</v>
      </c>
      <c r="C12" s="538"/>
      <c r="D12" s="468" t="s">
        <v>469</v>
      </c>
      <c r="E12" s="558"/>
      <c r="F12" s="558"/>
      <c r="G12" s="558"/>
      <c r="H12" s="558"/>
      <c r="I12" s="558"/>
      <c r="J12" s="558"/>
      <c r="K12" s="558"/>
      <c r="L12" s="558"/>
      <c r="M12" s="558"/>
      <c r="N12" s="558"/>
      <c r="O12" s="558"/>
      <c r="P12" s="558"/>
      <c r="Q12" s="558"/>
      <c r="R12" s="558"/>
      <c r="S12" s="558"/>
      <c r="T12" s="558"/>
      <c r="U12" s="558"/>
      <c r="V12" s="558"/>
      <c r="W12" s="558"/>
      <c r="X12" s="463">
        <f>'2-5 別添1'!D6</f>
        <v>0</v>
      </c>
      <c r="Y12" s="463"/>
      <c r="Z12" s="463"/>
      <c r="AA12" s="463"/>
      <c r="AB12" s="463"/>
      <c r="AC12" s="463"/>
      <c r="AD12" s="463"/>
      <c r="AE12" s="556" t="s">
        <v>7</v>
      </c>
      <c r="AF12" s="556"/>
      <c r="AG12" s="557"/>
    </row>
    <row r="13" spans="2:34" ht="40.5" customHeight="1" x14ac:dyDescent="0.2">
      <c r="B13" s="563" t="s">
        <v>534</v>
      </c>
      <c r="C13" s="564"/>
      <c r="D13" s="468" t="s">
        <v>535</v>
      </c>
      <c r="E13" s="558"/>
      <c r="F13" s="558"/>
      <c r="G13" s="558"/>
      <c r="H13" s="558"/>
      <c r="I13" s="558"/>
      <c r="J13" s="558"/>
      <c r="K13" s="558"/>
      <c r="L13" s="558"/>
      <c r="M13" s="558"/>
      <c r="N13" s="558"/>
      <c r="O13" s="558"/>
      <c r="P13" s="558"/>
      <c r="Q13" s="558"/>
      <c r="R13" s="558"/>
      <c r="S13" s="558"/>
      <c r="T13" s="558"/>
      <c r="U13" s="558"/>
      <c r="V13" s="558"/>
      <c r="W13" s="565"/>
      <c r="X13" s="566"/>
      <c r="Y13" s="567"/>
      <c r="Z13" s="567"/>
      <c r="AA13" s="567"/>
      <c r="AB13" s="567"/>
      <c r="AC13" s="567"/>
      <c r="AD13" s="567"/>
      <c r="AE13" s="567"/>
      <c r="AF13" s="567"/>
      <c r="AG13" s="568"/>
    </row>
    <row r="14" spans="2:34" ht="40.5" customHeight="1" x14ac:dyDescent="0.2">
      <c r="B14" s="505" t="s">
        <v>52</v>
      </c>
      <c r="C14" s="506"/>
      <c r="D14" s="506"/>
      <c r="E14" s="506"/>
      <c r="F14" s="506"/>
      <c r="G14" s="506"/>
      <c r="H14" s="506"/>
      <c r="I14" s="506"/>
      <c r="J14" s="506"/>
      <c r="K14" s="506"/>
      <c r="L14" s="506"/>
      <c r="M14" s="506"/>
      <c r="N14" s="506"/>
      <c r="O14" s="506"/>
      <c r="P14" s="506"/>
      <c r="Q14" s="506"/>
      <c r="R14" s="506"/>
      <c r="S14" s="506"/>
      <c r="T14" s="506"/>
      <c r="U14" s="506"/>
      <c r="V14" s="506"/>
      <c r="W14" s="506"/>
      <c r="X14" s="560" t="e">
        <f>X12/X11</f>
        <v>#DIV/0!</v>
      </c>
      <c r="Y14" s="561"/>
      <c r="Z14" s="561"/>
      <c r="AA14" s="561"/>
      <c r="AB14" s="561"/>
      <c r="AC14" s="561"/>
      <c r="AD14" s="561"/>
      <c r="AE14" s="561"/>
      <c r="AF14" s="561"/>
      <c r="AG14" s="562"/>
    </row>
    <row r="15" spans="2:34" ht="40.5" customHeight="1" x14ac:dyDescent="0.2">
      <c r="B15" s="505" t="s">
        <v>15</v>
      </c>
      <c r="C15" s="506"/>
      <c r="D15" s="506"/>
      <c r="E15" s="506"/>
      <c r="F15" s="506"/>
      <c r="G15" s="506"/>
      <c r="H15" s="506"/>
      <c r="I15" s="506"/>
      <c r="J15" s="506"/>
      <c r="K15" s="506"/>
      <c r="L15" s="506"/>
      <c r="M15" s="506"/>
      <c r="N15" s="506"/>
      <c r="O15" s="506"/>
      <c r="P15" s="506"/>
      <c r="Q15" s="506"/>
      <c r="R15" s="506"/>
      <c r="S15" s="506"/>
      <c r="T15" s="506"/>
      <c r="U15" s="506"/>
      <c r="V15" s="506"/>
      <c r="W15" s="506"/>
      <c r="X15" s="507" t="e">
        <f>IF(X12&gt;X11,"エラー",IF(AND(X13="行っている",X14&gt;=0.85),"算定可","算定不可"))</f>
        <v>#DIV/0!</v>
      </c>
      <c r="Y15" s="507"/>
      <c r="Z15" s="507"/>
      <c r="AA15" s="507"/>
      <c r="AB15" s="507"/>
      <c r="AC15" s="507"/>
      <c r="AD15" s="507"/>
      <c r="AE15" s="507"/>
      <c r="AF15" s="507"/>
      <c r="AG15" s="508"/>
    </row>
    <row r="16" spans="2:34" ht="40.5" customHeight="1" thickBot="1" x14ac:dyDescent="0.25">
      <c r="B16" s="509" t="s">
        <v>16</v>
      </c>
      <c r="C16" s="510"/>
      <c r="D16" s="510"/>
      <c r="E16" s="510"/>
      <c r="F16" s="510"/>
      <c r="G16" s="510"/>
      <c r="H16" s="510"/>
      <c r="I16" s="510"/>
      <c r="J16" s="510"/>
      <c r="K16" s="510"/>
      <c r="L16" s="510"/>
      <c r="M16" s="510"/>
      <c r="N16" s="510"/>
      <c r="O16" s="510"/>
      <c r="P16" s="510"/>
      <c r="Q16" s="510"/>
      <c r="R16" s="510"/>
      <c r="S16" s="510"/>
      <c r="T16" s="510"/>
      <c r="U16" s="510"/>
      <c r="V16" s="510"/>
      <c r="W16" s="510"/>
      <c r="X16" s="511" t="e">
        <f>IF(X15="算定可",5,0)</f>
        <v>#DIV/0!</v>
      </c>
      <c r="Y16" s="512"/>
      <c r="Z16" s="512"/>
      <c r="AA16" s="512"/>
      <c r="AB16" s="512"/>
      <c r="AC16" s="512"/>
      <c r="AD16" s="512"/>
      <c r="AE16" s="512"/>
      <c r="AF16" s="512"/>
      <c r="AG16" s="513"/>
    </row>
    <row r="18" spans="2:5" x14ac:dyDescent="0.2">
      <c r="B18" s="135" t="s">
        <v>28</v>
      </c>
    </row>
    <row r="19" spans="2:5" x14ac:dyDescent="0.2">
      <c r="C19" s="135" t="s">
        <v>53</v>
      </c>
      <c r="E19" s="135" t="s">
        <v>347</v>
      </c>
    </row>
    <row r="20" spans="2:5" x14ac:dyDescent="0.2">
      <c r="E20" s="135" t="s">
        <v>223</v>
      </c>
    </row>
    <row r="21" spans="2:5" x14ac:dyDescent="0.2">
      <c r="C21" s="135" t="s">
        <v>53</v>
      </c>
      <c r="E21" s="135" t="s">
        <v>54</v>
      </c>
    </row>
    <row r="22" spans="2:5" x14ac:dyDescent="0.2">
      <c r="C22" s="135" t="s">
        <v>53</v>
      </c>
      <c r="E22" s="135" t="s">
        <v>55</v>
      </c>
    </row>
    <row r="23" spans="2:5" x14ac:dyDescent="0.2">
      <c r="C23" s="135" t="s">
        <v>53</v>
      </c>
      <c r="E23" s="135" t="s">
        <v>258</v>
      </c>
    </row>
    <row r="24" spans="2:5" x14ac:dyDescent="0.2">
      <c r="C24" s="135" t="s">
        <v>0</v>
      </c>
      <c r="E24" s="135" t="s">
        <v>484</v>
      </c>
    </row>
  </sheetData>
  <sheetProtection algorithmName="SHA-512" hashValue="z+B0AvN7ysEb2snLfZKQMQ44x1n3N/JGDqe98+MgYS68NIt+3TmVpTUwAE/6VVma5t3aN2Dp5u868SoYWOWa4Q==" saltValue="YrdibyXUrehnYKjSHWLqKg==" spinCount="100000" sheet="1" selectLockedCells="1"/>
  <mergeCells count="20">
    <mergeCell ref="X14:AG14"/>
    <mergeCell ref="B16:W16"/>
    <mergeCell ref="B14:W14"/>
    <mergeCell ref="B6:AG7"/>
    <mergeCell ref="B15:W15"/>
    <mergeCell ref="X15:AG15"/>
    <mergeCell ref="B11:C11"/>
    <mergeCell ref="B12:C12"/>
    <mergeCell ref="X16:AG16"/>
    <mergeCell ref="B13:C13"/>
    <mergeCell ref="D13:W13"/>
    <mergeCell ref="X13:AG13"/>
    <mergeCell ref="B2:L4"/>
    <mergeCell ref="P3:AD3"/>
    <mergeCell ref="D11:W11"/>
    <mergeCell ref="AE11:AG11"/>
    <mergeCell ref="AE12:AG12"/>
    <mergeCell ref="D12:W12"/>
    <mergeCell ref="X11:AD11"/>
    <mergeCell ref="X12:AD12"/>
  </mergeCells>
  <phoneticPr fontId="2"/>
  <dataValidations count="1">
    <dataValidation type="list" allowBlank="1" showInputMessage="1" showErrorMessage="1" sqref="X13:AG13" xr:uid="{FB0C2DB4-2D6B-4C96-AB49-2DA5E2124E8D}">
      <formula1>"行っている,行っていない"</formula1>
    </dataValidation>
  </dataValidations>
  <printOptions horizontalCentered="1"/>
  <pageMargins left="0.39370078740157483" right="0.39370078740157483" top="0.59055118110236227" bottom="0.39370078740157483" header="0.19685039370078741" footer="0.19685039370078741"/>
  <pageSetup paperSize="9" scale="10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O264"/>
  <sheetViews>
    <sheetView showGridLines="0" view="pageBreakPreview" zoomScaleNormal="130" zoomScaleSheetLayoutView="100" workbookViewId="0"/>
  </sheetViews>
  <sheetFormatPr defaultRowHeight="13.2" x14ac:dyDescent="0.2"/>
  <cols>
    <col min="1" max="1" width="4.6640625" style="322" customWidth="1"/>
    <col min="2" max="2" width="22.77734375" style="125" customWidth="1"/>
    <col min="3" max="3" width="19.6640625" style="125" customWidth="1"/>
    <col min="4" max="4" width="42.77734375" style="324" customWidth="1"/>
    <col min="5" max="10" width="8.88671875" style="125"/>
    <col min="11" max="11" width="13.77734375" style="125" customWidth="1"/>
    <col min="12" max="12" width="8.88671875" style="125" customWidth="1"/>
    <col min="13" max="16384" width="8.88671875" style="125"/>
  </cols>
  <sheetData>
    <row r="1" spans="1:15" x14ac:dyDescent="0.2">
      <c r="B1" s="323" t="s">
        <v>556</v>
      </c>
    </row>
    <row r="2" spans="1:15" ht="16.95" customHeight="1" x14ac:dyDescent="0.2">
      <c r="B2" s="325" t="s">
        <v>298</v>
      </c>
    </row>
    <row r="3" spans="1:15" ht="11.4" customHeight="1" thickBot="1" x14ac:dyDescent="0.25">
      <c r="B3" s="321"/>
    </row>
    <row r="4" spans="1:15" ht="24.6" customHeight="1" thickBot="1" x14ac:dyDescent="0.25">
      <c r="B4" s="304"/>
      <c r="C4" s="304"/>
      <c r="D4" s="326" t="s">
        <v>14</v>
      </c>
    </row>
    <row r="5" spans="1:15" ht="37.200000000000003" customHeight="1" thickTop="1" x14ac:dyDescent="0.2">
      <c r="B5" s="577" t="s">
        <v>470</v>
      </c>
      <c r="C5" s="578"/>
      <c r="D5" s="336">
        <f>C260</f>
        <v>0</v>
      </c>
    </row>
    <row r="6" spans="1:15" ht="36" customHeight="1" thickBot="1" x14ac:dyDescent="0.25">
      <c r="B6" s="575" t="s">
        <v>471</v>
      </c>
      <c r="C6" s="576"/>
      <c r="D6" s="337">
        <f>D260</f>
        <v>0</v>
      </c>
    </row>
    <row r="7" spans="1:15" x14ac:dyDescent="0.2">
      <c r="B7" s="321"/>
    </row>
    <row r="8" spans="1:15" ht="13.8" thickBot="1" x14ac:dyDescent="0.25">
      <c r="A8" s="327" t="s">
        <v>472</v>
      </c>
      <c r="B8" s="135"/>
    </row>
    <row r="9" spans="1:15" ht="31.95" customHeight="1" thickBot="1" x14ac:dyDescent="0.25">
      <c r="A9" s="328" t="s">
        <v>62</v>
      </c>
      <c r="B9" s="329" t="s">
        <v>46</v>
      </c>
      <c r="C9" s="329" t="s">
        <v>63</v>
      </c>
      <c r="D9" s="330" t="s">
        <v>473</v>
      </c>
      <c r="H9" s="122"/>
      <c r="I9" s="122"/>
      <c r="J9" s="122"/>
      <c r="K9" s="122"/>
      <c r="L9" s="122"/>
      <c r="M9" s="122"/>
      <c r="N9" s="122"/>
      <c r="O9" s="122"/>
    </row>
    <row r="10" spans="1:15" ht="24" customHeight="1" thickTop="1" x14ac:dyDescent="0.2">
      <c r="A10" s="331">
        <v>1</v>
      </c>
      <c r="B10" s="94"/>
      <c r="C10" s="94"/>
      <c r="D10" s="123"/>
      <c r="H10" s="122"/>
      <c r="I10" s="122"/>
      <c r="J10" s="122"/>
      <c r="K10" s="122" t="s">
        <v>64</v>
      </c>
      <c r="L10" s="122" t="s">
        <v>214</v>
      </c>
      <c r="M10" s="122"/>
      <c r="N10" s="122"/>
      <c r="O10" s="122"/>
    </row>
    <row r="11" spans="1:15" ht="24" customHeight="1" x14ac:dyDescent="0.2">
      <c r="A11" s="332">
        <v>2</v>
      </c>
      <c r="B11" s="124"/>
      <c r="C11" s="94"/>
      <c r="D11" s="123"/>
      <c r="H11" s="122"/>
      <c r="I11" s="122" t="s">
        <v>18</v>
      </c>
      <c r="J11" s="122"/>
      <c r="K11" s="122" t="s">
        <v>65</v>
      </c>
      <c r="L11" s="122" t="s">
        <v>217</v>
      </c>
      <c r="M11" s="122"/>
      <c r="N11" s="122"/>
      <c r="O11" s="122"/>
    </row>
    <row r="12" spans="1:15" ht="24" customHeight="1" x14ac:dyDescent="0.2">
      <c r="A12" s="332">
        <v>3</v>
      </c>
      <c r="B12" s="124"/>
      <c r="C12" s="94"/>
      <c r="D12" s="123"/>
      <c r="H12" s="122"/>
      <c r="I12" s="122"/>
      <c r="J12" s="122"/>
      <c r="K12" s="122"/>
      <c r="L12" s="122" t="s">
        <v>215</v>
      </c>
      <c r="M12" s="122"/>
      <c r="N12" s="122"/>
      <c r="O12" s="122"/>
    </row>
    <row r="13" spans="1:15" ht="24" customHeight="1" x14ac:dyDescent="0.2">
      <c r="A13" s="332">
        <v>4</v>
      </c>
      <c r="B13" s="124"/>
      <c r="C13" s="94"/>
      <c r="D13" s="123"/>
      <c r="H13" s="122"/>
      <c r="I13" s="122"/>
      <c r="J13" s="122"/>
      <c r="K13" s="122"/>
      <c r="L13" s="122"/>
      <c r="M13" s="122"/>
      <c r="N13" s="122"/>
      <c r="O13" s="122"/>
    </row>
    <row r="14" spans="1:15" ht="24" customHeight="1" x14ac:dyDescent="0.2">
      <c r="A14" s="332">
        <v>5</v>
      </c>
      <c r="B14" s="124"/>
      <c r="C14" s="94"/>
      <c r="D14" s="123"/>
    </row>
    <row r="15" spans="1:15" ht="24" customHeight="1" x14ac:dyDescent="0.2">
      <c r="A15" s="332">
        <v>6</v>
      </c>
      <c r="B15" s="124"/>
      <c r="C15" s="94"/>
      <c r="D15" s="123"/>
    </row>
    <row r="16" spans="1:15" ht="24" customHeight="1" x14ac:dyDescent="0.2">
      <c r="A16" s="332">
        <v>7</v>
      </c>
      <c r="B16" s="124"/>
      <c r="C16" s="94"/>
      <c r="D16" s="123"/>
    </row>
    <row r="17" spans="1:4" ht="24" customHeight="1" x14ac:dyDescent="0.2">
      <c r="A17" s="332">
        <v>8</v>
      </c>
      <c r="B17" s="124"/>
      <c r="C17" s="94"/>
      <c r="D17" s="123"/>
    </row>
    <row r="18" spans="1:4" ht="24" customHeight="1" x14ac:dyDescent="0.2">
      <c r="A18" s="332">
        <v>9</v>
      </c>
      <c r="B18" s="124"/>
      <c r="C18" s="94"/>
      <c r="D18" s="123"/>
    </row>
    <row r="19" spans="1:4" ht="24" customHeight="1" x14ac:dyDescent="0.2">
      <c r="A19" s="332">
        <v>10</v>
      </c>
      <c r="B19" s="124"/>
      <c r="C19" s="94"/>
      <c r="D19" s="123"/>
    </row>
    <row r="20" spans="1:4" ht="24" customHeight="1" x14ac:dyDescent="0.2">
      <c r="A20" s="332">
        <v>11</v>
      </c>
      <c r="B20" s="124"/>
      <c r="C20" s="94"/>
      <c r="D20" s="123"/>
    </row>
    <row r="21" spans="1:4" ht="24" customHeight="1" x14ac:dyDescent="0.2">
      <c r="A21" s="332">
        <v>12</v>
      </c>
      <c r="B21" s="124"/>
      <c r="C21" s="94"/>
      <c r="D21" s="123"/>
    </row>
    <row r="22" spans="1:4" ht="24" customHeight="1" x14ac:dyDescent="0.2">
      <c r="A22" s="332">
        <v>13</v>
      </c>
      <c r="B22" s="124"/>
      <c r="C22" s="94"/>
      <c r="D22" s="123"/>
    </row>
    <row r="23" spans="1:4" ht="24" customHeight="1" x14ac:dyDescent="0.2">
      <c r="A23" s="332">
        <v>14</v>
      </c>
      <c r="B23" s="124"/>
      <c r="C23" s="94"/>
      <c r="D23" s="123"/>
    </row>
    <row r="24" spans="1:4" ht="24" customHeight="1" x14ac:dyDescent="0.2">
      <c r="A24" s="332">
        <v>15</v>
      </c>
      <c r="B24" s="124"/>
      <c r="C24" s="94"/>
      <c r="D24" s="123"/>
    </row>
    <row r="25" spans="1:4" ht="24" customHeight="1" x14ac:dyDescent="0.2">
      <c r="A25" s="332">
        <v>16</v>
      </c>
      <c r="B25" s="124"/>
      <c r="C25" s="94"/>
      <c r="D25" s="123"/>
    </row>
    <row r="26" spans="1:4" ht="24" customHeight="1" x14ac:dyDescent="0.2">
      <c r="A26" s="332">
        <v>17</v>
      </c>
      <c r="B26" s="124"/>
      <c r="C26" s="94"/>
      <c r="D26" s="123"/>
    </row>
    <row r="27" spans="1:4" ht="24" customHeight="1" x14ac:dyDescent="0.2">
      <c r="A27" s="332">
        <v>18</v>
      </c>
      <c r="B27" s="124"/>
      <c r="C27" s="94"/>
      <c r="D27" s="123"/>
    </row>
    <row r="28" spans="1:4" ht="24" customHeight="1" x14ac:dyDescent="0.2">
      <c r="A28" s="332">
        <v>19</v>
      </c>
      <c r="B28" s="124"/>
      <c r="C28" s="94"/>
      <c r="D28" s="123"/>
    </row>
    <row r="29" spans="1:4" ht="24" customHeight="1" x14ac:dyDescent="0.2">
      <c r="A29" s="332">
        <v>20</v>
      </c>
      <c r="B29" s="124"/>
      <c r="C29" s="94"/>
      <c r="D29" s="123"/>
    </row>
    <row r="30" spans="1:4" ht="24" customHeight="1" x14ac:dyDescent="0.2">
      <c r="A30" s="332">
        <v>21</v>
      </c>
      <c r="B30" s="124"/>
      <c r="C30" s="94"/>
      <c r="D30" s="123"/>
    </row>
    <row r="31" spans="1:4" ht="24" customHeight="1" x14ac:dyDescent="0.2">
      <c r="A31" s="332">
        <v>22</v>
      </c>
      <c r="B31" s="124"/>
      <c r="C31" s="94"/>
      <c r="D31" s="123"/>
    </row>
    <row r="32" spans="1:4" ht="24" customHeight="1" x14ac:dyDescent="0.2">
      <c r="A32" s="332">
        <v>23</v>
      </c>
      <c r="B32" s="124"/>
      <c r="C32" s="94"/>
      <c r="D32" s="123"/>
    </row>
    <row r="33" spans="1:4" ht="24" customHeight="1" x14ac:dyDescent="0.2">
      <c r="A33" s="332">
        <v>24</v>
      </c>
      <c r="B33" s="124"/>
      <c r="C33" s="94"/>
      <c r="D33" s="123"/>
    </row>
    <row r="34" spans="1:4" ht="24" customHeight="1" x14ac:dyDescent="0.2">
      <c r="A34" s="332">
        <v>25</v>
      </c>
      <c r="B34" s="124"/>
      <c r="C34" s="94"/>
      <c r="D34" s="123"/>
    </row>
    <row r="35" spans="1:4" ht="24" customHeight="1" x14ac:dyDescent="0.2">
      <c r="A35" s="332">
        <v>26</v>
      </c>
      <c r="B35" s="124"/>
      <c r="C35" s="94"/>
      <c r="D35" s="123"/>
    </row>
    <row r="36" spans="1:4" ht="24" customHeight="1" x14ac:dyDescent="0.2">
      <c r="A36" s="332">
        <v>27</v>
      </c>
      <c r="B36" s="124"/>
      <c r="C36" s="94"/>
      <c r="D36" s="123"/>
    </row>
    <row r="37" spans="1:4" ht="24" customHeight="1" x14ac:dyDescent="0.2">
      <c r="A37" s="332">
        <v>28</v>
      </c>
      <c r="B37" s="124"/>
      <c r="C37" s="94"/>
      <c r="D37" s="123"/>
    </row>
    <row r="38" spans="1:4" ht="24" customHeight="1" x14ac:dyDescent="0.2">
      <c r="A38" s="332">
        <v>29</v>
      </c>
      <c r="B38" s="124"/>
      <c r="C38" s="94"/>
      <c r="D38" s="123"/>
    </row>
    <row r="39" spans="1:4" ht="24" customHeight="1" x14ac:dyDescent="0.2">
      <c r="A39" s="332">
        <v>30</v>
      </c>
      <c r="B39" s="124"/>
      <c r="C39" s="94"/>
      <c r="D39" s="123"/>
    </row>
    <row r="40" spans="1:4" ht="24" customHeight="1" x14ac:dyDescent="0.2">
      <c r="A40" s="332">
        <v>31</v>
      </c>
      <c r="B40" s="124"/>
      <c r="C40" s="94"/>
      <c r="D40" s="123"/>
    </row>
    <row r="41" spans="1:4" ht="24" customHeight="1" x14ac:dyDescent="0.2">
      <c r="A41" s="332">
        <v>32</v>
      </c>
      <c r="B41" s="124"/>
      <c r="C41" s="94"/>
      <c r="D41" s="123"/>
    </row>
    <row r="42" spans="1:4" ht="24" customHeight="1" x14ac:dyDescent="0.2">
      <c r="A42" s="332">
        <v>33</v>
      </c>
      <c r="B42" s="124"/>
      <c r="C42" s="94"/>
      <c r="D42" s="123"/>
    </row>
    <row r="43" spans="1:4" ht="24" customHeight="1" x14ac:dyDescent="0.2">
      <c r="A43" s="332">
        <v>34</v>
      </c>
      <c r="B43" s="124"/>
      <c r="C43" s="94"/>
      <c r="D43" s="123"/>
    </row>
    <row r="44" spans="1:4" ht="24" customHeight="1" x14ac:dyDescent="0.2">
      <c r="A44" s="332">
        <v>35</v>
      </c>
      <c r="B44" s="124"/>
      <c r="C44" s="94"/>
      <c r="D44" s="123"/>
    </row>
    <row r="45" spans="1:4" ht="24" customHeight="1" x14ac:dyDescent="0.2">
      <c r="A45" s="332">
        <v>36</v>
      </c>
      <c r="B45" s="124"/>
      <c r="C45" s="94"/>
      <c r="D45" s="123"/>
    </row>
    <row r="46" spans="1:4" ht="24" customHeight="1" x14ac:dyDescent="0.2">
      <c r="A46" s="332">
        <v>37</v>
      </c>
      <c r="B46" s="124"/>
      <c r="C46" s="94"/>
      <c r="D46" s="123"/>
    </row>
    <row r="47" spans="1:4" ht="24" customHeight="1" x14ac:dyDescent="0.2">
      <c r="A47" s="332">
        <v>38</v>
      </c>
      <c r="B47" s="124"/>
      <c r="C47" s="94"/>
      <c r="D47" s="123"/>
    </row>
    <row r="48" spans="1:4" ht="24" customHeight="1" x14ac:dyDescent="0.2">
      <c r="A48" s="332">
        <v>39</v>
      </c>
      <c r="B48" s="124"/>
      <c r="C48" s="94"/>
      <c r="D48" s="123"/>
    </row>
    <row r="49" spans="1:4" ht="24" customHeight="1" x14ac:dyDescent="0.2">
      <c r="A49" s="332">
        <v>40</v>
      </c>
      <c r="B49" s="124"/>
      <c r="C49" s="94"/>
      <c r="D49" s="123"/>
    </row>
    <row r="50" spans="1:4" ht="24" customHeight="1" x14ac:dyDescent="0.2">
      <c r="A50" s="332">
        <v>41</v>
      </c>
      <c r="B50" s="124"/>
      <c r="C50" s="94"/>
      <c r="D50" s="123"/>
    </row>
    <row r="51" spans="1:4" ht="24" customHeight="1" x14ac:dyDescent="0.2">
      <c r="A51" s="332">
        <v>42</v>
      </c>
      <c r="B51" s="124"/>
      <c r="C51" s="94"/>
      <c r="D51" s="123"/>
    </row>
    <row r="52" spans="1:4" ht="24" customHeight="1" x14ac:dyDescent="0.2">
      <c r="A52" s="332">
        <v>43</v>
      </c>
      <c r="B52" s="124"/>
      <c r="C52" s="94"/>
      <c r="D52" s="123"/>
    </row>
    <row r="53" spans="1:4" ht="24" customHeight="1" x14ac:dyDescent="0.2">
      <c r="A53" s="332">
        <v>44</v>
      </c>
      <c r="B53" s="124"/>
      <c r="C53" s="94"/>
      <c r="D53" s="123"/>
    </row>
    <row r="54" spans="1:4" ht="24" customHeight="1" x14ac:dyDescent="0.2">
      <c r="A54" s="332">
        <v>45</v>
      </c>
      <c r="B54" s="124"/>
      <c r="C54" s="94"/>
      <c r="D54" s="123"/>
    </row>
    <row r="55" spans="1:4" ht="24" customHeight="1" x14ac:dyDescent="0.2">
      <c r="A55" s="332">
        <v>46</v>
      </c>
      <c r="B55" s="124"/>
      <c r="C55" s="94"/>
      <c r="D55" s="123"/>
    </row>
    <row r="56" spans="1:4" ht="24" customHeight="1" x14ac:dyDescent="0.2">
      <c r="A56" s="332">
        <v>47</v>
      </c>
      <c r="B56" s="124"/>
      <c r="C56" s="94"/>
      <c r="D56" s="123"/>
    </row>
    <row r="57" spans="1:4" ht="24" customHeight="1" x14ac:dyDescent="0.2">
      <c r="A57" s="332">
        <v>48</v>
      </c>
      <c r="B57" s="124"/>
      <c r="C57" s="94"/>
      <c r="D57" s="123"/>
    </row>
    <row r="58" spans="1:4" ht="24" customHeight="1" x14ac:dyDescent="0.2">
      <c r="A58" s="332">
        <v>49</v>
      </c>
      <c r="B58" s="124"/>
      <c r="C58" s="94"/>
      <c r="D58" s="123"/>
    </row>
    <row r="59" spans="1:4" ht="24" customHeight="1" x14ac:dyDescent="0.2">
      <c r="A59" s="332">
        <v>50</v>
      </c>
      <c r="B59" s="124"/>
      <c r="C59" s="94"/>
      <c r="D59" s="123"/>
    </row>
    <row r="60" spans="1:4" ht="24" customHeight="1" x14ac:dyDescent="0.2">
      <c r="A60" s="332">
        <v>51</v>
      </c>
      <c r="B60" s="124"/>
      <c r="C60" s="94"/>
      <c r="D60" s="123"/>
    </row>
    <row r="61" spans="1:4" ht="24" customHeight="1" x14ac:dyDescent="0.2">
      <c r="A61" s="332">
        <v>52</v>
      </c>
      <c r="B61" s="124"/>
      <c r="C61" s="94"/>
      <c r="D61" s="123"/>
    </row>
    <row r="62" spans="1:4" ht="24" customHeight="1" x14ac:dyDescent="0.2">
      <c r="A62" s="332">
        <v>53</v>
      </c>
      <c r="B62" s="124"/>
      <c r="C62" s="94"/>
      <c r="D62" s="123"/>
    </row>
    <row r="63" spans="1:4" ht="24" customHeight="1" x14ac:dyDescent="0.2">
      <c r="A63" s="332">
        <v>54</v>
      </c>
      <c r="B63" s="124"/>
      <c r="C63" s="94"/>
      <c r="D63" s="123"/>
    </row>
    <row r="64" spans="1:4" ht="24" customHeight="1" x14ac:dyDescent="0.2">
      <c r="A64" s="332">
        <v>55</v>
      </c>
      <c r="B64" s="124"/>
      <c r="C64" s="94"/>
      <c r="D64" s="123"/>
    </row>
    <row r="65" spans="1:4" ht="24" customHeight="1" x14ac:dyDescent="0.2">
      <c r="A65" s="332">
        <v>56</v>
      </c>
      <c r="B65" s="124"/>
      <c r="C65" s="94"/>
      <c r="D65" s="123"/>
    </row>
    <row r="66" spans="1:4" ht="24" customHeight="1" x14ac:dyDescent="0.2">
      <c r="A66" s="332">
        <v>57</v>
      </c>
      <c r="B66" s="124"/>
      <c r="C66" s="94"/>
      <c r="D66" s="123"/>
    </row>
    <row r="67" spans="1:4" ht="24" customHeight="1" x14ac:dyDescent="0.2">
      <c r="A67" s="332">
        <v>58</v>
      </c>
      <c r="B67" s="124"/>
      <c r="C67" s="94"/>
      <c r="D67" s="123"/>
    </row>
    <row r="68" spans="1:4" ht="24" customHeight="1" x14ac:dyDescent="0.2">
      <c r="A68" s="332">
        <v>59</v>
      </c>
      <c r="B68" s="124"/>
      <c r="C68" s="94"/>
      <c r="D68" s="123"/>
    </row>
    <row r="69" spans="1:4" ht="24" customHeight="1" x14ac:dyDescent="0.2">
      <c r="A69" s="332">
        <v>60</v>
      </c>
      <c r="B69" s="124"/>
      <c r="C69" s="94"/>
      <c r="D69" s="123"/>
    </row>
    <row r="70" spans="1:4" ht="24" customHeight="1" x14ac:dyDescent="0.2">
      <c r="A70" s="332">
        <v>61</v>
      </c>
      <c r="B70" s="124"/>
      <c r="C70" s="94"/>
      <c r="D70" s="123"/>
    </row>
    <row r="71" spans="1:4" ht="24" customHeight="1" x14ac:dyDescent="0.2">
      <c r="A71" s="332">
        <v>62</v>
      </c>
      <c r="B71" s="124"/>
      <c r="C71" s="94"/>
      <c r="D71" s="123"/>
    </row>
    <row r="72" spans="1:4" ht="24" customHeight="1" x14ac:dyDescent="0.2">
      <c r="A72" s="332">
        <v>63</v>
      </c>
      <c r="B72" s="124"/>
      <c r="C72" s="94"/>
      <c r="D72" s="123"/>
    </row>
    <row r="73" spans="1:4" ht="24" customHeight="1" x14ac:dyDescent="0.2">
      <c r="A73" s="332">
        <v>64</v>
      </c>
      <c r="B73" s="124"/>
      <c r="C73" s="94"/>
      <c r="D73" s="123"/>
    </row>
    <row r="74" spans="1:4" ht="24" customHeight="1" x14ac:dyDescent="0.2">
      <c r="A74" s="332">
        <v>65</v>
      </c>
      <c r="B74" s="124"/>
      <c r="C74" s="94"/>
      <c r="D74" s="123"/>
    </row>
    <row r="75" spans="1:4" ht="24" customHeight="1" x14ac:dyDescent="0.2">
      <c r="A75" s="332">
        <v>66</v>
      </c>
      <c r="B75" s="124"/>
      <c r="C75" s="94"/>
      <c r="D75" s="123"/>
    </row>
    <row r="76" spans="1:4" ht="24" customHeight="1" x14ac:dyDescent="0.2">
      <c r="A76" s="332">
        <v>67</v>
      </c>
      <c r="B76" s="124"/>
      <c r="C76" s="94"/>
      <c r="D76" s="123"/>
    </row>
    <row r="77" spans="1:4" ht="24" customHeight="1" x14ac:dyDescent="0.2">
      <c r="A77" s="332">
        <v>68</v>
      </c>
      <c r="B77" s="124"/>
      <c r="C77" s="94"/>
      <c r="D77" s="123"/>
    </row>
    <row r="78" spans="1:4" ht="24" customHeight="1" x14ac:dyDescent="0.2">
      <c r="A78" s="332">
        <v>69</v>
      </c>
      <c r="B78" s="124"/>
      <c r="C78" s="94"/>
      <c r="D78" s="123"/>
    </row>
    <row r="79" spans="1:4" ht="24" customHeight="1" x14ac:dyDescent="0.2">
      <c r="A79" s="332">
        <v>70</v>
      </c>
      <c r="B79" s="124"/>
      <c r="C79" s="94"/>
      <c r="D79" s="123"/>
    </row>
    <row r="80" spans="1:4" ht="24" customHeight="1" x14ac:dyDescent="0.2">
      <c r="A80" s="332">
        <v>71</v>
      </c>
      <c r="B80" s="124"/>
      <c r="C80" s="94"/>
      <c r="D80" s="123"/>
    </row>
    <row r="81" spans="1:4" ht="24" customHeight="1" x14ac:dyDescent="0.2">
      <c r="A81" s="332">
        <v>72</v>
      </c>
      <c r="B81" s="124"/>
      <c r="C81" s="94"/>
      <c r="D81" s="123"/>
    </row>
    <row r="82" spans="1:4" ht="24" customHeight="1" x14ac:dyDescent="0.2">
      <c r="A82" s="332">
        <v>73</v>
      </c>
      <c r="B82" s="124"/>
      <c r="C82" s="94"/>
      <c r="D82" s="123"/>
    </row>
    <row r="83" spans="1:4" ht="24" customHeight="1" x14ac:dyDescent="0.2">
      <c r="A83" s="332">
        <v>74</v>
      </c>
      <c r="B83" s="124"/>
      <c r="C83" s="94"/>
      <c r="D83" s="123"/>
    </row>
    <row r="84" spans="1:4" ht="24" customHeight="1" x14ac:dyDescent="0.2">
      <c r="A84" s="332">
        <v>75</v>
      </c>
      <c r="B84" s="124"/>
      <c r="C84" s="94"/>
      <c r="D84" s="123"/>
    </row>
    <row r="85" spans="1:4" ht="24" customHeight="1" x14ac:dyDescent="0.2">
      <c r="A85" s="332">
        <v>76</v>
      </c>
      <c r="B85" s="124"/>
      <c r="C85" s="94"/>
      <c r="D85" s="123"/>
    </row>
    <row r="86" spans="1:4" ht="24" customHeight="1" x14ac:dyDescent="0.2">
      <c r="A86" s="332">
        <v>77</v>
      </c>
      <c r="B86" s="124"/>
      <c r="C86" s="94"/>
      <c r="D86" s="123"/>
    </row>
    <row r="87" spans="1:4" ht="24" customHeight="1" x14ac:dyDescent="0.2">
      <c r="A87" s="332">
        <v>78</v>
      </c>
      <c r="B87" s="124"/>
      <c r="C87" s="94"/>
      <c r="D87" s="123"/>
    </row>
    <row r="88" spans="1:4" ht="24" customHeight="1" x14ac:dyDescent="0.2">
      <c r="A88" s="332">
        <v>79</v>
      </c>
      <c r="B88" s="124"/>
      <c r="C88" s="94"/>
      <c r="D88" s="123"/>
    </row>
    <row r="89" spans="1:4" ht="24" customHeight="1" x14ac:dyDescent="0.2">
      <c r="A89" s="332">
        <v>80</v>
      </c>
      <c r="B89" s="124"/>
      <c r="C89" s="94"/>
      <c r="D89" s="123"/>
    </row>
    <row r="90" spans="1:4" ht="24" customHeight="1" x14ac:dyDescent="0.2">
      <c r="A90" s="332">
        <v>81</v>
      </c>
      <c r="B90" s="124"/>
      <c r="C90" s="94"/>
      <c r="D90" s="123"/>
    </row>
    <row r="91" spans="1:4" ht="24" customHeight="1" x14ac:dyDescent="0.2">
      <c r="A91" s="332">
        <v>82</v>
      </c>
      <c r="B91" s="124"/>
      <c r="C91" s="94"/>
      <c r="D91" s="123"/>
    </row>
    <row r="92" spans="1:4" ht="24" customHeight="1" x14ac:dyDescent="0.2">
      <c r="A92" s="332">
        <v>83</v>
      </c>
      <c r="B92" s="124"/>
      <c r="C92" s="94"/>
      <c r="D92" s="123"/>
    </row>
    <row r="93" spans="1:4" ht="24" customHeight="1" x14ac:dyDescent="0.2">
      <c r="A93" s="332">
        <v>84</v>
      </c>
      <c r="B93" s="124"/>
      <c r="C93" s="94"/>
      <c r="D93" s="123"/>
    </row>
    <row r="94" spans="1:4" ht="24" customHeight="1" x14ac:dyDescent="0.2">
      <c r="A94" s="332">
        <v>85</v>
      </c>
      <c r="B94" s="124"/>
      <c r="C94" s="94"/>
      <c r="D94" s="123"/>
    </row>
    <row r="95" spans="1:4" ht="24" customHeight="1" x14ac:dyDescent="0.2">
      <c r="A95" s="332">
        <v>86</v>
      </c>
      <c r="B95" s="124"/>
      <c r="C95" s="94"/>
      <c r="D95" s="123"/>
    </row>
    <row r="96" spans="1:4" ht="24" customHeight="1" x14ac:dyDescent="0.2">
      <c r="A96" s="332">
        <v>87</v>
      </c>
      <c r="B96" s="124"/>
      <c r="C96" s="94"/>
      <c r="D96" s="123"/>
    </row>
    <row r="97" spans="1:4" ht="24" customHeight="1" x14ac:dyDescent="0.2">
      <c r="A97" s="332">
        <v>88</v>
      </c>
      <c r="B97" s="124"/>
      <c r="C97" s="94"/>
      <c r="D97" s="123"/>
    </row>
    <row r="98" spans="1:4" ht="24" customHeight="1" x14ac:dyDescent="0.2">
      <c r="A98" s="332">
        <v>89</v>
      </c>
      <c r="B98" s="124"/>
      <c r="C98" s="94"/>
      <c r="D98" s="123"/>
    </row>
    <row r="99" spans="1:4" ht="24" customHeight="1" x14ac:dyDescent="0.2">
      <c r="A99" s="332">
        <v>90</v>
      </c>
      <c r="B99" s="124"/>
      <c r="C99" s="94"/>
      <c r="D99" s="123"/>
    </row>
    <row r="100" spans="1:4" ht="24" customHeight="1" x14ac:dyDescent="0.2">
      <c r="A100" s="332">
        <v>91</v>
      </c>
      <c r="B100" s="124"/>
      <c r="C100" s="94"/>
      <c r="D100" s="123"/>
    </row>
    <row r="101" spans="1:4" ht="24" customHeight="1" x14ac:dyDescent="0.2">
      <c r="A101" s="332">
        <v>92</v>
      </c>
      <c r="B101" s="124"/>
      <c r="C101" s="94"/>
      <c r="D101" s="123"/>
    </row>
    <row r="102" spans="1:4" ht="24" customHeight="1" x14ac:dyDescent="0.2">
      <c r="A102" s="332">
        <v>93</v>
      </c>
      <c r="B102" s="124"/>
      <c r="C102" s="94"/>
      <c r="D102" s="123"/>
    </row>
    <row r="103" spans="1:4" ht="24" customHeight="1" x14ac:dyDescent="0.2">
      <c r="A103" s="332">
        <v>94</v>
      </c>
      <c r="B103" s="124"/>
      <c r="C103" s="94"/>
      <c r="D103" s="123"/>
    </row>
    <row r="104" spans="1:4" ht="24" customHeight="1" x14ac:dyDescent="0.2">
      <c r="A104" s="332">
        <v>95</v>
      </c>
      <c r="B104" s="124"/>
      <c r="C104" s="94"/>
      <c r="D104" s="123"/>
    </row>
    <row r="105" spans="1:4" ht="24" customHeight="1" x14ac:dyDescent="0.2">
      <c r="A105" s="332">
        <v>96</v>
      </c>
      <c r="B105" s="124"/>
      <c r="C105" s="94"/>
      <c r="D105" s="123"/>
    </row>
    <row r="106" spans="1:4" ht="24" customHeight="1" x14ac:dyDescent="0.2">
      <c r="A106" s="332">
        <v>97</v>
      </c>
      <c r="B106" s="124"/>
      <c r="C106" s="94"/>
      <c r="D106" s="123"/>
    </row>
    <row r="107" spans="1:4" ht="24" customHeight="1" x14ac:dyDescent="0.2">
      <c r="A107" s="332">
        <v>98</v>
      </c>
      <c r="B107" s="124"/>
      <c r="C107" s="94"/>
      <c r="D107" s="123"/>
    </row>
    <row r="108" spans="1:4" ht="24" customHeight="1" x14ac:dyDescent="0.2">
      <c r="A108" s="332">
        <v>99</v>
      </c>
      <c r="B108" s="124"/>
      <c r="C108" s="94"/>
      <c r="D108" s="123"/>
    </row>
    <row r="109" spans="1:4" ht="24" customHeight="1" x14ac:dyDescent="0.2">
      <c r="A109" s="332">
        <v>100</v>
      </c>
      <c r="B109" s="124"/>
      <c r="C109" s="94"/>
      <c r="D109" s="123"/>
    </row>
    <row r="110" spans="1:4" ht="24" customHeight="1" x14ac:dyDescent="0.2">
      <c r="A110" s="332">
        <v>101</v>
      </c>
      <c r="B110" s="124"/>
      <c r="C110" s="94"/>
      <c r="D110" s="123"/>
    </row>
    <row r="111" spans="1:4" ht="24" customHeight="1" x14ac:dyDescent="0.2">
      <c r="A111" s="332">
        <v>102</v>
      </c>
      <c r="B111" s="124"/>
      <c r="C111" s="94"/>
      <c r="D111" s="123"/>
    </row>
    <row r="112" spans="1:4" ht="24" customHeight="1" x14ac:dyDescent="0.2">
      <c r="A112" s="332">
        <v>103</v>
      </c>
      <c r="B112" s="124"/>
      <c r="C112" s="94"/>
      <c r="D112" s="123"/>
    </row>
    <row r="113" spans="1:4" ht="24" customHeight="1" x14ac:dyDescent="0.2">
      <c r="A113" s="332">
        <v>104</v>
      </c>
      <c r="B113" s="124"/>
      <c r="C113" s="94"/>
      <c r="D113" s="123"/>
    </row>
    <row r="114" spans="1:4" ht="24" customHeight="1" x14ac:dyDescent="0.2">
      <c r="A114" s="332">
        <v>105</v>
      </c>
      <c r="B114" s="124"/>
      <c r="C114" s="94"/>
      <c r="D114" s="123"/>
    </row>
    <row r="115" spans="1:4" ht="24" customHeight="1" x14ac:dyDescent="0.2">
      <c r="A115" s="332">
        <v>106</v>
      </c>
      <c r="B115" s="124"/>
      <c r="C115" s="94"/>
      <c r="D115" s="123"/>
    </row>
    <row r="116" spans="1:4" ht="24" customHeight="1" x14ac:dyDescent="0.2">
      <c r="A116" s="332">
        <v>107</v>
      </c>
      <c r="B116" s="124"/>
      <c r="C116" s="94"/>
      <c r="D116" s="123"/>
    </row>
    <row r="117" spans="1:4" ht="24" customHeight="1" x14ac:dyDescent="0.2">
      <c r="A117" s="332">
        <v>108</v>
      </c>
      <c r="B117" s="124"/>
      <c r="C117" s="94"/>
      <c r="D117" s="123"/>
    </row>
    <row r="118" spans="1:4" ht="24" customHeight="1" x14ac:dyDescent="0.2">
      <c r="A118" s="332">
        <v>109</v>
      </c>
      <c r="B118" s="124"/>
      <c r="C118" s="94"/>
      <c r="D118" s="123"/>
    </row>
    <row r="119" spans="1:4" ht="24" customHeight="1" x14ac:dyDescent="0.2">
      <c r="A119" s="332">
        <v>110</v>
      </c>
      <c r="B119" s="124"/>
      <c r="C119" s="94"/>
      <c r="D119" s="123"/>
    </row>
    <row r="120" spans="1:4" ht="24" customHeight="1" x14ac:dyDescent="0.2">
      <c r="A120" s="332">
        <v>111</v>
      </c>
      <c r="B120" s="124"/>
      <c r="C120" s="94"/>
      <c r="D120" s="123"/>
    </row>
    <row r="121" spans="1:4" ht="24" customHeight="1" x14ac:dyDescent="0.2">
      <c r="A121" s="332">
        <v>112</v>
      </c>
      <c r="B121" s="124"/>
      <c r="C121" s="94"/>
      <c r="D121" s="123"/>
    </row>
    <row r="122" spans="1:4" ht="24" customHeight="1" x14ac:dyDescent="0.2">
      <c r="A122" s="332">
        <v>113</v>
      </c>
      <c r="B122" s="124"/>
      <c r="C122" s="94"/>
      <c r="D122" s="123"/>
    </row>
    <row r="123" spans="1:4" ht="24" customHeight="1" x14ac:dyDescent="0.2">
      <c r="A123" s="332">
        <v>114</v>
      </c>
      <c r="B123" s="124"/>
      <c r="C123" s="94"/>
      <c r="D123" s="123"/>
    </row>
    <row r="124" spans="1:4" ht="24" customHeight="1" x14ac:dyDescent="0.2">
      <c r="A124" s="332">
        <v>115</v>
      </c>
      <c r="B124" s="124"/>
      <c r="C124" s="94"/>
      <c r="D124" s="123"/>
    </row>
    <row r="125" spans="1:4" ht="24" customHeight="1" x14ac:dyDescent="0.2">
      <c r="A125" s="332">
        <v>116</v>
      </c>
      <c r="B125" s="124"/>
      <c r="C125" s="94"/>
      <c r="D125" s="123"/>
    </row>
    <row r="126" spans="1:4" ht="24" customHeight="1" x14ac:dyDescent="0.2">
      <c r="A126" s="332">
        <v>117</v>
      </c>
      <c r="B126" s="124"/>
      <c r="C126" s="94"/>
      <c r="D126" s="123"/>
    </row>
    <row r="127" spans="1:4" ht="24" customHeight="1" x14ac:dyDescent="0.2">
      <c r="A127" s="332">
        <v>118</v>
      </c>
      <c r="B127" s="124"/>
      <c r="C127" s="94"/>
      <c r="D127" s="123"/>
    </row>
    <row r="128" spans="1:4" ht="24" customHeight="1" x14ac:dyDescent="0.2">
      <c r="A128" s="332">
        <v>119</v>
      </c>
      <c r="B128" s="124"/>
      <c r="C128" s="94"/>
      <c r="D128" s="123"/>
    </row>
    <row r="129" spans="1:4" ht="24" customHeight="1" x14ac:dyDescent="0.2">
      <c r="A129" s="332">
        <v>120</v>
      </c>
      <c r="B129" s="124"/>
      <c r="C129" s="94"/>
      <c r="D129" s="123"/>
    </row>
    <row r="130" spans="1:4" ht="24" customHeight="1" x14ac:dyDescent="0.2">
      <c r="A130" s="332">
        <v>121</v>
      </c>
      <c r="B130" s="124"/>
      <c r="C130" s="94"/>
      <c r="D130" s="123"/>
    </row>
    <row r="131" spans="1:4" ht="24" customHeight="1" x14ac:dyDescent="0.2">
      <c r="A131" s="332">
        <v>122</v>
      </c>
      <c r="B131" s="124"/>
      <c r="C131" s="94"/>
      <c r="D131" s="123"/>
    </row>
    <row r="132" spans="1:4" ht="24" customHeight="1" x14ac:dyDescent="0.2">
      <c r="A132" s="332">
        <v>123</v>
      </c>
      <c r="B132" s="124"/>
      <c r="C132" s="94"/>
      <c r="D132" s="123"/>
    </row>
    <row r="133" spans="1:4" ht="24" customHeight="1" x14ac:dyDescent="0.2">
      <c r="A133" s="332">
        <v>124</v>
      </c>
      <c r="B133" s="124"/>
      <c r="C133" s="94"/>
      <c r="D133" s="123"/>
    </row>
    <row r="134" spans="1:4" ht="24" customHeight="1" x14ac:dyDescent="0.2">
      <c r="A134" s="332">
        <v>125</v>
      </c>
      <c r="B134" s="124"/>
      <c r="C134" s="94"/>
      <c r="D134" s="123"/>
    </row>
    <row r="135" spans="1:4" ht="24" customHeight="1" x14ac:dyDescent="0.2">
      <c r="A135" s="332">
        <v>126</v>
      </c>
      <c r="B135" s="124"/>
      <c r="C135" s="94"/>
      <c r="D135" s="123"/>
    </row>
    <row r="136" spans="1:4" ht="24" customHeight="1" x14ac:dyDescent="0.2">
      <c r="A136" s="332">
        <v>127</v>
      </c>
      <c r="B136" s="124"/>
      <c r="C136" s="94"/>
      <c r="D136" s="123"/>
    </row>
    <row r="137" spans="1:4" ht="24" customHeight="1" x14ac:dyDescent="0.2">
      <c r="A137" s="332">
        <v>128</v>
      </c>
      <c r="B137" s="124"/>
      <c r="C137" s="94"/>
      <c r="D137" s="123"/>
    </row>
    <row r="138" spans="1:4" ht="24" customHeight="1" x14ac:dyDescent="0.2">
      <c r="A138" s="332">
        <v>129</v>
      </c>
      <c r="B138" s="124"/>
      <c r="C138" s="94"/>
      <c r="D138" s="123"/>
    </row>
    <row r="139" spans="1:4" ht="24" customHeight="1" x14ac:dyDescent="0.2">
      <c r="A139" s="332">
        <v>130</v>
      </c>
      <c r="B139" s="124"/>
      <c r="C139" s="94"/>
      <c r="D139" s="123"/>
    </row>
    <row r="140" spans="1:4" ht="24" customHeight="1" x14ac:dyDescent="0.2">
      <c r="A140" s="332">
        <v>131</v>
      </c>
      <c r="B140" s="124"/>
      <c r="C140" s="94"/>
      <c r="D140" s="123"/>
    </row>
    <row r="141" spans="1:4" ht="24" customHeight="1" x14ac:dyDescent="0.2">
      <c r="A141" s="332">
        <v>132</v>
      </c>
      <c r="B141" s="124"/>
      <c r="C141" s="94"/>
      <c r="D141" s="123"/>
    </row>
    <row r="142" spans="1:4" ht="24" customHeight="1" x14ac:dyDescent="0.2">
      <c r="A142" s="332">
        <v>133</v>
      </c>
      <c r="B142" s="124"/>
      <c r="C142" s="94"/>
      <c r="D142" s="123"/>
    </row>
    <row r="143" spans="1:4" ht="24" customHeight="1" x14ac:dyDescent="0.2">
      <c r="A143" s="332">
        <v>134</v>
      </c>
      <c r="B143" s="124"/>
      <c r="C143" s="94"/>
      <c r="D143" s="123"/>
    </row>
    <row r="144" spans="1:4" ht="24" customHeight="1" x14ac:dyDescent="0.2">
      <c r="A144" s="332">
        <v>135</v>
      </c>
      <c r="B144" s="124"/>
      <c r="C144" s="94"/>
      <c r="D144" s="123"/>
    </row>
    <row r="145" spans="1:4" ht="24" customHeight="1" x14ac:dyDescent="0.2">
      <c r="A145" s="332">
        <v>136</v>
      </c>
      <c r="B145" s="124"/>
      <c r="C145" s="94"/>
      <c r="D145" s="123"/>
    </row>
    <row r="146" spans="1:4" ht="24" customHeight="1" x14ac:dyDescent="0.2">
      <c r="A146" s="332">
        <v>137</v>
      </c>
      <c r="B146" s="124"/>
      <c r="C146" s="94"/>
      <c r="D146" s="123"/>
    </row>
    <row r="147" spans="1:4" ht="24" customHeight="1" x14ac:dyDescent="0.2">
      <c r="A147" s="332">
        <v>138</v>
      </c>
      <c r="B147" s="124"/>
      <c r="C147" s="94"/>
      <c r="D147" s="123"/>
    </row>
    <row r="148" spans="1:4" ht="24" customHeight="1" x14ac:dyDescent="0.2">
      <c r="A148" s="332">
        <v>139</v>
      </c>
      <c r="B148" s="124"/>
      <c r="C148" s="94"/>
      <c r="D148" s="123"/>
    </row>
    <row r="149" spans="1:4" ht="24" customHeight="1" x14ac:dyDescent="0.2">
      <c r="A149" s="332">
        <v>140</v>
      </c>
      <c r="B149" s="124"/>
      <c r="C149" s="94"/>
      <c r="D149" s="123"/>
    </row>
    <row r="150" spans="1:4" ht="24" customHeight="1" x14ac:dyDescent="0.2">
      <c r="A150" s="332">
        <v>141</v>
      </c>
      <c r="B150" s="124"/>
      <c r="C150" s="94"/>
      <c r="D150" s="123"/>
    </row>
    <row r="151" spans="1:4" ht="24" customHeight="1" x14ac:dyDescent="0.2">
      <c r="A151" s="332">
        <v>142</v>
      </c>
      <c r="B151" s="124"/>
      <c r="C151" s="94"/>
      <c r="D151" s="123"/>
    </row>
    <row r="152" spans="1:4" ht="24" customHeight="1" x14ac:dyDescent="0.2">
      <c r="A152" s="332">
        <v>143</v>
      </c>
      <c r="B152" s="124"/>
      <c r="C152" s="94"/>
      <c r="D152" s="123"/>
    </row>
    <row r="153" spans="1:4" ht="24" customHeight="1" x14ac:dyDescent="0.2">
      <c r="A153" s="332">
        <v>144</v>
      </c>
      <c r="B153" s="124"/>
      <c r="C153" s="94"/>
      <c r="D153" s="123"/>
    </row>
    <row r="154" spans="1:4" ht="24" customHeight="1" x14ac:dyDescent="0.2">
      <c r="A154" s="332">
        <v>145</v>
      </c>
      <c r="B154" s="124"/>
      <c r="C154" s="94"/>
      <c r="D154" s="123"/>
    </row>
    <row r="155" spans="1:4" ht="24" customHeight="1" x14ac:dyDescent="0.2">
      <c r="A155" s="332">
        <v>146</v>
      </c>
      <c r="B155" s="124"/>
      <c r="C155" s="94"/>
      <c r="D155" s="123"/>
    </row>
    <row r="156" spans="1:4" ht="24" customHeight="1" x14ac:dyDescent="0.2">
      <c r="A156" s="332">
        <v>147</v>
      </c>
      <c r="B156" s="124"/>
      <c r="C156" s="94"/>
      <c r="D156" s="123"/>
    </row>
    <row r="157" spans="1:4" ht="24" customHeight="1" x14ac:dyDescent="0.2">
      <c r="A157" s="332">
        <v>148</v>
      </c>
      <c r="B157" s="124"/>
      <c r="C157" s="94"/>
      <c r="D157" s="123"/>
    </row>
    <row r="158" spans="1:4" ht="24" customHeight="1" x14ac:dyDescent="0.2">
      <c r="A158" s="332">
        <v>149</v>
      </c>
      <c r="B158" s="124"/>
      <c r="C158" s="94"/>
      <c r="D158" s="123"/>
    </row>
    <row r="159" spans="1:4" ht="24" customHeight="1" x14ac:dyDescent="0.2">
      <c r="A159" s="332">
        <v>150</v>
      </c>
      <c r="B159" s="124"/>
      <c r="C159" s="94"/>
      <c r="D159" s="123"/>
    </row>
    <row r="160" spans="1:4" ht="24" customHeight="1" x14ac:dyDescent="0.2">
      <c r="A160" s="332">
        <v>151</v>
      </c>
      <c r="B160" s="124"/>
      <c r="C160" s="94"/>
      <c r="D160" s="123"/>
    </row>
    <row r="161" spans="1:4" ht="24" customHeight="1" x14ac:dyDescent="0.2">
      <c r="A161" s="332">
        <v>152</v>
      </c>
      <c r="B161" s="124"/>
      <c r="C161" s="94"/>
      <c r="D161" s="123"/>
    </row>
    <row r="162" spans="1:4" ht="24" customHeight="1" x14ac:dyDescent="0.2">
      <c r="A162" s="332">
        <v>153</v>
      </c>
      <c r="B162" s="124"/>
      <c r="C162" s="94"/>
      <c r="D162" s="123"/>
    </row>
    <row r="163" spans="1:4" ht="24" customHeight="1" x14ac:dyDescent="0.2">
      <c r="A163" s="332">
        <v>154</v>
      </c>
      <c r="B163" s="124"/>
      <c r="C163" s="94"/>
      <c r="D163" s="123"/>
    </row>
    <row r="164" spans="1:4" ht="24" customHeight="1" x14ac:dyDescent="0.2">
      <c r="A164" s="332">
        <v>155</v>
      </c>
      <c r="B164" s="124"/>
      <c r="C164" s="94"/>
      <c r="D164" s="123"/>
    </row>
    <row r="165" spans="1:4" ht="24" customHeight="1" x14ac:dyDescent="0.2">
      <c r="A165" s="332">
        <v>156</v>
      </c>
      <c r="B165" s="124"/>
      <c r="C165" s="94"/>
      <c r="D165" s="123"/>
    </row>
    <row r="166" spans="1:4" ht="24" customHeight="1" x14ac:dyDescent="0.2">
      <c r="A166" s="332">
        <v>157</v>
      </c>
      <c r="B166" s="124"/>
      <c r="C166" s="94"/>
      <c r="D166" s="123"/>
    </row>
    <row r="167" spans="1:4" ht="24" customHeight="1" x14ac:dyDescent="0.2">
      <c r="A167" s="332">
        <v>158</v>
      </c>
      <c r="B167" s="124"/>
      <c r="C167" s="94"/>
      <c r="D167" s="123"/>
    </row>
    <row r="168" spans="1:4" ht="24" customHeight="1" x14ac:dyDescent="0.2">
      <c r="A168" s="332">
        <v>159</v>
      </c>
      <c r="B168" s="124"/>
      <c r="C168" s="94"/>
      <c r="D168" s="123"/>
    </row>
    <row r="169" spans="1:4" ht="24" customHeight="1" x14ac:dyDescent="0.2">
      <c r="A169" s="332">
        <v>160</v>
      </c>
      <c r="B169" s="124"/>
      <c r="C169" s="94"/>
      <c r="D169" s="123"/>
    </row>
    <row r="170" spans="1:4" ht="24" customHeight="1" x14ac:dyDescent="0.2">
      <c r="A170" s="332">
        <v>161</v>
      </c>
      <c r="B170" s="124"/>
      <c r="C170" s="94"/>
      <c r="D170" s="123"/>
    </row>
    <row r="171" spans="1:4" ht="24" customHeight="1" x14ac:dyDescent="0.2">
      <c r="A171" s="332">
        <v>162</v>
      </c>
      <c r="B171" s="124"/>
      <c r="C171" s="94"/>
      <c r="D171" s="123"/>
    </row>
    <row r="172" spans="1:4" ht="24" customHeight="1" x14ac:dyDescent="0.2">
      <c r="A172" s="332">
        <v>163</v>
      </c>
      <c r="B172" s="124"/>
      <c r="C172" s="94"/>
      <c r="D172" s="123"/>
    </row>
    <row r="173" spans="1:4" ht="24" customHeight="1" x14ac:dyDescent="0.2">
      <c r="A173" s="332">
        <v>164</v>
      </c>
      <c r="B173" s="124"/>
      <c r="C173" s="94"/>
      <c r="D173" s="123"/>
    </row>
    <row r="174" spans="1:4" ht="24" customHeight="1" x14ac:dyDescent="0.2">
      <c r="A174" s="332">
        <v>165</v>
      </c>
      <c r="B174" s="124"/>
      <c r="C174" s="94"/>
      <c r="D174" s="123"/>
    </row>
    <row r="175" spans="1:4" ht="24" customHeight="1" x14ac:dyDescent="0.2">
      <c r="A175" s="332">
        <v>166</v>
      </c>
      <c r="B175" s="124"/>
      <c r="C175" s="94"/>
      <c r="D175" s="123"/>
    </row>
    <row r="176" spans="1:4" ht="24" customHeight="1" x14ac:dyDescent="0.2">
      <c r="A176" s="332">
        <v>167</v>
      </c>
      <c r="B176" s="124"/>
      <c r="C176" s="94"/>
      <c r="D176" s="123"/>
    </row>
    <row r="177" spans="1:4" ht="24" customHeight="1" x14ac:dyDescent="0.2">
      <c r="A177" s="332">
        <v>168</v>
      </c>
      <c r="B177" s="124"/>
      <c r="C177" s="94"/>
      <c r="D177" s="123"/>
    </row>
    <row r="178" spans="1:4" ht="24" customHeight="1" x14ac:dyDescent="0.2">
      <c r="A178" s="332">
        <v>169</v>
      </c>
      <c r="B178" s="124"/>
      <c r="C178" s="94"/>
      <c r="D178" s="123"/>
    </row>
    <row r="179" spans="1:4" ht="24" customHeight="1" x14ac:dyDescent="0.2">
      <c r="A179" s="332">
        <v>170</v>
      </c>
      <c r="B179" s="124"/>
      <c r="C179" s="94"/>
      <c r="D179" s="123"/>
    </row>
    <row r="180" spans="1:4" ht="24" customHeight="1" x14ac:dyDescent="0.2">
      <c r="A180" s="332">
        <v>171</v>
      </c>
      <c r="B180" s="124"/>
      <c r="C180" s="94"/>
      <c r="D180" s="123"/>
    </row>
    <row r="181" spans="1:4" ht="24" customHeight="1" x14ac:dyDescent="0.2">
      <c r="A181" s="332">
        <v>172</v>
      </c>
      <c r="B181" s="124"/>
      <c r="C181" s="94"/>
      <c r="D181" s="123"/>
    </row>
    <row r="182" spans="1:4" ht="24" customHeight="1" x14ac:dyDescent="0.2">
      <c r="A182" s="332">
        <v>173</v>
      </c>
      <c r="B182" s="124"/>
      <c r="C182" s="94"/>
      <c r="D182" s="123"/>
    </row>
    <row r="183" spans="1:4" ht="24" customHeight="1" x14ac:dyDescent="0.2">
      <c r="A183" s="332">
        <v>174</v>
      </c>
      <c r="B183" s="124"/>
      <c r="C183" s="94"/>
      <c r="D183" s="123"/>
    </row>
    <row r="184" spans="1:4" ht="24" customHeight="1" x14ac:dyDescent="0.2">
      <c r="A184" s="332">
        <v>175</v>
      </c>
      <c r="B184" s="124"/>
      <c r="C184" s="94"/>
      <c r="D184" s="123"/>
    </row>
    <row r="185" spans="1:4" ht="24" customHeight="1" x14ac:dyDescent="0.2">
      <c r="A185" s="332">
        <v>176</v>
      </c>
      <c r="B185" s="124"/>
      <c r="C185" s="94"/>
      <c r="D185" s="123"/>
    </row>
    <row r="186" spans="1:4" ht="24" customHeight="1" x14ac:dyDescent="0.2">
      <c r="A186" s="332">
        <v>177</v>
      </c>
      <c r="B186" s="124"/>
      <c r="C186" s="94"/>
      <c r="D186" s="123"/>
    </row>
    <row r="187" spans="1:4" ht="24" customHeight="1" x14ac:dyDescent="0.2">
      <c r="A187" s="332">
        <v>178</v>
      </c>
      <c r="B187" s="124"/>
      <c r="C187" s="94"/>
      <c r="D187" s="123"/>
    </row>
    <row r="188" spans="1:4" ht="24" customHeight="1" x14ac:dyDescent="0.2">
      <c r="A188" s="332">
        <v>179</v>
      </c>
      <c r="B188" s="124"/>
      <c r="C188" s="94"/>
      <c r="D188" s="123"/>
    </row>
    <row r="189" spans="1:4" ht="24" customHeight="1" x14ac:dyDescent="0.2">
      <c r="A189" s="332">
        <v>180</v>
      </c>
      <c r="B189" s="124"/>
      <c r="C189" s="94"/>
      <c r="D189" s="123"/>
    </row>
    <row r="190" spans="1:4" ht="24" customHeight="1" x14ac:dyDescent="0.2">
      <c r="A190" s="332">
        <v>181</v>
      </c>
      <c r="B190" s="124"/>
      <c r="C190" s="94"/>
      <c r="D190" s="123"/>
    </row>
    <row r="191" spans="1:4" ht="24" customHeight="1" x14ac:dyDescent="0.2">
      <c r="A191" s="332">
        <v>182</v>
      </c>
      <c r="B191" s="124"/>
      <c r="C191" s="94"/>
      <c r="D191" s="123"/>
    </row>
    <row r="192" spans="1:4" ht="24" customHeight="1" x14ac:dyDescent="0.2">
      <c r="A192" s="332">
        <v>183</v>
      </c>
      <c r="B192" s="124"/>
      <c r="C192" s="94"/>
      <c r="D192" s="123"/>
    </row>
    <row r="193" spans="1:4" ht="24" customHeight="1" x14ac:dyDescent="0.2">
      <c r="A193" s="332">
        <v>184</v>
      </c>
      <c r="B193" s="124"/>
      <c r="C193" s="94"/>
      <c r="D193" s="123"/>
    </row>
    <row r="194" spans="1:4" ht="24" customHeight="1" x14ac:dyDescent="0.2">
      <c r="A194" s="332">
        <v>185</v>
      </c>
      <c r="B194" s="124"/>
      <c r="C194" s="94"/>
      <c r="D194" s="123"/>
    </row>
    <row r="195" spans="1:4" ht="24" customHeight="1" x14ac:dyDescent="0.2">
      <c r="A195" s="332">
        <v>186</v>
      </c>
      <c r="B195" s="124"/>
      <c r="C195" s="94"/>
      <c r="D195" s="123"/>
    </row>
    <row r="196" spans="1:4" ht="24" customHeight="1" x14ac:dyDescent="0.2">
      <c r="A196" s="332">
        <v>187</v>
      </c>
      <c r="B196" s="124"/>
      <c r="C196" s="94"/>
      <c r="D196" s="123"/>
    </row>
    <row r="197" spans="1:4" ht="24" customHeight="1" x14ac:dyDescent="0.2">
      <c r="A197" s="332">
        <v>188</v>
      </c>
      <c r="B197" s="124"/>
      <c r="C197" s="94"/>
      <c r="D197" s="123"/>
    </row>
    <row r="198" spans="1:4" ht="24" customHeight="1" x14ac:dyDescent="0.2">
      <c r="A198" s="332">
        <v>189</v>
      </c>
      <c r="B198" s="124"/>
      <c r="C198" s="94"/>
      <c r="D198" s="123"/>
    </row>
    <row r="199" spans="1:4" ht="24" customHeight="1" x14ac:dyDescent="0.2">
      <c r="A199" s="332">
        <v>190</v>
      </c>
      <c r="B199" s="124"/>
      <c r="C199" s="94"/>
      <c r="D199" s="123"/>
    </row>
    <row r="200" spans="1:4" ht="24" customHeight="1" x14ac:dyDescent="0.2">
      <c r="A200" s="332">
        <v>191</v>
      </c>
      <c r="B200" s="124"/>
      <c r="C200" s="94"/>
      <c r="D200" s="123"/>
    </row>
    <row r="201" spans="1:4" ht="24" customHeight="1" x14ac:dyDescent="0.2">
      <c r="A201" s="332">
        <v>192</v>
      </c>
      <c r="B201" s="124"/>
      <c r="C201" s="94"/>
      <c r="D201" s="123"/>
    </row>
    <row r="202" spans="1:4" ht="24" customHeight="1" x14ac:dyDescent="0.2">
      <c r="A202" s="332">
        <v>193</v>
      </c>
      <c r="B202" s="124"/>
      <c r="C202" s="94"/>
      <c r="D202" s="123"/>
    </row>
    <row r="203" spans="1:4" ht="24" customHeight="1" x14ac:dyDescent="0.2">
      <c r="A203" s="332">
        <v>194</v>
      </c>
      <c r="B203" s="124"/>
      <c r="C203" s="94"/>
      <c r="D203" s="123"/>
    </row>
    <row r="204" spans="1:4" ht="24" customHeight="1" x14ac:dyDescent="0.2">
      <c r="A204" s="332">
        <v>195</v>
      </c>
      <c r="B204" s="124"/>
      <c r="C204" s="94"/>
      <c r="D204" s="123"/>
    </row>
    <row r="205" spans="1:4" ht="24" customHeight="1" x14ac:dyDescent="0.2">
      <c r="A205" s="332">
        <v>196</v>
      </c>
      <c r="B205" s="124"/>
      <c r="C205" s="94"/>
      <c r="D205" s="123"/>
    </row>
    <row r="206" spans="1:4" ht="24" customHeight="1" x14ac:dyDescent="0.2">
      <c r="A206" s="332">
        <v>197</v>
      </c>
      <c r="B206" s="124"/>
      <c r="C206" s="94"/>
      <c r="D206" s="123"/>
    </row>
    <row r="207" spans="1:4" ht="24" customHeight="1" x14ac:dyDescent="0.2">
      <c r="A207" s="332">
        <v>198</v>
      </c>
      <c r="B207" s="124"/>
      <c r="C207" s="94"/>
      <c r="D207" s="123"/>
    </row>
    <row r="208" spans="1:4" ht="24" customHeight="1" x14ac:dyDescent="0.2">
      <c r="A208" s="332">
        <v>199</v>
      </c>
      <c r="B208" s="124"/>
      <c r="C208" s="94"/>
      <c r="D208" s="123"/>
    </row>
    <row r="209" spans="1:4" ht="24" customHeight="1" x14ac:dyDescent="0.2">
      <c r="A209" s="332">
        <v>200</v>
      </c>
      <c r="B209" s="124"/>
      <c r="C209" s="94"/>
      <c r="D209" s="123"/>
    </row>
    <row r="210" spans="1:4" ht="24" customHeight="1" x14ac:dyDescent="0.2">
      <c r="A210" s="332">
        <v>201</v>
      </c>
      <c r="B210" s="124"/>
      <c r="C210" s="94"/>
      <c r="D210" s="123"/>
    </row>
    <row r="211" spans="1:4" ht="24" customHeight="1" x14ac:dyDescent="0.2">
      <c r="A211" s="332">
        <v>202</v>
      </c>
      <c r="B211" s="124"/>
      <c r="C211" s="94"/>
      <c r="D211" s="123"/>
    </row>
    <row r="212" spans="1:4" ht="24" customHeight="1" x14ac:dyDescent="0.2">
      <c r="A212" s="332">
        <v>203</v>
      </c>
      <c r="B212" s="124"/>
      <c r="C212" s="94"/>
      <c r="D212" s="123"/>
    </row>
    <row r="213" spans="1:4" ht="24" customHeight="1" x14ac:dyDescent="0.2">
      <c r="A213" s="332">
        <v>204</v>
      </c>
      <c r="B213" s="124"/>
      <c r="C213" s="94"/>
      <c r="D213" s="123"/>
    </row>
    <row r="214" spans="1:4" ht="24" customHeight="1" x14ac:dyDescent="0.2">
      <c r="A214" s="332">
        <v>205</v>
      </c>
      <c r="B214" s="124"/>
      <c r="C214" s="94"/>
      <c r="D214" s="123"/>
    </row>
    <row r="215" spans="1:4" ht="24" customHeight="1" x14ac:dyDescent="0.2">
      <c r="A215" s="332">
        <v>206</v>
      </c>
      <c r="B215" s="124"/>
      <c r="C215" s="94"/>
      <c r="D215" s="123"/>
    </row>
    <row r="216" spans="1:4" ht="24" customHeight="1" x14ac:dyDescent="0.2">
      <c r="A216" s="332">
        <v>207</v>
      </c>
      <c r="B216" s="124"/>
      <c r="C216" s="94"/>
      <c r="D216" s="123"/>
    </row>
    <row r="217" spans="1:4" ht="24" customHeight="1" x14ac:dyDescent="0.2">
      <c r="A217" s="332">
        <v>208</v>
      </c>
      <c r="B217" s="124"/>
      <c r="C217" s="94"/>
      <c r="D217" s="123"/>
    </row>
    <row r="218" spans="1:4" ht="24" customHeight="1" x14ac:dyDescent="0.2">
      <c r="A218" s="332">
        <v>209</v>
      </c>
      <c r="B218" s="124"/>
      <c r="C218" s="94"/>
      <c r="D218" s="123"/>
    </row>
    <row r="219" spans="1:4" ht="24" customHeight="1" x14ac:dyDescent="0.2">
      <c r="A219" s="332">
        <v>210</v>
      </c>
      <c r="B219" s="124"/>
      <c r="C219" s="94"/>
      <c r="D219" s="123"/>
    </row>
    <row r="220" spans="1:4" ht="24" customHeight="1" x14ac:dyDescent="0.2">
      <c r="A220" s="332">
        <v>211</v>
      </c>
      <c r="B220" s="124"/>
      <c r="C220" s="94"/>
      <c r="D220" s="123"/>
    </row>
    <row r="221" spans="1:4" ht="24" customHeight="1" x14ac:dyDescent="0.2">
      <c r="A221" s="332">
        <v>212</v>
      </c>
      <c r="B221" s="124"/>
      <c r="C221" s="94"/>
      <c r="D221" s="123"/>
    </row>
    <row r="222" spans="1:4" ht="24" customHeight="1" x14ac:dyDescent="0.2">
      <c r="A222" s="332">
        <v>213</v>
      </c>
      <c r="B222" s="124"/>
      <c r="C222" s="94"/>
      <c r="D222" s="123"/>
    </row>
    <row r="223" spans="1:4" ht="24" customHeight="1" x14ac:dyDescent="0.2">
      <c r="A223" s="332">
        <v>214</v>
      </c>
      <c r="B223" s="124"/>
      <c r="C223" s="94"/>
      <c r="D223" s="123"/>
    </row>
    <row r="224" spans="1:4" ht="24" customHeight="1" x14ac:dyDescent="0.2">
      <c r="A224" s="332">
        <v>215</v>
      </c>
      <c r="B224" s="124"/>
      <c r="C224" s="94"/>
      <c r="D224" s="123"/>
    </row>
    <row r="225" spans="1:4" ht="24" customHeight="1" x14ac:dyDescent="0.2">
      <c r="A225" s="332">
        <v>216</v>
      </c>
      <c r="B225" s="124"/>
      <c r="C225" s="94"/>
      <c r="D225" s="123"/>
    </row>
    <row r="226" spans="1:4" ht="24" customHeight="1" x14ac:dyDescent="0.2">
      <c r="A226" s="332">
        <v>217</v>
      </c>
      <c r="B226" s="124"/>
      <c r="C226" s="94"/>
      <c r="D226" s="123"/>
    </row>
    <row r="227" spans="1:4" ht="24" customHeight="1" x14ac:dyDescent="0.2">
      <c r="A227" s="332">
        <v>218</v>
      </c>
      <c r="B227" s="124"/>
      <c r="C227" s="94"/>
      <c r="D227" s="123"/>
    </row>
    <row r="228" spans="1:4" ht="24" customHeight="1" x14ac:dyDescent="0.2">
      <c r="A228" s="332">
        <v>219</v>
      </c>
      <c r="B228" s="124"/>
      <c r="C228" s="94"/>
      <c r="D228" s="123"/>
    </row>
    <row r="229" spans="1:4" ht="24" customHeight="1" x14ac:dyDescent="0.2">
      <c r="A229" s="332">
        <v>220</v>
      </c>
      <c r="B229" s="124"/>
      <c r="C229" s="94"/>
      <c r="D229" s="123"/>
    </row>
    <row r="230" spans="1:4" ht="24" customHeight="1" x14ac:dyDescent="0.2">
      <c r="A230" s="332">
        <v>221</v>
      </c>
      <c r="B230" s="124"/>
      <c r="C230" s="94"/>
      <c r="D230" s="123"/>
    </row>
    <row r="231" spans="1:4" ht="24" customHeight="1" x14ac:dyDescent="0.2">
      <c r="A231" s="332">
        <v>222</v>
      </c>
      <c r="B231" s="124"/>
      <c r="C231" s="94"/>
      <c r="D231" s="123"/>
    </row>
    <row r="232" spans="1:4" ht="24" customHeight="1" x14ac:dyDescent="0.2">
      <c r="A232" s="332">
        <v>223</v>
      </c>
      <c r="B232" s="124"/>
      <c r="C232" s="94"/>
      <c r="D232" s="123"/>
    </row>
    <row r="233" spans="1:4" ht="24" customHeight="1" x14ac:dyDescent="0.2">
      <c r="A233" s="332">
        <v>224</v>
      </c>
      <c r="B233" s="124"/>
      <c r="C233" s="94"/>
      <c r="D233" s="123"/>
    </row>
    <row r="234" spans="1:4" ht="24" customHeight="1" x14ac:dyDescent="0.2">
      <c r="A234" s="332">
        <v>225</v>
      </c>
      <c r="B234" s="124"/>
      <c r="C234" s="94"/>
      <c r="D234" s="123"/>
    </row>
    <row r="235" spans="1:4" ht="24" customHeight="1" x14ac:dyDescent="0.2">
      <c r="A235" s="332">
        <v>226</v>
      </c>
      <c r="B235" s="124"/>
      <c r="C235" s="94"/>
      <c r="D235" s="123"/>
    </row>
    <row r="236" spans="1:4" ht="24" customHeight="1" x14ac:dyDescent="0.2">
      <c r="A236" s="332">
        <v>227</v>
      </c>
      <c r="B236" s="124"/>
      <c r="C236" s="94"/>
      <c r="D236" s="123"/>
    </row>
    <row r="237" spans="1:4" ht="24" customHeight="1" x14ac:dyDescent="0.2">
      <c r="A237" s="332">
        <v>228</v>
      </c>
      <c r="B237" s="124"/>
      <c r="C237" s="94"/>
      <c r="D237" s="123"/>
    </row>
    <row r="238" spans="1:4" ht="24" customHeight="1" x14ac:dyDescent="0.2">
      <c r="A238" s="332">
        <v>229</v>
      </c>
      <c r="B238" s="124"/>
      <c r="C238" s="94"/>
      <c r="D238" s="123"/>
    </row>
    <row r="239" spans="1:4" ht="24" customHeight="1" x14ac:dyDescent="0.2">
      <c r="A239" s="332">
        <v>230</v>
      </c>
      <c r="B239" s="124"/>
      <c r="C239" s="94"/>
      <c r="D239" s="123"/>
    </row>
    <row r="240" spans="1:4" ht="24" customHeight="1" x14ac:dyDescent="0.2">
      <c r="A240" s="332">
        <v>231</v>
      </c>
      <c r="B240" s="124"/>
      <c r="C240" s="94"/>
      <c r="D240" s="123"/>
    </row>
    <row r="241" spans="1:4" ht="24" customHeight="1" x14ac:dyDescent="0.2">
      <c r="A241" s="332">
        <v>232</v>
      </c>
      <c r="B241" s="124"/>
      <c r="C241" s="94"/>
      <c r="D241" s="123"/>
    </row>
    <row r="242" spans="1:4" ht="24" customHeight="1" x14ac:dyDescent="0.2">
      <c r="A242" s="332">
        <v>233</v>
      </c>
      <c r="B242" s="124"/>
      <c r="C242" s="94"/>
      <c r="D242" s="123"/>
    </row>
    <row r="243" spans="1:4" ht="24" customHeight="1" x14ac:dyDescent="0.2">
      <c r="A243" s="332">
        <v>234</v>
      </c>
      <c r="B243" s="124"/>
      <c r="C243" s="94"/>
      <c r="D243" s="123"/>
    </row>
    <row r="244" spans="1:4" ht="24" customHeight="1" x14ac:dyDescent="0.2">
      <c r="A244" s="332">
        <v>235</v>
      </c>
      <c r="B244" s="124"/>
      <c r="C244" s="94"/>
      <c r="D244" s="123"/>
    </row>
    <row r="245" spans="1:4" ht="24" customHeight="1" x14ac:dyDescent="0.2">
      <c r="A245" s="332">
        <v>236</v>
      </c>
      <c r="B245" s="124"/>
      <c r="C245" s="94"/>
      <c r="D245" s="123"/>
    </row>
    <row r="246" spans="1:4" ht="24" customHeight="1" x14ac:dyDescent="0.2">
      <c r="A246" s="332">
        <v>237</v>
      </c>
      <c r="B246" s="124"/>
      <c r="C246" s="94"/>
      <c r="D246" s="123"/>
    </row>
    <row r="247" spans="1:4" ht="24" customHeight="1" x14ac:dyDescent="0.2">
      <c r="A247" s="332">
        <v>238</v>
      </c>
      <c r="B247" s="124"/>
      <c r="C247" s="94"/>
      <c r="D247" s="123"/>
    </row>
    <row r="248" spans="1:4" ht="24" customHeight="1" x14ac:dyDescent="0.2">
      <c r="A248" s="332">
        <v>239</v>
      </c>
      <c r="B248" s="124"/>
      <c r="C248" s="94"/>
      <c r="D248" s="123"/>
    </row>
    <row r="249" spans="1:4" ht="24" customHeight="1" x14ac:dyDescent="0.2">
      <c r="A249" s="332">
        <v>240</v>
      </c>
      <c r="B249" s="124"/>
      <c r="C249" s="94"/>
      <c r="D249" s="123"/>
    </row>
    <row r="250" spans="1:4" ht="24" customHeight="1" x14ac:dyDescent="0.2">
      <c r="A250" s="332">
        <v>241</v>
      </c>
      <c r="B250" s="124"/>
      <c r="C250" s="94"/>
      <c r="D250" s="123"/>
    </row>
    <row r="251" spans="1:4" ht="24" customHeight="1" x14ac:dyDescent="0.2">
      <c r="A251" s="332">
        <v>242</v>
      </c>
      <c r="B251" s="124"/>
      <c r="C251" s="94"/>
      <c r="D251" s="123"/>
    </row>
    <row r="252" spans="1:4" ht="24" customHeight="1" x14ac:dyDescent="0.2">
      <c r="A252" s="332">
        <v>243</v>
      </c>
      <c r="B252" s="124"/>
      <c r="C252" s="94"/>
      <c r="D252" s="123"/>
    </row>
    <row r="253" spans="1:4" ht="24" customHeight="1" x14ac:dyDescent="0.2">
      <c r="A253" s="332">
        <v>244</v>
      </c>
      <c r="B253" s="124"/>
      <c r="C253" s="94"/>
      <c r="D253" s="123"/>
    </row>
    <row r="254" spans="1:4" ht="24" customHeight="1" x14ac:dyDescent="0.2">
      <c r="A254" s="332">
        <v>245</v>
      </c>
      <c r="B254" s="124"/>
      <c r="C254" s="94"/>
      <c r="D254" s="123"/>
    </row>
    <row r="255" spans="1:4" ht="24" customHeight="1" x14ac:dyDescent="0.2">
      <c r="A255" s="332">
        <v>246</v>
      </c>
      <c r="B255" s="124"/>
      <c r="C255" s="94"/>
      <c r="D255" s="123"/>
    </row>
    <row r="256" spans="1:4" ht="24" customHeight="1" x14ac:dyDescent="0.2">
      <c r="A256" s="332">
        <v>247</v>
      </c>
      <c r="B256" s="124"/>
      <c r="C256" s="94"/>
      <c r="D256" s="123"/>
    </row>
    <row r="257" spans="1:4" ht="24" customHeight="1" x14ac:dyDescent="0.2">
      <c r="A257" s="332">
        <v>248</v>
      </c>
      <c r="B257" s="124"/>
      <c r="C257" s="94"/>
      <c r="D257" s="123"/>
    </row>
    <row r="258" spans="1:4" ht="24" customHeight="1" x14ac:dyDescent="0.2">
      <c r="A258" s="332">
        <v>249</v>
      </c>
      <c r="B258" s="124"/>
      <c r="C258" s="94"/>
      <c r="D258" s="123"/>
    </row>
    <row r="259" spans="1:4" ht="24" customHeight="1" x14ac:dyDescent="0.2">
      <c r="A259" s="332">
        <v>250</v>
      </c>
      <c r="B259" s="124"/>
      <c r="C259" s="94"/>
      <c r="D259" s="123"/>
    </row>
    <row r="260" spans="1:4" ht="28.2" hidden="1" customHeight="1" thickBot="1" x14ac:dyDescent="0.25">
      <c r="A260" s="573" t="s">
        <v>14</v>
      </c>
      <c r="B260" s="574"/>
      <c r="C260" s="333">
        <f>COUNTIF(C10:C259,"*")</f>
        <v>0</v>
      </c>
      <c r="D260" s="333">
        <f>D261+D264</f>
        <v>0</v>
      </c>
    </row>
    <row r="261" spans="1:4" ht="13.8" hidden="1" thickBot="1" x14ac:dyDescent="0.25">
      <c r="A261" s="334"/>
      <c r="B261" s="135"/>
      <c r="C261" s="135"/>
      <c r="D261" s="333">
        <f>COUNTIF(D10:D259,"〇　在籍")</f>
        <v>0</v>
      </c>
    </row>
    <row r="262" spans="1:4" ht="18" hidden="1" customHeight="1" thickBot="1" x14ac:dyDescent="0.25">
      <c r="A262" s="334"/>
      <c r="B262" s="135"/>
      <c r="C262" s="569" t="s">
        <v>66</v>
      </c>
      <c r="D262" s="570"/>
    </row>
    <row r="263" spans="1:4" ht="21.6" hidden="1" customHeight="1" thickTop="1" thickBot="1" x14ac:dyDescent="0.25">
      <c r="A263" s="334"/>
      <c r="B263" s="135"/>
      <c r="C263" s="571" t="e">
        <f>#REF!/C260</f>
        <v>#REF!</v>
      </c>
      <c r="D263" s="572"/>
    </row>
    <row r="264" spans="1:4" ht="13.8" hidden="1" thickBot="1" x14ac:dyDescent="0.25">
      <c r="A264" s="334"/>
      <c r="B264" s="135"/>
      <c r="C264" s="135"/>
      <c r="D264" s="335">
        <f>COUNTIF(D10:D259,"〇　当該法人の他施設に異動")</f>
        <v>0</v>
      </c>
    </row>
  </sheetData>
  <sheetProtection algorithmName="SHA-512" hashValue="U9MHA0LXZOpMAo//+4vQ09O7G/xs0miFZkQFCJCsD83yZGE22RDaZPte3lt7HIWdUJ3Ft06Mw8koNbZOX02oLA==" saltValue="kXHGKUB6TKBPSwb7DznJbA==" spinCount="100000" sheet="1" objects="1" scenarios="1" selectLockedCells="1"/>
  <mergeCells count="5">
    <mergeCell ref="C262:D262"/>
    <mergeCell ref="C263:D263"/>
    <mergeCell ref="A260:B260"/>
    <mergeCell ref="B6:C6"/>
    <mergeCell ref="B5:C5"/>
  </mergeCells>
  <phoneticPr fontId="2"/>
  <dataValidations count="2">
    <dataValidation type="list" allowBlank="1" showInputMessage="1" showErrorMessage="1" sqref="C10:C259" xr:uid="{00000000-0002-0000-0A00-000000000000}">
      <formula1>$I$10:$I$11</formula1>
    </dataValidation>
    <dataValidation type="list" allowBlank="1" showInputMessage="1" showErrorMessage="1" sqref="D10:D259" xr:uid="{00000000-0002-0000-0A00-000001000000}">
      <formula1>$L$10:$L$12</formula1>
    </dataValidation>
  </dataValidations>
  <printOptions horizontalCentered="1"/>
  <pageMargins left="0.39370078740157483" right="0.39370078740157483" top="0.39370078740157483" bottom="0.39370078740157483" header="0.19685039370078741" footer="0.19685039370078741"/>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B1:AV19"/>
  <sheetViews>
    <sheetView showGridLines="0" view="pageBreakPreview" zoomScaleNormal="100" zoomScaleSheetLayoutView="100" workbookViewId="0"/>
  </sheetViews>
  <sheetFormatPr defaultColWidth="9" defaultRowHeight="13.2" x14ac:dyDescent="0.2"/>
  <cols>
    <col min="1" max="20" width="2.44140625" style="135" customWidth="1"/>
    <col min="21" max="21" width="3.21875" style="135" customWidth="1"/>
    <col min="22" max="23" width="2.44140625" style="135" customWidth="1"/>
    <col min="24" max="34" width="2.77734375" style="135" customWidth="1"/>
    <col min="35" max="36" width="2.44140625" style="135" customWidth="1"/>
    <col min="37" max="37" width="3.88671875" style="135" customWidth="1"/>
    <col min="38" max="39" width="9" style="135"/>
    <col min="40" max="41" width="9" style="135" customWidth="1"/>
    <col min="42" max="16384" width="9" style="135"/>
  </cols>
  <sheetData>
    <row r="1" spans="2:48" ht="13.8" thickBot="1" x14ac:dyDescent="0.25"/>
    <row r="2" spans="2:48" ht="15.75" customHeight="1" x14ac:dyDescent="0.2">
      <c r="B2" s="545" t="s">
        <v>557</v>
      </c>
      <c r="C2" s="449"/>
      <c r="D2" s="449"/>
      <c r="E2" s="449"/>
      <c r="F2" s="449"/>
      <c r="G2" s="449"/>
      <c r="H2" s="449"/>
      <c r="I2" s="449"/>
      <c r="J2" s="449"/>
      <c r="K2" s="449"/>
      <c r="L2" s="450"/>
      <c r="M2" s="188"/>
      <c r="N2" s="188"/>
      <c r="O2" s="188"/>
      <c r="P2" s="188"/>
      <c r="Q2" s="188"/>
      <c r="R2" s="316" t="s">
        <v>545</v>
      </c>
      <c r="S2" s="190"/>
      <c r="T2" s="190"/>
      <c r="U2" s="190"/>
      <c r="V2" s="190"/>
      <c r="W2" s="190"/>
      <c r="X2" s="190"/>
      <c r="Y2" s="190"/>
      <c r="Z2" s="190"/>
      <c r="AA2" s="190"/>
      <c r="AB2" s="190"/>
      <c r="AC2" s="190"/>
      <c r="AD2" s="190"/>
      <c r="AE2" s="190"/>
      <c r="AF2" s="190"/>
      <c r="AG2" s="190"/>
      <c r="AH2" s="210"/>
    </row>
    <row r="3" spans="2:48" ht="15.75" customHeight="1" thickBot="1" x14ac:dyDescent="0.25">
      <c r="B3" s="451"/>
      <c r="C3" s="452"/>
      <c r="D3" s="452"/>
      <c r="E3" s="452"/>
      <c r="F3" s="452"/>
      <c r="G3" s="452"/>
      <c r="H3" s="452"/>
      <c r="I3" s="452"/>
      <c r="J3" s="452"/>
      <c r="K3" s="452"/>
      <c r="L3" s="453"/>
      <c r="M3" s="188"/>
      <c r="N3" s="188"/>
      <c r="O3" s="188"/>
      <c r="P3" s="188"/>
      <c r="Q3" s="188"/>
      <c r="R3" s="193" t="s">
        <v>558</v>
      </c>
      <c r="S3" s="194"/>
      <c r="T3" s="194"/>
      <c r="U3" s="194"/>
      <c r="V3" s="194"/>
      <c r="W3" s="194"/>
      <c r="X3" s="194"/>
      <c r="Y3" s="194"/>
      <c r="Z3" s="194"/>
      <c r="AA3" s="194"/>
      <c r="AB3" s="194"/>
      <c r="AC3" s="194"/>
      <c r="AD3" s="194"/>
      <c r="AE3" s="194"/>
      <c r="AF3" s="194"/>
      <c r="AG3" s="194"/>
      <c r="AH3" s="211"/>
    </row>
    <row r="4" spans="2:48" ht="13.95" customHeight="1" thickBot="1" x14ac:dyDescent="0.25">
      <c r="B4" s="454"/>
      <c r="C4" s="455"/>
      <c r="D4" s="455"/>
      <c r="E4" s="455"/>
      <c r="F4" s="455"/>
      <c r="G4" s="455"/>
      <c r="H4" s="455"/>
      <c r="I4" s="455"/>
      <c r="J4" s="455"/>
      <c r="K4" s="455"/>
      <c r="L4" s="456"/>
      <c r="AL4" s="195"/>
      <c r="AM4" s="195"/>
      <c r="AN4" s="195"/>
      <c r="AP4" s="195"/>
    </row>
    <row r="5" spans="2:48" ht="16.2" x14ac:dyDescent="0.2">
      <c r="B5" s="192"/>
      <c r="C5" s="192"/>
      <c r="D5" s="192"/>
      <c r="E5" s="192"/>
      <c r="F5" s="192"/>
      <c r="G5" s="192"/>
      <c r="H5" s="192"/>
      <c r="I5" s="192"/>
      <c r="J5" s="192"/>
      <c r="AL5" s="195"/>
      <c r="AM5" s="195"/>
      <c r="AN5" s="195" t="s">
        <v>302</v>
      </c>
      <c r="AP5" s="195"/>
      <c r="AQ5" s="196"/>
      <c r="AR5" s="196"/>
      <c r="AS5" s="196"/>
      <c r="AT5" s="196"/>
      <c r="AU5" s="196"/>
      <c r="AV5" s="196"/>
    </row>
    <row r="6" spans="2:48" ht="13.5" customHeight="1" x14ac:dyDescent="0.2">
      <c r="B6" s="457" t="s">
        <v>283</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M6" s="195"/>
      <c r="AN6" s="195" t="s">
        <v>303</v>
      </c>
      <c r="AP6" s="195"/>
      <c r="AQ6" s="196"/>
      <c r="AR6" s="196"/>
      <c r="AS6" s="196"/>
      <c r="AT6" s="196"/>
      <c r="AU6" s="196"/>
      <c r="AV6" s="196"/>
    </row>
    <row r="7" spans="2:48"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M7" s="195"/>
      <c r="AN7" s="195"/>
      <c r="AO7" s="195" t="s">
        <v>300</v>
      </c>
      <c r="AP7" s="195"/>
      <c r="AQ7" s="196"/>
      <c r="AR7" s="196"/>
      <c r="AS7" s="196"/>
      <c r="AT7" s="196"/>
      <c r="AU7" s="196"/>
      <c r="AV7" s="196"/>
    </row>
    <row r="8" spans="2:48" ht="16.2" x14ac:dyDescent="0.2">
      <c r="B8" s="192"/>
      <c r="C8" s="192"/>
      <c r="D8" s="192"/>
      <c r="E8" s="192"/>
      <c r="F8" s="192"/>
      <c r="G8" s="192"/>
      <c r="H8" s="192"/>
      <c r="I8" s="192"/>
      <c r="J8" s="192"/>
      <c r="AK8" s="197"/>
      <c r="AL8" s="197"/>
      <c r="AM8" s="197"/>
      <c r="AO8" s="195" t="s">
        <v>305</v>
      </c>
      <c r="AP8" s="197"/>
      <c r="AQ8" s="197"/>
      <c r="AR8" s="196"/>
      <c r="AS8" s="196"/>
      <c r="AT8" s="196"/>
      <c r="AU8" s="196"/>
      <c r="AV8" s="196"/>
    </row>
    <row r="9" spans="2:48" s="198" customFormat="1" ht="13.8" thickBot="1" x14ac:dyDescent="0.25">
      <c r="B9" s="135" t="s">
        <v>315</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K9" s="197"/>
      <c r="AL9" s="197"/>
      <c r="AM9" s="197"/>
      <c r="AN9" s="197"/>
      <c r="AP9" s="197"/>
      <c r="AQ9" s="197"/>
      <c r="AR9" s="196"/>
      <c r="AS9" s="196"/>
      <c r="AT9" s="196"/>
      <c r="AU9" s="196"/>
      <c r="AV9" s="196"/>
    </row>
    <row r="10" spans="2:48" ht="60" customHeight="1" thickTop="1" thickBot="1" x14ac:dyDescent="0.25">
      <c r="B10" s="579" t="s">
        <v>301</v>
      </c>
      <c r="C10" s="580"/>
      <c r="D10" s="580"/>
      <c r="E10" s="580"/>
      <c r="F10" s="580"/>
      <c r="G10" s="580"/>
      <c r="H10" s="580"/>
      <c r="I10" s="580"/>
      <c r="J10" s="580"/>
      <c r="K10" s="580"/>
      <c r="L10" s="580"/>
      <c r="M10" s="580"/>
      <c r="N10" s="580"/>
      <c r="O10" s="580"/>
      <c r="P10" s="580"/>
      <c r="Q10" s="580"/>
      <c r="R10" s="580"/>
      <c r="S10" s="580"/>
      <c r="T10" s="580"/>
      <c r="U10" s="580"/>
      <c r="V10" s="580"/>
      <c r="W10" s="581"/>
      <c r="X10" s="582"/>
      <c r="Y10" s="583"/>
      <c r="Z10" s="583"/>
      <c r="AA10" s="583"/>
      <c r="AB10" s="583"/>
      <c r="AC10" s="583"/>
      <c r="AD10" s="583"/>
      <c r="AE10" s="583"/>
      <c r="AF10" s="583"/>
      <c r="AG10" s="583"/>
      <c r="AH10" s="584"/>
      <c r="AK10" s="197"/>
      <c r="AL10" s="197"/>
      <c r="AM10" s="197"/>
      <c r="AN10" s="197"/>
      <c r="AP10" s="197"/>
      <c r="AQ10" s="197"/>
      <c r="AR10" s="196"/>
      <c r="AS10" s="196"/>
      <c r="AT10" s="196"/>
      <c r="AU10" s="196"/>
      <c r="AV10" s="196"/>
    </row>
    <row r="11" spans="2:48" ht="60" customHeight="1" thickTop="1" thickBot="1" x14ac:dyDescent="0.25">
      <c r="B11" s="585" t="s">
        <v>474</v>
      </c>
      <c r="C11" s="586"/>
      <c r="D11" s="586"/>
      <c r="E11" s="586"/>
      <c r="F11" s="586"/>
      <c r="G11" s="586"/>
      <c r="H11" s="586"/>
      <c r="I11" s="586"/>
      <c r="J11" s="586"/>
      <c r="K11" s="586"/>
      <c r="L11" s="586"/>
      <c r="M11" s="586"/>
      <c r="N11" s="586"/>
      <c r="O11" s="586"/>
      <c r="P11" s="586"/>
      <c r="Q11" s="586"/>
      <c r="R11" s="586"/>
      <c r="S11" s="586"/>
      <c r="T11" s="586"/>
      <c r="U11" s="586"/>
      <c r="V11" s="586"/>
      <c r="W11" s="586"/>
      <c r="X11" s="582"/>
      <c r="Y11" s="583"/>
      <c r="Z11" s="583"/>
      <c r="AA11" s="583"/>
      <c r="AB11" s="583"/>
      <c r="AC11" s="583"/>
      <c r="AD11" s="583"/>
      <c r="AE11" s="583"/>
      <c r="AF11" s="583"/>
      <c r="AG11" s="583"/>
      <c r="AH11" s="584"/>
      <c r="AK11" s="197"/>
      <c r="AL11" s="197"/>
      <c r="AM11" s="197"/>
      <c r="AN11" s="197"/>
      <c r="AP11" s="197"/>
      <c r="AQ11" s="197"/>
      <c r="AR11" s="196"/>
      <c r="AS11" s="196"/>
      <c r="AT11" s="196"/>
      <c r="AU11" s="196"/>
      <c r="AV11" s="196"/>
    </row>
    <row r="12" spans="2:48" ht="60" customHeight="1" thickTop="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589" t="str">
        <f>IF(AND(X10="構築している"),"算定可","算定不可")</f>
        <v>算定不可</v>
      </c>
      <c r="Y12" s="589"/>
      <c r="Z12" s="589"/>
      <c r="AA12" s="589"/>
      <c r="AB12" s="589"/>
      <c r="AC12" s="589"/>
      <c r="AD12" s="589"/>
      <c r="AE12" s="589"/>
      <c r="AF12" s="589"/>
      <c r="AG12" s="590"/>
      <c r="AH12" s="591"/>
      <c r="AK12" s="197"/>
      <c r="AL12" s="197"/>
      <c r="AM12" s="197"/>
      <c r="AN12" s="197"/>
      <c r="AO12" s="197"/>
      <c r="AP12" s="197"/>
      <c r="AQ12" s="197"/>
      <c r="AR12" s="196"/>
      <c r="AS12" s="196"/>
      <c r="AT12" s="196"/>
      <c r="AU12" s="196"/>
      <c r="AV12" s="196"/>
    </row>
    <row r="13" spans="2:48" ht="60" customHeight="1" thickBot="1" x14ac:dyDescent="0.25">
      <c r="B13" s="595" t="s">
        <v>304</v>
      </c>
      <c r="C13" s="596"/>
      <c r="D13" s="596"/>
      <c r="E13" s="596"/>
      <c r="F13" s="596"/>
      <c r="G13" s="596"/>
      <c r="H13" s="596"/>
      <c r="I13" s="596"/>
      <c r="J13" s="596"/>
      <c r="K13" s="596"/>
      <c r="L13" s="596"/>
      <c r="M13" s="596"/>
      <c r="N13" s="596"/>
      <c r="O13" s="596"/>
      <c r="P13" s="596"/>
      <c r="Q13" s="596"/>
      <c r="R13" s="596"/>
      <c r="S13" s="596"/>
      <c r="T13" s="596"/>
      <c r="U13" s="596"/>
      <c r="V13" s="596"/>
      <c r="W13" s="597"/>
      <c r="X13" s="592">
        <f>IF(X12="算定可",3,0)</f>
        <v>0</v>
      </c>
      <c r="Y13" s="593"/>
      <c r="Z13" s="593"/>
      <c r="AA13" s="593"/>
      <c r="AB13" s="593"/>
      <c r="AC13" s="593"/>
      <c r="AD13" s="593"/>
      <c r="AE13" s="593"/>
      <c r="AF13" s="593"/>
      <c r="AG13" s="593"/>
      <c r="AH13" s="594"/>
      <c r="AK13" s="197"/>
      <c r="AL13" s="197"/>
      <c r="AM13" s="197"/>
      <c r="AN13" s="197"/>
      <c r="AO13" s="197"/>
      <c r="AP13" s="197"/>
      <c r="AQ13" s="197"/>
      <c r="AR13" s="196"/>
      <c r="AS13" s="196"/>
      <c r="AT13" s="196"/>
      <c r="AU13" s="196"/>
      <c r="AV13" s="196"/>
    </row>
    <row r="14" spans="2:48" ht="13.5" customHeight="1" x14ac:dyDescent="0.2">
      <c r="B14" s="199"/>
      <c r="C14" s="199"/>
      <c r="D14" s="199"/>
      <c r="E14" s="199"/>
      <c r="F14" s="199"/>
      <c r="G14" s="199"/>
      <c r="H14" s="199"/>
      <c r="I14" s="199"/>
      <c r="J14" s="199"/>
      <c r="K14" s="200"/>
      <c r="L14" s="200"/>
      <c r="M14" s="200"/>
      <c r="N14" s="200"/>
      <c r="O14" s="200"/>
      <c r="P14" s="200"/>
      <c r="Q14" s="200"/>
      <c r="R14" s="200"/>
      <c r="S14" s="200"/>
      <c r="T14" s="200"/>
      <c r="U14" s="200"/>
      <c r="V14" s="200"/>
      <c r="W14" s="200"/>
      <c r="X14" s="200"/>
      <c r="Y14" s="200"/>
      <c r="Z14" s="200"/>
      <c r="AA14" s="200"/>
      <c r="AB14" s="200"/>
      <c r="AC14" s="200"/>
      <c r="AD14" s="200"/>
      <c r="AE14" s="200"/>
      <c r="AK14" s="197"/>
      <c r="AL14" s="197"/>
      <c r="AM14" s="197"/>
      <c r="AN14" s="197"/>
      <c r="AO14" s="197"/>
      <c r="AP14" s="197"/>
      <c r="AQ14" s="197"/>
      <c r="AR14" s="196"/>
      <c r="AS14" s="196"/>
      <c r="AT14" s="196"/>
      <c r="AU14" s="196"/>
      <c r="AV14" s="196"/>
    </row>
    <row r="15" spans="2:48" x14ac:dyDescent="0.2">
      <c r="B15" s="135" t="s">
        <v>28</v>
      </c>
      <c r="AK15" s="197"/>
      <c r="AL15" s="197"/>
      <c r="AM15" s="197"/>
      <c r="AN15" s="197"/>
      <c r="AO15" s="197"/>
      <c r="AP15" s="197"/>
      <c r="AQ15" s="197"/>
      <c r="AR15" s="196"/>
      <c r="AS15" s="196"/>
      <c r="AT15" s="196"/>
      <c r="AU15" s="196"/>
      <c r="AV15" s="196"/>
    </row>
    <row r="16" spans="2:48" x14ac:dyDescent="0.2">
      <c r="C16" s="135" t="s">
        <v>0</v>
      </c>
      <c r="E16" s="135" t="s">
        <v>5</v>
      </c>
      <c r="AL16" s="196"/>
      <c r="AM16" s="196"/>
      <c r="AN16" s="196"/>
      <c r="AO16" s="196"/>
      <c r="AP16" s="196"/>
      <c r="AQ16" s="196"/>
      <c r="AR16" s="196"/>
      <c r="AS16" s="196"/>
      <c r="AT16" s="196"/>
      <c r="AU16" s="196"/>
      <c r="AV16" s="196"/>
    </row>
    <row r="17" spans="2:35" ht="13.8" thickBot="1" x14ac:dyDescent="0.25"/>
    <row r="18" spans="2:35" ht="30" customHeight="1" x14ac:dyDescent="0.2">
      <c r="B18" s="201" t="s">
        <v>206</v>
      </c>
      <c r="C18" s="202"/>
      <c r="D18" s="202"/>
      <c r="E18" s="202"/>
      <c r="F18" s="202"/>
      <c r="G18" s="202"/>
      <c r="H18" s="202"/>
      <c r="I18" s="202"/>
      <c r="J18" s="202"/>
      <c r="K18" s="202"/>
      <c r="L18" s="202"/>
      <c r="M18" s="202"/>
      <c r="N18" s="202"/>
      <c r="O18" s="202"/>
      <c r="P18" s="202"/>
      <c r="Q18" s="202"/>
      <c r="R18" s="202"/>
      <c r="S18" s="202"/>
      <c r="T18" s="202"/>
      <c r="U18" s="202"/>
      <c r="V18" s="203"/>
      <c r="W18" s="203"/>
      <c r="X18" s="203"/>
      <c r="Y18" s="203"/>
      <c r="Z18" s="203"/>
      <c r="AA18" s="203"/>
      <c r="AB18" s="203"/>
      <c r="AC18" s="203"/>
      <c r="AD18" s="203"/>
      <c r="AE18" s="203"/>
      <c r="AF18" s="203"/>
      <c r="AG18" s="203"/>
      <c r="AH18" s="204"/>
      <c r="AI18" s="205"/>
    </row>
    <row r="19" spans="2:35" ht="40.5" customHeight="1" thickBot="1" x14ac:dyDescent="0.25">
      <c r="B19" s="206"/>
      <c r="C19" s="207" t="s">
        <v>144</v>
      </c>
      <c r="D19" s="207"/>
      <c r="E19" s="587" t="s">
        <v>314</v>
      </c>
      <c r="F19" s="587"/>
      <c r="G19" s="587"/>
      <c r="H19" s="587"/>
      <c r="I19" s="587"/>
      <c r="J19" s="587"/>
      <c r="K19" s="587"/>
      <c r="L19" s="587"/>
      <c r="M19" s="587"/>
      <c r="N19" s="587"/>
      <c r="O19" s="587"/>
      <c r="P19" s="587"/>
      <c r="Q19" s="587"/>
      <c r="R19" s="587"/>
      <c r="S19" s="587"/>
      <c r="T19" s="587"/>
      <c r="U19" s="587"/>
      <c r="V19" s="587"/>
      <c r="W19" s="587"/>
      <c r="X19" s="587"/>
      <c r="Y19" s="587"/>
      <c r="Z19" s="587"/>
      <c r="AA19" s="587"/>
      <c r="AB19" s="587"/>
      <c r="AC19" s="587"/>
      <c r="AD19" s="587"/>
      <c r="AE19" s="587"/>
      <c r="AF19" s="587"/>
      <c r="AG19" s="587"/>
      <c r="AH19" s="588"/>
      <c r="AI19" s="205"/>
    </row>
  </sheetData>
  <sheetProtection algorithmName="SHA-512" hashValue="js7VBbmLlsSW6HyxtfnVR3I9hk65ie/6H8tZqgV/+5MAp4pfe/bSoRWe2yyd7wey+umztzUFaOuMJX24MpgPgg==" saltValue="VvY891Z/hQjCG/nHcvQOnA==" spinCount="100000" sheet="1" objects="1" scenarios="1" selectLockedCells="1"/>
  <mergeCells count="11">
    <mergeCell ref="E19:AH19"/>
    <mergeCell ref="B12:W12"/>
    <mergeCell ref="X12:AH12"/>
    <mergeCell ref="X13:AH13"/>
    <mergeCell ref="B13:W13"/>
    <mergeCell ref="B2:L4"/>
    <mergeCell ref="B6:AH7"/>
    <mergeCell ref="B10:W10"/>
    <mergeCell ref="X10:AH10"/>
    <mergeCell ref="B11:W11"/>
    <mergeCell ref="X11:AH11"/>
  </mergeCells>
  <phoneticPr fontId="2"/>
  <dataValidations count="2">
    <dataValidation type="list" allowBlank="1" showInputMessage="1" showErrorMessage="1" sqref="X10:AH10" xr:uid="{00000000-0002-0000-0B00-000000000000}">
      <formula1>$AN$5:$AN$6</formula1>
    </dataValidation>
    <dataValidation type="list" allowBlank="1" showInputMessage="1" showErrorMessage="1" sqref="X11:AH11" xr:uid="{00000000-0002-0000-0B00-000001000000}">
      <formula1>$AO$7:$AO$8</formula1>
    </dataValidation>
  </dataValidations>
  <printOptions horizontalCentered="1"/>
  <pageMargins left="0.59055118110236227" right="0.59055118110236227" top="0.59055118110236227" bottom="0.39370078740157483" header="0.19685039370078741" footer="0.19685039370078741"/>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U125"/>
  <sheetViews>
    <sheetView view="pageBreakPreview" topLeftCell="B1" zoomScale="115" zoomScaleNormal="100" zoomScaleSheetLayoutView="115" workbookViewId="0">
      <selection activeCell="B1" sqref="B1"/>
    </sheetView>
  </sheetViews>
  <sheetFormatPr defaultRowHeight="13.2" x14ac:dyDescent="0.2"/>
  <cols>
    <col min="1" max="1" width="0" hidden="1" customWidth="1"/>
    <col min="2" max="9" width="10.77734375" customWidth="1"/>
    <col min="40" max="41" width="0" hidden="1" customWidth="1"/>
  </cols>
  <sheetData>
    <row r="1" spans="1:21" ht="22.95" customHeight="1" x14ac:dyDescent="0.2">
      <c r="A1" s="16"/>
      <c r="B1" s="82" t="s">
        <v>559</v>
      </c>
      <c r="I1" s="27"/>
    </row>
    <row r="2" spans="1:21" ht="21" customHeight="1" x14ac:dyDescent="0.2">
      <c r="A2" s="16"/>
      <c r="B2" s="82" t="s">
        <v>299</v>
      </c>
      <c r="I2" s="27"/>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88" t="s">
        <v>311</v>
      </c>
      <c r="C4" s="1"/>
      <c r="D4" s="1"/>
      <c r="E4" s="1"/>
      <c r="F4" s="1"/>
      <c r="G4" s="1"/>
      <c r="H4" s="1"/>
      <c r="I4" s="1"/>
      <c r="J4" s="1"/>
      <c r="K4" s="1"/>
      <c r="L4" s="1"/>
      <c r="M4" s="1"/>
      <c r="N4" s="1"/>
      <c r="O4" s="1"/>
      <c r="P4" s="1"/>
      <c r="Q4" s="1"/>
      <c r="R4" s="1"/>
      <c r="S4" s="1"/>
      <c r="T4" s="1"/>
      <c r="U4" s="1"/>
    </row>
    <row r="5" spans="1:21" ht="25.2" customHeight="1" x14ac:dyDescent="0.2">
      <c r="A5" s="1"/>
      <c r="B5" s="619" t="s">
        <v>306</v>
      </c>
      <c r="C5" s="619"/>
      <c r="D5" s="140" t="s">
        <v>63</v>
      </c>
      <c r="E5" s="614" t="s">
        <v>307</v>
      </c>
      <c r="F5" s="614"/>
      <c r="G5" s="141" t="s">
        <v>63</v>
      </c>
      <c r="H5" s="141" t="s">
        <v>308</v>
      </c>
      <c r="I5" s="141" t="s">
        <v>309</v>
      </c>
      <c r="J5" s="1"/>
      <c r="K5" s="1"/>
      <c r="L5" s="1"/>
      <c r="M5" s="1"/>
      <c r="N5" s="1"/>
      <c r="O5" s="1"/>
      <c r="P5" s="1"/>
      <c r="Q5" s="1"/>
      <c r="R5" s="1"/>
      <c r="S5" s="1"/>
      <c r="T5" s="1"/>
      <c r="U5" s="1"/>
    </row>
    <row r="6" spans="1:21" ht="25.2" customHeight="1" x14ac:dyDescent="0.2">
      <c r="A6" s="1"/>
      <c r="B6" s="615"/>
      <c r="C6" s="616"/>
      <c r="D6" s="176"/>
      <c r="E6" s="617"/>
      <c r="F6" s="618"/>
      <c r="G6" s="177"/>
      <c r="H6" s="178"/>
      <c r="I6" s="142"/>
      <c r="J6" s="1"/>
      <c r="K6" s="1"/>
      <c r="L6" s="1"/>
      <c r="M6" s="1"/>
      <c r="N6" s="1"/>
      <c r="O6" s="1"/>
      <c r="P6" s="1"/>
      <c r="Q6" s="1"/>
      <c r="R6" s="1"/>
      <c r="S6" s="1"/>
      <c r="T6" s="1"/>
      <c r="U6" s="1"/>
    </row>
    <row r="7" spans="1:21" ht="25.2" customHeight="1" x14ac:dyDescent="0.2">
      <c r="A7" s="1"/>
      <c r="B7" s="615"/>
      <c r="C7" s="616"/>
      <c r="D7" s="176"/>
      <c r="E7" s="617"/>
      <c r="F7" s="618"/>
      <c r="G7" s="177"/>
      <c r="H7" s="178"/>
      <c r="I7" s="142"/>
      <c r="J7" s="1"/>
      <c r="K7" s="1"/>
      <c r="L7" s="1"/>
      <c r="M7" s="1"/>
      <c r="N7" s="1"/>
      <c r="O7" s="1"/>
      <c r="P7" s="1"/>
      <c r="Q7" s="1"/>
      <c r="R7" s="1"/>
      <c r="S7" s="1"/>
      <c r="T7" s="1"/>
      <c r="U7" s="1"/>
    </row>
    <row r="8" spans="1:21" ht="25.2" customHeight="1" x14ac:dyDescent="0.2">
      <c r="A8" s="1"/>
      <c r="B8" s="615"/>
      <c r="C8" s="616"/>
      <c r="D8" s="176"/>
      <c r="E8" s="617"/>
      <c r="F8" s="618"/>
      <c r="G8" s="177"/>
      <c r="H8" s="178"/>
      <c r="I8" s="142"/>
      <c r="J8" s="1"/>
      <c r="K8" s="1"/>
      <c r="L8" s="1"/>
      <c r="M8" s="1"/>
      <c r="N8" s="1"/>
      <c r="O8" s="1"/>
      <c r="P8" s="1"/>
      <c r="Q8" s="1"/>
      <c r="R8" s="1"/>
      <c r="S8" s="1"/>
      <c r="T8" s="1"/>
      <c r="U8" s="1"/>
    </row>
    <row r="9" spans="1:21" ht="25.2" customHeight="1" x14ac:dyDescent="0.2">
      <c r="A9" s="1"/>
      <c r="B9" s="615"/>
      <c r="C9" s="616"/>
      <c r="D9" s="176"/>
      <c r="E9" s="617"/>
      <c r="F9" s="618"/>
      <c r="G9" s="177"/>
      <c r="H9" s="178"/>
      <c r="I9" s="142"/>
      <c r="J9" s="1"/>
      <c r="K9" s="1"/>
      <c r="L9" s="1"/>
      <c r="M9" s="1"/>
      <c r="N9" s="1"/>
      <c r="O9" s="1"/>
      <c r="P9" s="1"/>
      <c r="Q9" s="1"/>
      <c r="R9" s="1"/>
      <c r="S9" s="1"/>
      <c r="T9" s="1"/>
      <c r="U9" s="1"/>
    </row>
    <row r="10" spans="1:21" ht="25.2" customHeight="1" x14ac:dyDescent="0.2">
      <c r="A10" s="1"/>
      <c r="B10" s="615"/>
      <c r="C10" s="616"/>
      <c r="D10" s="176"/>
      <c r="E10" s="617"/>
      <c r="F10" s="618"/>
      <c r="G10" s="177"/>
      <c r="H10" s="178"/>
      <c r="I10" s="142"/>
      <c r="J10" s="1"/>
      <c r="K10" s="1"/>
      <c r="L10" s="1"/>
      <c r="M10" s="1"/>
      <c r="N10" s="1"/>
      <c r="O10" s="1"/>
      <c r="P10" s="1"/>
      <c r="Q10" s="1"/>
      <c r="R10" s="1"/>
      <c r="S10" s="1"/>
      <c r="T10" s="1"/>
      <c r="U10" s="1"/>
    </row>
    <row r="11" spans="1:21" ht="25.2" customHeight="1" x14ac:dyDescent="0.2">
      <c r="A11" s="1"/>
      <c r="B11" s="615"/>
      <c r="C11" s="616"/>
      <c r="D11" s="176"/>
      <c r="E11" s="617"/>
      <c r="F11" s="618"/>
      <c r="G11" s="177"/>
      <c r="H11" s="178"/>
      <c r="I11" s="142"/>
      <c r="J11" s="1"/>
      <c r="K11" s="1"/>
      <c r="L11" s="1"/>
      <c r="M11" s="1"/>
      <c r="N11" s="1"/>
      <c r="O11" s="1"/>
      <c r="P11" s="1"/>
      <c r="Q11" s="1"/>
      <c r="R11" s="1"/>
      <c r="S11" s="1"/>
      <c r="T11" s="1"/>
      <c r="U11" s="1"/>
    </row>
    <row r="12" spans="1:21" ht="25.2" customHeight="1" x14ac:dyDescent="0.2">
      <c r="A12" s="1"/>
      <c r="B12" s="615"/>
      <c r="C12" s="616"/>
      <c r="D12" s="176"/>
      <c r="E12" s="617"/>
      <c r="F12" s="618"/>
      <c r="G12" s="177"/>
      <c r="H12" s="178"/>
      <c r="I12" s="142"/>
      <c r="J12" s="1"/>
      <c r="K12" s="1"/>
      <c r="L12" s="1"/>
      <c r="M12" s="1"/>
      <c r="N12" s="1"/>
      <c r="O12" s="1"/>
      <c r="P12" s="1"/>
      <c r="Q12" s="1"/>
      <c r="R12" s="1"/>
      <c r="S12" s="1"/>
      <c r="T12" s="1"/>
      <c r="U12" s="1"/>
    </row>
    <row r="13" spans="1:21" ht="25.2" customHeight="1" x14ac:dyDescent="0.2">
      <c r="A13" s="1"/>
      <c r="B13" s="615"/>
      <c r="C13" s="616"/>
      <c r="D13" s="176"/>
      <c r="E13" s="617"/>
      <c r="F13" s="618"/>
      <c r="G13" s="177"/>
      <c r="H13" s="178"/>
      <c r="I13" s="142"/>
      <c r="J13" s="1"/>
      <c r="K13" s="1"/>
      <c r="L13" s="1"/>
      <c r="M13" s="1"/>
      <c r="N13" s="1"/>
      <c r="O13" s="1"/>
      <c r="P13" s="1"/>
      <c r="Q13" s="1"/>
      <c r="R13" s="1"/>
      <c r="S13" s="1"/>
      <c r="T13" s="1"/>
      <c r="U13" s="1"/>
    </row>
    <row r="14" spans="1:21" ht="25.2" customHeight="1" x14ac:dyDescent="0.2">
      <c r="A14" s="1"/>
      <c r="B14" s="615"/>
      <c r="C14" s="616"/>
      <c r="D14" s="176"/>
      <c r="E14" s="617"/>
      <c r="F14" s="618"/>
      <c r="G14" s="177"/>
      <c r="H14" s="178"/>
      <c r="I14" s="142"/>
      <c r="J14" s="1"/>
      <c r="K14" s="1"/>
      <c r="L14" s="1"/>
      <c r="M14" s="1"/>
      <c r="N14" s="1"/>
      <c r="O14" s="1"/>
      <c r="P14" s="1"/>
      <c r="Q14" s="1"/>
      <c r="R14" s="1"/>
      <c r="S14" s="1"/>
      <c r="T14" s="1"/>
      <c r="U14" s="1"/>
    </row>
    <row r="15" spans="1:21" ht="25.2" customHeight="1" x14ac:dyDescent="0.2">
      <c r="A15" s="1"/>
      <c r="B15" s="615"/>
      <c r="C15" s="616"/>
      <c r="D15" s="176"/>
      <c r="E15" s="617"/>
      <c r="F15" s="618"/>
      <c r="G15" s="177"/>
      <c r="H15" s="178"/>
      <c r="I15" s="142"/>
      <c r="J15" s="1"/>
      <c r="K15" s="1"/>
      <c r="L15" s="1"/>
      <c r="M15" s="1"/>
      <c r="N15" s="1"/>
      <c r="O15" s="1"/>
      <c r="P15" s="1"/>
      <c r="Q15" s="1"/>
      <c r="R15" s="1"/>
      <c r="S15" s="1"/>
      <c r="T15" s="1"/>
      <c r="U15" s="1"/>
    </row>
    <row r="16" spans="1:21" ht="25.2" customHeight="1" x14ac:dyDescent="0.2">
      <c r="A16" s="1"/>
      <c r="B16" s="8"/>
      <c r="C16" s="8"/>
      <c r="D16" s="8"/>
      <c r="E16" s="8"/>
      <c r="F16" s="8"/>
      <c r="G16" s="8"/>
      <c r="H16" s="1"/>
      <c r="I16" s="1"/>
      <c r="J16" s="1"/>
      <c r="K16" s="103" t="s">
        <v>137</v>
      </c>
      <c r="L16" s="1"/>
      <c r="M16" s="1"/>
      <c r="N16" s="1"/>
      <c r="O16" s="1"/>
      <c r="P16" s="1"/>
      <c r="Q16" s="1"/>
      <c r="R16" s="1"/>
      <c r="S16" s="1"/>
      <c r="T16" s="1"/>
      <c r="U16" s="1"/>
    </row>
    <row r="17" spans="1:21" ht="25.2" customHeight="1" thickBot="1" x14ac:dyDescent="0.25">
      <c r="A17" s="1"/>
      <c r="B17" s="79" t="s">
        <v>310</v>
      </c>
      <c r="C17" s="8"/>
      <c r="D17" s="8"/>
      <c r="E17" s="8"/>
      <c r="F17" s="8"/>
      <c r="G17" s="8"/>
      <c r="H17" s="1"/>
      <c r="I17" s="1"/>
      <c r="J17" s="1"/>
      <c r="K17" s="103"/>
      <c r="L17" s="1"/>
      <c r="M17" s="1"/>
      <c r="N17" s="1"/>
      <c r="O17" s="1"/>
      <c r="P17" s="1"/>
      <c r="Q17" s="1"/>
      <c r="R17" s="1"/>
      <c r="S17" s="1"/>
      <c r="T17" s="1"/>
      <c r="U17" s="1"/>
    </row>
    <row r="18" spans="1:21" ht="25.2" customHeight="1" x14ac:dyDescent="0.2">
      <c r="A18" s="1"/>
      <c r="B18" s="598"/>
      <c r="C18" s="599"/>
      <c r="D18" s="599"/>
      <c r="E18" s="599"/>
      <c r="F18" s="599"/>
      <c r="G18" s="599"/>
      <c r="H18" s="599"/>
      <c r="I18" s="600"/>
      <c r="J18" s="1"/>
      <c r="K18" s="1"/>
      <c r="L18" s="1"/>
      <c r="M18" s="1"/>
      <c r="N18" s="1"/>
      <c r="O18" s="1"/>
      <c r="P18" s="1"/>
      <c r="Q18" s="1"/>
      <c r="R18" s="1"/>
      <c r="S18" s="1"/>
      <c r="T18" s="1"/>
      <c r="U18" s="1"/>
    </row>
    <row r="19" spans="1:21" ht="25.2" customHeight="1" x14ac:dyDescent="0.2">
      <c r="A19" s="1"/>
      <c r="B19" s="601"/>
      <c r="C19" s="549"/>
      <c r="D19" s="549"/>
      <c r="E19" s="549"/>
      <c r="F19" s="549"/>
      <c r="G19" s="549"/>
      <c r="H19" s="549"/>
      <c r="I19" s="602"/>
      <c r="J19" s="1"/>
      <c r="K19" s="1"/>
      <c r="L19" s="1"/>
      <c r="M19" s="1"/>
      <c r="N19" s="1"/>
      <c r="O19" s="1"/>
      <c r="P19" s="1"/>
      <c r="Q19" s="1"/>
      <c r="R19" s="1"/>
      <c r="S19" s="1"/>
      <c r="T19" s="1"/>
      <c r="U19" s="1"/>
    </row>
    <row r="20" spans="1:21" ht="25.2" customHeight="1" x14ac:dyDescent="0.2">
      <c r="A20" s="1"/>
      <c r="B20" s="601"/>
      <c r="C20" s="549"/>
      <c r="D20" s="549"/>
      <c r="E20" s="549"/>
      <c r="F20" s="549"/>
      <c r="G20" s="549"/>
      <c r="H20" s="549"/>
      <c r="I20" s="602"/>
      <c r="J20" s="1"/>
      <c r="K20" s="1"/>
      <c r="L20" s="1"/>
      <c r="M20" s="1"/>
      <c r="N20" s="1"/>
      <c r="O20" s="1"/>
      <c r="P20" s="1"/>
      <c r="Q20" s="1"/>
      <c r="R20" s="1"/>
      <c r="S20" s="1"/>
      <c r="T20" s="1"/>
      <c r="U20" s="1"/>
    </row>
    <row r="21" spans="1:21" ht="25.2" customHeight="1" x14ac:dyDescent="0.2">
      <c r="A21" s="1"/>
      <c r="B21" s="601"/>
      <c r="C21" s="549"/>
      <c r="D21" s="549"/>
      <c r="E21" s="549"/>
      <c r="F21" s="549"/>
      <c r="G21" s="549"/>
      <c r="H21" s="549"/>
      <c r="I21" s="602"/>
      <c r="J21" s="1"/>
      <c r="K21" s="1"/>
      <c r="L21" s="1"/>
      <c r="M21" s="1"/>
      <c r="N21" s="1"/>
      <c r="O21" s="1"/>
      <c r="P21" s="1"/>
      <c r="Q21" s="1"/>
      <c r="R21" s="1"/>
      <c r="S21" s="1"/>
      <c r="T21" s="1"/>
      <c r="U21" s="1"/>
    </row>
    <row r="22" spans="1:21" ht="25.2" customHeight="1" x14ac:dyDescent="0.2">
      <c r="A22" s="1"/>
      <c r="B22" s="601"/>
      <c r="C22" s="549"/>
      <c r="D22" s="549"/>
      <c r="E22" s="549"/>
      <c r="F22" s="549"/>
      <c r="G22" s="549"/>
      <c r="H22" s="549"/>
      <c r="I22" s="602"/>
      <c r="J22" s="1"/>
      <c r="K22" s="1"/>
      <c r="L22" s="1"/>
      <c r="M22" s="1"/>
      <c r="N22" s="1"/>
      <c r="O22" s="1"/>
      <c r="P22" s="1"/>
      <c r="Q22" s="1"/>
      <c r="R22" s="1"/>
      <c r="S22" s="1"/>
      <c r="T22" s="1"/>
      <c r="U22" s="1"/>
    </row>
    <row r="23" spans="1:21" ht="25.2" customHeight="1" thickBot="1" x14ac:dyDescent="0.25">
      <c r="A23" s="1"/>
      <c r="B23" s="603"/>
      <c r="C23" s="604"/>
      <c r="D23" s="604"/>
      <c r="E23" s="604"/>
      <c r="F23" s="604"/>
      <c r="G23" s="604"/>
      <c r="H23" s="604"/>
      <c r="I23" s="605"/>
      <c r="J23" s="1"/>
      <c r="K23" s="1"/>
      <c r="L23" s="1"/>
      <c r="M23" s="1"/>
      <c r="N23" s="1"/>
      <c r="O23" s="1"/>
      <c r="P23" s="1"/>
      <c r="Q23" s="1"/>
      <c r="R23" s="1"/>
      <c r="S23" s="1"/>
      <c r="T23" s="1"/>
      <c r="U23" s="1"/>
    </row>
    <row r="24" spans="1:21" ht="25.2" customHeight="1" x14ac:dyDescent="0.2">
      <c r="A24" s="1"/>
      <c r="B24" s="8"/>
      <c r="C24" s="8"/>
      <c r="D24" s="8"/>
      <c r="E24" s="8"/>
      <c r="F24" s="8"/>
      <c r="G24" s="8"/>
      <c r="H24" s="1"/>
      <c r="I24" s="1"/>
      <c r="J24" s="1"/>
      <c r="K24" s="1"/>
      <c r="L24" s="1"/>
      <c r="M24" s="1"/>
      <c r="N24" s="1"/>
      <c r="O24" s="1"/>
      <c r="P24" s="1"/>
      <c r="Q24" s="1"/>
      <c r="R24" s="1"/>
      <c r="S24" s="1"/>
      <c r="T24" s="1"/>
      <c r="U24" s="1"/>
    </row>
    <row r="25" spans="1:21" ht="25.2" customHeight="1" thickBot="1" x14ac:dyDescent="0.25">
      <c r="A25" s="1"/>
      <c r="B25" s="79" t="s">
        <v>312</v>
      </c>
      <c r="C25" s="8"/>
      <c r="D25" s="8"/>
      <c r="E25" s="8"/>
      <c r="F25" s="8"/>
      <c r="G25" s="8"/>
      <c r="H25" s="1"/>
      <c r="I25" s="1"/>
      <c r="J25" s="1"/>
      <c r="K25" s="1"/>
      <c r="L25" s="1"/>
      <c r="M25" s="1"/>
      <c r="N25" s="1"/>
      <c r="O25" s="1"/>
      <c r="P25" s="1"/>
      <c r="Q25" s="1"/>
      <c r="R25" s="1"/>
      <c r="S25" s="1"/>
      <c r="T25" s="1"/>
      <c r="U25" s="1"/>
    </row>
    <row r="26" spans="1:21" ht="19.8" customHeight="1" x14ac:dyDescent="0.2">
      <c r="A26" s="1"/>
      <c r="B26" s="598" t="s">
        <v>313</v>
      </c>
      <c r="C26" s="606"/>
      <c r="D26" s="606"/>
      <c r="E26" s="606"/>
      <c r="F26" s="606"/>
      <c r="G26" s="606"/>
      <c r="H26" s="606"/>
      <c r="I26" s="607"/>
      <c r="J26" s="1"/>
      <c r="K26" s="1"/>
      <c r="L26" s="1"/>
      <c r="M26" s="1"/>
      <c r="N26" s="1"/>
      <c r="O26" s="1"/>
      <c r="P26" s="1"/>
      <c r="Q26" s="1"/>
      <c r="R26" s="1"/>
      <c r="S26" s="1"/>
      <c r="T26" s="1"/>
      <c r="U26" s="1"/>
    </row>
    <row r="27" spans="1:21" ht="19.8" customHeight="1" x14ac:dyDescent="0.2">
      <c r="A27" s="1"/>
      <c r="B27" s="601"/>
      <c r="C27" s="608"/>
      <c r="D27" s="608"/>
      <c r="E27" s="608"/>
      <c r="F27" s="608"/>
      <c r="G27" s="608"/>
      <c r="H27" s="608"/>
      <c r="I27" s="609"/>
      <c r="J27" s="1"/>
      <c r="K27" s="1"/>
      <c r="L27" s="1"/>
      <c r="M27" s="1"/>
      <c r="N27" s="1"/>
      <c r="O27" s="1"/>
      <c r="P27" s="1"/>
      <c r="Q27" s="1"/>
      <c r="R27" s="1"/>
      <c r="S27" s="1"/>
      <c r="T27" s="1"/>
      <c r="U27" s="1"/>
    </row>
    <row r="28" spans="1:21" ht="19.8" customHeight="1" x14ac:dyDescent="0.2">
      <c r="A28" s="1"/>
      <c r="B28" s="610"/>
      <c r="C28" s="608"/>
      <c r="D28" s="608"/>
      <c r="E28" s="608"/>
      <c r="F28" s="608"/>
      <c r="G28" s="608"/>
      <c r="H28" s="608"/>
      <c r="I28" s="609"/>
      <c r="J28" s="1"/>
      <c r="K28" s="1"/>
      <c r="L28" s="1"/>
      <c r="M28" s="1"/>
      <c r="N28" s="1"/>
      <c r="O28" s="1"/>
      <c r="P28" s="1"/>
      <c r="Q28" s="1"/>
      <c r="R28" s="1"/>
      <c r="S28" s="1"/>
      <c r="T28" s="1"/>
      <c r="U28" s="1"/>
    </row>
    <row r="29" spans="1:21" ht="19.8" customHeight="1" x14ac:dyDescent="0.2">
      <c r="A29" s="1"/>
      <c r="B29" s="610"/>
      <c r="C29" s="608"/>
      <c r="D29" s="608"/>
      <c r="E29" s="608"/>
      <c r="F29" s="608"/>
      <c r="G29" s="608"/>
      <c r="H29" s="608"/>
      <c r="I29" s="609"/>
      <c r="J29" s="1"/>
      <c r="K29" s="1"/>
      <c r="L29" s="1"/>
      <c r="M29" s="1"/>
      <c r="N29" s="1"/>
      <c r="O29" s="1"/>
      <c r="P29" s="1"/>
      <c r="Q29" s="1"/>
      <c r="R29" s="1"/>
      <c r="S29" s="1"/>
      <c r="T29" s="1"/>
      <c r="U29" s="1"/>
    </row>
    <row r="30" spans="1:21" ht="19.8" customHeight="1" x14ac:dyDescent="0.2">
      <c r="A30" s="1"/>
      <c r="B30" s="610"/>
      <c r="C30" s="608"/>
      <c r="D30" s="608"/>
      <c r="E30" s="608"/>
      <c r="F30" s="608"/>
      <c r="G30" s="608"/>
      <c r="H30" s="608"/>
      <c r="I30" s="609"/>
      <c r="J30" s="1"/>
      <c r="K30" s="1"/>
      <c r="L30" s="1"/>
      <c r="M30" s="1"/>
      <c r="N30" s="1"/>
      <c r="O30" s="1"/>
      <c r="P30" s="1"/>
      <c r="Q30" s="1"/>
      <c r="R30" s="1"/>
      <c r="S30" s="1"/>
      <c r="T30" s="1"/>
      <c r="U30" s="1"/>
    </row>
    <row r="31" spans="1:21" ht="19.8" customHeight="1" x14ac:dyDescent="0.2">
      <c r="A31" s="1"/>
      <c r="B31" s="610"/>
      <c r="C31" s="608"/>
      <c r="D31" s="608"/>
      <c r="E31" s="608"/>
      <c r="F31" s="608"/>
      <c r="G31" s="608"/>
      <c r="H31" s="608"/>
      <c r="I31" s="609"/>
      <c r="J31" s="1"/>
      <c r="K31" s="1"/>
      <c r="L31" s="1"/>
      <c r="M31" s="1"/>
      <c r="N31" s="1"/>
      <c r="O31" s="1"/>
      <c r="P31" s="1"/>
      <c r="Q31" s="1"/>
      <c r="R31" s="1"/>
      <c r="S31" s="1"/>
      <c r="T31" s="1"/>
      <c r="U31" s="1"/>
    </row>
    <row r="32" spans="1:21" ht="19.8" customHeight="1" thickBot="1" x14ac:dyDescent="0.25">
      <c r="A32" s="1"/>
      <c r="B32" s="611"/>
      <c r="C32" s="612"/>
      <c r="D32" s="612"/>
      <c r="E32" s="612"/>
      <c r="F32" s="612"/>
      <c r="G32" s="612"/>
      <c r="H32" s="612"/>
      <c r="I32" s="613"/>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row r="125" spans="1:21" ht="25.2" customHeight="1" x14ac:dyDescent="0.2">
      <c r="A125" s="1"/>
      <c r="B125" s="1"/>
      <c r="C125" s="1"/>
      <c r="D125" s="1"/>
      <c r="E125" s="1"/>
      <c r="F125" s="1"/>
      <c r="G125" s="1"/>
      <c r="H125" s="1"/>
      <c r="I125" s="1"/>
      <c r="J125" s="1"/>
      <c r="K125" s="1"/>
      <c r="L125" s="1"/>
      <c r="M125" s="1"/>
      <c r="N125" s="1"/>
      <c r="O125" s="1"/>
      <c r="P125" s="1"/>
      <c r="Q125" s="1"/>
      <c r="R125" s="1"/>
      <c r="S125" s="1"/>
      <c r="T125" s="1"/>
      <c r="U125" s="1"/>
    </row>
  </sheetData>
  <mergeCells count="24">
    <mergeCell ref="B15:C15"/>
    <mergeCell ref="E15:F15"/>
    <mergeCell ref="B6:C6"/>
    <mergeCell ref="E6:F6"/>
    <mergeCell ref="B7:C7"/>
    <mergeCell ref="E7:F7"/>
    <mergeCell ref="B8:C8"/>
    <mergeCell ref="E8:F8"/>
    <mergeCell ref="B18:I23"/>
    <mergeCell ref="B26:I32"/>
    <mergeCell ref="E5:F5"/>
    <mergeCell ref="B9:C9"/>
    <mergeCell ref="E9:F9"/>
    <mergeCell ref="B10:C10"/>
    <mergeCell ref="B11:C11"/>
    <mergeCell ref="B12:C12"/>
    <mergeCell ref="B13:C13"/>
    <mergeCell ref="B5:C5"/>
    <mergeCell ref="E10:F10"/>
    <mergeCell ref="E11:F11"/>
    <mergeCell ref="E12:F12"/>
    <mergeCell ref="E13:F13"/>
    <mergeCell ref="B14:C14"/>
    <mergeCell ref="E14:F1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B1:AM22"/>
  <sheetViews>
    <sheetView showGridLines="0" view="pageBreakPreview" zoomScaleNormal="100" workbookViewId="0"/>
  </sheetViews>
  <sheetFormatPr defaultColWidth="9" defaultRowHeight="13.2" x14ac:dyDescent="0.2"/>
  <cols>
    <col min="1" max="28" width="2.44140625" style="135" customWidth="1"/>
    <col min="29" max="29" width="4.21875" style="135" customWidth="1"/>
    <col min="30" max="32" width="2.44140625" style="135" customWidth="1"/>
    <col min="33" max="33" width="2.6640625" style="135" customWidth="1"/>
    <col min="34" max="34" width="2.44140625" style="135" customWidth="1"/>
    <col min="35" max="16384" width="9" style="135"/>
  </cols>
  <sheetData>
    <row r="1" spans="2:39" ht="13.8" thickBot="1" x14ac:dyDescent="0.25"/>
    <row r="2" spans="2:39" ht="13.5" customHeight="1" x14ac:dyDescent="0.2">
      <c r="B2" s="545" t="s">
        <v>560</v>
      </c>
      <c r="C2" s="449"/>
      <c r="D2" s="449"/>
      <c r="E2" s="449"/>
      <c r="F2" s="449"/>
      <c r="G2" s="449"/>
      <c r="H2" s="449"/>
      <c r="I2" s="449"/>
      <c r="J2" s="449"/>
      <c r="K2" s="449"/>
      <c r="L2" s="449"/>
      <c r="M2" s="450"/>
      <c r="R2" s="189" t="s">
        <v>475</v>
      </c>
      <c r="S2" s="190"/>
      <c r="T2" s="190"/>
      <c r="U2" s="190"/>
      <c r="V2" s="190"/>
      <c r="W2" s="190"/>
      <c r="X2" s="190"/>
      <c r="Y2" s="190"/>
      <c r="Z2" s="190"/>
      <c r="AA2" s="190"/>
      <c r="AB2" s="190"/>
      <c r="AC2" s="190"/>
      <c r="AD2" s="190"/>
      <c r="AE2" s="190"/>
      <c r="AF2" s="190"/>
      <c r="AG2" s="210"/>
    </row>
    <row r="3" spans="2:39" ht="15" customHeight="1" thickBot="1" x14ac:dyDescent="0.25">
      <c r="B3" s="451"/>
      <c r="C3" s="452"/>
      <c r="D3" s="452"/>
      <c r="E3" s="452"/>
      <c r="F3" s="452"/>
      <c r="G3" s="452"/>
      <c r="H3" s="452"/>
      <c r="I3" s="452"/>
      <c r="J3" s="452"/>
      <c r="K3" s="452"/>
      <c r="L3" s="452"/>
      <c r="M3" s="453"/>
      <c r="R3" s="338" t="s">
        <v>561</v>
      </c>
      <c r="AG3" s="339"/>
    </row>
    <row r="4" spans="2:39" ht="15" customHeight="1" thickBot="1" x14ac:dyDescent="0.25">
      <c r="B4" s="454"/>
      <c r="C4" s="455"/>
      <c r="D4" s="455"/>
      <c r="E4" s="455"/>
      <c r="F4" s="455"/>
      <c r="G4" s="455"/>
      <c r="H4" s="455"/>
      <c r="I4" s="455"/>
      <c r="J4" s="455"/>
      <c r="K4" s="455"/>
      <c r="L4" s="455"/>
      <c r="M4" s="456"/>
      <c r="R4" s="340"/>
      <c r="S4" s="190"/>
      <c r="T4" s="190"/>
      <c r="U4" s="190"/>
      <c r="V4" s="190"/>
      <c r="W4" s="190"/>
      <c r="X4" s="190"/>
      <c r="Y4" s="190"/>
      <c r="Z4" s="190"/>
      <c r="AA4" s="190"/>
      <c r="AB4" s="190"/>
      <c r="AC4" s="190"/>
      <c r="AD4" s="190"/>
      <c r="AE4" s="190"/>
      <c r="AF4" s="190"/>
      <c r="AG4" s="190"/>
    </row>
    <row r="5" spans="2:39" x14ac:dyDescent="0.2">
      <c r="V5" s="317"/>
    </row>
    <row r="6" spans="2:39" ht="13.5" customHeight="1" x14ac:dyDescent="0.2">
      <c r="B6" s="457" t="s">
        <v>246</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row>
    <row r="7" spans="2:39"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row>
    <row r="9" spans="2:39" x14ac:dyDescent="0.2">
      <c r="B9" s="135" t="s">
        <v>489</v>
      </c>
    </row>
    <row r="10" spans="2:39" ht="13.8" thickBot="1" x14ac:dyDescent="0.25"/>
    <row r="11" spans="2:39" ht="66" customHeight="1" thickTop="1" thickBot="1" x14ac:dyDescent="0.25">
      <c r="B11" s="579" t="s">
        <v>375</v>
      </c>
      <c r="C11" s="580"/>
      <c r="D11" s="580"/>
      <c r="E11" s="580"/>
      <c r="F11" s="580"/>
      <c r="G11" s="580"/>
      <c r="H11" s="580"/>
      <c r="I11" s="580"/>
      <c r="J11" s="580"/>
      <c r="K11" s="580"/>
      <c r="L11" s="580"/>
      <c r="M11" s="580"/>
      <c r="N11" s="580"/>
      <c r="O11" s="580"/>
      <c r="P11" s="580"/>
      <c r="Q11" s="580"/>
      <c r="R11" s="580"/>
      <c r="S11" s="580"/>
      <c r="T11" s="580"/>
      <c r="U11" s="580"/>
      <c r="V11" s="580"/>
      <c r="W11" s="581"/>
      <c r="X11" s="582"/>
      <c r="Y11" s="583"/>
      <c r="Z11" s="583"/>
      <c r="AA11" s="583"/>
      <c r="AB11" s="583"/>
      <c r="AC11" s="583"/>
      <c r="AD11" s="583"/>
      <c r="AE11" s="583"/>
      <c r="AF11" s="583"/>
      <c r="AG11" s="584"/>
      <c r="AJ11" s="195"/>
      <c r="AK11" s="195"/>
    </row>
    <row r="12" spans="2:39" ht="40.5" customHeight="1" thickTop="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507" t="str">
        <f>IF(X11="実施している","算定可","算定不可")</f>
        <v>算定不可</v>
      </c>
      <c r="Y12" s="507"/>
      <c r="Z12" s="507"/>
      <c r="AA12" s="507"/>
      <c r="AB12" s="507"/>
      <c r="AC12" s="507"/>
      <c r="AD12" s="507"/>
      <c r="AE12" s="507"/>
      <c r="AF12" s="507"/>
      <c r="AG12" s="508"/>
      <c r="AI12" s="195"/>
      <c r="AJ12" s="195" t="s">
        <v>276</v>
      </c>
      <c r="AK12" s="195"/>
      <c r="AL12" s="341"/>
      <c r="AM12" s="195"/>
    </row>
    <row r="13" spans="2:39" ht="40.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IF(X12="算定可",5,0)</f>
        <v>0</v>
      </c>
      <c r="Y13" s="512"/>
      <c r="Z13" s="512"/>
      <c r="AA13" s="512"/>
      <c r="AB13" s="512"/>
      <c r="AC13" s="512"/>
      <c r="AD13" s="512"/>
      <c r="AE13" s="512"/>
      <c r="AF13" s="512"/>
      <c r="AG13" s="513"/>
      <c r="AI13" s="195"/>
      <c r="AJ13" s="195" t="s">
        <v>277</v>
      </c>
      <c r="AK13" s="195"/>
      <c r="AL13" s="341"/>
      <c r="AM13" s="195"/>
    </row>
    <row r="14" spans="2:39" ht="7.95" customHeight="1" x14ac:dyDescent="0.2">
      <c r="AJ14" s="195"/>
      <c r="AK14" s="195"/>
    </row>
    <row r="15" spans="2:39" x14ac:dyDescent="0.2">
      <c r="B15" s="135" t="s">
        <v>28</v>
      </c>
      <c r="AJ15" s="195"/>
      <c r="AK15" s="195"/>
    </row>
    <row r="16" spans="2:39" x14ac:dyDescent="0.2">
      <c r="C16" s="135" t="s">
        <v>0</v>
      </c>
      <c r="E16" s="135" t="s">
        <v>5</v>
      </c>
      <c r="AJ16" s="195"/>
      <c r="AK16" s="195"/>
    </row>
    <row r="18" spans="2:34" ht="7.2" customHeight="1" x14ac:dyDescent="0.2">
      <c r="E18" s="342"/>
    </row>
    <row r="19" spans="2:34" ht="13.8" thickBot="1" x14ac:dyDescent="0.25"/>
    <row r="20" spans="2:34" ht="30" customHeight="1" x14ac:dyDescent="0.2">
      <c r="B20" s="201" t="s">
        <v>206</v>
      </c>
      <c r="C20" s="202"/>
      <c r="D20" s="202"/>
      <c r="E20" s="202"/>
      <c r="F20" s="202"/>
      <c r="G20" s="202"/>
      <c r="H20" s="202"/>
      <c r="I20" s="202"/>
      <c r="J20" s="202"/>
      <c r="K20" s="202"/>
      <c r="L20" s="202"/>
      <c r="M20" s="202"/>
      <c r="N20" s="202"/>
      <c r="O20" s="202"/>
      <c r="P20" s="202"/>
      <c r="Q20" s="202"/>
      <c r="R20" s="202"/>
      <c r="S20" s="202"/>
      <c r="T20" s="202"/>
      <c r="U20" s="202"/>
      <c r="V20" s="203"/>
      <c r="W20" s="203"/>
      <c r="X20" s="203"/>
      <c r="Y20" s="203"/>
      <c r="Z20" s="203"/>
      <c r="AA20" s="203"/>
      <c r="AB20" s="203"/>
      <c r="AC20" s="203"/>
      <c r="AD20" s="203"/>
      <c r="AE20" s="203"/>
      <c r="AF20" s="203"/>
      <c r="AG20" s="204"/>
      <c r="AH20" s="205"/>
    </row>
    <row r="21" spans="2:34" ht="30" customHeight="1" x14ac:dyDescent="0.2">
      <c r="B21" s="343"/>
      <c r="C21" s="344" t="s">
        <v>144</v>
      </c>
      <c r="D21" s="344"/>
      <c r="E21" s="344" t="s">
        <v>248</v>
      </c>
      <c r="F21" s="344"/>
      <c r="G21" s="344"/>
      <c r="H21" s="344"/>
      <c r="I21" s="344"/>
      <c r="J21" s="344"/>
      <c r="K21" s="344"/>
      <c r="L21" s="344"/>
      <c r="M21" s="344"/>
      <c r="N21" s="344"/>
      <c r="O21" s="344"/>
      <c r="P21" s="344"/>
      <c r="Q21" s="344"/>
      <c r="R21" s="344"/>
      <c r="S21" s="344"/>
      <c r="T21" s="344"/>
      <c r="U21" s="344"/>
      <c r="V21" s="345"/>
      <c r="W21" s="345"/>
      <c r="X21" s="345"/>
      <c r="Y21" s="345"/>
      <c r="Z21" s="345"/>
      <c r="AA21" s="345"/>
      <c r="AB21" s="345"/>
      <c r="AC21" s="345"/>
      <c r="AD21" s="345"/>
      <c r="AE21" s="345"/>
      <c r="AF21" s="345"/>
      <c r="AG21" s="346"/>
      <c r="AH21" s="205"/>
    </row>
    <row r="22" spans="2:34" ht="30" customHeight="1" thickBot="1" x14ac:dyDescent="0.25">
      <c r="B22" s="206"/>
      <c r="C22" s="207" t="s">
        <v>144</v>
      </c>
      <c r="D22" s="207"/>
      <c r="E22" s="207" t="s">
        <v>249</v>
      </c>
      <c r="F22" s="207"/>
      <c r="G22" s="207"/>
      <c r="H22" s="207"/>
      <c r="I22" s="207"/>
      <c r="J22" s="207"/>
      <c r="K22" s="207"/>
      <c r="L22" s="207"/>
      <c r="M22" s="207"/>
      <c r="N22" s="207"/>
      <c r="O22" s="207"/>
      <c r="P22" s="207"/>
      <c r="Q22" s="207"/>
      <c r="R22" s="207"/>
      <c r="S22" s="207"/>
      <c r="T22" s="207"/>
      <c r="U22" s="207"/>
      <c r="V22" s="208"/>
      <c r="W22" s="208"/>
      <c r="X22" s="208"/>
      <c r="Y22" s="208"/>
      <c r="Z22" s="208"/>
      <c r="AA22" s="208"/>
      <c r="AB22" s="208"/>
      <c r="AC22" s="208"/>
      <c r="AD22" s="208"/>
      <c r="AE22" s="208"/>
      <c r="AF22" s="208"/>
      <c r="AG22" s="209"/>
      <c r="AH22" s="205"/>
    </row>
  </sheetData>
  <sheetProtection algorithmName="SHA-512" hashValue="sYFvOZ7le3U0XDwnodP50XvzcG7Wizq+jFnb0+RpChle4DPYyquxRG9WvNJ7SslK298uckhX/gUXTGikCn17nA==" saltValue="FM5IuJ6vhgzTUPWMAgzx/Q==" spinCount="100000" sheet="1" selectLockedCells="1"/>
  <mergeCells count="8">
    <mergeCell ref="B13:W13"/>
    <mergeCell ref="B2:M4"/>
    <mergeCell ref="B6:AG7"/>
    <mergeCell ref="B11:W11"/>
    <mergeCell ref="X11:AG11"/>
    <mergeCell ref="B12:W12"/>
    <mergeCell ref="X12:AG12"/>
    <mergeCell ref="X13:AG13"/>
  </mergeCells>
  <phoneticPr fontId="2"/>
  <dataValidations count="1">
    <dataValidation type="list" allowBlank="1" showInputMessage="1" showErrorMessage="1" sqref="X11:AG11" xr:uid="{00000000-0002-0000-0D00-000000000000}">
      <formula1>"実施している,実施していない"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B2:AK20"/>
  <sheetViews>
    <sheetView showGridLines="0" view="pageBreakPreview" zoomScaleNormal="100" workbookViewId="0">
      <selection activeCell="AK9" sqref="AK9"/>
    </sheetView>
  </sheetViews>
  <sheetFormatPr defaultColWidth="9" defaultRowHeight="13.2" x14ac:dyDescent="0.2"/>
  <cols>
    <col min="1" max="28" width="2.44140625" style="135" customWidth="1"/>
    <col min="29" max="29" width="5" style="135" customWidth="1"/>
    <col min="30" max="32" width="2.44140625" style="135" customWidth="1"/>
    <col min="33" max="33" width="4.77734375" style="135" customWidth="1"/>
    <col min="34" max="34" width="2.44140625" style="135" customWidth="1"/>
    <col min="35" max="16384" width="9" style="135"/>
  </cols>
  <sheetData>
    <row r="2" spans="2:37" ht="7.2" customHeight="1" x14ac:dyDescent="0.2">
      <c r="E2" s="342"/>
    </row>
    <row r="3" spans="2:37" ht="6" customHeight="1" thickBot="1" x14ac:dyDescent="0.25"/>
    <row r="4" spans="2:37" ht="15" customHeight="1" x14ac:dyDescent="0.2">
      <c r="B4" s="545" t="s">
        <v>562</v>
      </c>
      <c r="C4" s="449"/>
      <c r="D4" s="449"/>
      <c r="E4" s="449"/>
      <c r="F4" s="449"/>
      <c r="G4" s="449"/>
      <c r="H4" s="449"/>
      <c r="I4" s="449"/>
      <c r="J4" s="449"/>
      <c r="K4" s="449"/>
      <c r="L4" s="449"/>
      <c r="M4" s="450"/>
      <c r="S4" s="189" t="s">
        <v>475</v>
      </c>
      <c r="T4" s="190"/>
      <c r="U4" s="190"/>
      <c r="V4" s="190"/>
      <c r="W4" s="190"/>
      <c r="X4" s="190"/>
      <c r="Y4" s="190"/>
      <c r="Z4" s="190"/>
      <c r="AA4" s="190"/>
      <c r="AB4" s="190"/>
      <c r="AC4" s="190"/>
      <c r="AD4" s="190"/>
      <c r="AE4" s="190"/>
      <c r="AF4" s="190"/>
      <c r="AG4" s="210"/>
    </row>
    <row r="5" spans="2:37" ht="15" customHeight="1" thickBot="1" x14ac:dyDescent="0.25">
      <c r="B5" s="451"/>
      <c r="C5" s="452"/>
      <c r="D5" s="452"/>
      <c r="E5" s="452"/>
      <c r="F5" s="452"/>
      <c r="G5" s="452"/>
      <c r="H5" s="452"/>
      <c r="I5" s="452"/>
      <c r="J5" s="452"/>
      <c r="K5" s="452"/>
      <c r="L5" s="452"/>
      <c r="M5" s="453"/>
      <c r="S5" s="338" t="s">
        <v>563</v>
      </c>
      <c r="AG5" s="339"/>
    </row>
    <row r="6" spans="2:37" ht="14.25" customHeight="1" thickBot="1" x14ac:dyDescent="0.25">
      <c r="B6" s="454"/>
      <c r="C6" s="455"/>
      <c r="D6" s="455"/>
      <c r="E6" s="455"/>
      <c r="F6" s="455"/>
      <c r="G6" s="455"/>
      <c r="H6" s="455"/>
      <c r="I6" s="455"/>
      <c r="J6" s="455"/>
      <c r="K6" s="455"/>
      <c r="L6" s="455"/>
      <c r="M6" s="456"/>
      <c r="S6" s="347"/>
      <c r="T6" s="190"/>
      <c r="U6" s="190"/>
      <c r="V6" s="190"/>
      <c r="W6" s="190"/>
      <c r="X6" s="190"/>
      <c r="Y6" s="190"/>
      <c r="Z6" s="190"/>
      <c r="AA6" s="190"/>
      <c r="AB6" s="190"/>
      <c r="AC6" s="190"/>
      <c r="AD6" s="190"/>
      <c r="AE6" s="190"/>
      <c r="AF6" s="190"/>
      <c r="AG6" s="190"/>
    </row>
    <row r="8" spans="2:37" x14ac:dyDescent="0.2">
      <c r="B8" s="457" t="s">
        <v>368</v>
      </c>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row>
    <row r="9" spans="2:37" x14ac:dyDescent="0.2">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row>
    <row r="11" spans="2:37" ht="13.8" thickBot="1" x14ac:dyDescent="0.25">
      <c r="B11" s="135" t="s">
        <v>488</v>
      </c>
    </row>
    <row r="12" spans="2:37" ht="93.75" customHeight="1" thickTop="1" thickBot="1" x14ac:dyDescent="0.25">
      <c r="B12" s="579" t="s">
        <v>369</v>
      </c>
      <c r="C12" s="580"/>
      <c r="D12" s="580"/>
      <c r="E12" s="580"/>
      <c r="F12" s="580"/>
      <c r="G12" s="580"/>
      <c r="H12" s="580"/>
      <c r="I12" s="580"/>
      <c r="J12" s="580"/>
      <c r="K12" s="580"/>
      <c r="L12" s="580"/>
      <c r="M12" s="580"/>
      <c r="N12" s="580"/>
      <c r="O12" s="580"/>
      <c r="P12" s="580"/>
      <c r="Q12" s="580"/>
      <c r="R12" s="580"/>
      <c r="S12" s="580"/>
      <c r="T12" s="580"/>
      <c r="U12" s="580"/>
      <c r="V12" s="580"/>
      <c r="W12" s="581"/>
      <c r="X12" s="582"/>
      <c r="Y12" s="583"/>
      <c r="Z12" s="583"/>
      <c r="AA12" s="583"/>
      <c r="AB12" s="583"/>
      <c r="AC12" s="583"/>
      <c r="AD12" s="583"/>
      <c r="AE12" s="583"/>
      <c r="AF12" s="583"/>
      <c r="AG12" s="584"/>
      <c r="AI12" s="195"/>
      <c r="AJ12" s="195" t="s">
        <v>255</v>
      </c>
      <c r="AK12" s="195"/>
    </row>
    <row r="13" spans="2:37" ht="40.5" customHeight="1" thickTop="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507" t="str">
        <f>IF(X12="行っている","算定可","算定不可")</f>
        <v>算定不可</v>
      </c>
      <c r="Y13" s="507"/>
      <c r="Z13" s="507"/>
      <c r="AA13" s="507"/>
      <c r="AB13" s="507"/>
      <c r="AC13" s="507"/>
      <c r="AD13" s="507"/>
      <c r="AE13" s="507"/>
      <c r="AF13" s="507"/>
      <c r="AG13" s="508"/>
      <c r="AI13" s="195"/>
      <c r="AJ13" s="195" t="s">
        <v>274</v>
      </c>
      <c r="AK13" s="195"/>
    </row>
    <row r="14" spans="2:37"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IF(X13="算定可",3,0)</f>
        <v>0</v>
      </c>
      <c r="Y14" s="512"/>
      <c r="Z14" s="512"/>
      <c r="AA14" s="512"/>
      <c r="AB14" s="512"/>
      <c r="AC14" s="512"/>
      <c r="AD14" s="512"/>
      <c r="AE14" s="512"/>
      <c r="AF14" s="512"/>
      <c r="AG14" s="513"/>
      <c r="AI14" s="195"/>
      <c r="AJ14" s="195" t="s">
        <v>275</v>
      </c>
      <c r="AK14" s="195"/>
    </row>
    <row r="15" spans="2:37" ht="5.4" customHeight="1" x14ac:dyDescent="0.2">
      <c r="B15" s="188"/>
      <c r="C15" s="188"/>
      <c r="D15" s="188"/>
      <c r="E15" s="188"/>
      <c r="F15" s="188"/>
      <c r="G15" s="188"/>
      <c r="H15" s="188"/>
      <c r="I15" s="188"/>
      <c r="J15" s="188"/>
      <c r="K15" s="188"/>
      <c r="L15" s="188"/>
      <c r="M15" s="188"/>
      <c r="N15" s="188"/>
      <c r="O15" s="188"/>
      <c r="P15" s="188"/>
      <c r="Q15" s="188"/>
      <c r="R15" s="188"/>
      <c r="S15" s="188"/>
      <c r="T15" s="188"/>
      <c r="U15" s="188"/>
      <c r="V15" s="188"/>
      <c r="W15" s="188"/>
      <c r="X15" s="348"/>
      <c r="Y15" s="348"/>
      <c r="Z15" s="348"/>
      <c r="AA15" s="348"/>
      <c r="AB15" s="348"/>
      <c r="AC15" s="348"/>
      <c r="AD15" s="348"/>
      <c r="AE15" s="348"/>
      <c r="AF15" s="348"/>
      <c r="AG15" s="348"/>
      <c r="AI15" s="195"/>
      <c r="AJ15" s="195"/>
      <c r="AK15" s="195"/>
    </row>
    <row r="16" spans="2:37" x14ac:dyDescent="0.2">
      <c r="B16" s="135" t="s">
        <v>28</v>
      </c>
      <c r="AI16" s="195"/>
      <c r="AJ16" s="195"/>
      <c r="AK16" s="195"/>
    </row>
    <row r="17" spans="2:37" x14ac:dyDescent="0.2">
      <c r="C17" s="135" t="s">
        <v>0</v>
      </c>
      <c r="E17" s="135" t="s">
        <v>4</v>
      </c>
      <c r="AI17" s="195"/>
      <c r="AJ17" s="195"/>
      <c r="AK17" s="195"/>
    </row>
    <row r="18" spans="2:37" ht="13.8" thickBot="1" x14ac:dyDescent="0.25">
      <c r="D18" s="349"/>
      <c r="AI18" s="195"/>
      <c r="AJ18" s="195"/>
      <c r="AK18" s="195"/>
    </row>
    <row r="19" spans="2:37" ht="30" customHeight="1" x14ac:dyDescent="0.2">
      <c r="B19" s="201" t="s">
        <v>206</v>
      </c>
      <c r="C19" s="202"/>
      <c r="D19" s="202"/>
      <c r="E19" s="202"/>
      <c r="F19" s="202"/>
      <c r="G19" s="202"/>
      <c r="H19" s="202"/>
      <c r="I19" s="202"/>
      <c r="J19" s="202"/>
      <c r="K19" s="202"/>
      <c r="L19" s="202"/>
      <c r="M19" s="202"/>
      <c r="N19" s="202"/>
      <c r="O19" s="202"/>
      <c r="P19" s="202"/>
      <c r="Q19" s="202"/>
      <c r="R19" s="202"/>
      <c r="S19" s="202"/>
      <c r="T19" s="202"/>
      <c r="U19" s="202"/>
      <c r="V19" s="203"/>
      <c r="W19" s="203"/>
      <c r="X19" s="203"/>
      <c r="Y19" s="203"/>
      <c r="Z19" s="203"/>
      <c r="AA19" s="203"/>
      <c r="AB19" s="203"/>
      <c r="AC19" s="203"/>
      <c r="AD19" s="203"/>
      <c r="AE19" s="203"/>
      <c r="AF19" s="203"/>
      <c r="AG19" s="204"/>
      <c r="AH19" s="205"/>
    </row>
    <row r="20" spans="2:37" ht="30" customHeight="1" thickBot="1" x14ac:dyDescent="0.25">
      <c r="B20" s="206"/>
      <c r="C20" s="207" t="s">
        <v>144</v>
      </c>
      <c r="D20" s="207"/>
      <c r="E20" s="207" t="s">
        <v>370</v>
      </c>
      <c r="F20" s="207"/>
      <c r="G20" s="207"/>
      <c r="H20" s="207"/>
      <c r="I20" s="207"/>
      <c r="J20" s="207"/>
      <c r="K20" s="207"/>
      <c r="L20" s="207"/>
      <c r="M20" s="207"/>
      <c r="N20" s="207"/>
      <c r="O20" s="207"/>
      <c r="P20" s="207"/>
      <c r="Q20" s="207"/>
      <c r="R20" s="207"/>
      <c r="S20" s="207"/>
      <c r="T20" s="207"/>
      <c r="U20" s="207"/>
      <c r="V20" s="208"/>
      <c r="W20" s="208"/>
      <c r="X20" s="208"/>
      <c r="Y20" s="208"/>
      <c r="Z20" s="208"/>
      <c r="AA20" s="208"/>
      <c r="AB20" s="208"/>
      <c r="AC20" s="208"/>
      <c r="AD20" s="208"/>
      <c r="AE20" s="208"/>
      <c r="AF20" s="208"/>
      <c r="AG20" s="209"/>
      <c r="AH20" s="205"/>
    </row>
  </sheetData>
  <sheetProtection algorithmName="SHA-512" hashValue="2FKBP3F7LIDOSXdD1WnRJUhNA524Z1cqcYJYCQpW5gsAvtIjLh/ytCnVJS9xD02/eiBd/1PsNkIq1KwVS57mnQ==" saltValue="1DFw5fWJwqZDrHBkQGgQHQ==" spinCount="100000" sheet="1" selectLockedCells="1"/>
  <mergeCells count="8">
    <mergeCell ref="B14:W14"/>
    <mergeCell ref="X14:AG14"/>
    <mergeCell ref="B4:M6"/>
    <mergeCell ref="B8:AG9"/>
    <mergeCell ref="B12:W12"/>
    <mergeCell ref="X12:AG12"/>
    <mergeCell ref="B13:W13"/>
    <mergeCell ref="X13:AG13"/>
  </mergeCells>
  <phoneticPr fontId="2"/>
  <dataValidations count="1">
    <dataValidation type="list" allowBlank="1" showInputMessage="1" showErrorMessage="1" sqref="X12:AG12" xr:uid="{00000000-0002-0000-0E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W9"/>
  <sheetViews>
    <sheetView view="pageBreakPreview" zoomScale="85" zoomScaleNormal="100" zoomScaleSheetLayoutView="85" workbookViewId="0">
      <selection activeCell="B7" sqref="B7"/>
    </sheetView>
  </sheetViews>
  <sheetFormatPr defaultRowHeight="13.2" x14ac:dyDescent="0.2"/>
  <cols>
    <col min="1" max="1" width="7.44140625" customWidth="1"/>
    <col min="2" max="3" width="63.6640625" customWidth="1"/>
  </cols>
  <sheetData>
    <row r="2" spans="1:23" s="1" customFormat="1" ht="16.2" x14ac:dyDescent="0.2">
      <c r="A2" s="8"/>
      <c r="B2" s="85" t="s">
        <v>316</v>
      </c>
      <c r="C2" s="14"/>
    </row>
    <row r="3" spans="1:23" s="1" customFormat="1" ht="18.600000000000001" customHeight="1" x14ac:dyDescent="0.2">
      <c r="A3" s="8"/>
      <c r="B3" s="85" t="s">
        <v>250</v>
      </c>
      <c r="C3" s="11"/>
    </row>
    <row r="4" spans="1:23" s="1" customFormat="1" ht="25.2" customHeight="1" thickBot="1" x14ac:dyDescent="0.25">
      <c r="A4" s="93"/>
      <c r="B4" s="9" t="s">
        <v>253</v>
      </c>
      <c r="C4" s="9"/>
    </row>
    <row r="5" spans="1:23" s="51" customFormat="1" ht="27" customHeight="1" thickBot="1" x14ac:dyDescent="0.25">
      <c r="A5" s="620" t="s">
        <v>62</v>
      </c>
      <c r="B5" s="622" t="s">
        <v>252</v>
      </c>
      <c r="C5" s="623"/>
      <c r="U5" s="51" t="s">
        <v>131</v>
      </c>
      <c r="W5" s="51" t="s">
        <v>138</v>
      </c>
    </row>
    <row r="6" spans="1:23" s="51" customFormat="1" ht="25.95" customHeight="1" thickTop="1" thickBot="1" x14ac:dyDescent="0.25">
      <c r="A6" s="621"/>
      <c r="B6" s="104" t="s">
        <v>251</v>
      </c>
      <c r="C6" s="107" t="s">
        <v>125</v>
      </c>
      <c r="U6" s="51" t="s">
        <v>132</v>
      </c>
      <c r="W6" s="51" t="s">
        <v>137</v>
      </c>
    </row>
    <row r="7" spans="1:23" s="50" customFormat="1" ht="135.6" customHeight="1" x14ac:dyDescent="0.2">
      <c r="A7" s="62">
        <v>1</v>
      </c>
      <c r="B7" s="63"/>
      <c r="C7" s="108"/>
      <c r="U7" s="50" t="s">
        <v>133</v>
      </c>
    </row>
    <row r="8" spans="1:23" ht="135.6" customHeight="1" x14ac:dyDescent="0.2">
      <c r="A8" s="13">
        <v>2</v>
      </c>
      <c r="B8" s="106"/>
      <c r="C8" s="109"/>
      <c r="U8" t="s">
        <v>134</v>
      </c>
    </row>
    <row r="9" spans="1:23" ht="135.6" customHeight="1" thickBot="1" x14ac:dyDescent="0.25">
      <c r="A9" s="35">
        <v>3</v>
      </c>
      <c r="B9" s="40"/>
      <c r="C9" s="110"/>
      <c r="U9" t="s">
        <v>135</v>
      </c>
    </row>
  </sheetData>
  <mergeCells count="2">
    <mergeCell ref="A5:A6"/>
    <mergeCell ref="B5:C5"/>
  </mergeCells>
  <phoneticPr fontId="2"/>
  <printOptions horizontalCentered="1"/>
  <pageMargins left="0.39370078740157483" right="0.39370078740157483" top="0.59055118110236227" bottom="0.39370078740157483" header="0.19685039370078741" footer="0.19685039370078741"/>
  <pageSetup paperSize="9"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B1:AK38"/>
  <sheetViews>
    <sheetView showGridLines="0" view="pageBreakPreview" zoomScaleNormal="100" workbookViewId="0"/>
  </sheetViews>
  <sheetFormatPr defaultColWidth="9" defaultRowHeight="13.2" x14ac:dyDescent="0.2"/>
  <cols>
    <col min="1" max="36" width="2.44140625" style="135" customWidth="1"/>
    <col min="37" max="37" width="3.6640625" style="135" customWidth="1"/>
    <col min="38" max="16384" width="9" style="135"/>
  </cols>
  <sheetData>
    <row r="1" spans="2:35" ht="13.8" thickBot="1" x14ac:dyDescent="0.25"/>
    <row r="2" spans="2:35" ht="15" customHeight="1" x14ac:dyDescent="0.2">
      <c r="B2" s="545" t="s">
        <v>564</v>
      </c>
      <c r="C2" s="449"/>
      <c r="D2" s="449"/>
      <c r="E2" s="449"/>
      <c r="F2" s="449"/>
      <c r="G2" s="449"/>
      <c r="H2" s="449"/>
      <c r="I2" s="449"/>
      <c r="J2" s="449"/>
      <c r="K2" s="449"/>
      <c r="L2" s="450"/>
      <c r="P2" s="189" t="s">
        <v>476</v>
      </c>
      <c r="Q2" s="190"/>
      <c r="R2" s="190"/>
      <c r="S2" s="190"/>
      <c r="T2" s="190"/>
      <c r="U2" s="190"/>
      <c r="V2" s="190"/>
      <c r="W2" s="190"/>
      <c r="X2" s="190"/>
      <c r="Y2" s="190"/>
      <c r="Z2" s="190"/>
      <c r="AA2" s="190"/>
      <c r="AB2" s="190"/>
      <c r="AC2" s="190"/>
      <c r="AD2" s="190"/>
      <c r="AE2" s="190"/>
      <c r="AF2" s="210"/>
      <c r="AG2" s="191"/>
    </row>
    <row r="3" spans="2:35" ht="15" customHeight="1" thickBot="1" x14ac:dyDescent="0.25">
      <c r="B3" s="451"/>
      <c r="C3" s="452"/>
      <c r="D3" s="452"/>
      <c r="E3" s="452"/>
      <c r="F3" s="452"/>
      <c r="G3" s="452"/>
      <c r="H3" s="452"/>
      <c r="I3" s="452"/>
      <c r="J3" s="452"/>
      <c r="K3" s="452"/>
      <c r="L3" s="453"/>
      <c r="P3" s="193" t="s">
        <v>565</v>
      </c>
      <c r="Q3" s="194"/>
      <c r="R3" s="194"/>
      <c r="S3" s="194"/>
      <c r="T3" s="194"/>
      <c r="U3" s="194"/>
      <c r="V3" s="194"/>
      <c r="W3" s="194"/>
      <c r="X3" s="194"/>
      <c r="Y3" s="194"/>
      <c r="Z3" s="194"/>
      <c r="AA3" s="194"/>
      <c r="AB3" s="194"/>
      <c r="AC3" s="194"/>
      <c r="AD3" s="194"/>
      <c r="AE3" s="194"/>
      <c r="AF3" s="211"/>
      <c r="AG3" s="191"/>
    </row>
    <row r="4" spans="2:35" ht="13.5" customHeight="1" thickBot="1" x14ac:dyDescent="0.25">
      <c r="B4" s="454"/>
      <c r="C4" s="455"/>
      <c r="D4" s="455"/>
      <c r="E4" s="455"/>
      <c r="F4" s="455"/>
      <c r="G4" s="455"/>
      <c r="H4" s="455"/>
      <c r="I4" s="455"/>
      <c r="J4" s="455"/>
      <c r="K4" s="455"/>
      <c r="L4" s="456"/>
      <c r="P4" s="317"/>
    </row>
    <row r="5" spans="2:35" x14ac:dyDescent="0.2">
      <c r="P5" s="317"/>
    </row>
    <row r="6" spans="2:35" x14ac:dyDescent="0.2">
      <c r="P6" s="317"/>
    </row>
    <row r="7" spans="2:35" ht="13.5" customHeight="1" x14ac:dyDescent="0.2">
      <c r="B7" s="457" t="s">
        <v>13</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192"/>
      <c r="AI7" s="192"/>
    </row>
    <row r="8" spans="2:35" ht="13.5" customHeight="1" x14ac:dyDescent="0.2">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192"/>
      <c r="AI8" s="192"/>
    </row>
    <row r="10" spans="2:35" x14ac:dyDescent="0.2">
      <c r="B10" s="135" t="s">
        <v>477</v>
      </c>
    </row>
    <row r="11" spans="2:35" ht="13.8" thickBot="1" x14ac:dyDescent="0.25"/>
    <row r="12" spans="2:35" ht="58.5" customHeight="1" thickTop="1" thickBot="1" x14ac:dyDescent="0.25">
      <c r="B12" s="524" t="s">
        <v>41</v>
      </c>
      <c r="C12" s="525"/>
      <c r="D12" s="630" t="s">
        <v>222</v>
      </c>
      <c r="E12" s="630"/>
      <c r="F12" s="630"/>
      <c r="G12" s="630"/>
      <c r="H12" s="630"/>
      <c r="I12" s="630"/>
      <c r="J12" s="630"/>
      <c r="K12" s="630"/>
      <c r="L12" s="630"/>
      <c r="M12" s="630"/>
      <c r="N12" s="630"/>
      <c r="O12" s="630"/>
      <c r="P12" s="630"/>
      <c r="Q12" s="630"/>
      <c r="R12" s="630"/>
      <c r="S12" s="630"/>
      <c r="T12" s="630"/>
      <c r="U12" s="630"/>
      <c r="V12" s="630"/>
      <c r="W12" s="631"/>
      <c r="X12" s="582"/>
      <c r="Y12" s="583"/>
      <c r="Z12" s="583"/>
      <c r="AA12" s="583"/>
      <c r="AB12" s="583"/>
      <c r="AC12" s="583"/>
      <c r="AD12" s="583"/>
      <c r="AE12" s="583"/>
      <c r="AF12" s="583"/>
      <c r="AG12" s="584"/>
      <c r="AH12" s="319"/>
      <c r="AI12" s="319"/>
    </row>
    <row r="13" spans="2:35" ht="58.5" customHeight="1" thickTop="1" thickBot="1" x14ac:dyDescent="0.25">
      <c r="B13" s="537" t="s">
        <v>40</v>
      </c>
      <c r="C13" s="538"/>
      <c r="D13" s="632" t="s">
        <v>478</v>
      </c>
      <c r="E13" s="632"/>
      <c r="F13" s="632"/>
      <c r="G13" s="632"/>
      <c r="H13" s="632"/>
      <c r="I13" s="632"/>
      <c r="J13" s="632"/>
      <c r="K13" s="632"/>
      <c r="L13" s="632"/>
      <c r="M13" s="632"/>
      <c r="N13" s="632"/>
      <c r="O13" s="632"/>
      <c r="P13" s="632"/>
      <c r="Q13" s="632"/>
      <c r="R13" s="632"/>
      <c r="S13" s="632"/>
      <c r="T13" s="632"/>
      <c r="U13" s="632"/>
      <c r="V13" s="632"/>
      <c r="W13" s="633"/>
      <c r="X13" s="626"/>
      <c r="Y13" s="627"/>
      <c r="Z13" s="627"/>
      <c r="AA13" s="627"/>
      <c r="AB13" s="627"/>
      <c r="AC13" s="627"/>
      <c r="AD13" s="627"/>
      <c r="AE13" s="628" t="s">
        <v>3</v>
      </c>
      <c r="AF13" s="629"/>
      <c r="AG13" s="629"/>
      <c r="AH13" s="350"/>
      <c r="AI13" s="319"/>
    </row>
    <row r="14" spans="2:35" ht="40.5" customHeight="1" thickTop="1" x14ac:dyDescent="0.2">
      <c r="B14" s="505" t="s">
        <v>15</v>
      </c>
      <c r="C14" s="506"/>
      <c r="D14" s="506"/>
      <c r="E14" s="506"/>
      <c r="F14" s="506"/>
      <c r="G14" s="506"/>
      <c r="H14" s="506"/>
      <c r="I14" s="506"/>
      <c r="J14" s="506"/>
      <c r="K14" s="506"/>
      <c r="L14" s="506"/>
      <c r="M14" s="506"/>
      <c r="N14" s="506"/>
      <c r="O14" s="506"/>
      <c r="P14" s="506"/>
      <c r="Q14" s="506"/>
      <c r="R14" s="506"/>
      <c r="S14" s="506"/>
      <c r="T14" s="506"/>
      <c r="U14" s="506"/>
      <c r="V14" s="506"/>
      <c r="W14" s="506"/>
      <c r="X14" s="507" t="str">
        <f>IF(X13&gt;=37,"算定可","算定不可")</f>
        <v>算定不可</v>
      </c>
      <c r="Y14" s="507"/>
      <c r="Z14" s="507"/>
      <c r="AA14" s="507"/>
      <c r="AB14" s="507"/>
      <c r="AC14" s="507"/>
      <c r="AD14" s="507"/>
      <c r="AE14" s="624"/>
      <c r="AF14" s="624"/>
      <c r="AG14" s="625"/>
    </row>
    <row r="15" spans="2:35" ht="40.5" customHeight="1" thickBot="1" x14ac:dyDescent="0.25">
      <c r="B15" s="509" t="s">
        <v>16</v>
      </c>
      <c r="C15" s="510"/>
      <c r="D15" s="510"/>
      <c r="E15" s="510"/>
      <c r="F15" s="510"/>
      <c r="G15" s="510"/>
      <c r="H15" s="510"/>
      <c r="I15" s="510"/>
      <c r="J15" s="510"/>
      <c r="K15" s="510"/>
      <c r="L15" s="510"/>
      <c r="M15" s="510"/>
      <c r="N15" s="510"/>
      <c r="O15" s="510"/>
      <c r="P15" s="510"/>
      <c r="Q15" s="510"/>
      <c r="R15" s="510"/>
      <c r="S15" s="510"/>
      <c r="T15" s="510"/>
      <c r="U15" s="510"/>
      <c r="V15" s="510"/>
      <c r="W15" s="510"/>
      <c r="X15" s="511">
        <f>IF(X14="算定可",3,0)</f>
        <v>0</v>
      </c>
      <c r="Y15" s="512"/>
      <c r="Z15" s="512"/>
      <c r="AA15" s="512"/>
      <c r="AB15" s="512"/>
      <c r="AC15" s="512"/>
      <c r="AD15" s="512"/>
      <c r="AE15" s="512"/>
      <c r="AF15" s="512"/>
      <c r="AG15" s="513"/>
    </row>
    <row r="17" spans="2:37" x14ac:dyDescent="0.2">
      <c r="B17" s="135" t="s">
        <v>28</v>
      </c>
    </row>
    <row r="18" spans="2:37" x14ac:dyDescent="0.2">
      <c r="C18" s="135" t="s">
        <v>38</v>
      </c>
      <c r="E18" s="135" t="s">
        <v>180</v>
      </c>
    </row>
    <row r="19" spans="2:37" x14ac:dyDescent="0.2">
      <c r="C19" s="135" t="s">
        <v>42</v>
      </c>
      <c r="E19" s="135" t="s">
        <v>47</v>
      </c>
    </row>
    <row r="20" spans="2:37" x14ac:dyDescent="0.2">
      <c r="C20" s="135" t="s">
        <v>43</v>
      </c>
      <c r="E20" s="135" t="s">
        <v>241</v>
      </c>
    </row>
    <row r="21" spans="2:37" x14ac:dyDescent="0.2">
      <c r="E21" s="135" t="s">
        <v>239</v>
      </c>
    </row>
    <row r="22" spans="2:37" ht="13.8" thickBot="1" x14ac:dyDescent="0.25">
      <c r="E22" s="135" t="s">
        <v>240</v>
      </c>
    </row>
    <row r="23" spans="2:37" ht="30" customHeight="1" x14ac:dyDescent="0.2">
      <c r="B23" s="351" t="s">
        <v>187</v>
      </c>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3"/>
      <c r="AH23" s="354"/>
      <c r="AI23" s="355"/>
      <c r="AJ23" s="356"/>
      <c r="AK23" s="356"/>
    </row>
    <row r="24" spans="2:37" ht="30" customHeight="1" thickBot="1" x14ac:dyDescent="0.25">
      <c r="B24" s="357" t="s">
        <v>191</v>
      </c>
      <c r="C24" s="358"/>
      <c r="D24" s="359"/>
      <c r="E24" s="358" t="s">
        <v>213</v>
      </c>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60"/>
      <c r="AH24" s="354"/>
      <c r="AI24" s="355"/>
      <c r="AJ24" s="356"/>
      <c r="AK24" s="356"/>
    </row>
    <row r="32" spans="2:37" x14ac:dyDescent="0.2">
      <c r="Y32" s="195"/>
      <c r="Z32" s="195"/>
      <c r="AA32" s="195"/>
      <c r="AB32" s="195"/>
      <c r="AC32" s="195"/>
      <c r="AD32" s="195"/>
      <c r="AE32" s="195"/>
      <c r="AF32" s="195"/>
      <c r="AG32" s="195"/>
      <c r="AH32" s="195"/>
      <c r="AI32" s="195"/>
    </row>
    <row r="33" spans="25:35" x14ac:dyDescent="0.2">
      <c r="Y33" s="195" t="s">
        <v>34</v>
      </c>
      <c r="Z33" s="195" t="s">
        <v>35</v>
      </c>
      <c r="AA33" s="195"/>
      <c r="AB33" s="195"/>
      <c r="AC33" s="195"/>
      <c r="AD33" s="195"/>
      <c r="AE33" s="195"/>
      <c r="AF33" s="195"/>
      <c r="AG33" s="195"/>
      <c r="AH33" s="195"/>
      <c r="AI33" s="195"/>
    </row>
    <row r="34" spans="25:35" x14ac:dyDescent="0.2">
      <c r="Y34" s="195" t="s">
        <v>31</v>
      </c>
      <c r="Z34" s="195" t="s">
        <v>32</v>
      </c>
      <c r="AA34" s="195"/>
      <c r="AB34" s="195"/>
      <c r="AC34" s="195"/>
      <c r="AD34" s="195"/>
      <c r="AE34" s="195"/>
      <c r="AF34" s="195"/>
      <c r="AG34" s="195"/>
      <c r="AH34" s="195"/>
      <c r="AI34" s="195"/>
    </row>
    <row r="35" spans="25:35" x14ac:dyDescent="0.2">
      <c r="Y35" s="195"/>
      <c r="Z35" s="195"/>
      <c r="AA35" s="195"/>
      <c r="AB35" s="195"/>
      <c r="AC35" s="195"/>
      <c r="AD35" s="195"/>
      <c r="AE35" s="195"/>
      <c r="AF35" s="195"/>
      <c r="AG35" s="195"/>
      <c r="AH35" s="195"/>
      <c r="AI35" s="195"/>
    </row>
    <row r="36" spans="25:35" x14ac:dyDescent="0.2">
      <c r="Y36" s="195"/>
      <c r="Z36" s="195"/>
      <c r="AA36" s="195"/>
      <c r="AB36" s="195"/>
      <c r="AC36" s="195"/>
      <c r="AD36" s="195"/>
      <c r="AE36" s="195"/>
      <c r="AF36" s="195"/>
      <c r="AG36" s="195"/>
      <c r="AH36" s="195"/>
      <c r="AI36" s="195"/>
    </row>
    <row r="37" spans="25:35" x14ac:dyDescent="0.2">
      <c r="Y37" s="195"/>
      <c r="Z37" s="195"/>
      <c r="AA37" s="195"/>
      <c r="AB37" s="195"/>
      <c r="AC37" s="195"/>
      <c r="AD37" s="195"/>
      <c r="AE37" s="195"/>
      <c r="AF37" s="195"/>
      <c r="AG37" s="195"/>
      <c r="AH37" s="195"/>
      <c r="AI37" s="195"/>
    </row>
    <row r="38" spans="25:35" x14ac:dyDescent="0.2">
      <c r="Y38" s="195"/>
      <c r="Z38" s="195"/>
      <c r="AA38" s="195"/>
      <c r="AB38" s="195"/>
      <c r="AC38" s="195"/>
      <c r="AD38" s="195"/>
      <c r="AE38" s="195"/>
      <c r="AF38" s="195"/>
      <c r="AG38" s="195"/>
      <c r="AH38" s="195"/>
      <c r="AI38" s="195"/>
    </row>
  </sheetData>
  <sheetProtection algorithmName="SHA-512" hashValue="M1d5ONow9t1+cdS8vV15IzrftGx20mi6/KlXHqomEnzVVbEaiqPC+vzzgEiDEgiLae3D9sVVX/8lBnctUjpRJg==" saltValue="z64kGBoNdyxloAYMWFa2Eg==" spinCount="100000" sheet="1" selectLockedCells="1"/>
  <mergeCells count="13">
    <mergeCell ref="B2:L4"/>
    <mergeCell ref="B15:W15"/>
    <mergeCell ref="B14:W14"/>
    <mergeCell ref="X15:AG15"/>
    <mergeCell ref="B12:C12"/>
    <mergeCell ref="X14:AG14"/>
    <mergeCell ref="X12:AG12"/>
    <mergeCell ref="B7:AG8"/>
    <mergeCell ref="X13:AD13"/>
    <mergeCell ref="AE13:AG13"/>
    <mergeCell ref="B13:C13"/>
    <mergeCell ref="D12:W12"/>
    <mergeCell ref="D13:W13"/>
  </mergeCells>
  <phoneticPr fontId="2"/>
  <dataValidations count="1">
    <dataValidation type="list" allowBlank="1" showInputMessage="1" showErrorMessage="1" sqref="AH12:AI12" xr:uid="{00000000-0002-0000-1000-000000000000}">
      <formula1>$Y$33:$Z$33</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2:J204"/>
  <sheetViews>
    <sheetView view="pageBreakPreview" topLeftCell="B1" zoomScale="85" zoomScaleNormal="100" zoomScaleSheetLayoutView="85" workbookViewId="0">
      <selection activeCell="E5" sqref="E5:E6"/>
    </sheetView>
  </sheetViews>
  <sheetFormatPr defaultColWidth="8.88671875" defaultRowHeight="13.2" x14ac:dyDescent="0.2"/>
  <cols>
    <col min="1" max="1" width="0" style="12" hidden="1" customWidth="1"/>
    <col min="2" max="2" width="4.21875" customWidth="1"/>
    <col min="3" max="3" width="35.6640625" style="12" customWidth="1"/>
    <col min="4" max="4" width="15.77734375" style="12" customWidth="1"/>
    <col min="5" max="5" width="16.77734375" style="12" customWidth="1"/>
    <col min="6" max="6" width="7" style="12" customWidth="1"/>
    <col min="7" max="9" width="16.77734375" style="12" customWidth="1"/>
    <col min="10" max="16384" width="8.88671875" style="12"/>
  </cols>
  <sheetData>
    <row r="2" spans="1:10" ht="30" customHeight="1" x14ac:dyDescent="0.2">
      <c r="B2" s="82" t="s">
        <v>296</v>
      </c>
      <c r="C2"/>
    </row>
    <row r="3" spans="1:10" ht="30" customHeight="1" x14ac:dyDescent="0.2">
      <c r="B3" s="7" t="s">
        <v>93</v>
      </c>
      <c r="C3"/>
    </row>
    <row r="4" spans="1:10" ht="30" customHeight="1" thickBot="1" x14ac:dyDescent="0.25">
      <c r="B4" s="1"/>
      <c r="C4" t="s">
        <v>266</v>
      </c>
    </row>
    <row r="5" spans="1:10" ht="30" customHeight="1" x14ac:dyDescent="0.2">
      <c r="B5" s="1"/>
      <c r="C5" s="640" t="s">
        <v>317</v>
      </c>
      <c r="D5" s="641"/>
      <c r="E5" s="644">
        <f>COUNTIF(E10:E46,"*")</f>
        <v>0</v>
      </c>
      <c r="F5" s="636" t="s">
        <v>3</v>
      </c>
      <c r="G5" s="83"/>
    </row>
    <row r="6" spans="1:10" ht="30" customHeight="1" thickBot="1" x14ac:dyDescent="0.25">
      <c r="B6" s="1"/>
      <c r="C6" s="642"/>
      <c r="D6" s="643"/>
      <c r="E6" s="645"/>
      <c r="F6" s="637"/>
      <c r="G6" s="83"/>
    </row>
    <row r="7" spans="1:10" ht="30" customHeight="1" x14ac:dyDescent="0.2">
      <c r="B7" s="1"/>
      <c r="C7" s="653"/>
      <c r="D7" s="653"/>
      <c r="E7" s="653"/>
      <c r="F7" s="653"/>
      <c r="G7" s="83"/>
    </row>
    <row r="8" spans="1:10" ht="30" customHeight="1" thickBot="1" x14ac:dyDescent="0.25">
      <c r="A8" s="20"/>
      <c r="B8" s="1"/>
      <c r="C8" s="84" t="s">
        <v>242</v>
      </c>
      <c r="D8" s="20"/>
      <c r="E8" s="20"/>
      <c r="F8" s="20"/>
      <c r="G8" s="20"/>
      <c r="H8" s="20"/>
      <c r="I8" s="20"/>
      <c r="J8" s="20"/>
    </row>
    <row r="9" spans="1:10" ht="30" customHeight="1" x14ac:dyDescent="0.2">
      <c r="A9" s="20"/>
      <c r="B9" s="23" t="s">
        <v>67</v>
      </c>
      <c r="C9" s="650" t="s">
        <v>190</v>
      </c>
      <c r="D9" s="651"/>
      <c r="E9" s="648" t="s">
        <v>92</v>
      </c>
      <c r="F9" s="648"/>
      <c r="G9" s="648"/>
      <c r="H9" s="648"/>
      <c r="I9" s="649"/>
      <c r="J9" s="20"/>
    </row>
    <row r="10" spans="1:10" ht="30" customHeight="1" x14ac:dyDescent="0.2">
      <c r="A10" s="20"/>
      <c r="B10" s="13">
        <v>1</v>
      </c>
      <c r="C10" s="617"/>
      <c r="D10" s="618"/>
      <c r="E10" s="646"/>
      <c r="F10" s="646"/>
      <c r="G10" s="646"/>
      <c r="H10" s="646"/>
      <c r="I10" s="647"/>
      <c r="J10" s="20"/>
    </row>
    <row r="11" spans="1:10" ht="30" customHeight="1" x14ac:dyDescent="0.2">
      <c r="A11" s="20"/>
      <c r="B11" s="13">
        <v>2</v>
      </c>
      <c r="C11" s="617"/>
      <c r="D11" s="618"/>
      <c r="E11" s="646"/>
      <c r="F11" s="646"/>
      <c r="G11" s="646"/>
      <c r="H11" s="646"/>
      <c r="I11" s="647"/>
      <c r="J11" s="20"/>
    </row>
    <row r="12" spans="1:10" ht="30" customHeight="1" x14ac:dyDescent="0.2">
      <c r="A12" s="20"/>
      <c r="B12" s="13">
        <v>3</v>
      </c>
      <c r="C12" s="617"/>
      <c r="D12" s="618"/>
      <c r="E12" s="646"/>
      <c r="F12" s="646"/>
      <c r="G12" s="646"/>
      <c r="H12" s="646"/>
      <c r="I12" s="647"/>
      <c r="J12" s="20"/>
    </row>
    <row r="13" spans="1:10" ht="30" customHeight="1" x14ac:dyDescent="0.2">
      <c r="A13" s="20"/>
      <c r="B13" s="13">
        <v>4</v>
      </c>
      <c r="C13" s="617"/>
      <c r="D13" s="618"/>
      <c r="E13" s="646"/>
      <c r="F13" s="646"/>
      <c r="G13" s="646"/>
      <c r="H13" s="646"/>
      <c r="I13" s="647"/>
      <c r="J13" s="20"/>
    </row>
    <row r="14" spans="1:10" ht="30" customHeight="1" x14ac:dyDescent="0.2">
      <c r="A14" s="20"/>
      <c r="B14" s="13">
        <v>5</v>
      </c>
      <c r="C14" s="617"/>
      <c r="D14" s="618"/>
      <c r="E14" s="646"/>
      <c r="F14" s="646"/>
      <c r="G14" s="646"/>
      <c r="H14" s="646"/>
      <c r="I14" s="647"/>
      <c r="J14" s="20"/>
    </row>
    <row r="15" spans="1:10" ht="30" customHeight="1" x14ac:dyDescent="0.2">
      <c r="A15" s="20"/>
      <c r="B15" s="13">
        <v>6</v>
      </c>
      <c r="C15" s="617"/>
      <c r="D15" s="618"/>
      <c r="E15" s="646"/>
      <c r="F15" s="646"/>
      <c r="G15" s="646"/>
      <c r="H15" s="646"/>
      <c r="I15" s="647"/>
      <c r="J15" s="20"/>
    </row>
    <row r="16" spans="1:10" ht="30" customHeight="1" x14ac:dyDescent="0.2">
      <c r="A16" s="20"/>
      <c r="B16" s="13">
        <v>7</v>
      </c>
      <c r="C16" s="617"/>
      <c r="D16" s="618"/>
      <c r="E16" s="646"/>
      <c r="F16" s="646"/>
      <c r="G16" s="646"/>
      <c r="H16" s="646"/>
      <c r="I16" s="647"/>
      <c r="J16" s="20"/>
    </row>
    <row r="17" spans="1:10" ht="30" customHeight="1" x14ac:dyDescent="0.2">
      <c r="A17" s="20"/>
      <c r="B17" s="13">
        <v>8</v>
      </c>
      <c r="C17" s="617"/>
      <c r="D17" s="618"/>
      <c r="E17" s="646"/>
      <c r="F17" s="646"/>
      <c r="G17" s="646"/>
      <c r="H17" s="646"/>
      <c r="I17" s="647"/>
      <c r="J17" s="20"/>
    </row>
    <row r="18" spans="1:10" ht="30" customHeight="1" x14ac:dyDescent="0.2">
      <c r="A18" s="20"/>
      <c r="B18" s="13">
        <v>9</v>
      </c>
      <c r="C18" s="617"/>
      <c r="D18" s="618"/>
      <c r="E18" s="615"/>
      <c r="F18" s="634"/>
      <c r="G18" s="634"/>
      <c r="H18" s="634"/>
      <c r="I18" s="635"/>
      <c r="J18" s="20"/>
    </row>
    <row r="19" spans="1:10" ht="30" customHeight="1" x14ac:dyDescent="0.2">
      <c r="A19" s="20"/>
      <c r="B19" s="13">
        <v>10</v>
      </c>
      <c r="C19" s="617"/>
      <c r="D19" s="618"/>
      <c r="E19" s="615"/>
      <c r="F19" s="634"/>
      <c r="G19" s="634"/>
      <c r="H19" s="634"/>
      <c r="I19" s="635"/>
      <c r="J19" s="20"/>
    </row>
    <row r="20" spans="1:10" ht="30" customHeight="1" x14ac:dyDescent="0.2">
      <c r="A20" s="20"/>
      <c r="B20" s="13">
        <v>11</v>
      </c>
      <c r="C20" s="617"/>
      <c r="D20" s="618"/>
      <c r="E20" s="615"/>
      <c r="F20" s="634"/>
      <c r="G20" s="634"/>
      <c r="H20" s="634"/>
      <c r="I20" s="635"/>
      <c r="J20" s="20"/>
    </row>
    <row r="21" spans="1:10" ht="30" customHeight="1" x14ac:dyDescent="0.2">
      <c r="A21" s="20"/>
      <c r="B21" s="13">
        <v>12</v>
      </c>
      <c r="C21" s="617"/>
      <c r="D21" s="618"/>
      <c r="E21" s="615"/>
      <c r="F21" s="634"/>
      <c r="G21" s="634"/>
      <c r="H21" s="634"/>
      <c r="I21" s="635"/>
      <c r="J21" s="20"/>
    </row>
    <row r="22" spans="1:10" ht="30" customHeight="1" x14ac:dyDescent="0.2">
      <c r="A22" s="20"/>
      <c r="B22" s="13">
        <v>13</v>
      </c>
      <c r="C22" s="617"/>
      <c r="D22" s="618"/>
      <c r="E22" s="615"/>
      <c r="F22" s="634"/>
      <c r="G22" s="634"/>
      <c r="H22" s="634"/>
      <c r="I22" s="635"/>
      <c r="J22" s="20"/>
    </row>
    <row r="23" spans="1:10" ht="30" customHeight="1" x14ac:dyDescent="0.2">
      <c r="A23" s="20"/>
      <c r="B23" s="13">
        <v>14</v>
      </c>
      <c r="C23" s="617"/>
      <c r="D23" s="618"/>
      <c r="E23" s="615"/>
      <c r="F23" s="634"/>
      <c r="G23" s="634"/>
      <c r="H23" s="634"/>
      <c r="I23" s="635"/>
      <c r="J23" s="20"/>
    </row>
    <row r="24" spans="1:10" ht="30" customHeight="1" x14ac:dyDescent="0.2">
      <c r="A24" s="20"/>
      <c r="B24" s="13">
        <v>15</v>
      </c>
      <c r="C24" s="617"/>
      <c r="D24" s="618"/>
      <c r="E24" s="615"/>
      <c r="F24" s="634"/>
      <c r="G24" s="634"/>
      <c r="H24" s="634"/>
      <c r="I24" s="635"/>
      <c r="J24" s="20"/>
    </row>
    <row r="25" spans="1:10" ht="30" customHeight="1" x14ac:dyDescent="0.2">
      <c r="A25" s="20"/>
      <c r="B25" s="13">
        <v>16</v>
      </c>
      <c r="C25" s="617"/>
      <c r="D25" s="618"/>
      <c r="E25" s="615"/>
      <c r="F25" s="634"/>
      <c r="G25" s="634"/>
      <c r="H25" s="634"/>
      <c r="I25" s="635"/>
      <c r="J25" s="20"/>
    </row>
    <row r="26" spans="1:10" ht="30" customHeight="1" x14ac:dyDescent="0.2">
      <c r="A26" s="20"/>
      <c r="B26" s="13">
        <v>17</v>
      </c>
      <c r="C26" s="617"/>
      <c r="D26" s="618"/>
      <c r="E26" s="615"/>
      <c r="F26" s="634"/>
      <c r="G26" s="634"/>
      <c r="H26" s="634"/>
      <c r="I26" s="635"/>
      <c r="J26" s="20"/>
    </row>
    <row r="27" spans="1:10" ht="30" customHeight="1" x14ac:dyDescent="0.2">
      <c r="A27" s="20"/>
      <c r="B27" s="13">
        <v>18</v>
      </c>
      <c r="C27" s="617"/>
      <c r="D27" s="618"/>
      <c r="E27" s="615"/>
      <c r="F27" s="634"/>
      <c r="G27" s="634"/>
      <c r="H27" s="634"/>
      <c r="I27" s="635"/>
      <c r="J27" s="20"/>
    </row>
    <row r="28" spans="1:10" ht="30" customHeight="1" x14ac:dyDescent="0.2">
      <c r="A28" s="20"/>
      <c r="B28" s="13">
        <v>19</v>
      </c>
      <c r="C28" s="617"/>
      <c r="D28" s="618"/>
      <c r="E28" s="615"/>
      <c r="F28" s="634"/>
      <c r="G28" s="634"/>
      <c r="H28" s="634"/>
      <c r="I28" s="635"/>
      <c r="J28" s="20"/>
    </row>
    <row r="29" spans="1:10" ht="30" customHeight="1" x14ac:dyDescent="0.2">
      <c r="A29" s="20"/>
      <c r="B29" s="13">
        <v>20</v>
      </c>
      <c r="C29" s="617"/>
      <c r="D29" s="618"/>
      <c r="E29" s="615"/>
      <c r="F29" s="634"/>
      <c r="G29" s="634"/>
      <c r="H29" s="634"/>
      <c r="I29" s="635"/>
      <c r="J29" s="20"/>
    </row>
    <row r="30" spans="1:10" ht="30" customHeight="1" x14ac:dyDescent="0.2">
      <c r="A30" s="20"/>
      <c r="B30" s="13">
        <v>21</v>
      </c>
      <c r="C30" s="617"/>
      <c r="D30" s="618"/>
      <c r="E30" s="646"/>
      <c r="F30" s="646"/>
      <c r="G30" s="646"/>
      <c r="H30" s="646"/>
      <c r="I30" s="647"/>
      <c r="J30" s="20"/>
    </row>
    <row r="31" spans="1:10" ht="30" customHeight="1" x14ac:dyDescent="0.2">
      <c r="A31" s="20"/>
      <c r="B31" s="13">
        <v>22</v>
      </c>
      <c r="C31" s="617"/>
      <c r="D31" s="618"/>
      <c r="E31" s="646"/>
      <c r="F31" s="646"/>
      <c r="G31" s="646"/>
      <c r="H31" s="646"/>
      <c r="I31" s="647"/>
      <c r="J31" s="20"/>
    </row>
    <row r="32" spans="1:10" ht="30" customHeight="1" x14ac:dyDescent="0.2">
      <c r="A32" s="20"/>
      <c r="B32" s="13">
        <v>23</v>
      </c>
      <c r="C32" s="617"/>
      <c r="D32" s="618"/>
      <c r="E32" s="646"/>
      <c r="F32" s="646"/>
      <c r="G32" s="646"/>
      <c r="H32" s="646"/>
      <c r="I32" s="647"/>
      <c r="J32" s="20"/>
    </row>
    <row r="33" spans="1:10" ht="30" customHeight="1" x14ac:dyDescent="0.2">
      <c r="A33" s="20"/>
      <c r="B33" s="13">
        <v>24</v>
      </c>
      <c r="C33" s="617"/>
      <c r="D33" s="618"/>
      <c r="E33" s="646"/>
      <c r="F33" s="646"/>
      <c r="G33" s="646"/>
      <c r="H33" s="646"/>
      <c r="I33" s="647"/>
      <c r="J33" s="20"/>
    </row>
    <row r="34" spans="1:10" ht="30" customHeight="1" x14ac:dyDescent="0.2">
      <c r="A34" s="20"/>
      <c r="B34" s="13">
        <v>25</v>
      </c>
      <c r="C34" s="617"/>
      <c r="D34" s="618"/>
      <c r="E34" s="646"/>
      <c r="F34" s="646"/>
      <c r="G34" s="646"/>
      <c r="H34" s="646"/>
      <c r="I34" s="647"/>
      <c r="J34" s="20"/>
    </row>
    <row r="35" spans="1:10" ht="30" customHeight="1" x14ac:dyDescent="0.2">
      <c r="A35" s="20"/>
      <c r="B35" s="13">
        <v>26</v>
      </c>
      <c r="C35" s="617"/>
      <c r="D35" s="618"/>
      <c r="E35" s="646"/>
      <c r="F35" s="646"/>
      <c r="G35" s="646"/>
      <c r="H35" s="646"/>
      <c r="I35" s="647"/>
      <c r="J35" s="20"/>
    </row>
    <row r="36" spans="1:10" ht="30" customHeight="1" x14ac:dyDescent="0.2">
      <c r="A36" s="20"/>
      <c r="B36" s="13">
        <v>27</v>
      </c>
      <c r="C36" s="617"/>
      <c r="D36" s="618"/>
      <c r="E36" s="646"/>
      <c r="F36" s="646"/>
      <c r="G36" s="646"/>
      <c r="H36" s="646"/>
      <c r="I36" s="647"/>
      <c r="J36" s="20"/>
    </row>
    <row r="37" spans="1:10" ht="30" customHeight="1" x14ac:dyDescent="0.2">
      <c r="A37" s="20"/>
      <c r="B37" s="13">
        <v>28</v>
      </c>
      <c r="C37" s="617"/>
      <c r="D37" s="618"/>
      <c r="E37" s="646"/>
      <c r="F37" s="646"/>
      <c r="G37" s="646"/>
      <c r="H37" s="646"/>
      <c r="I37" s="647"/>
      <c r="J37" s="20"/>
    </row>
    <row r="38" spans="1:10" ht="30" customHeight="1" x14ac:dyDescent="0.2">
      <c r="A38" s="20"/>
      <c r="B38" s="13">
        <v>29</v>
      </c>
      <c r="C38" s="617"/>
      <c r="D38" s="618"/>
      <c r="E38" s="646"/>
      <c r="F38" s="646"/>
      <c r="G38" s="646"/>
      <c r="H38" s="646"/>
      <c r="I38" s="647"/>
      <c r="J38" s="20"/>
    </row>
    <row r="39" spans="1:10" ht="30" customHeight="1" x14ac:dyDescent="0.2">
      <c r="A39" s="20"/>
      <c r="B39" s="13">
        <v>30</v>
      </c>
      <c r="C39" s="617"/>
      <c r="D39" s="618"/>
      <c r="E39" s="646"/>
      <c r="F39" s="646"/>
      <c r="G39" s="646"/>
      <c r="H39" s="646"/>
      <c r="I39" s="647"/>
      <c r="J39" s="20"/>
    </row>
    <row r="40" spans="1:10" ht="30" customHeight="1" x14ac:dyDescent="0.2">
      <c r="A40" s="20"/>
      <c r="B40" s="13">
        <v>31</v>
      </c>
      <c r="C40" s="617"/>
      <c r="D40" s="618"/>
      <c r="E40" s="646"/>
      <c r="F40" s="646"/>
      <c r="G40" s="646"/>
      <c r="H40" s="646"/>
      <c r="I40" s="647"/>
      <c r="J40" s="20"/>
    </row>
    <row r="41" spans="1:10" ht="30" customHeight="1" x14ac:dyDescent="0.2">
      <c r="A41" s="20"/>
      <c r="B41" s="13">
        <v>32</v>
      </c>
      <c r="C41" s="617"/>
      <c r="D41" s="618"/>
      <c r="E41" s="646"/>
      <c r="F41" s="646"/>
      <c r="G41" s="646"/>
      <c r="H41" s="646"/>
      <c r="I41" s="647"/>
      <c r="J41" s="20"/>
    </row>
    <row r="42" spans="1:10" ht="30" customHeight="1" x14ac:dyDescent="0.2">
      <c r="A42" s="20"/>
      <c r="B42" s="13">
        <v>33</v>
      </c>
      <c r="C42" s="617"/>
      <c r="D42" s="618"/>
      <c r="E42" s="646"/>
      <c r="F42" s="646"/>
      <c r="G42" s="646"/>
      <c r="H42" s="646"/>
      <c r="I42" s="647"/>
      <c r="J42" s="20"/>
    </row>
    <row r="43" spans="1:10" ht="30" customHeight="1" x14ac:dyDescent="0.2">
      <c r="A43" s="20"/>
      <c r="B43" s="13">
        <v>34</v>
      </c>
      <c r="C43" s="617"/>
      <c r="D43" s="618"/>
      <c r="E43" s="646"/>
      <c r="F43" s="646"/>
      <c r="G43" s="646"/>
      <c r="H43" s="646"/>
      <c r="I43" s="647"/>
      <c r="J43" s="20"/>
    </row>
    <row r="44" spans="1:10" ht="30" customHeight="1" x14ac:dyDescent="0.2">
      <c r="A44" s="20"/>
      <c r="B44" s="13">
        <v>35</v>
      </c>
      <c r="C44" s="617"/>
      <c r="D44" s="618"/>
      <c r="E44" s="646"/>
      <c r="F44" s="646"/>
      <c r="G44" s="646"/>
      <c r="H44" s="646"/>
      <c r="I44" s="647"/>
      <c r="J44" s="20"/>
    </row>
    <row r="45" spans="1:10" ht="30" customHeight="1" x14ac:dyDescent="0.2">
      <c r="A45" s="20"/>
      <c r="B45" s="13">
        <v>36</v>
      </c>
      <c r="C45" s="617"/>
      <c r="D45" s="618"/>
      <c r="E45" s="646"/>
      <c r="F45" s="646"/>
      <c r="G45" s="646"/>
      <c r="H45" s="646"/>
      <c r="I45" s="647"/>
      <c r="J45" s="20"/>
    </row>
    <row r="46" spans="1:10" ht="30" customHeight="1" thickBot="1" x14ac:dyDescent="0.25">
      <c r="A46" s="20"/>
      <c r="B46" s="35">
        <v>37</v>
      </c>
      <c r="C46" s="638"/>
      <c r="D46" s="639"/>
      <c r="E46" s="654"/>
      <c r="F46" s="654"/>
      <c r="G46" s="654"/>
      <c r="H46" s="654"/>
      <c r="I46" s="655"/>
      <c r="J46" s="20"/>
    </row>
    <row r="47" spans="1:10" ht="30" customHeight="1" x14ac:dyDescent="0.2">
      <c r="A47" s="20"/>
      <c r="B47" s="652"/>
      <c r="C47" s="652"/>
      <c r="D47" s="652"/>
      <c r="E47" s="652"/>
      <c r="F47" s="652"/>
      <c r="G47" s="652"/>
      <c r="H47" s="652"/>
      <c r="I47" s="652"/>
      <c r="J47" s="20"/>
    </row>
    <row r="48" spans="1:10" x14ac:dyDescent="0.2">
      <c r="A48" s="20"/>
      <c r="B48" s="1"/>
      <c r="C48" s="20"/>
      <c r="D48" s="20"/>
      <c r="E48" s="20"/>
      <c r="F48" s="20"/>
      <c r="G48" s="20"/>
      <c r="H48" s="20"/>
      <c r="I48" s="20"/>
      <c r="J48" s="20"/>
    </row>
    <row r="49" spans="1:10" x14ac:dyDescent="0.2">
      <c r="A49" s="20"/>
      <c r="B49" s="1"/>
      <c r="C49" s="20"/>
      <c r="D49" s="20"/>
      <c r="E49" s="20"/>
      <c r="F49" s="20"/>
      <c r="G49" s="20"/>
      <c r="H49" s="20"/>
      <c r="I49" s="20"/>
      <c r="J49" s="20"/>
    </row>
    <row r="50" spans="1:10" x14ac:dyDescent="0.2">
      <c r="A50" s="20"/>
      <c r="B50" s="1"/>
      <c r="C50" s="20"/>
      <c r="D50" s="20"/>
      <c r="E50" s="20"/>
      <c r="F50" s="20"/>
      <c r="G50" s="20"/>
      <c r="H50" s="20"/>
      <c r="I50" s="20"/>
      <c r="J50" s="20"/>
    </row>
    <row r="51" spans="1:10" x14ac:dyDescent="0.2">
      <c r="A51" s="20"/>
      <c r="B51" s="1"/>
      <c r="C51" s="20"/>
      <c r="D51" s="20"/>
      <c r="E51" s="20"/>
      <c r="F51" s="20"/>
      <c r="G51" s="20"/>
      <c r="H51" s="20"/>
      <c r="I51" s="20"/>
      <c r="J51" s="20"/>
    </row>
    <row r="52" spans="1:10" x14ac:dyDescent="0.2">
      <c r="A52" s="20"/>
      <c r="B52" s="1"/>
      <c r="C52" s="20"/>
      <c r="D52" s="20"/>
      <c r="E52" s="20"/>
      <c r="F52" s="20"/>
      <c r="G52" s="20"/>
      <c r="H52" s="20"/>
      <c r="I52" s="20"/>
      <c r="J52" s="20"/>
    </row>
    <row r="53" spans="1:10" x14ac:dyDescent="0.2">
      <c r="A53" s="20"/>
      <c r="B53" s="1"/>
      <c r="C53" s="20"/>
      <c r="D53" s="20"/>
      <c r="E53" s="20"/>
      <c r="F53" s="20"/>
      <c r="G53" s="20"/>
      <c r="H53" s="20"/>
      <c r="I53" s="20"/>
      <c r="J53" s="20"/>
    </row>
    <row r="54" spans="1:10" x14ac:dyDescent="0.2">
      <c r="A54" s="20"/>
      <c r="B54" s="1"/>
      <c r="C54" s="20"/>
      <c r="D54" s="20"/>
      <c r="E54" s="20"/>
      <c r="F54" s="20"/>
      <c r="G54" s="20"/>
      <c r="H54" s="20"/>
      <c r="I54" s="20"/>
      <c r="J54" s="20"/>
    </row>
    <row r="55" spans="1:10" x14ac:dyDescent="0.2">
      <c r="A55" s="20"/>
      <c r="B55" s="1"/>
      <c r="C55" s="20"/>
      <c r="D55" s="20"/>
      <c r="E55" s="20"/>
      <c r="F55" s="20"/>
      <c r="G55" s="20"/>
      <c r="H55" s="20"/>
      <c r="I55" s="20"/>
      <c r="J55" s="20"/>
    </row>
    <row r="56" spans="1:10" x14ac:dyDescent="0.2">
      <c r="A56" s="20"/>
      <c r="B56" s="1"/>
      <c r="C56" s="20"/>
      <c r="D56" s="20"/>
      <c r="E56" s="20"/>
      <c r="F56" s="20"/>
      <c r="G56" s="20"/>
      <c r="H56" s="20"/>
      <c r="I56" s="20"/>
      <c r="J56" s="20"/>
    </row>
    <row r="57" spans="1:10" x14ac:dyDescent="0.2">
      <c r="A57" s="20"/>
      <c r="B57" s="1"/>
      <c r="C57" s="20"/>
      <c r="D57" s="20"/>
      <c r="E57" s="20"/>
      <c r="F57" s="20"/>
      <c r="G57" s="20"/>
      <c r="H57" s="20"/>
      <c r="I57" s="20"/>
      <c r="J57" s="20"/>
    </row>
    <row r="58" spans="1:10" x14ac:dyDescent="0.2">
      <c r="A58" s="20"/>
      <c r="B58" s="1"/>
      <c r="C58" s="20"/>
      <c r="D58" s="20"/>
      <c r="E58" s="20"/>
      <c r="F58" s="20"/>
      <c r="G58" s="20"/>
      <c r="H58" s="20"/>
      <c r="I58" s="20"/>
      <c r="J58" s="20"/>
    </row>
    <row r="59" spans="1:10" x14ac:dyDescent="0.2">
      <c r="A59" s="20"/>
      <c r="B59" s="1"/>
      <c r="C59" s="20"/>
      <c r="D59" s="20"/>
      <c r="E59" s="20"/>
      <c r="F59" s="20"/>
      <c r="G59" s="20"/>
      <c r="H59" s="20"/>
      <c r="I59" s="20"/>
      <c r="J59" s="20"/>
    </row>
    <row r="60" spans="1:10" x14ac:dyDescent="0.2">
      <c r="A60" s="20"/>
      <c r="B60" s="1"/>
      <c r="C60" s="20"/>
      <c r="D60" s="20"/>
      <c r="E60" s="20"/>
      <c r="F60" s="20"/>
      <c r="G60" s="20"/>
      <c r="H60" s="20"/>
      <c r="I60" s="20"/>
      <c r="J60" s="20"/>
    </row>
    <row r="61" spans="1:10" x14ac:dyDescent="0.2">
      <c r="A61" s="20"/>
      <c r="B61" s="1"/>
      <c r="C61" s="20"/>
      <c r="D61" s="20"/>
      <c r="E61" s="20"/>
      <c r="F61" s="20"/>
      <c r="G61" s="20"/>
      <c r="H61" s="20"/>
      <c r="I61" s="20"/>
      <c r="J61" s="20"/>
    </row>
    <row r="62" spans="1:10" x14ac:dyDescent="0.2">
      <c r="A62" s="20"/>
      <c r="B62" s="1"/>
      <c r="C62" s="20"/>
      <c r="D62" s="20"/>
      <c r="E62" s="20"/>
      <c r="F62" s="20"/>
      <c r="G62" s="20"/>
      <c r="H62" s="20"/>
      <c r="I62" s="20"/>
      <c r="J62" s="20"/>
    </row>
    <row r="63" spans="1:10" x14ac:dyDescent="0.2">
      <c r="A63" s="20"/>
      <c r="B63" s="1"/>
      <c r="C63" s="20"/>
      <c r="D63" s="20"/>
      <c r="E63" s="20"/>
      <c r="F63" s="20"/>
      <c r="G63" s="20"/>
      <c r="H63" s="20"/>
      <c r="I63" s="20"/>
      <c r="J63" s="20"/>
    </row>
    <row r="64" spans="1:10" x14ac:dyDescent="0.2">
      <c r="A64" s="20"/>
      <c r="B64" s="1"/>
      <c r="C64" s="20"/>
      <c r="D64" s="20"/>
      <c r="E64" s="20"/>
      <c r="F64" s="20"/>
      <c r="G64" s="20"/>
      <c r="H64" s="20"/>
      <c r="I64" s="20"/>
      <c r="J64" s="20"/>
    </row>
    <row r="65" spans="1:10" x14ac:dyDescent="0.2">
      <c r="A65" s="20"/>
      <c r="B65" s="1"/>
      <c r="C65" s="20"/>
      <c r="D65" s="20"/>
      <c r="E65" s="20"/>
      <c r="F65" s="20"/>
      <c r="G65" s="20"/>
      <c r="H65" s="20"/>
      <c r="I65" s="20"/>
      <c r="J65" s="20"/>
    </row>
    <row r="66" spans="1:10" x14ac:dyDescent="0.2">
      <c r="A66" s="20"/>
      <c r="B66" s="1"/>
      <c r="C66" s="20"/>
      <c r="D66" s="20"/>
      <c r="E66" s="20"/>
      <c r="F66" s="20"/>
      <c r="G66" s="20"/>
      <c r="H66" s="20"/>
      <c r="I66" s="20"/>
      <c r="J66" s="20"/>
    </row>
    <row r="67" spans="1:10" x14ac:dyDescent="0.2">
      <c r="A67" s="20"/>
      <c r="B67" s="1"/>
      <c r="C67" s="20"/>
      <c r="D67" s="20"/>
      <c r="E67" s="20"/>
      <c r="F67" s="20"/>
      <c r="G67" s="20"/>
      <c r="H67" s="20"/>
      <c r="I67" s="20"/>
      <c r="J67" s="20"/>
    </row>
    <row r="68" spans="1:10" x14ac:dyDescent="0.2">
      <c r="A68" s="20"/>
      <c r="B68" s="1"/>
      <c r="C68" s="20"/>
      <c r="D68" s="20"/>
      <c r="E68" s="20"/>
      <c r="F68" s="20"/>
      <c r="G68" s="20"/>
      <c r="H68" s="20"/>
      <c r="I68" s="20"/>
      <c r="J68" s="20"/>
    </row>
    <row r="69" spans="1:10" x14ac:dyDescent="0.2">
      <c r="A69" s="20"/>
      <c r="B69" s="1"/>
      <c r="C69" s="20"/>
      <c r="D69" s="20"/>
      <c r="E69" s="20"/>
      <c r="F69" s="20"/>
      <c r="G69" s="20"/>
      <c r="H69" s="20"/>
      <c r="I69" s="20"/>
      <c r="J69" s="20"/>
    </row>
    <row r="70" spans="1:10" x14ac:dyDescent="0.2">
      <c r="A70" s="20"/>
      <c r="B70" s="1"/>
      <c r="C70" s="20"/>
      <c r="D70" s="20"/>
      <c r="E70" s="20"/>
      <c r="F70" s="20"/>
      <c r="G70" s="20"/>
      <c r="H70" s="20"/>
      <c r="I70" s="20"/>
      <c r="J70" s="20"/>
    </row>
    <row r="71" spans="1:10" x14ac:dyDescent="0.2">
      <c r="A71" s="20"/>
      <c r="B71" s="1"/>
      <c r="C71" s="20"/>
      <c r="D71" s="20"/>
      <c r="E71" s="20"/>
      <c r="F71" s="20"/>
      <c r="G71" s="20"/>
      <c r="H71" s="20"/>
      <c r="I71" s="20"/>
      <c r="J71" s="20"/>
    </row>
    <row r="72" spans="1:10" x14ac:dyDescent="0.2">
      <c r="A72" s="20"/>
      <c r="B72" s="1"/>
      <c r="C72" s="20"/>
      <c r="D72" s="20"/>
      <c r="E72" s="20"/>
      <c r="F72" s="20"/>
      <c r="G72" s="20"/>
      <c r="H72" s="20"/>
      <c r="I72" s="20"/>
      <c r="J72" s="20"/>
    </row>
    <row r="73" spans="1:10" x14ac:dyDescent="0.2">
      <c r="A73" s="20"/>
      <c r="B73" s="1"/>
      <c r="C73" s="20"/>
      <c r="D73" s="20"/>
      <c r="E73" s="20"/>
      <c r="F73" s="20"/>
      <c r="G73" s="20"/>
      <c r="H73" s="20"/>
      <c r="I73" s="20"/>
      <c r="J73" s="20"/>
    </row>
    <row r="74" spans="1:10" x14ac:dyDescent="0.2">
      <c r="A74" s="20"/>
      <c r="B74" s="1"/>
      <c r="C74" s="20"/>
      <c r="D74" s="20"/>
      <c r="E74" s="20"/>
      <c r="F74" s="20"/>
      <c r="G74" s="20"/>
      <c r="H74" s="20"/>
      <c r="I74" s="20"/>
      <c r="J74" s="20"/>
    </row>
    <row r="75" spans="1:10" x14ac:dyDescent="0.2">
      <c r="A75" s="20"/>
      <c r="B75" s="1"/>
      <c r="C75" s="20"/>
      <c r="D75" s="20"/>
      <c r="E75" s="20"/>
      <c r="F75" s="20"/>
      <c r="G75" s="20"/>
      <c r="H75" s="20"/>
      <c r="I75" s="20"/>
      <c r="J75" s="20"/>
    </row>
    <row r="76" spans="1:10" x14ac:dyDescent="0.2">
      <c r="A76" s="20"/>
      <c r="B76" s="1"/>
      <c r="C76" s="20"/>
      <c r="D76" s="20"/>
      <c r="E76" s="20"/>
      <c r="F76" s="20"/>
      <c r="G76" s="20"/>
      <c r="H76" s="20"/>
      <c r="I76" s="20"/>
      <c r="J76" s="20"/>
    </row>
    <row r="77" spans="1:10" x14ac:dyDescent="0.2">
      <c r="A77" s="20"/>
      <c r="B77" s="1"/>
      <c r="C77" s="20"/>
      <c r="D77" s="20"/>
      <c r="E77" s="20"/>
      <c r="F77" s="20"/>
      <c r="G77" s="20"/>
      <c r="H77" s="20"/>
      <c r="I77" s="20"/>
      <c r="J77" s="20"/>
    </row>
    <row r="78" spans="1:10" x14ac:dyDescent="0.2">
      <c r="A78" s="20"/>
      <c r="B78" s="1"/>
      <c r="C78" s="20"/>
      <c r="D78" s="20"/>
      <c r="E78" s="20"/>
      <c r="F78" s="20"/>
      <c r="G78" s="20"/>
      <c r="H78" s="20"/>
      <c r="I78" s="20"/>
      <c r="J78" s="20"/>
    </row>
    <row r="79" spans="1:10" x14ac:dyDescent="0.2">
      <c r="A79" s="20"/>
      <c r="B79" s="1"/>
      <c r="C79" s="20"/>
      <c r="D79" s="20"/>
      <c r="E79" s="20"/>
      <c r="F79" s="20"/>
      <c r="G79" s="20"/>
      <c r="H79" s="20"/>
      <c r="I79" s="20"/>
      <c r="J79" s="20"/>
    </row>
    <row r="80" spans="1:10" x14ac:dyDescent="0.2">
      <c r="A80" s="20"/>
      <c r="B80" s="1"/>
      <c r="C80" s="20"/>
      <c r="D80" s="20"/>
      <c r="E80" s="20"/>
      <c r="F80" s="20"/>
      <c r="G80" s="20"/>
      <c r="H80" s="20"/>
      <c r="I80" s="20"/>
      <c r="J80" s="20"/>
    </row>
    <row r="81" spans="1:10" x14ac:dyDescent="0.2">
      <c r="A81" s="20"/>
      <c r="B81" s="1"/>
      <c r="C81" s="20"/>
      <c r="D81" s="20"/>
      <c r="E81" s="20"/>
      <c r="F81" s="20"/>
      <c r="G81" s="20"/>
      <c r="H81" s="20"/>
      <c r="I81" s="20"/>
      <c r="J81" s="20"/>
    </row>
    <row r="82" spans="1:10" x14ac:dyDescent="0.2">
      <c r="A82" s="20"/>
      <c r="B82" s="1"/>
      <c r="C82" s="20"/>
      <c r="D82" s="20"/>
      <c r="E82" s="20"/>
      <c r="F82" s="20"/>
      <c r="G82" s="20"/>
      <c r="H82" s="20"/>
      <c r="I82" s="20"/>
      <c r="J82" s="20"/>
    </row>
    <row r="83" spans="1:10" x14ac:dyDescent="0.2">
      <c r="A83" s="20"/>
      <c r="B83" s="1"/>
      <c r="C83" s="20"/>
      <c r="D83" s="20"/>
      <c r="E83" s="20"/>
      <c r="F83" s="20"/>
      <c r="G83" s="20"/>
      <c r="H83" s="20"/>
      <c r="I83" s="20"/>
      <c r="J83" s="20"/>
    </row>
    <row r="84" spans="1:10" x14ac:dyDescent="0.2">
      <c r="A84" s="20"/>
      <c r="B84" s="1"/>
      <c r="C84" s="20"/>
      <c r="D84" s="20"/>
      <c r="E84" s="20"/>
      <c r="F84" s="20"/>
      <c r="G84" s="20"/>
      <c r="H84" s="20"/>
      <c r="I84" s="20"/>
      <c r="J84" s="20"/>
    </row>
    <row r="85" spans="1:10" x14ac:dyDescent="0.2">
      <c r="A85" s="20"/>
      <c r="B85" s="1"/>
      <c r="C85" s="20"/>
      <c r="D85" s="20"/>
      <c r="E85" s="20"/>
      <c r="F85" s="20"/>
      <c r="G85" s="20"/>
      <c r="H85" s="20"/>
      <c r="I85" s="20"/>
      <c r="J85" s="20"/>
    </row>
    <row r="86" spans="1:10" x14ac:dyDescent="0.2">
      <c r="A86" s="20"/>
      <c r="B86" s="1"/>
      <c r="C86" s="20"/>
      <c r="D86" s="20"/>
      <c r="E86" s="20"/>
      <c r="F86" s="20"/>
      <c r="G86" s="20"/>
      <c r="H86" s="20"/>
      <c r="I86" s="20"/>
      <c r="J86" s="20"/>
    </row>
    <row r="87" spans="1:10" x14ac:dyDescent="0.2">
      <c r="A87" s="20"/>
      <c r="B87" s="1"/>
      <c r="C87" s="20"/>
      <c r="D87" s="20"/>
      <c r="E87" s="20"/>
      <c r="F87" s="20"/>
      <c r="G87" s="20"/>
      <c r="H87" s="20"/>
      <c r="I87" s="20"/>
      <c r="J87" s="20"/>
    </row>
    <row r="88" spans="1:10" x14ac:dyDescent="0.2">
      <c r="A88" s="20"/>
      <c r="B88" s="1"/>
      <c r="C88" s="20"/>
      <c r="D88" s="20"/>
      <c r="E88" s="20"/>
      <c r="F88" s="20"/>
      <c r="G88" s="20"/>
      <c r="H88" s="20"/>
      <c r="I88" s="20"/>
      <c r="J88" s="20"/>
    </row>
    <row r="89" spans="1:10" x14ac:dyDescent="0.2">
      <c r="A89" s="20"/>
      <c r="B89" s="1"/>
      <c r="C89" s="20"/>
      <c r="D89" s="20"/>
      <c r="E89" s="20"/>
      <c r="F89" s="20"/>
      <c r="G89" s="20"/>
      <c r="H89" s="20"/>
      <c r="I89" s="20"/>
      <c r="J89" s="20"/>
    </row>
    <row r="90" spans="1:10" x14ac:dyDescent="0.2">
      <c r="A90" s="20"/>
      <c r="B90" s="1"/>
      <c r="C90" s="20"/>
      <c r="D90" s="20"/>
      <c r="E90" s="20"/>
      <c r="F90" s="20"/>
      <c r="G90" s="20"/>
      <c r="H90" s="20"/>
      <c r="I90" s="20"/>
      <c r="J90" s="20"/>
    </row>
    <row r="91" spans="1:10" x14ac:dyDescent="0.2">
      <c r="A91" s="20"/>
      <c r="B91" s="1"/>
      <c r="C91" s="20"/>
      <c r="D91" s="20"/>
      <c r="E91" s="20"/>
      <c r="F91" s="20"/>
      <c r="G91" s="20"/>
      <c r="H91" s="20"/>
      <c r="I91" s="20"/>
      <c r="J91" s="20"/>
    </row>
    <row r="92" spans="1:10" x14ac:dyDescent="0.2">
      <c r="A92" s="20"/>
      <c r="B92" s="1"/>
      <c r="C92" s="20"/>
      <c r="D92" s="20"/>
      <c r="E92" s="20"/>
      <c r="F92" s="20"/>
      <c r="G92" s="20"/>
      <c r="H92" s="20"/>
      <c r="I92" s="20"/>
      <c r="J92" s="20"/>
    </row>
    <row r="93" spans="1:10" x14ac:dyDescent="0.2">
      <c r="A93" s="20"/>
      <c r="B93" s="1"/>
      <c r="C93" s="20"/>
      <c r="D93" s="20"/>
      <c r="E93" s="20"/>
      <c r="F93" s="20"/>
      <c r="G93" s="20"/>
      <c r="H93" s="20"/>
      <c r="I93" s="20"/>
      <c r="J93" s="20"/>
    </row>
    <row r="94" spans="1:10" x14ac:dyDescent="0.2">
      <c r="A94" s="20"/>
      <c r="B94" s="1"/>
      <c r="C94" s="20"/>
      <c r="D94" s="20"/>
      <c r="E94" s="20"/>
      <c r="F94" s="20"/>
      <c r="G94" s="20"/>
      <c r="H94" s="20"/>
      <c r="I94" s="20"/>
      <c r="J94" s="20"/>
    </row>
    <row r="95" spans="1:10" x14ac:dyDescent="0.2">
      <c r="A95" s="20"/>
      <c r="B95" s="1"/>
      <c r="C95" s="20"/>
      <c r="D95" s="20"/>
      <c r="E95" s="20"/>
      <c r="F95" s="20"/>
      <c r="G95" s="20"/>
      <c r="H95" s="20"/>
      <c r="I95" s="20"/>
      <c r="J95" s="20"/>
    </row>
    <row r="96" spans="1:10" x14ac:dyDescent="0.2">
      <c r="A96" s="20"/>
      <c r="B96" s="1"/>
      <c r="C96" s="20"/>
      <c r="D96" s="20"/>
      <c r="E96" s="20"/>
      <c r="F96" s="20"/>
      <c r="G96" s="20"/>
      <c r="H96" s="20"/>
      <c r="I96" s="20"/>
      <c r="J96" s="20"/>
    </row>
    <row r="97" spans="1:10" x14ac:dyDescent="0.2">
      <c r="A97" s="20"/>
      <c r="B97" s="1"/>
      <c r="C97" s="20"/>
      <c r="D97" s="20"/>
      <c r="E97" s="20"/>
      <c r="F97" s="20"/>
      <c r="G97" s="20"/>
      <c r="H97" s="20"/>
      <c r="I97" s="20"/>
      <c r="J97" s="20"/>
    </row>
    <row r="98" spans="1:10" x14ac:dyDescent="0.2">
      <c r="A98" s="20"/>
      <c r="B98" s="1"/>
      <c r="C98" s="20"/>
      <c r="D98" s="20"/>
      <c r="E98" s="20"/>
      <c r="F98" s="20"/>
      <c r="G98" s="20"/>
      <c r="H98" s="20"/>
      <c r="I98" s="20"/>
      <c r="J98" s="20"/>
    </row>
    <row r="99" spans="1:10" x14ac:dyDescent="0.2">
      <c r="A99" s="20"/>
      <c r="B99" s="1"/>
      <c r="C99" s="20"/>
      <c r="D99" s="20"/>
      <c r="E99" s="20"/>
      <c r="F99" s="20"/>
      <c r="G99" s="20"/>
      <c r="H99" s="20"/>
      <c r="I99" s="20"/>
      <c r="J99" s="20"/>
    </row>
    <row r="100" spans="1:10" x14ac:dyDescent="0.2">
      <c r="A100" s="20"/>
      <c r="B100" s="1"/>
      <c r="C100" s="20"/>
      <c r="D100" s="20"/>
      <c r="E100" s="20"/>
      <c r="F100" s="20"/>
      <c r="G100" s="20"/>
      <c r="H100" s="20"/>
      <c r="I100" s="20"/>
      <c r="J100" s="20"/>
    </row>
    <row r="101" spans="1:10" x14ac:dyDescent="0.2">
      <c r="A101" s="20"/>
      <c r="B101" s="1"/>
      <c r="C101" s="20"/>
      <c r="D101" s="20"/>
      <c r="E101" s="20"/>
      <c r="F101" s="20"/>
      <c r="G101" s="20"/>
      <c r="H101" s="20"/>
      <c r="I101" s="20"/>
      <c r="J101" s="20"/>
    </row>
    <row r="102" spans="1:10" x14ac:dyDescent="0.2">
      <c r="A102" s="20"/>
      <c r="B102" s="1"/>
      <c r="C102" s="20"/>
      <c r="D102" s="20"/>
      <c r="E102" s="20"/>
      <c r="F102" s="20"/>
      <c r="G102" s="20"/>
      <c r="H102" s="20"/>
      <c r="I102" s="20"/>
      <c r="J102" s="20"/>
    </row>
    <row r="103" spans="1:10" x14ac:dyDescent="0.2">
      <c r="A103" s="20"/>
      <c r="B103" s="1"/>
      <c r="C103" s="20"/>
      <c r="D103" s="20"/>
      <c r="E103" s="20"/>
      <c r="F103" s="20"/>
      <c r="G103" s="20"/>
      <c r="H103" s="20"/>
      <c r="I103" s="20"/>
      <c r="J103" s="20"/>
    </row>
    <row r="104" spans="1:10" x14ac:dyDescent="0.2">
      <c r="A104" s="20"/>
      <c r="B104" s="1"/>
      <c r="C104" s="20"/>
      <c r="D104" s="20"/>
      <c r="E104" s="20"/>
      <c r="F104" s="20"/>
      <c r="G104" s="20"/>
      <c r="H104" s="20"/>
      <c r="I104" s="20"/>
      <c r="J104" s="20"/>
    </row>
    <row r="105" spans="1:10" x14ac:dyDescent="0.2">
      <c r="A105" s="20"/>
      <c r="B105" s="1"/>
      <c r="C105" s="20"/>
      <c r="D105" s="20"/>
      <c r="E105" s="20"/>
      <c r="F105" s="20"/>
      <c r="G105" s="20"/>
      <c r="H105" s="20"/>
      <c r="I105" s="20"/>
      <c r="J105" s="20"/>
    </row>
    <row r="106" spans="1:10" x14ac:dyDescent="0.2">
      <c r="A106" s="20"/>
      <c r="B106" s="1"/>
      <c r="C106" s="20"/>
      <c r="D106" s="20"/>
      <c r="E106" s="20"/>
      <c r="F106" s="20"/>
      <c r="G106" s="20"/>
      <c r="H106" s="20"/>
      <c r="I106" s="20"/>
      <c r="J106" s="20"/>
    </row>
    <row r="107" spans="1:10" x14ac:dyDescent="0.2">
      <c r="A107" s="20"/>
      <c r="B107" s="1"/>
      <c r="C107" s="20"/>
      <c r="D107" s="20"/>
      <c r="E107" s="20"/>
      <c r="F107" s="20"/>
      <c r="G107" s="20"/>
      <c r="H107" s="20"/>
      <c r="I107" s="20"/>
      <c r="J107" s="20"/>
    </row>
    <row r="108" spans="1:10" x14ac:dyDescent="0.2">
      <c r="A108" s="20"/>
      <c r="B108" s="1"/>
      <c r="C108" s="20"/>
      <c r="D108" s="20"/>
      <c r="E108" s="20"/>
      <c r="F108" s="20"/>
      <c r="G108" s="20"/>
      <c r="H108" s="20"/>
      <c r="I108" s="20"/>
      <c r="J108" s="20"/>
    </row>
    <row r="109" spans="1:10" x14ac:dyDescent="0.2">
      <c r="A109" s="20"/>
      <c r="B109" s="1"/>
      <c r="C109" s="20"/>
      <c r="D109" s="20"/>
      <c r="E109" s="20"/>
      <c r="F109" s="20"/>
      <c r="G109" s="20"/>
      <c r="H109" s="20"/>
      <c r="I109" s="20"/>
      <c r="J109" s="20"/>
    </row>
    <row r="110" spans="1:10" x14ac:dyDescent="0.2">
      <c r="A110" s="20"/>
      <c r="B110" s="1"/>
      <c r="C110" s="20"/>
      <c r="D110" s="20"/>
      <c r="E110" s="20"/>
      <c r="F110" s="20"/>
      <c r="G110" s="20"/>
      <c r="H110" s="20"/>
      <c r="I110" s="20"/>
      <c r="J110" s="20"/>
    </row>
    <row r="111" spans="1:10" x14ac:dyDescent="0.2">
      <c r="A111" s="20"/>
      <c r="B111" s="1"/>
      <c r="C111" s="20"/>
      <c r="D111" s="20"/>
      <c r="E111" s="20"/>
      <c r="F111" s="20"/>
      <c r="G111" s="20"/>
      <c r="H111" s="20"/>
      <c r="I111" s="20"/>
      <c r="J111" s="20"/>
    </row>
    <row r="112" spans="1:10" x14ac:dyDescent="0.2">
      <c r="A112" s="20"/>
      <c r="B112" s="1"/>
      <c r="C112" s="20"/>
      <c r="D112" s="20"/>
      <c r="E112" s="20"/>
      <c r="F112" s="20"/>
      <c r="G112" s="20"/>
      <c r="H112" s="20"/>
      <c r="I112" s="20"/>
      <c r="J112" s="20"/>
    </row>
    <row r="113" spans="1:10" x14ac:dyDescent="0.2">
      <c r="A113" s="20"/>
      <c r="B113" s="1"/>
      <c r="C113" s="20"/>
      <c r="D113" s="20"/>
      <c r="E113" s="20"/>
      <c r="F113" s="20"/>
      <c r="G113" s="20"/>
      <c r="H113" s="20"/>
      <c r="I113" s="20"/>
      <c r="J113" s="20"/>
    </row>
    <row r="114" spans="1:10" x14ac:dyDescent="0.2">
      <c r="A114" s="20"/>
      <c r="B114" s="1"/>
      <c r="C114" s="20"/>
      <c r="D114" s="20"/>
      <c r="E114" s="20"/>
      <c r="F114" s="20"/>
      <c r="G114" s="20"/>
      <c r="H114" s="20"/>
      <c r="I114" s="20"/>
      <c r="J114" s="20"/>
    </row>
    <row r="115" spans="1:10" x14ac:dyDescent="0.2">
      <c r="A115" s="20"/>
      <c r="B115" s="1"/>
      <c r="C115" s="20"/>
      <c r="D115" s="20"/>
      <c r="E115" s="20"/>
      <c r="F115" s="20"/>
      <c r="G115" s="20"/>
      <c r="H115" s="20"/>
      <c r="I115" s="20"/>
      <c r="J115" s="20"/>
    </row>
    <row r="116" spans="1:10" x14ac:dyDescent="0.2">
      <c r="A116" s="20"/>
      <c r="B116" s="1"/>
      <c r="C116" s="20"/>
      <c r="D116" s="20"/>
      <c r="E116" s="20"/>
      <c r="F116" s="20"/>
      <c r="G116" s="20"/>
      <c r="H116" s="20"/>
      <c r="I116" s="20"/>
      <c r="J116" s="20"/>
    </row>
    <row r="117" spans="1:10" x14ac:dyDescent="0.2">
      <c r="A117" s="20"/>
      <c r="B117" s="1"/>
      <c r="C117" s="20"/>
      <c r="D117" s="20"/>
      <c r="E117" s="20"/>
      <c r="F117" s="20"/>
      <c r="G117" s="20"/>
      <c r="H117" s="20"/>
      <c r="I117" s="20"/>
      <c r="J117" s="20"/>
    </row>
    <row r="118" spans="1:10" x14ac:dyDescent="0.2">
      <c r="A118" s="20"/>
      <c r="B118" s="1"/>
      <c r="C118" s="20"/>
      <c r="D118" s="20"/>
      <c r="E118" s="20"/>
      <c r="F118" s="20"/>
      <c r="G118" s="20"/>
      <c r="H118" s="20"/>
      <c r="I118" s="20"/>
      <c r="J118" s="20"/>
    </row>
    <row r="119" spans="1:10" x14ac:dyDescent="0.2">
      <c r="A119" s="20"/>
      <c r="B119" s="1"/>
      <c r="C119" s="20"/>
      <c r="D119" s="20"/>
      <c r="E119" s="20"/>
      <c r="F119" s="20"/>
      <c r="G119" s="20"/>
      <c r="H119" s="20"/>
      <c r="I119" s="20"/>
      <c r="J119" s="20"/>
    </row>
    <row r="120" spans="1:10" x14ac:dyDescent="0.2">
      <c r="A120" s="20"/>
      <c r="B120" s="1"/>
      <c r="C120" s="20"/>
      <c r="D120" s="20"/>
      <c r="E120" s="20"/>
      <c r="F120" s="20"/>
      <c r="G120" s="20"/>
      <c r="H120" s="20"/>
      <c r="I120" s="20"/>
      <c r="J120" s="20"/>
    </row>
    <row r="121" spans="1:10" x14ac:dyDescent="0.2">
      <c r="A121" s="20"/>
      <c r="B121" s="1"/>
      <c r="C121" s="20"/>
      <c r="D121" s="20"/>
      <c r="E121" s="20"/>
      <c r="F121" s="20"/>
      <c r="G121" s="20"/>
      <c r="H121" s="20"/>
      <c r="I121" s="20"/>
      <c r="J121" s="20"/>
    </row>
    <row r="122" spans="1:10" x14ac:dyDescent="0.2">
      <c r="A122" s="20"/>
      <c r="B122" s="1"/>
      <c r="C122" s="20"/>
      <c r="D122" s="20"/>
      <c r="E122" s="20"/>
      <c r="F122" s="20"/>
      <c r="G122" s="20"/>
      <c r="H122" s="20"/>
      <c r="I122" s="20"/>
      <c r="J122" s="20"/>
    </row>
    <row r="123" spans="1:10" x14ac:dyDescent="0.2">
      <c r="A123" s="20"/>
      <c r="B123" s="1"/>
      <c r="C123" s="20"/>
      <c r="D123" s="20"/>
      <c r="E123" s="20"/>
      <c r="F123" s="20"/>
      <c r="G123" s="20"/>
      <c r="H123" s="20"/>
      <c r="I123" s="20"/>
      <c r="J123" s="20"/>
    </row>
    <row r="124" spans="1:10" x14ac:dyDescent="0.2">
      <c r="A124" s="20"/>
      <c r="B124" s="1"/>
      <c r="C124" s="20"/>
      <c r="D124" s="20"/>
      <c r="E124" s="20"/>
      <c r="F124" s="20"/>
      <c r="G124" s="20"/>
      <c r="H124" s="20"/>
      <c r="I124" s="20"/>
      <c r="J124" s="20"/>
    </row>
    <row r="125" spans="1:10" x14ac:dyDescent="0.2">
      <c r="A125" s="20"/>
      <c r="B125" s="1"/>
      <c r="C125" s="20"/>
      <c r="D125" s="20"/>
      <c r="E125" s="20"/>
      <c r="F125" s="20"/>
      <c r="G125" s="20"/>
      <c r="H125" s="20"/>
      <c r="I125" s="20"/>
      <c r="J125" s="20"/>
    </row>
    <row r="126" spans="1:10" x14ac:dyDescent="0.2">
      <c r="A126" s="20"/>
      <c r="B126" s="1"/>
      <c r="C126" s="20"/>
      <c r="D126" s="20"/>
      <c r="E126" s="20"/>
      <c r="F126" s="20"/>
      <c r="G126" s="20"/>
      <c r="H126" s="20"/>
      <c r="I126" s="20"/>
      <c r="J126" s="20"/>
    </row>
    <row r="127" spans="1:10" x14ac:dyDescent="0.2">
      <c r="A127" s="20"/>
      <c r="B127" s="1"/>
      <c r="C127" s="20"/>
      <c r="D127" s="20"/>
      <c r="E127" s="20"/>
      <c r="F127" s="20"/>
      <c r="G127" s="20"/>
      <c r="H127" s="20"/>
      <c r="I127" s="20"/>
      <c r="J127" s="20"/>
    </row>
    <row r="128" spans="1:10" x14ac:dyDescent="0.2">
      <c r="A128" s="20"/>
      <c r="B128" s="1"/>
      <c r="C128" s="20"/>
      <c r="D128" s="20"/>
      <c r="E128" s="20"/>
      <c r="F128" s="20"/>
      <c r="G128" s="20"/>
      <c r="H128" s="20"/>
      <c r="I128" s="20"/>
      <c r="J128" s="20"/>
    </row>
    <row r="129" spans="1:10" x14ac:dyDescent="0.2">
      <c r="A129" s="20"/>
      <c r="B129" s="1"/>
      <c r="C129" s="20"/>
      <c r="D129" s="20"/>
      <c r="E129" s="20"/>
      <c r="F129" s="20"/>
      <c r="G129" s="20"/>
      <c r="H129" s="20"/>
      <c r="I129" s="20"/>
      <c r="J129" s="20"/>
    </row>
    <row r="130" spans="1:10" x14ac:dyDescent="0.2">
      <c r="A130" s="20"/>
      <c r="B130" s="1"/>
      <c r="C130" s="20"/>
      <c r="D130" s="20"/>
      <c r="E130" s="20"/>
      <c r="F130" s="20"/>
      <c r="G130" s="20"/>
      <c r="H130" s="20"/>
      <c r="I130" s="20"/>
      <c r="J130" s="20"/>
    </row>
    <row r="131" spans="1:10" x14ac:dyDescent="0.2">
      <c r="A131" s="20"/>
      <c r="B131" s="1"/>
      <c r="C131" s="20"/>
      <c r="D131" s="20"/>
      <c r="E131" s="20"/>
      <c r="F131" s="20"/>
      <c r="G131" s="20"/>
      <c r="H131" s="20"/>
      <c r="I131" s="20"/>
      <c r="J131" s="20"/>
    </row>
    <row r="132" spans="1:10" x14ac:dyDescent="0.2">
      <c r="A132" s="20"/>
      <c r="B132" s="1"/>
      <c r="C132" s="20"/>
      <c r="D132" s="20"/>
      <c r="E132" s="20"/>
      <c r="F132" s="20"/>
      <c r="G132" s="20"/>
      <c r="H132" s="20"/>
      <c r="I132" s="20"/>
      <c r="J132" s="20"/>
    </row>
    <row r="133" spans="1:10" x14ac:dyDescent="0.2">
      <c r="A133" s="20"/>
      <c r="B133" s="1"/>
      <c r="C133" s="20"/>
      <c r="D133" s="20"/>
      <c r="E133" s="20"/>
      <c r="F133" s="20"/>
      <c r="G133" s="20"/>
      <c r="H133" s="20"/>
      <c r="I133" s="20"/>
      <c r="J133" s="20"/>
    </row>
    <row r="134" spans="1:10" x14ac:dyDescent="0.2">
      <c r="A134" s="20"/>
      <c r="B134" s="1"/>
      <c r="C134" s="20"/>
      <c r="D134" s="20"/>
      <c r="E134" s="20"/>
      <c r="F134" s="20"/>
      <c r="G134" s="20"/>
      <c r="H134" s="20"/>
      <c r="I134" s="20"/>
      <c r="J134" s="20"/>
    </row>
    <row r="135" spans="1:10" x14ac:dyDescent="0.2">
      <c r="A135" s="20"/>
      <c r="B135" s="1"/>
      <c r="C135" s="20"/>
      <c r="D135" s="20"/>
      <c r="E135" s="20"/>
      <c r="F135" s="20"/>
      <c r="G135" s="20"/>
      <c r="H135" s="20"/>
      <c r="I135" s="20"/>
      <c r="J135" s="20"/>
    </row>
    <row r="136" spans="1:10" x14ac:dyDescent="0.2">
      <c r="A136" s="20"/>
      <c r="B136" s="1"/>
      <c r="C136" s="20"/>
      <c r="D136" s="20"/>
      <c r="E136" s="20"/>
      <c r="F136" s="20"/>
      <c r="G136" s="20"/>
      <c r="H136" s="20"/>
      <c r="I136" s="20"/>
      <c r="J136" s="20"/>
    </row>
    <row r="137" spans="1:10" x14ac:dyDescent="0.2">
      <c r="A137" s="20"/>
      <c r="B137" s="1"/>
      <c r="C137" s="20"/>
      <c r="D137" s="20"/>
      <c r="E137" s="20"/>
      <c r="F137" s="20"/>
      <c r="G137" s="20"/>
      <c r="H137" s="20"/>
      <c r="I137" s="20"/>
      <c r="J137" s="20"/>
    </row>
    <row r="138" spans="1:10" x14ac:dyDescent="0.2">
      <c r="A138" s="20"/>
      <c r="B138" s="1"/>
      <c r="C138" s="20"/>
      <c r="D138" s="20"/>
      <c r="E138" s="20"/>
      <c r="F138" s="20"/>
      <c r="G138" s="20"/>
      <c r="H138" s="20"/>
      <c r="I138" s="20"/>
      <c r="J138" s="20"/>
    </row>
    <row r="139" spans="1:10" x14ac:dyDescent="0.2">
      <c r="A139" s="20"/>
      <c r="B139" s="1"/>
      <c r="C139" s="20"/>
      <c r="D139" s="20"/>
      <c r="E139" s="20"/>
      <c r="F139" s="20"/>
      <c r="G139" s="20"/>
      <c r="H139" s="20"/>
      <c r="I139" s="20"/>
      <c r="J139" s="20"/>
    </row>
    <row r="140" spans="1:10" x14ac:dyDescent="0.2">
      <c r="A140" s="20"/>
      <c r="B140" s="1"/>
      <c r="C140" s="20"/>
      <c r="D140" s="20"/>
      <c r="E140" s="20"/>
      <c r="F140" s="20"/>
      <c r="G140" s="20"/>
      <c r="H140" s="20"/>
      <c r="I140" s="20"/>
      <c r="J140" s="20"/>
    </row>
    <row r="141" spans="1:10" x14ac:dyDescent="0.2">
      <c r="A141" s="20"/>
      <c r="B141" s="1"/>
      <c r="C141" s="20"/>
      <c r="D141" s="20"/>
      <c r="E141" s="20"/>
      <c r="F141" s="20"/>
      <c r="G141" s="20"/>
      <c r="H141" s="20"/>
      <c r="I141" s="20"/>
      <c r="J141" s="20"/>
    </row>
    <row r="142" spans="1:10" x14ac:dyDescent="0.2">
      <c r="A142" s="20"/>
      <c r="B142" s="1"/>
      <c r="C142" s="20"/>
      <c r="D142" s="20"/>
      <c r="E142" s="20"/>
      <c r="F142" s="20"/>
      <c r="G142" s="20"/>
      <c r="H142" s="20"/>
      <c r="I142" s="20"/>
      <c r="J142" s="20"/>
    </row>
    <row r="143" spans="1:10" x14ac:dyDescent="0.2">
      <c r="A143" s="20"/>
      <c r="B143" s="1"/>
      <c r="C143" s="20"/>
      <c r="D143" s="20"/>
      <c r="E143" s="20"/>
      <c r="F143" s="20"/>
      <c r="G143" s="20"/>
      <c r="H143" s="20"/>
      <c r="I143" s="20"/>
      <c r="J143" s="20"/>
    </row>
    <row r="144" spans="1:10" x14ac:dyDescent="0.2">
      <c r="A144" s="20"/>
      <c r="B144" s="1"/>
      <c r="C144" s="20"/>
      <c r="D144" s="20"/>
      <c r="E144" s="20"/>
      <c r="F144" s="20"/>
      <c r="G144" s="20"/>
      <c r="H144" s="20"/>
      <c r="I144" s="20"/>
      <c r="J144" s="20"/>
    </row>
    <row r="145" spans="1:10" x14ac:dyDescent="0.2">
      <c r="A145" s="20"/>
      <c r="B145" s="1"/>
      <c r="C145" s="20"/>
      <c r="D145" s="20"/>
      <c r="E145" s="20"/>
      <c r="F145" s="20"/>
      <c r="G145" s="20"/>
      <c r="H145" s="20"/>
      <c r="I145" s="20"/>
      <c r="J145" s="20"/>
    </row>
    <row r="146" spans="1:10" x14ac:dyDescent="0.2">
      <c r="A146" s="20"/>
      <c r="B146" s="1"/>
      <c r="C146" s="20"/>
      <c r="D146" s="20"/>
      <c r="E146" s="20"/>
      <c r="F146" s="20"/>
      <c r="G146" s="20"/>
      <c r="H146" s="20"/>
      <c r="I146" s="20"/>
      <c r="J146" s="20"/>
    </row>
    <row r="147" spans="1:10" x14ac:dyDescent="0.2">
      <c r="A147" s="20"/>
      <c r="B147" s="1"/>
      <c r="C147" s="20"/>
      <c r="D147" s="20"/>
      <c r="E147" s="20"/>
      <c r="F147" s="20"/>
      <c r="G147" s="20"/>
      <c r="H147" s="20"/>
      <c r="I147" s="20"/>
      <c r="J147" s="20"/>
    </row>
    <row r="148" spans="1:10" x14ac:dyDescent="0.2">
      <c r="A148" s="20"/>
      <c r="B148" s="1"/>
      <c r="C148" s="20"/>
      <c r="D148" s="20"/>
      <c r="E148" s="20"/>
      <c r="F148" s="20"/>
      <c r="G148" s="20"/>
      <c r="H148" s="20"/>
      <c r="I148" s="20"/>
      <c r="J148" s="20"/>
    </row>
    <row r="149" spans="1:10" x14ac:dyDescent="0.2">
      <c r="A149" s="20"/>
      <c r="B149" s="1"/>
      <c r="C149" s="20"/>
      <c r="D149" s="20"/>
      <c r="E149" s="20"/>
      <c r="F149" s="20"/>
      <c r="G149" s="20"/>
      <c r="H149" s="20"/>
      <c r="I149" s="20"/>
      <c r="J149" s="20"/>
    </row>
    <row r="150" spans="1:10" x14ac:dyDescent="0.2">
      <c r="A150" s="20"/>
      <c r="B150" s="1"/>
      <c r="C150" s="20"/>
      <c r="D150" s="20"/>
      <c r="E150" s="20"/>
      <c r="F150" s="20"/>
      <c r="G150" s="20"/>
      <c r="H150" s="20"/>
      <c r="I150" s="20"/>
      <c r="J150" s="20"/>
    </row>
    <row r="151" spans="1:10" x14ac:dyDescent="0.2">
      <c r="A151" s="20"/>
      <c r="B151" s="1"/>
      <c r="C151" s="20"/>
      <c r="D151" s="20"/>
      <c r="E151" s="20"/>
      <c r="F151" s="20"/>
      <c r="G151" s="20"/>
      <c r="H151" s="20"/>
      <c r="I151" s="20"/>
      <c r="J151" s="20"/>
    </row>
    <row r="152" spans="1:10" x14ac:dyDescent="0.2">
      <c r="A152" s="20"/>
      <c r="B152" s="1"/>
      <c r="C152" s="20"/>
      <c r="D152" s="20"/>
      <c r="E152" s="20"/>
      <c r="F152" s="20"/>
      <c r="G152" s="20"/>
      <c r="H152" s="20"/>
      <c r="I152" s="20"/>
      <c r="J152" s="20"/>
    </row>
    <row r="153" spans="1:10" x14ac:dyDescent="0.2">
      <c r="A153" s="20"/>
      <c r="B153" s="1"/>
      <c r="C153" s="20"/>
      <c r="D153" s="20"/>
      <c r="E153" s="20"/>
      <c r="F153" s="20"/>
      <c r="G153" s="20"/>
      <c r="H153" s="20"/>
      <c r="I153" s="20"/>
      <c r="J153" s="20"/>
    </row>
    <row r="154" spans="1:10" x14ac:dyDescent="0.2">
      <c r="A154" s="20"/>
      <c r="B154" s="1"/>
      <c r="C154" s="20"/>
      <c r="D154" s="20"/>
      <c r="E154" s="20"/>
      <c r="F154" s="20"/>
      <c r="G154" s="20"/>
      <c r="H154" s="20"/>
      <c r="I154" s="20"/>
      <c r="J154" s="20"/>
    </row>
    <row r="155" spans="1:10" x14ac:dyDescent="0.2">
      <c r="A155" s="20"/>
      <c r="B155" s="1"/>
      <c r="C155" s="20"/>
      <c r="D155" s="20"/>
      <c r="E155" s="20"/>
      <c r="F155" s="20"/>
      <c r="G155" s="20"/>
      <c r="H155" s="20"/>
      <c r="I155" s="20"/>
      <c r="J155" s="20"/>
    </row>
    <row r="156" spans="1:10" x14ac:dyDescent="0.2">
      <c r="A156" s="20"/>
      <c r="B156" s="1"/>
      <c r="C156" s="20"/>
      <c r="D156" s="20"/>
      <c r="E156" s="20"/>
      <c r="F156" s="20"/>
      <c r="G156" s="20"/>
      <c r="H156" s="20"/>
      <c r="I156" s="20"/>
      <c r="J156" s="20"/>
    </row>
    <row r="157" spans="1:10" x14ac:dyDescent="0.2">
      <c r="A157" s="20"/>
      <c r="B157" s="1"/>
      <c r="C157" s="20"/>
      <c r="D157" s="20"/>
      <c r="E157" s="20"/>
      <c r="F157" s="20"/>
      <c r="G157" s="20"/>
      <c r="H157" s="20"/>
      <c r="I157" s="20"/>
      <c r="J157" s="20"/>
    </row>
    <row r="158" spans="1:10" x14ac:dyDescent="0.2">
      <c r="A158" s="20"/>
      <c r="B158" s="1"/>
      <c r="C158" s="20"/>
      <c r="D158" s="20"/>
      <c r="E158" s="20"/>
      <c r="F158" s="20"/>
      <c r="G158" s="20"/>
      <c r="H158" s="20"/>
      <c r="I158" s="20"/>
      <c r="J158" s="20"/>
    </row>
    <row r="159" spans="1:10" x14ac:dyDescent="0.2">
      <c r="A159" s="20"/>
      <c r="B159" s="1"/>
      <c r="C159" s="20"/>
      <c r="D159" s="20"/>
      <c r="E159" s="20"/>
      <c r="F159" s="20"/>
      <c r="G159" s="20"/>
      <c r="H159" s="20"/>
      <c r="I159" s="20"/>
      <c r="J159" s="20"/>
    </row>
    <row r="160" spans="1:10" x14ac:dyDescent="0.2">
      <c r="A160" s="20"/>
      <c r="B160" s="1"/>
      <c r="C160" s="20"/>
      <c r="D160" s="20"/>
      <c r="E160" s="20"/>
      <c r="F160" s="20"/>
      <c r="G160" s="20"/>
      <c r="H160" s="20"/>
      <c r="I160" s="20"/>
      <c r="J160" s="20"/>
    </row>
    <row r="161" spans="1:10" x14ac:dyDescent="0.2">
      <c r="A161" s="20"/>
      <c r="B161" s="1"/>
      <c r="C161" s="20"/>
      <c r="D161" s="20"/>
      <c r="E161" s="20"/>
      <c r="F161" s="20"/>
      <c r="G161" s="20"/>
      <c r="H161" s="20"/>
      <c r="I161" s="20"/>
      <c r="J161" s="20"/>
    </row>
    <row r="162" spans="1:10" x14ac:dyDescent="0.2">
      <c r="A162" s="20"/>
      <c r="B162" s="1"/>
      <c r="C162" s="20"/>
      <c r="D162" s="20"/>
      <c r="E162" s="20"/>
      <c r="F162" s="20"/>
      <c r="G162" s="20"/>
      <c r="H162" s="20"/>
      <c r="I162" s="20"/>
      <c r="J162" s="20"/>
    </row>
    <row r="163" spans="1:10" x14ac:dyDescent="0.2">
      <c r="A163" s="20"/>
      <c r="B163" s="1"/>
      <c r="C163" s="20"/>
      <c r="D163" s="20"/>
      <c r="E163" s="20"/>
      <c r="F163" s="20"/>
      <c r="G163" s="20"/>
      <c r="H163" s="20"/>
      <c r="I163" s="20"/>
      <c r="J163" s="20"/>
    </row>
    <row r="164" spans="1:10" x14ac:dyDescent="0.2">
      <c r="A164" s="20"/>
      <c r="B164" s="1"/>
      <c r="C164" s="20"/>
      <c r="D164" s="20"/>
      <c r="E164" s="20"/>
      <c r="F164" s="20"/>
      <c r="G164" s="20"/>
      <c r="H164" s="20"/>
      <c r="I164" s="20"/>
      <c r="J164" s="20"/>
    </row>
    <row r="165" spans="1:10" x14ac:dyDescent="0.2">
      <c r="A165" s="20"/>
      <c r="B165" s="1"/>
      <c r="C165" s="20"/>
      <c r="D165" s="20"/>
      <c r="E165" s="20"/>
      <c r="F165" s="20"/>
      <c r="G165" s="20"/>
      <c r="H165" s="20"/>
      <c r="I165" s="20"/>
      <c r="J165" s="20"/>
    </row>
    <row r="166" spans="1:10" x14ac:dyDescent="0.2">
      <c r="A166" s="20"/>
      <c r="B166" s="1"/>
      <c r="C166" s="20"/>
      <c r="D166" s="20"/>
      <c r="E166" s="20"/>
      <c r="F166" s="20"/>
      <c r="G166" s="20"/>
      <c r="H166" s="20"/>
      <c r="I166" s="20"/>
      <c r="J166" s="20"/>
    </row>
    <row r="167" spans="1:10" x14ac:dyDescent="0.2">
      <c r="A167" s="20"/>
      <c r="B167" s="1"/>
      <c r="C167" s="20"/>
      <c r="D167" s="20"/>
      <c r="E167" s="20"/>
      <c r="F167" s="20"/>
      <c r="G167" s="20"/>
      <c r="H167" s="20"/>
      <c r="I167" s="20"/>
      <c r="J167" s="20"/>
    </row>
    <row r="168" spans="1:10" x14ac:dyDescent="0.2">
      <c r="A168" s="20"/>
      <c r="B168" s="1"/>
      <c r="C168" s="20"/>
      <c r="D168" s="20"/>
      <c r="E168" s="20"/>
      <c r="F168" s="20"/>
      <c r="G168" s="20"/>
      <c r="H168" s="20"/>
      <c r="I168" s="20"/>
      <c r="J168" s="20"/>
    </row>
    <row r="169" spans="1:10" x14ac:dyDescent="0.2">
      <c r="A169" s="20"/>
      <c r="B169" s="1"/>
      <c r="C169" s="20"/>
      <c r="D169" s="20"/>
      <c r="E169" s="20"/>
      <c r="F169" s="20"/>
      <c r="G169" s="20"/>
      <c r="H169" s="20"/>
      <c r="I169" s="20"/>
      <c r="J169" s="20"/>
    </row>
    <row r="170" spans="1:10" x14ac:dyDescent="0.2">
      <c r="A170" s="20"/>
      <c r="B170" s="1"/>
      <c r="C170" s="20"/>
      <c r="D170" s="20"/>
      <c r="E170" s="20"/>
      <c r="F170" s="20"/>
      <c r="G170" s="20"/>
      <c r="H170" s="20"/>
      <c r="I170" s="20"/>
      <c r="J170" s="20"/>
    </row>
    <row r="171" spans="1:10" x14ac:dyDescent="0.2">
      <c r="A171" s="20"/>
      <c r="B171" s="1"/>
      <c r="C171" s="20"/>
      <c r="D171" s="20"/>
      <c r="E171" s="20"/>
      <c r="F171" s="20"/>
      <c r="G171" s="20"/>
      <c r="H171" s="20"/>
      <c r="I171" s="20"/>
      <c r="J171" s="20"/>
    </row>
    <row r="172" spans="1:10" x14ac:dyDescent="0.2">
      <c r="A172" s="20"/>
      <c r="B172" s="1"/>
      <c r="C172" s="20"/>
      <c r="D172" s="20"/>
      <c r="E172" s="20"/>
      <c r="F172" s="20"/>
      <c r="G172" s="20"/>
      <c r="H172" s="20"/>
      <c r="I172" s="20"/>
      <c r="J172" s="20"/>
    </row>
    <row r="173" spans="1:10" x14ac:dyDescent="0.2">
      <c r="A173" s="20"/>
      <c r="B173" s="1"/>
      <c r="C173" s="20"/>
      <c r="D173" s="20"/>
      <c r="E173" s="20"/>
      <c r="F173" s="20"/>
      <c r="G173" s="20"/>
      <c r="H173" s="20"/>
      <c r="I173" s="20"/>
      <c r="J173" s="20"/>
    </row>
    <row r="174" spans="1:10" x14ac:dyDescent="0.2">
      <c r="A174" s="20"/>
      <c r="B174" s="1"/>
      <c r="C174" s="20"/>
      <c r="D174" s="20"/>
      <c r="E174" s="20"/>
      <c r="F174" s="20"/>
      <c r="G174" s="20"/>
      <c r="H174" s="20"/>
      <c r="I174" s="20"/>
      <c r="J174" s="20"/>
    </row>
    <row r="175" spans="1:10" x14ac:dyDescent="0.2">
      <c r="A175" s="20"/>
      <c r="B175" s="1"/>
      <c r="C175" s="20"/>
      <c r="D175" s="20"/>
      <c r="E175" s="20"/>
      <c r="F175" s="20"/>
      <c r="G175" s="20"/>
      <c r="H175" s="20"/>
      <c r="I175" s="20"/>
      <c r="J175" s="20"/>
    </row>
    <row r="176" spans="1:10" x14ac:dyDescent="0.2">
      <c r="A176" s="20"/>
      <c r="B176" s="1"/>
      <c r="C176" s="20"/>
      <c r="D176" s="20"/>
      <c r="E176" s="20"/>
      <c r="F176" s="20"/>
      <c r="G176" s="20"/>
      <c r="H176" s="20"/>
      <c r="I176" s="20"/>
      <c r="J176" s="20"/>
    </row>
    <row r="177" spans="1:10" x14ac:dyDescent="0.2">
      <c r="A177" s="20"/>
      <c r="B177" s="1"/>
      <c r="C177" s="20"/>
      <c r="D177" s="20"/>
      <c r="E177" s="20"/>
      <c r="F177" s="20"/>
      <c r="G177" s="20"/>
      <c r="H177" s="20"/>
      <c r="I177" s="20"/>
      <c r="J177" s="20"/>
    </row>
    <row r="178" spans="1:10" x14ac:dyDescent="0.2">
      <c r="A178" s="20"/>
      <c r="B178" s="1"/>
      <c r="C178" s="20"/>
      <c r="D178" s="20"/>
      <c r="E178" s="20"/>
      <c r="F178" s="20"/>
      <c r="G178" s="20"/>
      <c r="H178" s="20"/>
      <c r="I178" s="20"/>
      <c r="J178" s="20"/>
    </row>
    <row r="179" spans="1:10" x14ac:dyDescent="0.2">
      <c r="A179" s="20"/>
      <c r="B179" s="1"/>
      <c r="C179" s="20"/>
      <c r="D179" s="20"/>
      <c r="E179" s="20"/>
      <c r="F179" s="20"/>
      <c r="G179" s="20"/>
      <c r="H179" s="20"/>
      <c r="I179" s="20"/>
      <c r="J179" s="20"/>
    </row>
    <row r="180" spans="1:10" x14ac:dyDescent="0.2">
      <c r="A180" s="20"/>
      <c r="B180" s="1"/>
      <c r="C180" s="20"/>
      <c r="D180" s="20"/>
      <c r="E180" s="20"/>
      <c r="F180" s="20"/>
      <c r="G180" s="20"/>
      <c r="H180" s="20"/>
      <c r="I180" s="20"/>
      <c r="J180" s="20"/>
    </row>
    <row r="181" spans="1:10" x14ac:dyDescent="0.2">
      <c r="A181" s="20"/>
      <c r="B181" s="1"/>
      <c r="C181" s="20"/>
      <c r="D181" s="20"/>
      <c r="E181" s="20"/>
      <c r="F181" s="20"/>
      <c r="G181" s="20"/>
      <c r="H181" s="20"/>
      <c r="I181" s="20"/>
      <c r="J181" s="20"/>
    </row>
    <row r="182" spans="1:10" x14ac:dyDescent="0.2">
      <c r="A182" s="20"/>
      <c r="B182" s="1"/>
      <c r="C182" s="20"/>
      <c r="D182" s="20"/>
      <c r="E182" s="20"/>
      <c r="F182" s="20"/>
      <c r="G182" s="20"/>
      <c r="H182" s="20"/>
      <c r="I182" s="20"/>
      <c r="J182" s="20"/>
    </row>
    <row r="183" spans="1:10" x14ac:dyDescent="0.2">
      <c r="A183" s="20"/>
      <c r="B183" s="1"/>
      <c r="C183" s="20"/>
      <c r="D183" s="20"/>
      <c r="E183" s="20"/>
      <c r="F183" s="20"/>
      <c r="G183" s="20"/>
      <c r="H183" s="20"/>
      <c r="I183" s="20"/>
      <c r="J183" s="20"/>
    </row>
    <row r="184" spans="1:10" x14ac:dyDescent="0.2">
      <c r="A184" s="20"/>
      <c r="B184" s="1"/>
      <c r="C184" s="20"/>
      <c r="D184" s="20"/>
      <c r="E184" s="20"/>
      <c r="F184" s="20"/>
      <c r="G184" s="20"/>
      <c r="H184" s="20"/>
      <c r="I184" s="20"/>
      <c r="J184" s="20"/>
    </row>
    <row r="185" spans="1:10" x14ac:dyDescent="0.2">
      <c r="A185" s="20"/>
      <c r="B185" s="1"/>
      <c r="C185" s="20"/>
      <c r="D185" s="20"/>
      <c r="E185" s="20"/>
      <c r="F185" s="20"/>
      <c r="G185" s="20"/>
      <c r="H185" s="20"/>
      <c r="I185" s="20"/>
      <c r="J185" s="20"/>
    </row>
    <row r="186" spans="1:10" x14ac:dyDescent="0.2">
      <c r="A186" s="20"/>
      <c r="B186" s="1"/>
      <c r="C186" s="20"/>
      <c r="D186" s="20"/>
      <c r="E186" s="20"/>
      <c r="F186" s="20"/>
      <c r="G186" s="20"/>
      <c r="H186" s="20"/>
      <c r="I186" s="20"/>
      <c r="J186" s="20"/>
    </row>
    <row r="187" spans="1:10" x14ac:dyDescent="0.2">
      <c r="A187" s="20"/>
      <c r="B187" s="1"/>
      <c r="C187" s="20"/>
      <c r="D187" s="20"/>
      <c r="E187" s="20"/>
      <c r="F187" s="20"/>
      <c r="G187" s="20"/>
      <c r="H187" s="20"/>
      <c r="I187" s="20"/>
      <c r="J187" s="20"/>
    </row>
    <row r="188" spans="1:10" x14ac:dyDescent="0.2">
      <c r="A188" s="20"/>
      <c r="B188" s="1"/>
      <c r="C188" s="20"/>
      <c r="D188" s="20"/>
      <c r="E188" s="20"/>
      <c r="F188" s="20"/>
      <c r="G188" s="20"/>
      <c r="H188" s="20"/>
      <c r="I188" s="20"/>
      <c r="J188" s="20"/>
    </row>
    <row r="189" spans="1:10" x14ac:dyDescent="0.2">
      <c r="A189" s="20"/>
      <c r="B189" s="1"/>
      <c r="C189" s="20"/>
      <c r="D189" s="20"/>
      <c r="E189" s="20"/>
      <c r="F189" s="20"/>
      <c r="G189" s="20"/>
      <c r="H189" s="20"/>
      <c r="I189" s="20"/>
      <c r="J189" s="20"/>
    </row>
    <row r="190" spans="1:10" x14ac:dyDescent="0.2">
      <c r="A190" s="20"/>
      <c r="B190" s="1"/>
      <c r="C190" s="20"/>
      <c r="D190" s="20"/>
      <c r="E190" s="20"/>
      <c r="F190" s="20"/>
      <c r="G190" s="20"/>
      <c r="H190" s="20"/>
      <c r="I190" s="20"/>
      <c r="J190" s="20"/>
    </row>
    <row r="191" spans="1:10" x14ac:dyDescent="0.2">
      <c r="A191" s="20"/>
      <c r="B191" s="1"/>
      <c r="C191" s="20"/>
      <c r="D191" s="20"/>
      <c r="E191" s="20"/>
      <c r="F191" s="20"/>
      <c r="G191" s="20"/>
      <c r="H191" s="20"/>
      <c r="I191" s="20"/>
      <c r="J191" s="20"/>
    </row>
    <row r="192" spans="1:10" x14ac:dyDescent="0.2">
      <c r="A192" s="20"/>
      <c r="B192" s="1"/>
      <c r="C192" s="20"/>
      <c r="D192" s="20"/>
      <c r="E192" s="20"/>
      <c r="F192" s="20"/>
      <c r="G192" s="20"/>
      <c r="H192" s="20"/>
      <c r="I192" s="20"/>
      <c r="J192" s="20"/>
    </row>
    <row r="193" spans="1:10" x14ac:dyDescent="0.2">
      <c r="A193" s="20"/>
      <c r="B193" s="1"/>
      <c r="C193" s="20"/>
      <c r="D193" s="20"/>
      <c r="E193" s="20"/>
      <c r="F193" s="20"/>
      <c r="G193" s="20"/>
      <c r="H193" s="20"/>
      <c r="I193" s="20"/>
      <c r="J193" s="20"/>
    </row>
    <row r="194" spans="1:10" x14ac:dyDescent="0.2">
      <c r="A194" s="20"/>
      <c r="B194" s="1"/>
      <c r="C194" s="20"/>
      <c r="D194" s="20"/>
      <c r="E194" s="20"/>
      <c r="F194" s="20"/>
      <c r="G194" s="20"/>
      <c r="H194" s="20"/>
      <c r="I194" s="20"/>
      <c r="J194" s="20"/>
    </row>
    <row r="195" spans="1:10" x14ac:dyDescent="0.2">
      <c r="A195" s="20"/>
      <c r="B195" s="1"/>
      <c r="C195" s="20"/>
      <c r="D195" s="20"/>
      <c r="E195" s="20"/>
      <c r="F195" s="20"/>
      <c r="G195" s="20"/>
      <c r="H195" s="20"/>
      <c r="I195" s="20"/>
      <c r="J195" s="20"/>
    </row>
    <row r="196" spans="1:10" x14ac:dyDescent="0.2">
      <c r="A196" s="20"/>
      <c r="B196" s="1"/>
      <c r="C196" s="20"/>
      <c r="D196" s="20"/>
      <c r="E196" s="20"/>
      <c r="F196" s="20"/>
      <c r="G196" s="20"/>
      <c r="H196" s="20"/>
      <c r="I196" s="20"/>
      <c r="J196" s="20"/>
    </row>
    <row r="197" spans="1:10" x14ac:dyDescent="0.2">
      <c r="A197" s="20"/>
      <c r="B197" s="1"/>
      <c r="C197" s="20"/>
      <c r="D197" s="20"/>
      <c r="E197" s="20"/>
      <c r="F197" s="20"/>
      <c r="G197" s="20"/>
      <c r="H197" s="20"/>
      <c r="I197" s="20"/>
      <c r="J197" s="20"/>
    </row>
    <row r="198" spans="1:10" x14ac:dyDescent="0.2">
      <c r="A198" s="20"/>
      <c r="B198" s="1"/>
      <c r="C198" s="20"/>
      <c r="D198" s="20"/>
      <c r="E198" s="20"/>
      <c r="F198" s="20"/>
      <c r="G198" s="20"/>
      <c r="H198" s="20"/>
      <c r="I198" s="20"/>
      <c r="J198" s="20"/>
    </row>
    <row r="199" spans="1:10" x14ac:dyDescent="0.2">
      <c r="A199" s="20"/>
      <c r="B199" s="1"/>
      <c r="C199" s="20"/>
      <c r="D199" s="20"/>
      <c r="E199" s="20"/>
      <c r="F199" s="20"/>
      <c r="G199" s="20"/>
      <c r="H199" s="20"/>
      <c r="I199" s="20"/>
      <c r="J199" s="20"/>
    </row>
    <row r="200" spans="1:10" x14ac:dyDescent="0.2">
      <c r="A200" s="20"/>
      <c r="B200" s="1"/>
      <c r="C200" s="20"/>
      <c r="D200" s="20"/>
      <c r="E200" s="20"/>
      <c r="F200" s="20"/>
      <c r="G200" s="20"/>
      <c r="H200" s="20"/>
      <c r="I200" s="20"/>
      <c r="J200" s="20"/>
    </row>
    <row r="201" spans="1:10" x14ac:dyDescent="0.2">
      <c r="A201" s="20"/>
      <c r="B201" s="1"/>
      <c r="C201" s="20"/>
      <c r="D201" s="20"/>
      <c r="E201" s="20"/>
      <c r="F201" s="20"/>
      <c r="G201" s="20"/>
      <c r="H201" s="20"/>
      <c r="I201" s="20"/>
      <c r="J201" s="20"/>
    </row>
    <row r="202" spans="1:10" x14ac:dyDescent="0.2">
      <c r="A202" s="20"/>
      <c r="B202" s="1"/>
      <c r="C202" s="20"/>
      <c r="D202" s="20"/>
      <c r="E202" s="20"/>
      <c r="F202" s="20"/>
      <c r="G202" s="20"/>
      <c r="H202" s="20"/>
      <c r="I202" s="20"/>
      <c r="J202" s="20"/>
    </row>
    <row r="203" spans="1:10" x14ac:dyDescent="0.2">
      <c r="A203" s="20"/>
      <c r="B203" s="1"/>
      <c r="C203" s="20"/>
      <c r="D203" s="20"/>
      <c r="E203" s="20"/>
      <c r="F203" s="20"/>
      <c r="G203" s="20"/>
      <c r="H203" s="20"/>
      <c r="I203" s="20"/>
      <c r="J203" s="20"/>
    </row>
    <row r="204" spans="1:10" x14ac:dyDescent="0.2">
      <c r="A204" s="20"/>
      <c r="B204" s="1"/>
      <c r="C204" s="20"/>
      <c r="D204" s="20"/>
      <c r="E204" s="20"/>
      <c r="F204" s="20"/>
      <c r="G204" s="20"/>
      <c r="H204" s="20"/>
      <c r="I204" s="20"/>
      <c r="J204" s="20"/>
    </row>
  </sheetData>
  <mergeCells count="81">
    <mergeCell ref="B47:I47"/>
    <mergeCell ref="C7:F7"/>
    <mergeCell ref="E44:I44"/>
    <mergeCell ref="E13:I13"/>
    <mergeCell ref="E14:I14"/>
    <mergeCell ref="E15:I15"/>
    <mergeCell ref="E16:I16"/>
    <mergeCell ref="E17:I17"/>
    <mergeCell ref="E30:I30"/>
    <mergeCell ref="C35:D35"/>
    <mergeCell ref="C15:D15"/>
    <mergeCell ref="C16:D16"/>
    <mergeCell ref="C17:D17"/>
    <mergeCell ref="E37:I37"/>
    <mergeCell ref="E46:I46"/>
    <mergeCell ref="E31:I31"/>
    <mergeCell ref="E45:I45"/>
    <mergeCell ref="E39:I39"/>
    <mergeCell ref="E35:I35"/>
    <mergeCell ref="E38:I38"/>
    <mergeCell ref="E41:I41"/>
    <mergeCell ref="E43:I43"/>
    <mergeCell ref="E40:I40"/>
    <mergeCell ref="C9:D9"/>
    <mergeCell ref="C10:D10"/>
    <mergeCell ref="C11:D11"/>
    <mergeCell ref="C12:D12"/>
    <mergeCell ref="C13:D13"/>
    <mergeCell ref="E9:I9"/>
    <mergeCell ref="E10:I10"/>
    <mergeCell ref="E11:I11"/>
    <mergeCell ref="E12:I12"/>
    <mergeCell ref="E36:I36"/>
    <mergeCell ref="E18:I18"/>
    <mergeCell ref="E19:I19"/>
    <mergeCell ref="E20:I20"/>
    <mergeCell ref="E27:I27"/>
    <mergeCell ref="E28:I28"/>
    <mergeCell ref="E29:I29"/>
    <mergeCell ref="E21:I21"/>
    <mergeCell ref="E22:I22"/>
    <mergeCell ref="E23:I23"/>
    <mergeCell ref="E24:I24"/>
    <mergeCell ref="E25:I25"/>
    <mergeCell ref="C31:D31"/>
    <mergeCell ref="C32:D32"/>
    <mergeCell ref="C33:D33"/>
    <mergeCell ref="C34:D34"/>
    <mergeCell ref="E42:I42"/>
    <mergeCell ref="E32:I32"/>
    <mergeCell ref="E33:I33"/>
    <mergeCell ref="E34:I34"/>
    <mergeCell ref="F5:F6"/>
    <mergeCell ref="C45:D45"/>
    <mergeCell ref="C46:D46"/>
    <mergeCell ref="C42:D42"/>
    <mergeCell ref="C43:D43"/>
    <mergeCell ref="C44:D44"/>
    <mergeCell ref="C30:D30"/>
    <mergeCell ref="C5:D6"/>
    <mergeCell ref="E5:E6"/>
    <mergeCell ref="C36:D36"/>
    <mergeCell ref="C37:D37"/>
    <mergeCell ref="C38:D38"/>
    <mergeCell ref="C39:D39"/>
    <mergeCell ref="C40:D40"/>
    <mergeCell ref="C41:D41"/>
    <mergeCell ref="C14:D14"/>
    <mergeCell ref="E26:I26"/>
    <mergeCell ref="C29:D29"/>
    <mergeCell ref="C18:D18"/>
    <mergeCell ref="C19:D19"/>
    <mergeCell ref="C20:D20"/>
    <mergeCell ref="C21:D21"/>
    <mergeCell ref="C22:D22"/>
    <mergeCell ref="C23:D23"/>
    <mergeCell ref="C24:D24"/>
    <mergeCell ref="C25:D25"/>
    <mergeCell ref="C26:D26"/>
    <mergeCell ref="C27:D27"/>
    <mergeCell ref="C28:D28"/>
  </mergeCells>
  <phoneticPr fontId="2"/>
  <printOptions horizontalCentered="1"/>
  <pageMargins left="0.39370078740157483" right="0.39370078740157483" top="0.39370078740157483" bottom="0.39370078740157483" header="0.19685039370078741" footer="0.19685039370078741"/>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B1:AH30"/>
  <sheetViews>
    <sheetView showGridLines="0" view="pageBreakPreview" zoomScaleNormal="100" zoomScaleSheetLayoutView="100" workbookViewId="0"/>
  </sheetViews>
  <sheetFormatPr defaultColWidth="9" defaultRowHeight="13.2" x14ac:dyDescent="0.2"/>
  <cols>
    <col min="1" max="34" width="2.44140625" style="135" customWidth="1"/>
    <col min="35" max="35" width="4.44140625" style="135" customWidth="1"/>
    <col min="36" max="16384" width="9" style="135"/>
  </cols>
  <sheetData>
    <row r="1" spans="2:34" ht="13.8" thickBot="1" x14ac:dyDescent="0.25"/>
    <row r="2" spans="2:34" ht="15" customHeight="1" x14ac:dyDescent="0.2">
      <c r="B2" s="545" t="s">
        <v>566</v>
      </c>
      <c r="C2" s="449"/>
      <c r="D2" s="449"/>
      <c r="E2" s="449"/>
      <c r="F2" s="449"/>
      <c r="G2" s="449"/>
      <c r="H2" s="449"/>
      <c r="I2" s="449"/>
      <c r="J2" s="449"/>
      <c r="K2" s="449"/>
      <c r="L2" s="449"/>
      <c r="M2" s="450"/>
      <c r="P2" s="316" t="s">
        <v>545</v>
      </c>
      <c r="Q2" s="190"/>
      <c r="R2" s="190"/>
      <c r="S2" s="190"/>
      <c r="T2" s="190"/>
      <c r="U2" s="190"/>
      <c r="V2" s="190"/>
      <c r="W2" s="190"/>
      <c r="X2" s="190"/>
      <c r="Y2" s="190"/>
      <c r="Z2" s="190"/>
      <c r="AA2" s="190"/>
      <c r="AB2" s="190"/>
      <c r="AC2" s="190"/>
      <c r="AD2" s="190"/>
      <c r="AE2" s="190"/>
      <c r="AF2" s="190"/>
      <c r="AG2" s="190"/>
      <c r="AH2" s="191"/>
    </row>
    <row r="3" spans="2:34" ht="15" customHeight="1" thickBot="1" x14ac:dyDescent="0.25">
      <c r="B3" s="451"/>
      <c r="C3" s="452"/>
      <c r="D3" s="452"/>
      <c r="E3" s="452"/>
      <c r="F3" s="452"/>
      <c r="G3" s="452"/>
      <c r="H3" s="452"/>
      <c r="I3" s="452"/>
      <c r="J3" s="452"/>
      <c r="K3" s="452"/>
      <c r="L3" s="452"/>
      <c r="M3" s="453"/>
      <c r="P3" s="193" t="s">
        <v>567</v>
      </c>
      <c r="Q3" s="194"/>
      <c r="R3" s="194"/>
      <c r="S3" s="194"/>
      <c r="T3" s="194"/>
      <c r="U3" s="194"/>
      <c r="V3" s="194"/>
      <c r="W3" s="194"/>
      <c r="X3" s="194"/>
      <c r="Y3" s="194"/>
      <c r="Z3" s="194"/>
      <c r="AA3" s="194"/>
      <c r="AB3" s="194"/>
      <c r="AC3" s="194"/>
      <c r="AD3" s="194"/>
      <c r="AE3" s="194"/>
      <c r="AF3" s="194"/>
      <c r="AG3" s="194"/>
      <c r="AH3" s="191"/>
    </row>
    <row r="4" spans="2:34" ht="13.5" customHeight="1" thickBot="1" x14ac:dyDescent="0.25">
      <c r="B4" s="454"/>
      <c r="C4" s="455"/>
      <c r="D4" s="455"/>
      <c r="E4" s="455"/>
      <c r="F4" s="455"/>
      <c r="G4" s="455"/>
      <c r="H4" s="455"/>
      <c r="I4" s="455"/>
      <c r="J4" s="455"/>
      <c r="K4" s="455"/>
      <c r="L4" s="455"/>
      <c r="M4" s="456"/>
      <c r="P4" s="317"/>
    </row>
    <row r="5" spans="2:34" x14ac:dyDescent="0.2">
      <c r="P5" s="317"/>
    </row>
    <row r="6" spans="2:34" x14ac:dyDescent="0.2">
      <c r="P6" s="317"/>
    </row>
    <row r="7" spans="2:34" ht="13.5" customHeight="1" x14ac:dyDescent="0.2">
      <c r="B7" s="457" t="s">
        <v>94</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192"/>
    </row>
    <row r="8" spans="2:34" ht="13.5" customHeight="1" x14ac:dyDescent="0.2">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192"/>
    </row>
    <row r="10" spans="2:34" x14ac:dyDescent="0.2">
      <c r="B10" s="135" t="s">
        <v>95</v>
      </c>
    </row>
    <row r="11" spans="2:34" ht="13.8" thickBot="1" x14ac:dyDescent="0.25">
      <c r="X11" s="318"/>
      <c r="Y11" s="318"/>
      <c r="Z11" s="318"/>
      <c r="AA11" s="318"/>
      <c r="AB11" s="318"/>
      <c r="AC11" s="318"/>
      <c r="AD11" s="318"/>
      <c r="AE11" s="318"/>
      <c r="AF11" s="318"/>
      <c r="AG11" s="318"/>
    </row>
    <row r="12" spans="2:34" ht="58.5" customHeight="1" x14ac:dyDescent="0.2">
      <c r="B12" s="524" t="s">
        <v>1</v>
      </c>
      <c r="C12" s="525"/>
      <c r="D12" s="630" t="s">
        <v>479</v>
      </c>
      <c r="E12" s="630"/>
      <c r="F12" s="630"/>
      <c r="G12" s="630"/>
      <c r="H12" s="630"/>
      <c r="I12" s="630"/>
      <c r="J12" s="630"/>
      <c r="K12" s="630"/>
      <c r="L12" s="630"/>
      <c r="M12" s="630"/>
      <c r="N12" s="630"/>
      <c r="O12" s="630"/>
      <c r="P12" s="630"/>
      <c r="Q12" s="630"/>
      <c r="R12" s="630"/>
      <c r="S12" s="630"/>
      <c r="T12" s="630"/>
      <c r="U12" s="630"/>
      <c r="V12" s="630"/>
      <c r="W12" s="631"/>
      <c r="X12" s="528">
        <f>'2-10 別添1'!B3</f>
        <v>0</v>
      </c>
      <c r="Y12" s="529"/>
      <c r="Z12" s="529"/>
      <c r="AA12" s="529"/>
      <c r="AB12" s="529"/>
      <c r="AC12" s="529"/>
      <c r="AD12" s="530"/>
      <c r="AE12" s="531" t="s">
        <v>186</v>
      </c>
      <c r="AF12" s="531"/>
      <c r="AG12" s="532"/>
      <c r="AH12" s="319"/>
    </row>
    <row r="13" spans="2:34" ht="40.5" customHeight="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507" t="str">
        <f>IF(X12&gt;0,"算定可","算定不可")</f>
        <v>算定不可</v>
      </c>
      <c r="Y13" s="507"/>
      <c r="Z13" s="507"/>
      <c r="AA13" s="507"/>
      <c r="AB13" s="507"/>
      <c r="AC13" s="507"/>
      <c r="AD13" s="507"/>
      <c r="AE13" s="507"/>
      <c r="AF13" s="507"/>
      <c r="AG13" s="508"/>
    </row>
    <row r="14" spans="2:34"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IF(X13="算定可",2,0)</f>
        <v>0</v>
      </c>
      <c r="Y14" s="512"/>
      <c r="Z14" s="512"/>
      <c r="AA14" s="512"/>
      <c r="AB14" s="512"/>
      <c r="AC14" s="512"/>
      <c r="AD14" s="512"/>
      <c r="AE14" s="512"/>
      <c r="AF14" s="512"/>
      <c r="AG14" s="513"/>
    </row>
    <row r="16" spans="2:34" x14ac:dyDescent="0.2">
      <c r="B16" s="135" t="s">
        <v>28</v>
      </c>
    </row>
    <row r="17" spans="3:34" x14ac:dyDescent="0.2">
      <c r="C17" s="135" t="s">
        <v>0</v>
      </c>
      <c r="E17" s="135" t="s">
        <v>350</v>
      </c>
    </row>
    <row r="18" spans="3:34" x14ac:dyDescent="0.2">
      <c r="C18" s="135" t="s">
        <v>96</v>
      </c>
      <c r="E18" s="361" t="s">
        <v>97</v>
      </c>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row>
    <row r="19" spans="3:34" x14ac:dyDescent="0.2">
      <c r="E19" s="361" t="s">
        <v>98</v>
      </c>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row>
    <row r="29" spans="3:34" x14ac:dyDescent="0.2">
      <c r="Y29" s="195"/>
      <c r="Z29" s="195"/>
      <c r="AA29" s="195"/>
      <c r="AB29" s="195"/>
      <c r="AC29" s="195"/>
      <c r="AD29" s="195"/>
      <c r="AE29" s="195"/>
    </row>
    <row r="30" spans="3:34" x14ac:dyDescent="0.2">
      <c r="Y30" s="195"/>
      <c r="Z30" s="195"/>
      <c r="AA30" s="195"/>
      <c r="AB30" s="195"/>
      <c r="AC30" s="195"/>
      <c r="AD30" s="195"/>
      <c r="AE30" s="195"/>
    </row>
  </sheetData>
  <sheetProtection algorithmName="SHA-512" hashValue="6cy03H6P4PXadG4RX5ogjBkz7JHZO8+ZAb5rjsYzff00ENTJ72y8kBHDEq2d5PITc+svrr0KRpsk9m7ai48kTQ==" saltValue="rsfiIQQuDmA1M8SAQCS8Sw==" spinCount="100000" sheet="1" selectLockedCells="1"/>
  <mergeCells count="10">
    <mergeCell ref="B2:M4"/>
    <mergeCell ref="B13:W13"/>
    <mergeCell ref="X13:AG13"/>
    <mergeCell ref="B14:W14"/>
    <mergeCell ref="B7:AG8"/>
    <mergeCell ref="B12:C12"/>
    <mergeCell ref="D12:W12"/>
    <mergeCell ref="X12:AD12"/>
    <mergeCell ref="AE12:AG12"/>
    <mergeCell ref="X14:AG14"/>
  </mergeCells>
  <phoneticPr fontId="2"/>
  <dataValidations count="1">
    <dataValidation type="list" allowBlank="1" showInputMessage="1" showErrorMessage="1" sqref="AH12" xr:uid="{00000000-0002-0000-12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AR75"/>
  <sheetViews>
    <sheetView showGridLines="0" view="pageBreakPreview" zoomScaleNormal="100" zoomScaleSheetLayoutView="100" workbookViewId="0">
      <selection activeCell="Q12" sqref="Q12:Y12"/>
    </sheetView>
  </sheetViews>
  <sheetFormatPr defaultRowHeight="13.2" x14ac:dyDescent="0.2"/>
  <cols>
    <col min="1" max="1" width="3.6640625" customWidth="1"/>
    <col min="2" max="22" width="2.44140625" customWidth="1"/>
    <col min="23" max="23" width="34.6640625" customWidth="1"/>
    <col min="24" max="25" width="2.44140625" customWidth="1"/>
    <col min="26" max="26" width="4.33203125" customWidth="1"/>
  </cols>
  <sheetData>
    <row r="2" spans="1:44" ht="14.4" x14ac:dyDescent="0.2">
      <c r="B2" s="139"/>
      <c r="C2" s="139"/>
      <c r="D2" s="139"/>
      <c r="E2" s="139"/>
      <c r="F2" s="139"/>
      <c r="G2" s="139"/>
      <c r="H2" s="139"/>
      <c r="I2" s="139"/>
      <c r="J2" s="139"/>
      <c r="K2" s="1"/>
      <c r="L2" s="1"/>
      <c r="M2" s="1"/>
      <c r="N2" s="1"/>
      <c r="O2" s="1"/>
      <c r="P2" s="1"/>
      <c r="Q2" s="1"/>
      <c r="R2" s="1"/>
      <c r="S2" s="1"/>
      <c r="T2" s="1"/>
      <c r="U2" s="1"/>
      <c r="V2" s="1"/>
      <c r="W2" s="5"/>
      <c r="X2" s="1"/>
      <c r="Y2" s="1"/>
    </row>
    <row r="3" spans="1:44" ht="14.4" x14ac:dyDescent="0.2">
      <c r="B3" s="139"/>
      <c r="C3" s="139"/>
      <c r="D3" s="139"/>
      <c r="E3" s="139"/>
      <c r="F3" s="139"/>
      <c r="G3" s="139"/>
      <c r="H3" s="139"/>
      <c r="I3" s="139"/>
      <c r="J3" s="139"/>
      <c r="K3" s="1"/>
      <c r="L3" s="1"/>
      <c r="M3" s="1"/>
      <c r="N3" s="1"/>
      <c r="O3" s="1"/>
      <c r="P3" s="1"/>
      <c r="Q3" s="1"/>
      <c r="R3" s="1"/>
      <c r="S3" s="1"/>
      <c r="T3" s="1"/>
      <c r="U3" s="1"/>
      <c r="V3" s="1"/>
      <c r="W3" s="6"/>
      <c r="X3" s="1"/>
      <c r="Y3" s="1"/>
    </row>
    <row r="4" spans="1:44" ht="14.4" x14ac:dyDescent="0.2">
      <c r="B4" s="139"/>
      <c r="C4" s="139"/>
      <c r="D4" s="139"/>
      <c r="E4" s="139"/>
      <c r="F4" s="139"/>
      <c r="G4" s="139"/>
      <c r="H4" s="139"/>
      <c r="I4" s="139"/>
      <c r="J4" s="139"/>
      <c r="K4" s="1"/>
      <c r="L4" s="1"/>
      <c r="M4" s="1"/>
      <c r="N4" s="1"/>
      <c r="O4" s="1"/>
      <c r="P4" s="1"/>
      <c r="Q4" s="1"/>
      <c r="R4" s="1"/>
      <c r="S4" s="1"/>
      <c r="T4" s="1"/>
      <c r="U4" s="1"/>
      <c r="V4" s="1"/>
      <c r="W4" s="7"/>
      <c r="X4" s="1"/>
      <c r="Y4" s="1"/>
    </row>
    <row r="5" spans="1:44" x14ac:dyDescent="0.2">
      <c r="B5" s="1"/>
      <c r="C5" s="1"/>
      <c r="D5" s="1"/>
      <c r="E5" s="1"/>
      <c r="F5" s="1"/>
      <c r="G5" s="1"/>
      <c r="H5" s="1"/>
      <c r="I5" s="1"/>
      <c r="J5" s="1"/>
      <c r="K5" s="1"/>
      <c r="L5" s="1"/>
      <c r="M5" s="1"/>
      <c r="N5" s="1"/>
      <c r="O5" s="1"/>
      <c r="P5" s="1"/>
      <c r="Q5" s="1"/>
      <c r="R5" s="1"/>
      <c r="S5" s="1"/>
      <c r="T5" s="1"/>
      <c r="U5" s="1"/>
      <c r="V5" s="1"/>
      <c r="W5" s="1"/>
      <c r="X5" s="1"/>
      <c r="Y5" s="1"/>
    </row>
    <row r="6" spans="1:44" x14ac:dyDescent="0.2">
      <c r="B6" s="424" t="s">
        <v>89</v>
      </c>
      <c r="C6" s="424"/>
      <c r="D6" s="424"/>
      <c r="E6" s="424"/>
      <c r="F6" s="424"/>
      <c r="G6" s="424"/>
      <c r="H6" s="424"/>
      <c r="I6" s="424"/>
      <c r="J6" s="424"/>
      <c r="K6" s="424"/>
      <c r="L6" s="424"/>
      <c r="M6" s="424"/>
      <c r="N6" s="424"/>
      <c r="O6" s="424"/>
      <c r="P6" s="424"/>
      <c r="Q6" s="424"/>
      <c r="R6" s="424"/>
      <c r="S6" s="424"/>
      <c r="T6" s="424"/>
      <c r="U6" s="424"/>
      <c r="V6" s="424"/>
      <c r="W6" s="424"/>
      <c r="X6" s="424"/>
      <c r="Y6" s="424"/>
    </row>
    <row r="7" spans="1:44" x14ac:dyDescent="0.2">
      <c r="B7" s="424"/>
      <c r="C7" s="424"/>
      <c r="D7" s="424"/>
      <c r="E7" s="424"/>
      <c r="F7" s="424"/>
      <c r="G7" s="424"/>
      <c r="H7" s="424"/>
      <c r="I7" s="424"/>
      <c r="J7" s="424"/>
      <c r="K7" s="424"/>
      <c r="L7" s="424"/>
      <c r="M7" s="424"/>
      <c r="N7" s="424"/>
      <c r="O7" s="424"/>
      <c r="P7" s="424"/>
      <c r="Q7" s="424"/>
      <c r="R7" s="424"/>
      <c r="S7" s="424"/>
      <c r="T7" s="424"/>
      <c r="U7" s="424"/>
      <c r="V7" s="424"/>
      <c r="W7" s="424"/>
      <c r="X7" s="424"/>
      <c r="Y7" s="424"/>
    </row>
    <row r="8" spans="1:44" x14ac:dyDescent="0.2">
      <c r="B8" s="1"/>
      <c r="C8" s="1"/>
      <c r="D8" s="1"/>
      <c r="E8" s="1"/>
      <c r="F8" s="1"/>
      <c r="G8" s="1"/>
      <c r="H8" s="1"/>
      <c r="I8" s="1"/>
      <c r="J8" s="1"/>
      <c r="K8" s="1"/>
      <c r="L8" s="1"/>
      <c r="M8" s="1"/>
      <c r="N8" s="1"/>
      <c r="O8" s="1"/>
      <c r="P8" s="1"/>
      <c r="Q8" s="1"/>
      <c r="R8" s="1"/>
      <c r="S8" s="1"/>
      <c r="T8" s="1"/>
      <c r="U8" s="1"/>
      <c r="V8" s="1"/>
      <c r="W8" s="1"/>
      <c r="X8" s="1"/>
      <c r="Y8" s="1"/>
    </row>
    <row r="9" spans="1:44" x14ac:dyDescent="0.2">
      <c r="B9" s="1" t="s">
        <v>90</v>
      </c>
      <c r="C9" s="1"/>
      <c r="D9" s="1"/>
      <c r="E9" s="1"/>
      <c r="F9" s="1"/>
      <c r="G9" s="1"/>
      <c r="H9" s="1"/>
      <c r="I9" s="1"/>
      <c r="J9" s="1"/>
      <c r="K9" s="1"/>
      <c r="L9" s="1"/>
      <c r="M9" s="1"/>
      <c r="N9" s="1"/>
      <c r="O9" s="1"/>
      <c r="P9" s="1"/>
      <c r="Q9" s="1"/>
      <c r="R9" s="1"/>
      <c r="S9" s="1"/>
      <c r="T9" s="1"/>
      <c r="U9" s="1"/>
      <c r="V9" s="1"/>
      <c r="W9" s="5"/>
      <c r="X9" s="1"/>
      <c r="Y9" s="1"/>
    </row>
    <row r="10" spans="1:44" ht="13.8" thickBot="1" x14ac:dyDescent="0.25">
      <c r="B10" s="4"/>
      <c r="C10" s="4"/>
      <c r="D10" s="4"/>
      <c r="E10" s="4"/>
      <c r="F10" s="4"/>
      <c r="G10" s="4"/>
      <c r="H10" s="4"/>
      <c r="I10" s="4"/>
      <c r="J10" s="4"/>
      <c r="K10" s="4"/>
      <c r="L10" s="4"/>
      <c r="M10" s="4"/>
      <c r="N10" s="4"/>
      <c r="O10" s="4"/>
      <c r="P10" s="4"/>
      <c r="Q10" s="133"/>
      <c r="R10" s="133"/>
      <c r="S10" s="133"/>
      <c r="T10" s="133"/>
      <c r="U10" s="133"/>
      <c r="V10" s="133"/>
      <c r="W10" s="134"/>
      <c r="X10" s="133"/>
      <c r="Y10" s="133"/>
    </row>
    <row r="11" spans="1:44" ht="34.950000000000003" customHeight="1" thickTop="1" thickBot="1" x14ac:dyDescent="0.25">
      <c r="A11" s="138"/>
      <c r="B11" s="425" t="s">
        <v>80</v>
      </c>
      <c r="C11" s="425"/>
      <c r="D11" s="425"/>
      <c r="E11" s="425"/>
      <c r="F11" s="425"/>
      <c r="G11" s="425"/>
      <c r="H11" s="425"/>
      <c r="I11" s="425"/>
      <c r="J11" s="425"/>
      <c r="K11" s="425"/>
      <c r="L11" s="425"/>
      <c r="M11" s="425"/>
      <c r="N11" s="425"/>
      <c r="O11" s="425"/>
      <c r="P11" s="425"/>
      <c r="Q11" s="427"/>
      <c r="R11" s="428"/>
      <c r="S11" s="428"/>
      <c r="T11" s="428"/>
      <c r="U11" s="428"/>
      <c r="V11" s="428"/>
      <c r="W11" s="428"/>
      <c r="X11" s="428"/>
      <c r="Y11" s="429"/>
      <c r="Z11" s="132"/>
      <c r="AR11" t="s">
        <v>83</v>
      </c>
    </row>
    <row r="12" spans="1:44" ht="34.950000000000003" customHeight="1" thickTop="1" thickBot="1" x14ac:dyDescent="0.25">
      <c r="A12" s="138"/>
      <c r="B12" s="426" t="s">
        <v>139</v>
      </c>
      <c r="C12" s="426"/>
      <c r="D12" s="426"/>
      <c r="E12" s="426"/>
      <c r="F12" s="426"/>
      <c r="G12" s="426"/>
      <c r="H12" s="426"/>
      <c r="I12" s="426"/>
      <c r="J12" s="426"/>
      <c r="K12" s="426"/>
      <c r="L12" s="426"/>
      <c r="M12" s="426"/>
      <c r="N12" s="426"/>
      <c r="O12" s="426"/>
      <c r="P12" s="426"/>
      <c r="Q12" s="430"/>
      <c r="R12" s="431"/>
      <c r="S12" s="431"/>
      <c r="T12" s="431"/>
      <c r="U12" s="431"/>
      <c r="V12" s="431"/>
      <c r="W12" s="431"/>
      <c r="X12" s="431"/>
      <c r="Y12" s="431"/>
      <c r="Z12" s="132"/>
      <c r="AC12" s="120" t="s">
        <v>243</v>
      </c>
      <c r="AD12" s="120"/>
      <c r="AR12" t="s">
        <v>84</v>
      </c>
    </row>
    <row r="13" spans="1:44" ht="34.950000000000003" customHeight="1" thickTop="1" thickBot="1" x14ac:dyDescent="0.25">
      <c r="A13" s="138"/>
      <c r="B13" s="432" t="s">
        <v>82</v>
      </c>
      <c r="C13" s="433"/>
      <c r="D13" s="433"/>
      <c r="E13" s="433"/>
      <c r="F13" s="433"/>
      <c r="G13" s="433"/>
      <c r="H13" s="433"/>
      <c r="I13" s="433"/>
      <c r="J13" s="433"/>
      <c r="K13" s="433"/>
      <c r="L13" s="433"/>
      <c r="M13" s="433"/>
      <c r="N13" s="433"/>
      <c r="O13" s="433"/>
      <c r="P13" s="434"/>
      <c r="Q13" s="438"/>
      <c r="R13" s="439"/>
      <c r="S13" s="439"/>
      <c r="T13" s="439"/>
      <c r="U13" s="439"/>
      <c r="V13" s="439"/>
      <c r="W13" s="440"/>
      <c r="X13" s="441" t="s">
        <v>85</v>
      </c>
      <c r="Y13" s="442"/>
      <c r="AC13" s="120" t="s">
        <v>244</v>
      </c>
      <c r="AD13" s="120"/>
    </row>
    <row r="14" spans="1:44" ht="34.950000000000003" hidden="1" customHeight="1" x14ac:dyDescent="0.2">
      <c r="B14" s="435" t="s">
        <v>140</v>
      </c>
      <c r="C14" s="435"/>
      <c r="D14" s="435"/>
      <c r="E14" s="435"/>
      <c r="F14" s="435"/>
      <c r="G14" s="435"/>
      <c r="H14" s="435"/>
      <c r="I14" s="435"/>
      <c r="J14" s="435"/>
      <c r="K14" s="435"/>
      <c r="L14" s="436"/>
      <c r="M14" s="435"/>
      <c r="N14" s="435"/>
      <c r="O14" s="435"/>
      <c r="P14" s="435"/>
      <c r="Q14" s="435" t="s">
        <v>2</v>
      </c>
      <c r="R14" s="435"/>
      <c r="S14" s="435"/>
      <c r="T14" s="435"/>
      <c r="U14" s="436"/>
      <c r="V14" s="435"/>
      <c r="W14" s="435"/>
      <c r="X14" s="437"/>
      <c r="Y14" s="437"/>
      <c r="AC14" s="120"/>
      <c r="AD14" s="120"/>
    </row>
    <row r="15" spans="1:44" ht="13.8" thickTop="1" x14ac:dyDescent="0.2">
      <c r="L15" s="137"/>
      <c r="U15" s="131"/>
      <c r="X15" s="137"/>
      <c r="Y15" s="137"/>
      <c r="AC15" s="120"/>
      <c r="AD15" s="120"/>
      <c r="AJ15" s="125"/>
    </row>
    <row r="16" spans="1:44" hidden="1" x14ac:dyDescent="0.2">
      <c r="B16" s="1" t="s">
        <v>28</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2:31" hidden="1" x14ac:dyDescent="0.2">
      <c r="B17" s="1"/>
      <c r="C17" s="1" t="s">
        <v>141</v>
      </c>
      <c r="D17" s="1"/>
      <c r="E17" s="2" t="s">
        <v>142</v>
      </c>
      <c r="F17" s="2"/>
      <c r="G17" s="2"/>
      <c r="H17" s="2"/>
      <c r="I17" s="2"/>
      <c r="J17" s="2"/>
      <c r="K17" s="2"/>
      <c r="L17" s="2"/>
      <c r="M17" s="2"/>
      <c r="N17" s="2"/>
      <c r="O17" s="2"/>
      <c r="P17" s="2"/>
      <c r="Q17" s="2"/>
      <c r="R17" s="2"/>
      <c r="S17" s="2"/>
      <c r="T17" s="2"/>
      <c r="U17" s="2"/>
      <c r="V17" s="2"/>
      <c r="W17" s="1"/>
      <c r="X17" s="1"/>
      <c r="Y17" s="1"/>
      <c r="Z17" s="1"/>
      <c r="AA17" s="1"/>
      <c r="AB17" s="1"/>
      <c r="AC17" s="1"/>
      <c r="AD17" s="1"/>
      <c r="AE17" s="1"/>
    </row>
    <row r="18" spans="2:31" hidden="1" x14ac:dyDescent="0.2"/>
    <row r="19" spans="2:31" hidden="1" x14ac:dyDescent="0.2"/>
    <row r="20" spans="2:31" hidden="1" x14ac:dyDescent="0.2">
      <c r="B20" s="1" t="s">
        <v>143</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2:31" hidden="1" x14ac:dyDescent="0.2">
      <c r="B21" s="1"/>
      <c r="C21" s="1"/>
      <c r="D21" s="1"/>
      <c r="E21" s="2"/>
      <c r="F21" s="2"/>
      <c r="G21" s="2"/>
      <c r="H21" s="2"/>
      <c r="I21" s="2"/>
      <c r="J21" s="2"/>
      <c r="K21" s="2"/>
      <c r="L21" s="2"/>
      <c r="M21" s="2"/>
      <c r="N21" s="2"/>
      <c r="O21" s="2"/>
      <c r="P21" s="2"/>
      <c r="Q21" s="2"/>
      <c r="R21" s="2"/>
      <c r="S21" s="2"/>
      <c r="T21" s="2"/>
      <c r="U21" s="2"/>
      <c r="V21" s="2"/>
      <c r="W21" s="1"/>
      <c r="X21" s="1"/>
      <c r="Y21" s="1"/>
      <c r="Z21" s="1"/>
      <c r="AA21" s="1"/>
      <c r="AB21" s="1"/>
      <c r="AC21" s="1"/>
      <c r="AD21" s="1"/>
      <c r="AE21" s="1"/>
    </row>
    <row r="22" spans="2:31" hidden="1" x14ac:dyDescent="0.2"/>
    <row r="23" spans="2:31" hidden="1" x14ac:dyDescent="0.2"/>
    <row r="24" spans="2:31" hidden="1" x14ac:dyDescent="0.2"/>
    <row r="25" spans="2:31" ht="13.95" hidden="1" customHeight="1" x14ac:dyDescent="0.2"/>
    <row r="26" spans="2:31" ht="13.2" hidden="1" customHeight="1" x14ac:dyDescent="0.2"/>
    <row r="27" spans="2:31" ht="13.2" hidden="1" customHeight="1" x14ac:dyDescent="0.2"/>
    <row r="28" spans="2:31" hidden="1" x14ac:dyDescent="0.2"/>
    <row r="29" spans="2:31" hidden="1" x14ac:dyDescent="0.2"/>
    <row r="30" spans="2:31" ht="13.95" hidden="1" customHeight="1" x14ac:dyDescent="0.2"/>
    <row r="31" spans="2:31" hidden="1" x14ac:dyDescent="0.2"/>
    <row r="32" spans="2:31" ht="13.95" hidden="1" customHeight="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62" spans="4:23" x14ac:dyDescent="0.2">
      <c r="D62" s="120" t="s">
        <v>80</v>
      </c>
      <c r="E62" s="120"/>
      <c r="F62" s="120"/>
      <c r="G62" s="120"/>
      <c r="H62" s="120"/>
      <c r="I62" s="120"/>
      <c r="J62" s="120"/>
      <c r="K62" s="120"/>
      <c r="L62" s="120"/>
      <c r="M62" s="120"/>
      <c r="N62" s="120"/>
      <c r="O62" s="120"/>
      <c r="P62" s="120"/>
      <c r="Q62" s="120"/>
      <c r="R62" s="120"/>
      <c r="S62" s="120"/>
      <c r="T62" s="120"/>
      <c r="U62" s="120"/>
      <c r="V62" s="120"/>
      <c r="W62" s="120"/>
    </row>
    <row r="63" spans="4:23" x14ac:dyDescent="0.2">
      <c r="D63" s="120" t="s">
        <v>81</v>
      </c>
      <c r="E63" s="120" t="s">
        <v>83</v>
      </c>
      <c r="F63" s="120"/>
      <c r="G63" s="120" t="s">
        <v>84</v>
      </c>
      <c r="H63" s="120"/>
      <c r="I63" s="120"/>
      <c r="J63" s="120"/>
      <c r="K63" s="120"/>
      <c r="L63" s="120"/>
      <c r="M63" s="120"/>
      <c r="N63" s="120"/>
      <c r="O63" s="120"/>
      <c r="P63" s="120"/>
      <c r="Q63" s="120"/>
      <c r="R63" s="120"/>
      <c r="S63" s="120"/>
      <c r="T63" s="120"/>
      <c r="U63" s="120"/>
      <c r="V63" s="120"/>
      <c r="W63" s="120"/>
    </row>
    <row r="64" spans="4:23" x14ac:dyDescent="0.2">
      <c r="D64" s="120" t="s">
        <v>82</v>
      </c>
      <c r="E64" s="120"/>
      <c r="F64" s="120" t="s">
        <v>85</v>
      </c>
      <c r="G64" s="120"/>
      <c r="H64" s="120"/>
      <c r="I64" s="120"/>
      <c r="J64" s="120"/>
      <c r="K64" s="120"/>
      <c r="L64" s="120"/>
      <c r="M64" s="120"/>
      <c r="N64" s="120"/>
      <c r="O64" s="120"/>
      <c r="P64" s="120"/>
      <c r="Q64" s="120"/>
      <c r="R64" s="120"/>
      <c r="S64" s="120"/>
      <c r="T64" s="120"/>
      <c r="U64" s="120"/>
      <c r="V64" s="120"/>
      <c r="W64" s="120"/>
    </row>
    <row r="65" spans="4:23" x14ac:dyDescent="0.2">
      <c r="D65" s="120"/>
      <c r="E65" s="120"/>
      <c r="F65" s="120"/>
      <c r="G65" s="120"/>
      <c r="H65" s="120"/>
      <c r="I65" s="120"/>
      <c r="J65" s="120"/>
      <c r="K65" s="120"/>
      <c r="L65" s="120"/>
      <c r="M65" s="120"/>
      <c r="N65" s="120"/>
      <c r="O65" s="120"/>
      <c r="P65" s="120"/>
      <c r="Q65" s="120"/>
      <c r="R65" s="120"/>
      <c r="S65" s="120"/>
      <c r="T65" s="120"/>
      <c r="U65" s="120"/>
      <c r="V65" s="120"/>
      <c r="W65" s="120"/>
    </row>
    <row r="66" spans="4:23" x14ac:dyDescent="0.2">
      <c r="D66" s="120"/>
      <c r="E66" s="120"/>
      <c r="F66" s="120"/>
      <c r="G66" s="120"/>
      <c r="H66" s="120"/>
      <c r="I66" s="120"/>
      <c r="J66" s="120"/>
      <c r="K66" s="120"/>
      <c r="L66" s="120"/>
      <c r="M66" s="120"/>
      <c r="N66" s="120"/>
      <c r="O66" s="120"/>
      <c r="P66" s="120"/>
      <c r="Q66" s="120"/>
      <c r="R66" s="120"/>
      <c r="S66" s="120"/>
      <c r="T66" s="120"/>
      <c r="U66" s="120"/>
      <c r="V66" s="120"/>
      <c r="W66" s="120"/>
    </row>
    <row r="67" spans="4:23" x14ac:dyDescent="0.2">
      <c r="D67" s="120" t="s">
        <v>86</v>
      </c>
      <c r="E67" s="120"/>
      <c r="F67" s="120"/>
      <c r="G67" s="120"/>
      <c r="H67" s="120"/>
      <c r="I67" s="120"/>
      <c r="J67" s="120"/>
      <c r="K67" s="120"/>
      <c r="L67" s="120"/>
      <c r="M67" s="120"/>
      <c r="N67" s="120"/>
      <c r="O67" s="120"/>
      <c r="P67" s="120"/>
      <c r="Q67" s="120"/>
      <c r="R67" s="120"/>
      <c r="S67" s="120"/>
      <c r="T67" s="120"/>
      <c r="U67" s="120"/>
      <c r="V67" s="120"/>
      <c r="W67" s="120"/>
    </row>
    <row r="68" spans="4:23" x14ac:dyDescent="0.2">
      <c r="D68" s="120"/>
      <c r="E68" s="120"/>
      <c r="F68" s="120"/>
      <c r="G68" s="120"/>
      <c r="H68" s="120"/>
      <c r="I68" s="120"/>
      <c r="J68" s="120"/>
      <c r="K68" s="120"/>
      <c r="L68" s="120"/>
      <c r="M68" s="120"/>
      <c r="N68" s="120"/>
      <c r="O68" s="120"/>
      <c r="P68" s="120"/>
      <c r="Q68" s="120"/>
      <c r="R68" s="120"/>
      <c r="S68" s="120"/>
      <c r="T68" s="120"/>
      <c r="U68" s="120"/>
      <c r="V68" s="120"/>
      <c r="W68" s="120"/>
    </row>
    <row r="69" spans="4:23" x14ac:dyDescent="0.2">
      <c r="D69" s="120" t="s">
        <v>87</v>
      </c>
      <c r="E69" s="120"/>
      <c r="F69" s="120"/>
      <c r="G69" s="120"/>
      <c r="H69" s="120"/>
      <c r="I69" s="120"/>
      <c r="J69" s="120"/>
      <c r="K69" s="120"/>
      <c r="L69" s="120"/>
      <c r="M69" s="120"/>
      <c r="N69" s="120"/>
      <c r="O69" s="120"/>
      <c r="P69" s="120"/>
      <c r="Q69" s="120"/>
      <c r="R69" s="120"/>
      <c r="S69" s="120"/>
      <c r="T69" s="120"/>
      <c r="U69" s="120"/>
      <c r="V69" s="120"/>
      <c r="W69" s="120"/>
    </row>
    <row r="70" spans="4:23" x14ac:dyDescent="0.2">
      <c r="D70" s="120"/>
      <c r="E70" s="120"/>
      <c r="F70" s="120"/>
      <c r="G70" s="120"/>
      <c r="H70" s="120"/>
      <c r="I70" s="120"/>
      <c r="J70" s="120"/>
      <c r="K70" s="120"/>
      <c r="L70" s="120"/>
      <c r="M70" s="120"/>
      <c r="N70" s="120"/>
      <c r="O70" s="120"/>
      <c r="P70" s="120"/>
      <c r="Q70" s="120"/>
      <c r="R70" s="120"/>
      <c r="S70" s="120"/>
      <c r="T70" s="120"/>
      <c r="U70" s="120"/>
      <c r="V70" s="120"/>
      <c r="W70" s="120"/>
    </row>
    <row r="71" spans="4:23" x14ac:dyDescent="0.2">
      <c r="D71" s="120"/>
      <c r="E71" s="120"/>
      <c r="F71" s="120"/>
      <c r="G71" s="120"/>
      <c r="H71" s="120"/>
      <c r="I71" s="120"/>
      <c r="J71" s="120"/>
      <c r="K71" s="120"/>
      <c r="L71" s="120"/>
      <c r="M71" s="120"/>
      <c r="N71" s="120"/>
      <c r="O71" s="120"/>
      <c r="P71" s="120"/>
      <c r="Q71" s="120"/>
      <c r="R71" s="120"/>
      <c r="S71" s="120"/>
      <c r="T71" s="120"/>
      <c r="U71" s="120"/>
      <c r="V71" s="120"/>
      <c r="W71" s="120"/>
    </row>
    <row r="72" spans="4:23" x14ac:dyDescent="0.2">
      <c r="D72" s="120"/>
      <c r="E72" s="120"/>
      <c r="F72" s="120"/>
      <c r="G72" s="120"/>
      <c r="H72" s="120"/>
      <c r="I72" s="120"/>
      <c r="J72" s="120"/>
      <c r="K72" s="120"/>
      <c r="L72" s="120"/>
      <c r="M72" s="120"/>
      <c r="N72" s="120"/>
      <c r="O72" s="120"/>
      <c r="P72" s="120"/>
      <c r="Q72" s="120"/>
      <c r="R72" s="120"/>
      <c r="S72" s="120"/>
      <c r="T72" s="120"/>
      <c r="U72" s="120"/>
      <c r="V72" s="120"/>
      <c r="W72" s="120"/>
    </row>
    <row r="73" spans="4:23" x14ac:dyDescent="0.2">
      <c r="D73" s="120"/>
      <c r="E73" s="120"/>
      <c r="F73" s="120"/>
      <c r="G73" s="120"/>
      <c r="H73" s="120"/>
      <c r="I73" s="120"/>
      <c r="J73" s="120"/>
      <c r="K73" s="120"/>
      <c r="L73" s="120"/>
      <c r="M73" s="120"/>
      <c r="N73" s="120"/>
      <c r="O73" s="120"/>
      <c r="P73" s="120"/>
      <c r="Q73" s="120"/>
      <c r="R73" s="120"/>
      <c r="S73" s="120"/>
      <c r="T73" s="120"/>
      <c r="U73" s="120"/>
      <c r="V73" s="120"/>
      <c r="W73" s="120"/>
    </row>
    <row r="74" spans="4:23" x14ac:dyDescent="0.2">
      <c r="D74" s="120"/>
      <c r="E74" s="120"/>
      <c r="F74" s="120"/>
      <c r="G74" s="120"/>
      <c r="H74" s="120"/>
      <c r="I74" s="120"/>
      <c r="J74" s="120"/>
      <c r="K74" s="120"/>
      <c r="L74" s="120"/>
      <c r="M74" s="120"/>
      <c r="N74" s="120"/>
      <c r="O74" s="120"/>
      <c r="P74" s="120"/>
      <c r="Q74" s="120"/>
      <c r="R74" s="120"/>
      <c r="S74" s="120"/>
      <c r="T74" s="120"/>
      <c r="U74" s="120"/>
      <c r="V74" s="120"/>
      <c r="W74" s="120"/>
    </row>
    <row r="75" spans="4:23" x14ac:dyDescent="0.2">
      <c r="D75" s="120"/>
      <c r="E75" s="120"/>
      <c r="F75" s="120"/>
      <c r="G75" s="120"/>
      <c r="H75" s="120"/>
      <c r="I75" s="120"/>
      <c r="J75" s="120"/>
      <c r="K75" s="120"/>
      <c r="L75" s="120"/>
      <c r="M75" s="120"/>
      <c r="N75" s="120"/>
      <c r="O75" s="120"/>
      <c r="P75" s="120"/>
      <c r="Q75" s="120"/>
      <c r="R75" s="120"/>
      <c r="S75" s="120"/>
      <c r="T75" s="120"/>
      <c r="U75" s="120"/>
      <c r="V75" s="120"/>
      <c r="W75" s="120"/>
    </row>
  </sheetData>
  <mergeCells count="11">
    <mergeCell ref="B13:P13"/>
    <mergeCell ref="B14:P14"/>
    <mergeCell ref="Q14:W14"/>
    <mergeCell ref="X14:Y14"/>
    <mergeCell ref="Q13:W13"/>
    <mergeCell ref="X13:Y13"/>
    <mergeCell ref="B6:Y7"/>
    <mergeCell ref="B11:P11"/>
    <mergeCell ref="B12:P12"/>
    <mergeCell ref="Q11:Y11"/>
    <mergeCell ref="Q12:Y12"/>
  </mergeCells>
  <phoneticPr fontId="2"/>
  <dataValidations count="1">
    <dataValidation type="list" allowBlank="1" showInputMessage="1" showErrorMessage="1" sqref="Q12:Y12" xr:uid="{00000000-0002-0000-0100-000000000000}">
      <formula1>$AC$12:$AC$13</formula1>
    </dataValidation>
  </dataValidations>
  <printOptions horizontalCentered="1"/>
  <pageMargins left="0.51181102362204722" right="0.51181102362204722" top="0.74803149606299213" bottom="0.74803149606299213"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AF32"/>
  <sheetViews>
    <sheetView showGridLines="0" view="pageBreakPreview" zoomScale="115" zoomScaleNormal="100" zoomScaleSheetLayoutView="115" workbookViewId="0"/>
  </sheetViews>
  <sheetFormatPr defaultRowHeight="13.2" x14ac:dyDescent="0.2"/>
  <cols>
    <col min="1" max="1" width="4.6640625" style="16"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82" t="s">
        <v>568</v>
      </c>
    </row>
    <row r="2" spans="1:32" ht="16.95" customHeight="1" x14ac:dyDescent="0.2">
      <c r="B2" s="81" t="s">
        <v>99</v>
      </c>
    </row>
    <row r="3" spans="1:32" ht="7.95" customHeight="1" thickBot="1" x14ac:dyDescent="0.25">
      <c r="B3" s="121">
        <f>COUNTIF(B5:B24,"*")</f>
        <v>0</v>
      </c>
    </row>
    <row r="4" spans="1:32" ht="31.95" customHeight="1" thickBot="1" x14ac:dyDescent="0.25">
      <c r="A4" s="30" t="s">
        <v>62</v>
      </c>
      <c r="B4" s="31" t="s">
        <v>63</v>
      </c>
      <c r="C4" s="32" t="s">
        <v>466</v>
      </c>
      <c r="D4" s="33" t="s">
        <v>100</v>
      </c>
    </row>
    <row r="5" spans="1:32" ht="25.95" customHeight="1" thickTop="1" x14ac:dyDescent="0.2">
      <c r="A5" s="17">
        <v>1</v>
      </c>
      <c r="B5" s="15"/>
      <c r="C5" s="43"/>
      <c r="D5" s="28"/>
    </row>
    <row r="6" spans="1:32" ht="25.95" customHeight="1" x14ac:dyDescent="0.2">
      <c r="A6" s="18">
        <v>2</v>
      </c>
      <c r="B6" s="10"/>
      <c r="C6" s="21"/>
      <c r="D6" s="29"/>
      <c r="AF6" t="s">
        <v>101</v>
      </c>
    </row>
    <row r="7" spans="1:32" ht="25.95" customHeight="1" x14ac:dyDescent="0.2">
      <c r="A7" s="18">
        <v>3</v>
      </c>
      <c r="B7" s="10"/>
      <c r="C7" s="21"/>
      <c r="D7" s="29"/>
      <c r="AF7" t="s">
        <v>102</v>
      </c>
    </row>
    <row r="8" spans="1:32" ht="25.95" customHeight="1" x14ac:dyDescent="0.2">
      <c r="A8" s="18">
        <v>4</v>
      </c>
      <c r="B8" s="10"/>
      <c r="C8" s="21"/>
      <c r="D8" s="29"/>
      <c r="AF8" t="s">
        <v>103</v>
      </c>
    </row>
    <row r="9" spans="1:32" ht="25.95" customHeight="1" x14ac:dyDescent="0.2">
      <c r="A9" s="18">
        <v>5</v>
      </c>
      <c r="B9" s="10"/>
      <c r="C9" s="21"/>
      <c r="D9" s="29"/>
    </row>
    <row r="10" spans="1:32" ht="25.95" customHeight="1" x14ac:dyDescent="0.2">
      <c r="A10" s="18">
        <v>6</v>
      </c>
      <c r="B10" s="10"/>
      <c r="C10" s="21"/>
      <c r="D10" s="29"/>
    </row>
    <row r="11" spans="1:32" ht="25.95" customHeight="1" x14ac:dyDescent="0.2">
      <c r="A11" s="18">
        <v>7</v>
      </c>
      <c r="B11" s="10"/>
      <c r="C11" s="21"/>
      <c r="D11" s="29"/>
    </row>
    <row r="12" spans="1:32" ht="25.95" customHeight="1" x14ac:dyDescent="0.2">
      <c r="A12" s="18">
        <v>8</v>
      </c>
      <c r="B12" s="10"/>
      <c r="C12" s="21"/>
      <c r="D12" s="29"/>
    </row>
    <row r="13" spans="1:32" ht="25.95" customHeight="1" x14ac:dyDescent="0.2">
      <c r="A13" s="18">
        <v>9</v>
      </c>
      <c r="B13" s="10"/>
      <c r="C13" s="21"/>
      <c r="D13" s="29"/>
    </row>
    <row r="14" spans="1:32" ht="25.95" customHeight="1" x14ac:dyDescent="0.2">
      <c r="A14" s="18">
        <v>10</v>
      </c>
      <c r="B14" s="10"/>
      <c r="C14" s="21"/>
      <c r="D14" s="29"/>
    </row>
    <row r="15" spans="1:32" ht="25.95" customHeight="1" x14ac:dyDescent="0.2">
      <c r="A15" s="18">
        <v>11</v>
      </c>
      <c r="B15" s="10"/>
      <c r="C15" s="21"/>
      <c r="D15" s="29"/>
    </row>
    <row r="16" spans="1:32" ht="25.95" customHeight="1" x14ac:dyDescent="0.2">
      <c r="A16" s="18">
        <v>12</v>
      </c>
      <c r="B16" s="10"/>
      <c r="C16" s="21"/>
      <c r="D16" s="29"/>
    </row>
    <row r="17" spans="1:32" ht="25.95" customHeight="1" x14ac:dyDescent="0.2">
      <c r="A17" s="18">
        <v>13</v>
      </c>
      <c r="B17" s="10"/>
      <c r="C17" s="21"/>
      <c r="D17" s="29"/>
    </row>
    <row r="18" spans="1:32" ht="25.95" customHeight="1" x14ac:dyDescent="0.2">
      <c r="A18" s="18">
        <v>14</v>
      </c>
      <c r="B18" s="10"/>
      <c r="C18" s="21"/>
      <c r="D18" s="29"/>
    </row>
    <row r="19" spans="1:32" ht="25.95" customHeight="1" x14ac:dyDescent="0.2">
      <c r="A19" s="18">
        <v>15</v>
      </c>
      <c r="B19" s="10"/>
      <c r="C19" s="21"/>
      <c r="D19" s="29"/>
    </row>
    <row r="20" spans="1:32" ht="25.95" customHeight="1" x14ac:dyDescent="0.2">
      <c r="A20" s="18">
        <v>16</v>
      </c>
      <c r="B20" s="10"/>
      <c r="C20" s="21"/>
      <c r="D20" s="29"/>
    </row>
    <row r="21" spans="1:32" ht="25.95" customHeight="1" x14ac:dyDescent="0.2">
      <c r="A21" s="18">
        <v>17</v>
      </c>
      <c r="B21" s="10"/>
      <c r="C21" s="21"/>
      <c r="D21" s="29"/>
    </row>
    <row r="22" spans="1:32" ht="25.95" customHeight="1" x14ac:dyDescent="0.2">
      <c r="A22" s="18">
        <v>18</v>
      </c>
      <c r="B22" s="10"/>
      <c r="C22" s="21"/>
      <c r="D22" s="29"/>
    </row>
    <row r="23" spans="1:32" ht="25.95" customHeight="1" x14ac:dyDescent="0.2">
      <c r="A23" s="18">
        <v>19</v>
      </c>
      <c r="B23" s="10"/>
      <c r="C23" s="21"/>
      <c r="D23" s="29"/>
    </row>
    <row r="24" spans="1:32" ht="25.95" customHeight="1" thickBot="1" x14ac:dyDescent="0.25">
      <c r="A24" s="18">
        <v>20</v>
      </c>
      <c r="B24" s="10"/>
      <c r="C24" s="21"/>
      <c r="D24" s="29"/>
    </row>
    <row r="25" spans="1:32" ht="25.95" customHeight="1" x14ac:dyDescent="0.2">
      <c r="A25" s="533" t="s">
        <v>224</v>
      </c>
      <c r="B25" s="533"/>
      <c r="C25" s="533"/>
      <c r="D25" s="533"/>
    </row>
    <row r="26" spans="1:32" ht="25.95" customHeight="1" x14ac:dyDescent="0.2">
      <c r="A26" s="1" t="s">
        <v>105</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25.95" customHeight="1" x14ac:dyDescent="0.2">
      <c r="A27" s="1" t="s">
        <v>106</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ht="25.95" customHeight="1" x14ac:dyDescent="0.2"/>
    <row r="29" spans="1:32" ht="25.95" customHeight="1" x14ac:dyDescent="0.2"/>
    <row r="30" spans="1:32" ht="25.95" customHeight="1" x14ac:dyDescent="0.2"/>
    <row r="31" spans="1:32" ht="25.95" customHeight="1" x14ac:dyDescent="0.2"/>
    <row r="32" spans="1:32" ht="25.95" customHeight="1" x14ac:dyDescent="0.2"/>
  </sheetData>
  <mergeCells count="1">
    <mergeCell ref="A25:D25"/>
  </mergeCells>
  <phoneticPr fontId="2"/>
  <dataValidations count="1">
    <dataValidation type="list" allowBlank="1" showInputMessage="1" showErrorMessage="1" sqref="D5:D24" xr:uid="{00000000-0002-0000-13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U124"/>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 min="11" max="11" width="9" hidden="1" customWidth="1"/>
    <col min="12" max="12" width="0" hidden="1" customWidth="1"/>
  </cols>
  <sheetData>
    <row r="1" spans="1:21" ht="22.95" customHeight="1" x14ac:dyDescent="0.2">
      <c r="A1" s="16"/>
      <c r="B1" s="82" t="s">
        <v>320</v>
      </c>
      <c r="I1" s="27"/>
    </row>
    <row r="2" spans="1:21" ht="21" customHeight="1" x14ac:dyDescent="0.2">
      <c r="A2" s="16"/>
      <c r="B2" s="82" t="s">
        <v>218</v>
      </c>
      <c r="I2" s="27"/>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25" t="s">
        <v>192</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65" t="s">
        <v>111</v>
      </c>
      <c r="C6" s="665"/>
      <c r="D6" s="617"/>
      <c r="E6" s="618"/>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66" t="s">
        <v>193</v>
      </c>
      <c r="C8" s="666"/>
      <c r="D8" s="666"/>
      <c r="E8" s="666"/>
      <c r="F8" s="89" t="s">
        <v>182</v>
      </c>
      <c r="G8" s="89" t="s">
        <v>183</v>
      </c>
      <c r="H8" s="89" t="s">
        <v>184</v>
      </c>
      <c r="I8" s="89" t="s">
        <v>112</v>
      </c>
      <c r="J8" s="1"/>
      <c r="K8" s="1"/>
      <c r="L8" s="1"/>
      <c r="M8" s="1"/>
      <c r="N8" s="1"/>
      <c r="O8" s="1"/>
      <c r="P8" s="1"/>
      <c r="Q8" s="1"/>
      <c r="R8" s="1"/>
      <c r="S8" s="1"/>
      <c r="T8" s="1"/>
      <c r="U8" s="1"/>
    </row>
    <row r="9" spans="1:21" ht="25.2" customHeight="1" x14ac:dyDescent="0.2">
      <c r="A9" s="1"/>
      <c r="B9" s="667" t="s">
        <v>181</v>
      </c>
      <c r="C9" s="667"/>
      <c r="D9" s="667"/>
      <c r="E9" s="667"/>
      <c r="F9" s="10"/>
      <c r="G9" s="10"/>
      <c r="H9" s="10"/>
      <c r="I9" s="10"/>
      <c r="J9" s="1"/>
      <c r="K9" s="1"/>
      <c r="L9" s="103" t="s">
        <v>321</v>
      </c>
      <c r="M9" s="1"/>
      <c r="N9" s="1"/>
      <c r="O9" s="1"/>
      <c r="P9" s="1"/>
      <c r="Q9" s="1"/>
      <c r="R9" s="1"/>
      <c r="S9" s="1"/>
      <c r="T9" s="1"/>
      <c r="U9" s="1"/>
    </row>
    <row r="10" spans="1:21" ht="25.2" customHeight="1" x14ac:dyDescent="0.2">
      <c r="A10" s="1"/>
      <c r="B10" s="1"/>
      <c r="C10" s="1"/>
      <c r="D10" s="1"/>
      <c r="E10" s="1"/>
      <c r="F10" s="1"/>
      <c r="G10" s="1"/>
      <c r="H10" s="1"/>
      <c r="I10" s="1"/>
      <c r="J10" s="1"/>
      <c r="K10" s="102"/>
      <c r="L10" s="1"/>
      <c r="M10" s="1"/>
      <c r="N10" s="1"/>
      <c r="O10" s="1"/>
      <c r="P10" s="1"/>
      <c r="Q10" s="1"/>
      <c r="R10" s="1"/>
      <c r="S10" s="1"/>
      <c r="T10" s="1"/>
      <c r="U10" s="1"/>
    </row>
    <row r="11" spans="1:21" ht="25.2" customHeight="1" x14ac:dyDescent="0.2">
      <c r="A11" s="1"/>
      <c r="B11" s="665" t="s">
        <v>185</v>
      </c>
      <c r="C11" s="665"/>
      <c r="D11" s="665"/>
      <c r="E11" s="665"/>
      <c r="F11" s="646"/>
      <c r="G11" s="646"/>
      <c r="H11" s="1"/>
      <c r="I11" s="1"/>
      <c r="J11" s="1"/>
      <c r="K11" s="103" t="s">
        <v>138</v>
      </c>
      <c r="L11" s="1"/>
      <c r="M11" s="1"/>
      <c r="N11" s="1"/>
      <c r="O11" s="1"/>
      <c r="P11" s="1"/>
      <c r="Q11" s="1"/>
      <c r="R11" s="1"/>
      <c r="S11" s="1"/>
      <c r="T11" s="1"/>
      <c r="U11" s="1"/>
    </row>
    <row r="12" spans="1:21" ht="25.2" customHeight="1" x14ac:dyDescent="0.2">
      <c r="A12" s="1"/>
      <c r="B12" s="8"/>
      <c r="C12" s="8"/>
      <c r="D12" s="8"/>
      <c r="E12" s="8"/>
      <c r="F12" s="8"/>
      <c r="G12" s="8"/>
      <c r="H12" s="1"/>
      <c r="I12" s="1"/>
      <c r="J12" s="1"/>
      <c r="K12" s="103" t="s">
        <v>137</v>
      </c>
      <c r="L12" s="1"/>
      <c r="M12" s="1"/>
      <c r="N12" s="1"/>
      <c r="O12" s="1"/>
      <c r="P12" s="1"/>
      <c r="Q12" s="1"/>
      <c r="R12" s="1"/>
      <c r="S12" s="1"/>
      <c r="T12" s="1"/>
      <c r="U12" s="1"/>
    </row>
    <row r="13" spans="1:21" ht="25.2" customHeight="1" x14ac:dyDescent="0.2">
      <c r="A13" s="1"/>
      <c r="B13" s="79" t="s">
        <v>194</v>
      </c>
      <c r="C13" s="8"/>
      <c r="D13" s="8"/>
      <c r="E13" s="8"/>
      <c r="F13" s="8"/>
      <c r="G13" s="8"/>
      <c r="H13" s="1"/>
      <c r="I13" s="1"/>
      <c r="J13" s="1"/>
      <c r="K13" s="1"/>
      <c r="L13" s="1"/>
      <c r="M13" s="1"/>
      <c r="N13" s="1"/>
      <c r="O13" s="1"/>
      <c r="P13" s="1"/>
      <c r="Q13" s="1"/>
      <c r="R13" s="1"/>
      <c r="S13" s="1"/>
      <c r="T13" s="1"/>
      <c r="U13" s="1"/>
    </row>
    <row r="14" spans="1:21" ht="25.2" customHeight="1" x14ac:dyDescent="0.2">
      <c r="A14" s="1"/>
      <c r="B14" s="9" t="s">
        <v>195</v>
      </c>
      <c r="C14" s="8"/>
      <c r="D14" s="8"/>
      <c r="E14" s="8"/>
      <c r="F14" s="8"/>
      <c r="G14" s="8"/>
      <c r="H14" s="1"/>
      <c r="I14" s="1"/>
      <c r="J14" s="1"/>
      <c r="K14" s="1"/>
      <c r="L14" s="1"/>
      <c r="M14" s="1"/>
      <c r="N14" s="1"/>
      <c r="O14" s="1"/>
      <c r="P14" s="1"/>
      <c r="Q14" s="1"/>
      <c r="R14" s="1"/>
      <c r="S14" s="1"/>
      <c r="T14" s="1"/>
      <c r="U14" s="1"/>
    </row>
    <row r="15" spans="1:21" ht="25.2" customHeight="1" thickBot="1" x14ac:dyDescent="0.25">
      <c r="A15" s="1"/>
      <c r="B15" s="9" t="s">
        <v>196</v>
      </c>
      <c r="C15" s="8"/>
      <c r="D15" s="8"/>
      <c r="E15" s="8"/>
      <c r="F15" s="8"/>
      <c r="G15" s="8"/>
      <c r="H15" s="1"/>
      <c r="I15" s="1"/>
      <c r="J15" s="1"/>
      <c r="K15" s="1"/>
      <c r="L15" s="1"/>
      <c r="M15" s="1"/>
      <c r="N15" s="1"/>
      <c r="O15" s="1"/>
      <c r="P15" s="1"/>
      <c r="Q15" s="1"/>
      <c r="R15" s="1"/>
      <c r="S15" s="1"/>
      <c r="T15" s="1"/>
      <c r="U15" s="1"/>
    </row>
    <row r="16" spans="1:21" ht="25.2" customHeight="1" x14ac:dyDescent="0.2">
      <c r="A16" s="1"/>
      <c r="B16" s="656"/>
      <c r="C16" s="657"/>
      <c r="D16" s="657"/>
      <c r="E16" s="657"/>
      <c r="F16" s="657"/>
      <c r="G16" s="657"/>
      <c r="H16" s="657"/>
      <c r="I16" s="658"/>
      <c r="J16" s="1"/>
      <c r="K16" s="1"/>
      <c r="L16" s="1"/>
      <c r="M16" s="1"/>
      <c r="N16" s="1"/>
      <c r="O16" s="1"/>
      <c r="P16" s="1"/>
      <c r="Q16" s="1"/>
      <c r="R16" s="1"/>
      <c r="S16" s="1"/>
      <c r="T16" s="1"/>
      <c r="U16" s="1"/>
    </row>
    <row r="17" spans="1:21" ht="25.2" customHeight="1" x14ac:dyDescent="0.2">
      <c r="A17" s="1"/>
      <c r="B17" s="659"/>
      <c r="C17" s="660"/>
      <c r="D17" s="660"/>
      <c r="E17" s="660"/>
      <c r="F17" s="660"/>
      <c r="G17" s="660"/>
      <c r="H17" s="660"/>
      <c r="I17" s="661"/>
      <c r="J17" s="1"/>
      <c r="K17" s="1"/>
      <c r="L17" s="1"/>
      <c r="M17" s="1"/>
      <c r="N17" s="1"/>
      <c r="O17" s="1"/>
      <c r="P17" s="1"/>
      <c r="Q17" s="1"/>
      <c r="R17" s="1"/>
      <c r="S17" s="1"/>
      <c r="T17" s="1"/>
      <c r="U17" s="1"/>
    </row>
    <row r="18" spans="1:21" ht="25.2" customHeight="1" x14ac:dyDescent="0.2">
      <c r="A18" s="1"/>
      <c r="B18" s="659"/>
      <c r="C18" s="660"/>
      <c r="D18" s="660"/>
      <c r="E18" s="660"/>
      <c r="F18" s="660"/>
      <c r="G18" s="660"/>
      <c r="H18" s="660"/>
      <c r="I18" s="661"/>
      <c r="J18" s="1"/>
      <c r="K18" s="1"/>
      <c r="L18" s="1"/>
      <c r="M18" s="1"/>
      <c r="N18" s="1"/>
      <c r="O18" s="1"/>
      <c r="P18" s="1"/>
      <c r="Q18" s="1"/>
      <c r="R18" s="1"/>
      <c r="S18" s="1"/>
      <c r="T18" s="1"/>
      <c r="U18" s="1"/>
    </row>
    <row r="19" spans="1:21" ht="25.2" customHeight="1" thickBot="1" x14ac:dyDescent="0.25">
      <c r="A19" s="1"/>
      <c r="B19" s="662"/>
      <c r="C19" s="663"/>
      <c r="D19" s="663"/>
      <c r="E19" s="663"/>
      <c r="F19" s="663"/>
      <c r="G19" s="663"/>
      <c r="H19" s="663"/>
      <c r="I19" s="664"/>
      <c r="J19" s="1"/>
      <c r="K19" s="1"/>
      <c r="L19" s="1"/>
      <c r="M19" s="1"/>
      <c r="N19" s="1"/>
      <c r="O19" s="1"/>
      <c r="P19" s="1"/>
      <c r="Q19" s="1"/>
      <c r="R19" s="1"/>
      <c r="S19" s="1"/>
      <c r="T19" s="1"/>
      <c r="U19" s="1"/>
    </row>
    <row r="20" spans="1:21" ht="25.2" customHeight="1" x14ac:dyDescent="0.2">
      <c r="A20" s="1"/>
      <c r="B20" s="8"/>
      <c r="C20" s="8"/>
      <c r="D20" s="8"/>
      <c r="E20" s="8"/>
      <c r="F20" s="8"/>
      <c r="G20" s="8"/>
      <c r="H20" s="1"/>
      <c r="I20" s="1"/>
      <c r="J20" s="1"/>
      <c r="K20" s="1"/>
      <c r="L20" s="1"/>
      <c r="M20" s="1"/>
      <c r="N20" s="1"/>
      <c r="O20" s="1"/>
      <c r="P20" s="1"/>
      <c r="Q20" s="1"/>
      <c r="R20" s="1"/>
      <c r="S20" s="1"/>
      <c r="T20" s="1"/>
      <c r="U20" s="1"/>
    </row>
    <row r="21" spans="1:21" ht="25.2" customHeight="1" thickBot="1" x14ac:dyDescent="0.25">
      <c r="A21" s="1"/>
      <c r="B21" s="9" t="s">
        <v>259</v>
      </c>
      <c r="C21" s="8"/>
      <c r="D21" s="8"/>
      <c r="E21" s="8"/>
      <c r="F21" s="8"/>
      <c r="G21" s="8"/>
      <c r="H21" s="1"/>
      <c r="I21" s="1"/>
      <c r="J21" s="1"/>
      <c r="K21" s="1"/>
      <c r="L21" s="1"/>
      <c r="M21" s="1"/>
      <c r="N21" s="1"/>
      <c r="O21" s="1"/>
      <c r="P21" s="1"/>
      <c r="Q21" s="1"/>
      <c r="R21" s="1"/>
      <c r="S21" s="1"/>
      <c r="T21" s="1"/>
      <c r="U21" s="1"/>
    </row>
    <row r="22" spans="1:21" ht="25.2" customHeight="1" x14ac:dyDescent="0.2">
      <c r="A22" s="1"/>
      <c r="B22" s="598" t="s">
        <v>260</v>
      </c>
      <c r="C22" s="606"/>
      <c r="D22" s="606"/>
      <c r="E22" s="606"/>
      <c r="F22" s="606"/>
      <c r="G22" s="606"/>
      <c r="H22" s="606"/>
      <c r="I22" s="607"/>
      <c r="J22" s="1"/>
      <c r="K22" s="1"/>
      <c r="L22" s="1"/>
      <c r="M22" s="1"/>
      <c r="N22" s="1"/>
      <c r="O22" s="1"/>
      <c r="P22" s="1"/>
      <c r="Q22" s="1"/>
      <c r="R22" s="1"/>
      <c r="S22" s="1"/>
      <c r="T22" s="1"/>
      <c r="U22" s="1"/>
    </row>
    <row r="23" spans="1:21" ht="25.2" customHeight="1" x14ac:dyDescent="0.2">
      <c r="A23" s="1"/>
      <c r="B23" s="610"/>
      <c r="C23" s="608"/>
      <c r="D23" s="608"/>
      <c r="E23" s="608"/>
      <c r="F23" s="608"/>
      <c r="G23" s="608"/>
      <c r="H23" s="608"/>
      <c r="I23" s="609"/>
      <c r="J23" s="1"/>
      <c r="K23" s="1"/>
      <c r="L23" s="1"/>
      <c r="M23" s="1"/>
      <c r="N23" s="1"/>
      <c r="O23" s="1"/>
      <c r="P23" s="1"/>
      <c r="Q23" s="1"/>
      <c r="R23" s="1"/>
      <c r="S23" s="1"/>
      <c r="T23" s="1"/>
      <c r="U23" s="1"/>
    </row>
    <row r="24" spans="1:21" ht="25.2" customHeight="1" x14ac:dyDescent="0.2">
      <c r="A24" s="1"/>
      <c r="B24" s="610"/>
      <c r="C24" s="608"/>
      <c r="D24" s="608"/>
      <c r="E24" s="608"/>
      <c r="F24" s="608"/>
      <c r="G24" s="608"/>
      <c r="H24" s="608"/>
      <c r="I24" s="609"/>
      <c r="J24" s="1"/>
      <c r="K24" s="1"/>
      <c r="L24" s="1"/>
      <c r="M24" s="1"/>
      <c r="N24" s="1"/>
      <c r="O24" s="1"/>
      <c r="P24" s="1"/>
      <c r="Q24" s="1"/>
      <c r="R24" s="1"/>
      <c r="S24" s="1"/>
      <c r="T24" s="1"/>
      <c r="U24" s="1"/>
    </row>
    <row r="25" spans="1:21" ht="25.2" customHeight="1" x14ac:dyDescent="0.2">
      <c r="A25" s="1"/>
      <c r="B25" s="610"/>
      <c r="C25" s="608"/>
      <c r="D25" s="608"/>
      <c r="E25" s="608"/>
      <c r="F25" s="608"/>
      <c r="G25" s="608"/>
      <c r="H25" s="608"/>
      <c r="I25" s="609"/>
      <c r="J25" s="1"/>
      <c r="K25" s="1"/>
      <c r="L25" s="1"/>
      <c r="M25" s="1"/>
      <c r="N25" s="1"/>
      <c r="O25" s="1"/>
      <c r="P25" s="1"/>
      <c r="Q25" s="1"/>
      <c r="R25" s="1"/>
      <c r="S25" s="1"/>
      <c r="T25" s="1"/>
      <c r="U25" s="1"/>
    </row>
    <row r="26" spans="1:21" ht="25.2" customHeight="1" thickBot="1" x14ac:dyDescent="0.25">
      <c r="A26" s="1"/>
      <c r="B26" s="611"/>
      <c r="C26" s="612"/>
      <c r="D26" s="612"/>
      <c r="E26" s="612"/>
      <c r="F26" s="612"/>
      <c r="G26" s="612"/>
      <c r="H26" s="612"/>
      <c r="I26" s="613"/>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thickBot="1" x14ac:dyDescent="0.25">
      <c r="A28" s="1"/>
      <c r="B28" s="9" t="s">
        <v>226</v>
      </c>
      <c r="C28" s="8"/>
      <c r="D28" s="8"/>
      <c r="E28" s="8"/>
      <c r="F28" s="8"/>
      <c r="G28" s="8"/>
      <c r="H28" s="1"/>
      <c r="I28" s="1"/>
      <c r="J28" s="1"/>
      <c r="K28" s="1"/>
      <c r="L28" s="1"/>
      <c r="M28" s="1"/>
      <c r="N28" s="1"/>
      <c r="O28" s="1"/>
      <c r="P28" s="1"/>
      <c r="Q28" s="1"/>
      <c r="R28" s="1"/>
      <c r="S28" s="1"/>
      <c r="T28" s="1"/>
      <c r="U28" s="1"/>
    </row>
    <row r="29" spans="1:21" ht="25.2" customHeight="1" x14ac:dyDescent="0.2">
      <c r="A29" s="1"/>
      <c r="B29" s="656"/>
      <c r="C29" s="657"/>
      <c r="D29" s="657"/>
      <c r="E29" s="657"/>
      <c r="F29" s="657"/>
      <c r="G29" s="657"/>
      <c r="H29" s="657"/>
      <c r="I29" s="658"/>
      <c r="J29" s="1"/>
      <c r="K29" s="1"/>
      <c r="L29" s="1"/>
      <c r="M29" s="1"/>
      <c r="N29" s="1"/>
      <c r="O29" s="1"/>
      <c r="P29" s="1"/>
      <c r="Q29" s="1"/>
      <c r="R29" s="1"/>
      <c r="S29" s="1"/>
      <c r="T29" s="1"/>
      <c r="U29" s="1"/>
    </row>
    <row r="30" spans="1:21" ht="25.2" customHeight="1" x14ac:dyDescent="0.2">
      <c r="A30" s="1"/>
      <c r="B30" s="659"/>
      <c r="C30" s="660"/>
      <c r="D30" s="660"/>
      <c r="E30" s="660"/>
      <c r="F30" s="660"/>
      <c r="G30" s="660"/>
      <c r="H30" s="660"/>
      <c r="I30" s="661"/>
      <c r="J30" s="1"/>
      <c r="K30" s="1"/>
      <c r="L30" s="1"/>
      <c r="M30" s="1"/>
      <c r="N30" s="1"/>
      <c r="O30" s="1"/>
      <c r="P30" s="1"/>
      <c r="Q30" s="1"/>
      <c r="R30" s="1"/>
      <c r="S30" s="1"/>
      <c r="T30" s="1"/>
      <c r="U30" s="1"/>
    </row>
    <row r="31" spans="1:21" ht="25.2" customHeight="1" x14ac:dyDescent="0.2">
      <c r="A31" s="1"/>
      <c r="B31" s="659"/>
      <c r="C31" s="660"/>
      <c r="D31" s="660"/>
      <c r="E31" s="660"/>
      <c r="F31" s="660"/>
      <c r="G31" s="660"/>
      <c r="H31" s="660"/>
      <c r="I31" s="661"/>
      <c r="J31" s="1"/>
      <c r="K31" s="1"/>
      <c r="L31" s="1"/>
      <c r="M31" s="1"/>
      <c r="N31" s="1"/>
      <c r="O31" s="1"/>
      <c r="P31" s="1"/>
      <c r="Q31" s="1"/>
      <c r="R31" s="1"/>
      <c r="S31" s="1"/>
      <c r="T31" s="1"/>
      <c r="U31" s="1"/>
    </row>
    <row r="32" spans="1:21" ht="25.2" customHeight="1" thickBot="1" x14ac:dyDescent="0.25">
      <c r="A32" s="1"/>
      <c r="B32" s="662"/>
      <c r="C32" s="663"/>
      <c r="D32" s="663"/>
      <c r="E32" s="663"/>
      <c r="F32" s="663"/>
      <c r="G32" s="663"/>
      <c r="H32" s="663"/>
      <c r="I32" s="664"/>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sheetData>
  <mergeCells count="9">
    <mergeCell ref="B16:I19"/>
    <mergeCell ref="B22:I26"/>
    <mergeCell ref="B29:I32"/>
    <mergeCell ref="B6:C6"/>
    <mergeCell ref="D6:E6"/>
    <mergeCell ref="B8:E8"/>
    <mergeCell ref="B9:E9"/>
    <mergeCell ref="B11:E11"/>
    <mergeCell ref="F11:G11"/>
  </mergeCells>
  <phoneticPr fontId="2"/>
  <dataValidations count="2">
    <dataValidation type="list" allowBlank="1" showInputMessage="1" showErrorMessage="1" sqref="F11:G11" xr:uid="{00000000-0002-0000-1400-000000000000}">
      <formula1>$K$11:$K$12</formula1>
    </dataValidation>
    <dataValidation type="list" allowBlank="1" showInputMessage="1" showErrorMessage="1" sqref="F9:I9" xr:uid="{00000000-0002-0000-1400-000001000000}">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U107"/>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s>
  <sheetData>
    <row r="1" spans="1:21" ht="22.95" customHeight="1" x14ac:dyDescent="0.2">
      <c r="A1" s="16"/>
      <c r="B1" s="82" t="s">
        <v>322</v>
      </c>
      <c r="I1" s="27"/>
    </row>
    <row r="2" spans="1:21" ht="21" customHeight="1" x14ac:dyDescent="0.2">
      <c r="A2" s="16"/>
      <c r="B2" s="82" t="s">
        <v>219</v>
      </c>
      <c r="I2" s="27"/>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88" t="s">
        <v>227</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65" t="s">
        <v>199</v>
      </c>
      <c r="C6" s="665"/>
      <c r="D6" s="617"/>
      <c r="E6" s="618"/>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66" t="s">
        <v>200</v>
      </c>
      <c r="C8" s="666"/>
      <c r="D8" s="666"/>
      <c r="E8" s="666"/>
      <c r="F8" s="89" t="s">
        <v>182</v>
      </c>
      <c r="G8" s="89" t="s">
        <v>183</v>
      </c>
      <c r="H8" s="89" t="s">
        <v>184</v>
      </c>
      <c r="I8" s="89" t="s">
        <v>112</v>
      </c>
      <c r="J8" s="1"/>
      <c r="K8" s="1"/>
      <c r="L8" s="1"/>
      <c r="M8" s="1"/>
      <c r="N8" s="1"/>
      <c r="O8" s="1"/>
      <c r="P8" s="1"/>
      <c r="Q8" s="1"/>
      <c r="R8" s="1"/>
      <c r="S8" s="1"/>
      <c r="T8" s="1"/>
      <c r="U8" s="1"/>
    </row>
    <row r="9" spans="1:21" ht="25.2" customHeight="1" x14ac:dyDescent="0.2">
      <c r="A9" s="1"/>
      <c r="B9" s="667" t="s">
        <v>201</v>
      </c>
      <c r="C9" s="667"/>
      <c r="D9" s="667"/>
      <c r="E9" s="667"/>
      <c r="F9" s="10"/>
      <c r="G9" s="10"/>
      <c r="H9" s="10"/>
      <c r="I9" s="10"/>
      <c r="J9" s="1"/>
      <c r="K9" s="147" t="s">
        <v>323</v>
      </c>
      <c r="L9" s="1"/>
      <c r="M9" s="1"/>
      <c r="N9" s="1"/>
      <c r="O9" s="1"/>
      <c r="P9" s="1"/>
      <c r="Q9" s="1"/>
      <c r="R9" s="1"/>
      <c r="S9" s="1"/>
      <c r="T9" s="1"/>
      <c r="U9" s="1"/>
    </row>
    <row r="10" spans="1:21" ht="25.2" customHeight="1" x14ac:dyDescent="0.2">
      <c r="A10" s="1"/>
      <c r="B10" s="1"/>
      <c r="C10" s="1"/>
      <c r="D10" s="1"/>
      <c r="E10" s="1"/>
      <c r="F10" s="1"/>
      <c r="G10" s="1"/>
      <c r="H10" s="1"/>
      <c r="I10" s="1"/>
      <c r="J10" s="1"/>
      <c r="K10" s="1"/>
      <c r="L10" s="1"/>
      <c r="M10" s="1"/>
      <c r="N10" s="1"/>
      <c r="O10" s="1"/>
      <c r="P10" s="1"/>
      <c r="Q10" s="1"/>
      <c r="R10" s="1"/>
      <c r="S10" s="1"/>
      <c r="T10" s="1"/>
      <c r="U10" s="1"/>
    </row>
    <row r="11" spans="1:21" ht="25.2" hidden="1" customHeight="1" x14ac:dyDescent="0.2">
      <c r="A11" s="1"/>
      <c r="B11" s="646" t="s">
        <v>202</v>
      </c>
      <c r="C11" s="646"/>
      <c r="D11" s="646"/>
      <c r="E11" s="646"/>
      <c r="F11" s="646" t="s">
        <v>138</v>
      </c>
      <c r="G11" s="646"/>
      <c r="H11" s="1"/>
      <c r="I11" s="1"/>
      <c r="J11" s="1"/>
      <c r="K11" s="1"/>
      <c r="L11" s="1"/>
      <c r="M11" s="1"/>
      <c r="N11" s="1"/>
      <c r="O11" s="1"/>
      <c r="P11" s="1"/>
      <c r="Q11" s="1"/>
      <c r="R11" s="1"/>
      <c r="S11" s="1"/>
      <c r="T11" s="1"/>
      <c r="U11" s="1"/>
    </row>
    <row r="12" spans="1:21" ht="25.2" hidden="1" customHeight="1" x14ac:dyDescent="0.2">
      <c r="A12" s="1"/>
      <c r="B12" s="8"/>
      <c r="C12" s="8"/>
      <c r="D12" s="8"/>
      <c r="E12" s="8"/>
      <c r="F12" s="8"/>
      <c r="G12" s="8"/>
      <c r="H12" s="1"/>
      <c r="I12" s="1"/>
      <c r="J12" s="1"/>
      <c r="K12" s="1"/>
      <c r="L12" s="1"/>
      <c r="M12" s="1"/>
      <c r="N12" s="1"/>
      <c r="O12" s="1"/>
      <c r="P12" s="1"/>
      <c r="Q12" s="1"/>
      <c r="R12" s="1"/>
      <c r="S12" s="1"/>
      <c r="T12" s="1"/>
      <c r="U12" s="1"/>
    </row>
    <row r="13" spans="1:21" ht="25.2" customHeight="1" x14ac:dyDescent="0.2">
      <c r="A13" s="1"/>
      <c r="B13" s="79" t="s">
        <v>228</v>
      </c>
      <c r="C13" s="8"/>
      <c r="D13" s="8"/>
      <c r="E13" s="8"/>
      <c r="F13" s="8"/>
      <c r="G13" s="8"/>
      <c r="H13" s="1"/>
      <c r="I13" s="1"/>
      <c r="J13" s="1"/>
      <c r="K13" s="1"/>
      <c r="L13" s="1"/>
      <c r="M13" s="1"/>
      <c r="N13" s="1"/>
      <c r="O13" s="1"/>
      <c r="P13" s="1"/>
      <c r="Q13" s="1"/>
      <c r="R13" s="1"/>
      <c r="S13" s="1"/>
      <c r="T13" s="1"/>
      <c r="U13" s="1"/>
    </row>
    <row r="14" spans="1:21" ht="25.2" customHeight="1" thickBot="1" x14ac:dyDescent="0.25">
      <c r="A14" s="1"/>
      <c r="B14" s="9" t="s">
        <v>229</v>
      </c>
      <c r="C14" s="8"/>
      <c r="D14" s="8"/>
      <c r="E14" s="8"/>
      <c r="F14" s="8"/>
      <c r="G14" s="8"/>
      <c r="H14" s="1"/>
      <c r="I14" s="1"/>
      <c r="J14" s="1"/>
      <c r="K14" s="1"/>
      <c r="L14" s="1"/>
      <c r="M14" s="1"/>
      <c r="N14" s="1"/>
      <c r="O14" s="1"/>
      <c r="P14" s="1"/>
      <c r="Q14" s="1"/>
      <c r="R14" s="1"/>
      <c r="S14" s="1"/>
      <c r="T14" s="1"/>
      <c r="U14" s="1"/>
    </row>
    <row r="15" spans="1:21" ht="25.2" customHeight="1" x14ac:dyDescent="0.2">
      <c r="A15" s="1"/>
      <c r="B15" s="598" t="s">
        <v>261</v>
      </c>
      <c r="C15" s="606"/>
      <c r="D15" s="606"/>
      <c r="E15" s="606"/>
      <c r="F15" s="606"/>
      <c r="G15" s="606"/>
      <c r="H15" s="606"/>
      <c r="I15" s="607"/>
      <c r="J15" s="1"/>
      <c r="K15" s="1"/>
      <c r="L15" s="1"/>
      <c r="M15" s="1"/>
      <c r="N15" s="1"/>
      <c r="O15" s="1"/>
      <c r="P15" s="1"/>
      <c r="Q15" s="1"/>
      <c r="R15" s="1"/>
      <c r="S15" s="1"/>
      <c r="T15" s="1"/>
      <c r="U15" s="1"/>
    </row>
    <row r="16" spans="1:21" ht="25.2" customHeight="1" x14ac:dyDescent="0.2">
      <c r="A16" s="1"/>
      <c r="B16" s="610"/>
      <c r="C16" s="608"/>
      <c r="D16" s="608"/>
      <c r="E16" s="608"/>
      <c r="F16" s="608"/>
      <c r="G16" s="608"/>
      <c r="H16" s="608"/>
      <c r="I16" s="609"/>
      <c r="J16" s="1"/>
      <c r="K16" s="1"/>
      <c r="L16" s="1"/>
      <c r="M16" s="1"/>
      <c r="N16" s="1"/>
      <c r="O16" s="1"/>
      <c r="P16" s="1"/>
      <c r="Q16" s="1"/>
      <c r="R16" s="1"/>
      <c r="S16" s="1"/>
      <c r="T16" s="1"/>
      <c r="U16" s="1"/>
    </row>
    <row r="17" spans="1:21" ht="25.2" customHeight="1" x14ac:dyDescent="0.2">
      <c r="A17" s="1"/>
      <c r="B17" s="610"/>
      <c r="C17" s="608"/>
      <c r="D17" s="608"/>
      <c r="E17" s="608"/>
      <c r="F17" s="608"/>
      <c r="G17" s="608"/>
      <c r="H17" s="608"/>
      <c r="I17" s="609"/>
      <c r="J17" s="1"/>
      <c r="K17" s="1"/>
      <c r="L17" s="1"/>
      <c r="M17" s="1"/>
      <c r="N17" s="1"/>
      <c r="O17" s="1"/>
      <c r="P17" s="1"/>
      <c r="Q17" s="1"/>
      <c r="R17" s="1"/>
      <c r="S17" s="1"/>
      <c r="T17" s="1"/>
      <c r="U17" s="1"/>
    </row>
    <row r="18" spans="1:21" ht="25.2" customHeight="1" x14ac:dyDescent="0.2">
      <c r="A18" s="1"/>
      <c r="B18" s="610"/>
      <c r="C18" s="608"/>
      <c r="D18" s="608"/>
      <c r="E18" s="608"/>
      <c r="F18" s="608"/>
      <c r="G18" s="608"/>
      <c r="H18" s="608"/>
      <c r="I18" s="609"/>
      <c r="J18" s="1"/>
      <c r="K18" s="1"/>
      <c r="L18" s="1"/>
      <c r="M18" s="1"/>
      <c r="N18" s="1"/>
      <c r="O18" s="1"/>
      <c r="P18" s="1"/>
      <c r="Q18" s="1"/>
      <c r="R18" s="1"/>
      <c r="S18" s="1"/>
      <c r="T18" s="1"/>
      <c r="U18" s="1"/>
    </row>
    <row r="19" spans="1:21" ht="25.2" customHeight="1" x14ac:dyDescent="0.2">
      <c r="A19" s="1"/>
      <c r="B19" s="610"/>
      <c r="C19" s="608"/>
      <c r="D19" s="608"/>
      <c r="E19" s="608"/>
      <c r="F19" s="608"/>
      <c r="G19" s="608"/>
      <c r="H19" s="608"/>
      <c r="I19" s="609"/>
      <c r="J19" s="1"/>
      <c r="K19" s="1"/>
      <c r="L19" s="1"/>
      <c r="M19" s="1"/>
      <c r="N19" s="1"/>
      <c r="O19" s="1"/>
      <c r="P19" s="1"/>
      <c r="Q19" s="1"/>
      <c r="R19" s="1"/>
      <c r="S19" s="1"/>
      <c r="T19" s="1"/>
      <c r="U19" s="1"/>
    </row>
    <row r="20" spans="1:21" ht="25.2" customHeight="1" thickBot="1" x14ac:dyDescent="0.25">
      <c r="A20" s="1"/>
      <c r="B20" s="611"/>
      <c r="C20" s="612"/>
      <c r="D20" s="612"/>
      <c r="E20" s="612"/>
      <c r="F20" s="612"/>
      <c r="G20" s="612"/>
      <c r="H20" s="612"/>
      <c r="I20" s="613"/>
      <c r="J20" s="1"/>
      <c r="K20" s="1"/>
      <c r="L20" s="1"/>
      <c r="M20" s="1"/>
      <c r="N20" s="1"/>
      <c r="O20" s="1"/>
      <c r="P20" s="1"/>
      <c r="Q20" s="1"/>
      <c r="R20" s="1"/>
      <c r="S20" s="1"/>
      <c r="T20" s="1"/>
      <c r="U20" s="1"/>
    </row>
    <row r="21" spans="1:21" ht="25.2" customHeight="1" x14ac:dyDescent="0.2">
      <c r="A21" s="1"/>
      <c r="B21" s="1"/>
      <c r="C21" s="1"/>
      <c r="D21" s="1"/>
      <c r="E21" s="1"/>
      <c r="F21" s="1"/>
      <c r="G21" s="1"/>
      <c r="H21" s="1"/>
      <c r="I21" s="1"/>
      <c r="J21" s="1"/>
      <c r="K21" s="1"/>
      <c r="L21" s="1"/>
      <c r="M21" s="1"/>
      <c r="N21" s="1"/>
      <c r="O21" s="1"/>
      <c r="P21" s="1"/>
      <c r="Q21" s="1"/>
      <c r="R21" s="1"/>
      <c r="S21" s="1"/>
      <c r="T21" s="1"/>
      <c r="U21" s="1"/>
    </row>
    <row r="22" spans="1:21" ht="25.2" customHeight="1" x14ac:dyDescent="0.2">
      <c r="A22" s="1"/>
      <c r="B22" s="1"/>
      <c r="C22" s="1"/>
      <c r="D22" s="1"/>
      <c r="E22" s="1"/>
      <c r="F22" s="1"/>
      <c r="G22" s="1"/>
      <c r="H22" s="1"/>
      <c r="I22" s="1"/>
      <c r="J22" s="1"/>
      <c r="K22" s="1"/>
      <c r="L22" s="1"/>
      <c r="M22" s="1"/>
      <c r="N22" s="1"/>
      <c r="O22" s="1"/>
      <c r="P22" s="1"/>
      <c r="Q22" s="1"/>
      <c r="R22" s="1"/>
      <c r="S22" s="1"/>
      <c r="T22" s="1"/>
      <c r="U22" s="1"/>
    </row>
    <row r="23" spans="1:21" ht="25.2" customHeight="1" x14ac:dyDescent="0.2">
      <c r="A23" s="1"/>
      <c r="B23" s="1"/>
      <c r="C23" s="1"/>
      <c r="D23" s="1"/>
      <c r="E23" s="1"/>
      <c r="F23" s="1"/>
      <c r="G23" s="1"/>
      <c r="H23" s="1"/>
      <c r="I23" s="1"/>
      <c r="J23" s="1"/>
      <c r="K23" s="1"/>
      <c r="L23" s="1"/>
      <c r="M23" s="1"/>
      <c r="N23" s="1"/>
      <c r="O23" s="1"/>
      <c r="P23" s="1"/>
      <c r="Q23" s="1"/>
      <c r="R23" s="1"/>
      <c r="S23" s="1"/>
      <c r="T23" s="1"/>
      <c r="U23" s="1"/>
    </row>
    <row r="24" spans="1:21" ht="25.2" customHeight="1" x14ac:dyDescent="0.2">
      <c r="A24" s="1"/>
      <c r="B24" s="1"/>
      <c r="C24" s="1"/>
      <c r="D24" s="1"/>
      <c r="E24" s="1"/>
      <c r="F24" s="1"/>
      <c r="G24" s="1"/>
      <c r="H24" s="1"/>
      <c r="I24" s="1"/>
      <c r="J24" s="1"/>
      <c r="K24" s="1"/>
      <c r="L24" s="1"/>
      <c r="M24" s="1"/>
      <c r="N24" s="1"/>
      <c r="O24" s="1"/>
      <c r="P24" s="1"/>
      <c r="Q24" s="1"/>
      <c r="R24" s="1"/>
      <c r="S24" s="1"/>
      <c r="T24" s="1"/>
      <c r="U24" s="1"/>
    </row>
    <row r="25" spans="1:21" ht="25.2" customHeight="1" x14ac:dyDescent="0.2">
      <c r="A25" s="1"/>
      <c r="B25" s="1"/>
      <c r="C25" s="1"/>
      <c r="D25" s="1"/>
      <c r="E25" s="1"/>
      <c r="F25" s="1"/>
      <c r="G25" s="1"/>
      <c r="H25" s="1"/>
      <c r="I25" s="1"/>
      <c r="J25" s="1"/>
      <c r="K25" s="1"/>
      <c r="L25" s="1"/>
      <c r="M25" s="1"/>
      <c r="N25" s="1"/>
      <c r="O25" s="1"/>
      <c r="P25" s="1"/>
      <c r="Q25" s="1"/>
      <c r="R25" s="1"/>
      <c r="S25" s="1"/>
      <c r="T25" s="1"/>
      <c r="U25" s="1"/>
    </row>
    <row r="26" spans="1:21" ht="25.2" customHeight="1" x14ac:dyDescent="0.2">
      <c r="A26" s="1"/>
      <c r="B26" s="1"/>
      <c r="C26" s="1"/>
      <c r="D26" s="1"/>
      <c r="E26" s="1"/>
      <c r="F26" s="1"/>
      <c r="G26" s="1"/>
      <c r="H26" s="1"/>
      <c r="I26" s="1"/>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x14ac:dyDescent="0.2">
      <c r="A28" s="1"/>
      <c r="B28" s="1"/>
      <c r="C28" s="1"/>
      <c r="D28" s="1"/>
      <c r="E28" s="1"/>
      <c r="F28" s="1"/>
      <c r="G28" s="1"/>
      <c r="H28" s="1"/>
      <c r="I28" s="1"/>
      <c r="J28" s="1"/>
      <c r="K28" s="1"/>
      <c r="L28" s="1"/>
      <c r="M28" s="1"/>
      <c r="N28" s="1"/>
      <c r="O28" s="1"/>
      <c r="P28" s="1"/>
      <c r="Q28" s="1"/>
      <c r="R28" s="1"/>
      <c r="S28" s="1"/>
      <c r="T28" s="1"/>
      <c r="U28" s="1"/>
    </row>
    <row r="29" spans="1:21" ht="25.2" customHeight="1" x14ac:dyDescent="0.2">
      <c r="A29" s="1"/>
      <c r="B29" s="1"/>
      <c r="C29" s="1"/>
      <c r="D29" s="1"/>
      <c r="E29" s="1"/>
      <c r="F29" s="1"/>
      <c r="G29" s="1"/>
      <c r="H29" s="1"/>
      <c r="I29" s="1"/>
      <c r="J29" s="1"/>
      <c r="K29" s="1"/>
      <c r="L29" s="1"/>
      <c r="M29" s="1"/>
      <c r="N29" s="1"/>
      <c r="O29" s="1"/>
      <c r="P29" s="1"/>
      <c r="Q29" s="1"/>
      <c r="R29" s="1"/>
      <c r="S29" s="1"/>
      <c r="T29" s="1"/>
      <c r="U29" s="1"/>
    </row>
    <row r="30" spans="1:21" ht="25.2" customHeight="1" x14ac:dyDescent="0.2">
      <c r="A30" s="1"/>
      <c r="B30" s="1"/>
      <c r="C30" s="1"/>
      <c r="D30" s="1"/>
      <c r="E30" s="1"/>
      <c r="F30" s="1"/>
      <c r="G30" s="1"/>
      <c r="H30" s="1"/>
      <c r="I30" s="1"/>
      <c r="J30" s="1"/>
      <c r="K30" s="1"/>
      <c r="L30" s="1"/>
      <c r="M30" s="1"/>
      <c r="N30" s="1"/>
      <c r="O30" s="1"/>
      <c r="P30" s="1"/>
      <c r="Q30" s="1"/>
      <c r="R30" s="1"/>
      <c r="S30" s="1"/>
      <c r="T30" s="1"/>
      <c r="U30" s="1"/>
    </row>
    <row r="31" spans="1:21" ht="25.2" customHeight="1" x14ac:dyDescent="0.2">
      <c r="A31" s="1"/>
      <c r="B31" s="1"/>
      <c r="C31" s="1"/>
      <c r="D31" s="1"/>
      <c r="E31" s="1"/>
      <c r="F31" s="1"/>
      <c r="G31" s="1"/>
      <c r="H31" s="1"/>
      <c r="I31" s="1"/>
      <c r="J31" s="1"/>
      <c r="K31" s="1"/>
      <c r="L31" s="1"/>
      <c r="M31" s="1"/>
      <c r="N31" s="1"/>
      <c r="O31" s="1"/>
      <c r="P31" s="1"/>
      <c r="Q31" s="1"/>
      <c r="R31" s="1"/>
      <c r="S31" s="1"/>
      <c r="T31" s="1"/>
      <c r="U31" s="1"/>
    </row>
    <row r="32" spans="1:21" ht="25.2" customHeight="1" x14ac:dyDescent="0.2">
      <c r="A32" s="1"/>
      <c r="B32" s="1"/>
      <c r="C32" s="1"/>
      <c r="D32" s="1"/>
      <c r="E32" s="1"/>
      <c r="F32" s="1"/>
      <c r="G32" s="1"/>
      <c r="H32" s="1"/>
      <c r="I32" s="1"/>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sheetData>
  <mergeCells count="7">
    <mergeCell ref="B15:I20"/>
    <mergeCell ref="B6:C6"/>
    <mergeCell ref="D6:E6"/>
    <mergeCell ref="B8:E8"/>
    <mergeCell ref="B9:E9"/>
    <mergeCell ref="B11:E11"/>
    <mergeCell ref="F11:G11"/>
  </mergeCells>
  <phoneticPr fontId="2"/>
  <dataValidations count="1">
    <dataValidation type="list" allowBlank="1" showInputMessage="1" showErrorMessage="1" sqref="F9:I9" xr:uid="{00000000-0002-0000-1500-000000000000}">
      <formula1>$K$9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B1:AH31"/>
  <sheetViews>
    <sheetView showGridLines="0" view="pageBreakPreview" zoomScaleNormal="100" workbookViewId="0"/>
  </sheetViews>
  <sheetFormatPr defaultColWidth="9" defaultRowHeight="13.2" x14ac:dyDescent="0.2"/>
  <cols>
    <col min="1" max="34" width="2.44140625" style="135" customWidth="1"/>
    <col min="35" max="16384" width="9" style="135"/>
  </cols>
  <sheetData>
    <row r="1" spans="2:34" ht="13.8" thickBot="1" x14ac:dyDescent="0.25"/>
    <row r="2" spans="2:34" ht="15" customHeight="1" x14ac:dyDescent="0.2">
      <c r="B2" s="545" t="s">
        <v>569</v>
      </c>
      <c r="C2" s="449"/>
      <c r="D2" s="449"/>
      <c r="E2" s="449"/>
      <c r="F2" s="449"/>
      <c r="G2" s="449"/>
      <c r="H2" s="449"/>
      <c r="I2" s="449"/>
      <c r="J2" s="449"/>
      <c r="K2" s="449"/>
      <c r="L2" s="449"/>
      <c r="M2" s="450"/>
      <c r="Q2" s="339"/>
      <c r="R2" s="189" t="s">
        <v>480</v>
      </c>
      <c r="S2" s="190"/>
      <c r="T2" s="190"/>
      <c r="U2" s="190"/>
      <c r="V2" s="190"/>
      <c r="W2" s="190"/>
      <c r="X2" s="190"/>
      <c r="Y2" s="190"/>
      <c r="Z2" s="190"/>
      <c r="AA2" s="190"/>
      <c r="AB2" s="190"/>
      <c r="AC2" s="190"/>
      <c r="AD2" s="190"/>
      <c r="AE2" s="190"/>
      <c r="AF2" s="190"/>
      <c r="AG2" s="210"/>
    </row>
    <row r="3" spans="2:34" ht="15" customHeight="1" thickBot="1" x14ac:dyDescent="0.25">
      <c r="B3" s="451"/>
      <c r="C3" s="452"/>
      <c r="D3" s="452"/>
      <c r="E3" s="452"/>
      <c r="F3" s="452"/>
      <c r="G3" s="452"/>
      <c r="H3" s="452"/>
      <c r="I3" s="452"/>
      <c r="J3" s="452"/>
      <c r="K3" s="452"/>
      <c r="L3" s="452"/>
      <c r="M3" s="453"/>
      <c r="Q3" s="339"/>
      <c r="R3" s="362" t="s">
        <v>570</v>
      </c>
      <c r="AG3" s="339"/>
    </row>
    <row r="4" spans="2:34" ht="13.5" customHeight="1" thickBot="1" x14ac:dyDescent="0.25">
      <c r="B4" s="454"/>
      <c r="C4" s="455"/>
      <c r="D4" s="455"/>
      <c r="E4" s="455"/>
      <c r="F4" s="455"/>
      <c r="G4" s="455"/>
      <c r="H4" s="455"/>
      <c r="I4" s="455"/>
      <c r="J4" s="455"/>
      <c r="K4" s="455"/>
      <c r="L4" s="455"/>
      <c r="M4" s="456"/>
      <c r="O4" s="363"/>
      <c r="R4" s="190"/>
      <c r="S4" s="190"/>
      <c r="T4" s="190"/>
      <c r="U4" s="190"/>
      <c r="V4" s="190"/>
      <c r="W4" s="190"/>
      <c r="X4" s="190"/>
      <c r="Y4" s="190"/>
      <c r="Z4" s="190"/>
      <c r="AA4" s="190"/>
      <c r="AB4" s="190"/>
      <c r="AC4" s="190"/>
      <c r="AD4" s="190"/>
      <c r="AE4" s="190"/>
      <c r="AF4" s="190"/>
      <c r="AG4" s="190"/>
    </row>
    <row r="6" spans="2:34" ht="13.5" customHeight="1" x14ac:dyDescent="0.2">
      <c r="B6" s="457" t="s">
        <v>371</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row>
    <row r="7" spans="2:34"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row>
    <row r="9" spans="2:34" ht="13.8" thickBot="1" x14ac:dyDescent="0.25">
      <c r="B9" s="135" t="s">
        <v>481</v>
      </c>
    </row>
    <row r="10" spans="2:34" ht="45" customHeight="1" thickTop="1" thickBot="1" x14ac:dyDescent="0.25">
      <c r="B10" s="670" t="s">
        <v>482</v>
      </c>
      <c r="C10" s="671"/>
      <c r="D10" s="671"/>
      <c r="E10" s="671"/>
      <c r="F10" s="671"/>
      <c r="G10" s="671"/>
      <c r="H10" s="671"/>
      <c r="I10" s="671"/>
      <c r="J10" s="671"/>
      <c r="K10" s="671"/>
      <c r="L10" s="671"/>
      <c r="M10" s="671"/>
      <c r="N10" s="671"/>
      <c r="O10" s="671"/>
      <c r="P10" s="671"/>
      <c r="Q10" s="671"/>
      <c r="R10" s="671"/>
      <c r="S10" s="671"/>
      <c r="T10" s="671"/>
      <c r="U10" s="671"/>
      <c r="V10" s="671"/>
      <c r="W10" s="672"/>
      <c r="X10" s="626"/>
      <c r="Y10" s="627"/>
      <c r="Z10" s="627"/>
      <c r="AA10" s="627"/>
      <c r="AB10" s="627"/>
      <c r="AC10" s="627"/>
      <c r="AD10" s="673"/>
      <c r="AE10" s="674" t="s">
        <v>33</v>
      </c>
      <c r="AF10" s="674"/>
      <c r="AG10" s="675"/>
      <c r="AH10" s="213"/>
    </row>
    <row r="11" spans="2:34" ht="45" customHeight="1" thickTop="1" x14ac:dyDescent="0.2">
      <c r="B11" s="676" t="s">
        <v>15</v>
      </c>
      <c r="C11" s="677"/>
      <c r="D11" s="677"/>
      <c r="E11" s="677"/>
      <c r="F11" s="677"/>
      <c r="G11" s="677"/>
      <c r="H11" s="677"/>
      <c r="I11" s="677"/>
      <c r="J11" s="677"/>
      <c r="K11" s="677"/>
      <c r="L11" s="677"/>
      <c r="M11" s="677"/>
      <c r="N11" s="677"/>
      <c r="O11" s="677"/>
      <c r="P11" s="677"/>
      <c r="Q11" s="677"/>
      <c r="R11" s="677"/>
      <c r="S11" s="677"/>
      <c r="T11" s="677"/>
      <c r="U11" s="677"/>
      <c r="V11" s="677"/>
      <c r="W11" s="678"/>
      <c r="X11" s="679" t="str">
        <f>IF(X10&gt;=2,"算定可","算定不可")</f>
        <v>算定不可</v>
      </c>
      <c r="Y11" s="679"/>
      <c r="Z11" s="679"/>
      <c r="AA11" s="679"/>
      <c r="AB11" s="679"/>
      <c r="AC11" s="679"/>
      <c r="AD11" s="679"/>
      <c r="AE11" s="679"/>
      <c r="AF11" s="679"/>
      <c r="AG11" s="680"/>
    </row>
    <row r="12" spans="2:34" ht="45" customHeight="1" thickBot="1" x14ac:dyDescent="0.25">
      <c r="B12" s="509" t="s">
        <v>16</v>
      </c>
      <c r="C12" s="510"/>
      <c r="D12" s="510"/>
      <c r="E12" s="510"/>
      <c r="F12" s="510"/>
      <c r="G12" s="510"/>
      <c r="H12" s="510"/>
      <c r="I12" s="510"/>
      <c r="J12" s="510"/>
      <c r="K12" s="510"/>
      <c r="L12" s="510"/>
      <c r="M12" s="510"/>
      <c r="N12" s="510"/>
      <c r="O12" s="510"/>
      <c r="P12" s="510"/>
      <c r="Q12" s="510"/>
      <c r="R12" s="510"/>
      <c r="S12" s="510"/>
      <c r="T12" s="510"/>
      <c r="U12" s="510"/>
      <c r="V12" s="510"/>
      <c r="W12" s="510"/>
      <c r="X12" s="511">
        <f>IF(施設区分!Q13&gt;=70,IF(X10&gt;1.9,3,0),IF(X10&gt;1.9,6,0))</f>
        <v>0</v>
      </c>
      <c r="Y12" s="512"/>
      <c r="Z12" s="512"/>
      <c r="AA12" s="512"/>
      <c r="AB12" s="512"/>
      <c r="AC12" s="512"/>
      <c r="AD12" s="512"/>
      <c r="AE12" s="512"/>
      <c r="AF12" s="512"/>
      <c r="AG12" s="513"/>
    </row>
    <row r="14" spans="2:34" x14ac:dyDescent="0.2">
      <c r="B14" s="135" t="s">
        <v>28</v>
      </c>
    </row>
    <row r="15" spans="2:34" x14ac:dyDescent="0.2">
      <c r="C15" s="135" t="s">
        <v>0</v>
      </c>
      <c r="E15" s="135" t="s">
        <v>6</v>
      </c>
    </row>
    <row r="16" spans="2:34" x14ac:dyDescent="0.2">
      <c r="C16" s="135" t="s">
        <v>0</v>
      </c>
      <c r="E16" s="135" t="s">
        <v>483</v>
      </c>
    </row>
    <row r="18" spans="2:34" ht="13.8" thickBot="1" x14ac:dyDescent="0.25"/>
    <row r="19" spans="2:34" ht="30" customHeight="1" x14ac:dyDescent="0.2">
      <c r="B19" s="201" t="s">
        <v>206</v>
      </c>
      <c r="C19" s="202"/>
      <c r="D19" s="202"/>
      <c r="E19" s="202"/>
      <c r="F19" s="202"/>
      <c r="G19" s="202"/>
      <c r="H19" s="202"/>
      <c r="I19" s="202"/>
      <c r="J19" s="202"/>
      <c r="K19" s="202"/>
      <c r="L19" s="202"/>
      <c r="M19" s="202"/>
      <c r="N19" s="202"/>
      <c r="O19" s="202"/>
      <c r="P19" s="202"/>
      <c r="Q19" s="202"/>
      <c r="R19" s="202"/>
      <c r="S19" s="202"/>
      <c r="T19" s="202"/>
      <c r="U19" s="202"/>
      <c r="V19" s="203"/>
      <c r="W19" s="203"/>
      <c r="X19" s="203"/>
      <c r="Y19" s="203"/>
      <c r="Z19" s="203"/>
      <c r="AA19" s="203"/>
      <c r="AB19" s="203"/>
      <c r="AC19" s="203"/>
      <c r="AD19" s="203"/>
      <c r="AE19" s="203"/>
      <c r="AF19" s="203"/>
      <c r="AG19" s="204"/>
      <c r="AH19" s="205"/>
    </row>
    <row r="20" spans="2:34" ht="30" customHeight="1" x14ac:dyDescent="0.2">
      <c r="B20" s="364"/>
      <c r="C20" s="668" t="s">
        <v>403</v>
      </c>
      <c r="D20" s="668"/>
      <c r="E20" s="668"/>
      <c r="F20" s="668"/>
      <c r="G20" s="668"/>
      <c r="H20" s="668"/>
      <c r="I20" s="668"/>
      <c r="J20" s="668"/>
      <c r="K20" s="668"/>
      <c r="L20" s="668"/>
      <c r="M20" s="668"/>
      <c r="N20" s="668"/>
      <c r="O20" s="668"/>
      <c r="P20" s="668"/>
      <c r="Q20" s="668"/>
      <c r="R20" s="668"/>
      <c r="S20" s="668"/>
      <c r="T20" s="668"/>
      <c r="U20" s="668"/>
      <c r="V20" s="668"/>
      <c r="W20" s="668"/>
      <c r="X20" s="668"/>
      <c r="Y20" s="668"/>
      <c r="Z20" s="668"/>
      <c r="AA20" s="668"/>
      <c r="AB20" s="668"/>
      <c r="AC20" s="668"/>
      <c r="AD20" s="668"/>
      <c r="AE20" s="668"/>
      <c r="AF20" s="668"/>
      <c r="AG20" s="669"/>
      <c r="AH20" s="205"/>
    </row>
    <row r="21" spans="2:34" ht="13.2" customHeight="1" x14ac:dyDescent="0.2">
      <c r="B21" s="213"/>
      <c r="C21" s="668"/>
      <c r="D21" s="668"/>
      <c r="E21" s="668"/>
      <c r="F21" s="668"/>
      <c r="G21" s="668"/>
      <c r="H21" s="668"/>
      <c r="I21" s="668"/>
      <c r="J21" s="668"/>
      <c r="K21" s="668"/>
      <c r="L21" s="668"/>
      <c r="M21" s="668"/>
      <c r="N21" s="668"/>
      <c r="O21" s="668"/>
      <c r="P21" s="668"/>
      <c r="Q21" s="668"/>
      <c r="R21" s="668"/>
      <c r="S21" s="668"/>
      <c r="T21" s="668"/>
      <c r="U21" s="668"/>
      <c r="V21" s="668"/>
      <c r="W21" s="668"/>
      <c r="X21" s="668"/>
      <c r="Y21" s="668"/>
      <c r="Z21" s="668"/>
      <c r="AA21" s="668"/>
      <c r="AB21" s="668"/>
      <c r="AC21" s="668"/>
      <c r="AD21" s="668"/>
      <c r="AE21" s="668"/>
      <c r="AF21" s="668"/>
      <c r="AG21" s="669"/>
    </row>
    <row r="22" spans="2:34" ht="13.8" customHeight="1" thickBot="1" x14ac:dyDescent="0.25">
      <c r="B22" s="365"/>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8"/>
    </row>
    <row r="27" spans="2:34" x14ac:dyDescent="0.2">
      <c r="V27" s="195"/>
      <c r="W27" s="195"/>
      <c r="X27" s="195"/>
      <c r="Y27" s="195"/>
      <c r="Z27" s="195"/>
      <c r="AA27" s="195"/>
      <c r="AB27" s="195"/>
      <c r="AC27" s="195"/>
      <c r="AD27" s="195"/>
      <c r="AE27" s="195"/>
      <c r="AF27" s="195"/>
    </row>
    <row r="28" spans="2:34" x14ac:dyDescent="0.2">
      <c r="V28" s="195"/>
      <c r="W28" s="195"/>
      <c r="X28" s="195"/>
      <c r="Y28" s="195"/>
      <c r="Z28" s="195"/>
      <c r="AA28" s="195"/>
      <c r="AB28" s="195"/>
      <c r="AC28" s="195"/>
      <c r="AD28" s="195"/>
      <c r="AE28" s="195"/>
      <c r="AF28" s="195"/>
    </row>
    <row r="29" spans="2:34" x14ac:dyDescent="0.2">
      <c r="V29" s="195"/>
      <c r="W29" s="195"/>
      <c r="X29" s="195"/>
      <c r="Y29" s="195"/>
      <c r="Z29" s="195"/>
      <c r="AA29" s="195"/>
      <c r="AB29" s="195"/>
      <c r="AC29" s="195"/>
      <c r="AD29" s="195"/>
      <c r="AE29" s="195"/>
      <c r="AF29" s="195"/>
    </row>
    <row r="30" spans="2:34" x14ac:dyDescent="0.2">
      <c r="V30" s="195"/>
      <c r="W30" s="195"/>
      <c r="X30" s="195"/>
      <c r="Y30" s="195" t="s">
        <v>31</v>
      </c>
      <c r="Z30" s="195" t="s">
        <v>32</v>
      </c>
      <c r="AA30" s="195"/>
      <c r="AB30" s="195"/>
      <c r="AC30" s="195"/>
      <c r="AD30" s="195"/>
      <c r="AE30" s="195"/>
      <c r="AF30" s="195"/>
    </row>
    <row r="31" spans="2:34" x14ac:dyDescent="0.2">
      <c r="V31" s="195"/>
      <c r="W31" s="195"/>
      <c r="X31" s="195"/>
      <c r="Y31" s="195"/>
      <c r="Z31" s="195"/>
      <c r="AA31" s="195"/>
      <c r="AB31" s="195"/>
      <c r="AC31" s="195"/>
      <c r="AD31" s="195"/>
      <c r="AE31" s="195"/>
      <c r="AF31" s="195"/>
    </row>
  </sheetData>
  <sheetProtection algorithmName="SHA-512" hashValue="WH1AKSTH2+meH10Y+YdXPf7u7EJ7J4sntKlZc7t9yg0rB2TUTUClrMRuxuCOos4oQKRDFEVDXV3M9dq1q7XHYA==" saltValue="gJdxn2plpb5QXWNflTDMuw==" spinCount="100000" sheet="1" selectLockedCells="1"/>
  <mergeCells count="10">
    <mergeCell ref="C20:AG22"/>
    <mergeCell ref="B12:W12"/>
    <mergeCell ref="X12:AG12"/>
    <mergeCell ref="B2:M4"/>
    <mergeCell ref="B6:AG7"/>
    <mergeCell ref="B10:W10"/>
    <mergeCell ref="X10:AD10"/>
    <mergeCell ref="AE10:AG10"/>
    <mergeCell ref="B11:W11"/>
    <mergeCell ref="X11:AG11"/>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B2:AK20"/>
  <sheetViews>
    <sheetView showGridLines="0" view="pageBreakPreview" zoomScaleNormal="100" workbookViewId="0"/>
  </sheetViews>
  <sheetFormatPr defaultColWidth="9" defaultRowHeight="13.2" x14ac:dyDescent="0.2"/>
  <cols>
    <col min="1" max="28" width="2.44140625" style="135" customWidth="1"/>
    <col min="29" max="29" width="5" style="135" customWidth="1"/>
    <col min="30" max="32" width="2.44140625" style="135" customWidth="1"/>
    <col min="33" max="33" width="4.77734375" style="135" customWidth="1"/>
    <col min="34" max="34" width="2.44140625" style="135" customWidth="1"/>
    <col min="35" max="16384" width="9" style="135"/>
  </cols>
  <sheetData>
    <row r="2" spans="2:37" ht="7.2" customHeight="1" x14ac:dyDescent="0.2">
      <c r="E2" s="342"/>
    </row>
    <row r="3" spans="2:37" ht="6" customHeight="1" thickBot="1" x14ac:dyDescent="0.25"/>
    <row r="4" spans="2:37" ht="15" customHeight="1" x14ac:dyDescent="0.2">
      <c r="B4" s="545" t="s">
        <v>571</v>
      </c>
      <c r="C4" s="449"/>
      <c r="D4" s="449"/>
      <c r="E4" s="449"/>
      <c r="F4" s="449"/>
      <c r="G4" s="449"/>
      <c r="H4" s="449"/>
      <c r="I4" s="449"/>
      <c r="J4" s="449"/>
      <c r="K4" s="449"/>
      <c r="L4" s="449"/>
      <c r="M4" s="450"/>
      <c r="S4" s="189" t="s">
        <v>475</v>
      </c>
      <c r="T4" s="190"/>
      <c r="U4" s="190"/>
      <c r="V4" s="190"/>
      <c r="W4" s="190"/>
      <c r="X4" s="190"/>
      <c r="Y4" s="190"/>
      <c r="Z4" s="190"/>
      <c r="AA4" s="190"/>
      <c r="AB4" s="190"/>
      <c r="AC4" s="190"/>
      <c r="AD4" s="190"/>
      <c r="AE4" s="190"/>
      <c r="AF4" s="190"/>
      <c r="AG4" s="210"/>
    </row>
    <row r="5" spans="2:37" ht="15" customHeight="1" thickBot="1" x14ac:dyDescent="0.25">
      <c r="B5" s="451"/>
      <c r="C5" s="452"/>
      <c r="D5" s="452"/>
      <c r="E5" s="452"/>
      <c r="F5" s="452"/>
      <c r="G5" s="452"/>
      <c r="H5" s="452"/>
      <c r="I5" s="452"/>
      <c r="J5" s="452"/>
      <c r="K5" s="452"/>
      <c r="L5" s="452"/>
      <c r="M5" s="453"/>
      <c r="S5" s="338" t="s">
        <v>572</v>
      </c>
      <c r="AG5" s="339"/>
    </row>
    <row r="6" spans="2:37" ht="14.25" customHeight="1" thickBot="1" x14ac:dyDescent="0.25">
      <c r="B6" s="454"/>
      <c r="C6" s="455"/>
      <c r="D6" s="455"/>
      <c r="E6" s="455"/>
      <c r="F6" s="455"/>
      <c r="G6" s="455"/>
      <c r="H6" s="455"/>
      <c r="I6" s="455"/>
      <c r="J6" s="455"/>
      <c r="K6" s="455"/>
      <c r="L6" s="455"/>
      <c r="M6" s="456"/>
      <c r="S6" s="347"/>
      <c r="T6" s="190"/>
      <c r="U6" s="190"/>
      <c r="V6" s="190"/>
      <c r="W6" s="190"/>
      <c r="X6" s="190"/>
      <c r="Y6" s="190"/>
      <c r="Z6" s="190"/>
      <c r="AA6" s="190"/>
      <c r="AB6" s="190"/>
      <c r="AC6" s="190"/>
      <c r="AD6" s="190"/>
      <c r="AE6" s="190"/>
      <c r="AF6" s="190"/>
      <c r="AG6" s="190"/>
    </row>
    <row r="8" spans="2:37" x14ac:dyDescent="0.2">
      <c r="B8" s="457" t="s">
        <v>113</v>
      </c>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row>
    <row r="9" spans="2:37" x14ac:dyDescent="0.2">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row>
    <row r="11" spans="2:37" ht="13.8" thickBot="1" x14ac:dyDescent="0.25">
      <c r="B11" s="135" t="s">
        <v>485</v>
      </c>
    </row>
    <row r="12" spans="2:37" ht="93.75" customHeight="1" thickTop="1" thickBot="1" x14ac:dyDescent="0.25">
      <c r="B12" s="579" t="s">
        <v>486</v>
      </c>
      <c r="C12" s="580"/>
      <c r="D12" s="580"/>
      <c r="E12" s="580"/>
      <c r="F12" s="580"/>
      <c r="G12" s="580"/>
      <c r="H12" s="580"/>
      <c r="I12" s="580"/>
      <c r="J12" s="580"/>
      <c r="K12" s="580"/>
      <c r="L12" s="580"/>
      <c r="M12" s="580"/>
      <c r="N12" s="580"/>
      <c r="O12" s="580"/>
      <c r="P12" s="580"/>
      <c r="Q12" s="580"/>
      <c r="R12" s="580"/>
      <c r="S12" s="580"/>
      <c r="T12" s="580"/>
      <c r="U12" s="580"/>
      <c r="V12" s="580"/>
      <c r="W12" s="581"/>
      <c r="X12" s="582"/>
      <c r="Y12" s="583"/>
      <c r="Z12" s="583"/>
      <c r="AA12" s="583"/>
      <c r="AB12" s="583"/>
      <c r="AC12" s="583"/>
      <c r="AD12" s="583"/>
      <c r="AE12" s="583"/>
      <c r="AF12" s="583"/>
      <c r="AG12" s="584"/>
      <c r="AI12" s="195"/>
      <c r="AJ12" s="195" t="s">
        <v>255</v>
      </c>
      <c r="AK12" s="195"/>
    </row>
    <row r="13" spans="2:37" ht="40.5" customHeight="1" thickTop="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507" t="str">
        <f>IF(X12="行っている","算定可","算定不可")</f>
        <v>算定不可</v>
      </c>
      <c r="Y13" s="507"/>
      <c r="Z13" s="507"/>
      <c r="AA13" s="507"/>
      <c r="AB13" s="507"/>
      <c r="AC13" s="507"/>
      <c r="AD13" s="507"/>
      <c r="AE13" s="507"/>
      <c r="AF13" s="507"/>
      <c r="AG13" s="508"/>
      <c r="AI13" s="195"/>
      <c r="AJ13" s="195" t="s">
        <v>274</v>
      </c>
      <c r="AK13" s="195"/>
    </row>
    <row r="14" spans="2:37"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IF(X13="算定可",10,0)</f>
        <v>0</v>
      </c>
      <c r="Y14" s="512"/>
      <c r="Z14" s="512"/>
      <c r="AA14" s="512"/>
      <c r="AB14" s="512"/>
      <c r="AC14" s="512"/>
      <c r="AD14" s="512"/>
      <c r="AE14" s="512"/>
      <c r="AF14" s="512"/>
      <c r="AG14" s="513"/>
      <c r="AI14" s="195"/>
      <c r="AJ14" s="195" t="s">
        <v>275</v>
      </c>
      <c r="AK14" s="195"/>
    </row>
    <row r="15" spans="2:37" ht="5.4" customHeight="1" x14ac:dyDescent="0.2">
      <c r="B15" s="188"/>
      <c r="C15" s="188"/>
      <c r="D15" s="188"/>
      <c r="E15" s="188"/>
      <c r="F15" s="188"/>
      <c r="G15" s="188"/>
      <c r="H15" s="188"/>
      <c r="I15" s="188"/>
      <c r="J15" s="188"/>
      <c r="K15" s="188"/>
      <c r="L15" s="188"/>
      <c r="M15" s="188"/>
      <c r="N15" s="188"/>
      <c r="O15" s="188"/>
      <c r="P15" s="188"/>
      <c r="Q15" s="188"/>
      <c r="R15" s="188"/>
      <c r="S15" s="188"/>
      <c r="T15" s="188"/>
      <c r="U15" s="188"/>
      <c r="V15" s="188"/>
      <c r="W15" s="188"/>
      <c r="X15" s="348"/>
      <c r="Y15" s="348"/>
      <c r="Z15" s="348"/>
      <c r="AA15" s="348"/>
      <c r="AB15" s="348"/>
      <c r="AC15" s="348"/>
      <c r="AD15" s="348"/>
      <c r="AE15" s="348"/>
      <c r="AF15" s="348"/>
      <c r="AG15" s="348"/>
      <c r="AI15" s="195"/>
      <c r="AJ15" s="195"/>
      <c r="AK15" s="195"/>
    </row>
    <row r="16" spans="2:37" x14ac:dyDescent="0.2">
      <c r="B16" s="135" t="s">
        <v>28</v>
      </c>
      <c r="AI16" s="195"/>
      <c r="AJ16" s="195"/>
      <c r="AK16" s="195"/>
    </row>
    <row r="17" spans="2:37" x14ac:dyDescent="0.2">
      <c r="C17" s="135" t="s">
        <v>0</v>
      </c>
      <c r="E17" s="135" t="s">
        <v>4</v>
      </c>
      <c r="AI17" s="195"/>
      <c r="AJ17" s="195"/>
      <c r="AK17" s="195"/>
    </row>
    <row r="18" spans="2:37" ht="13.8" thickBot="1" x14ac:dyDescent="0.25">
      <c r="D18" s="349"/>
      <c r="AI18" s="195"/>
      <c r="AJ18" s="195"/>
      <c r="AK18" s="195"/>
    </row>
    <row r="19" spans="2:37" ht="30" customHeight="1" x14ac:dyDescent="0.2">
      <c r="B19" s="201" t="s">
        <v>206</v>
      </c>
      <c r="C19" s="202"/>
      <c r="D19" s="202"/>
      <c r="E19" s="202"/>
      <c r="F19" s="202"/>
      <c r="G19" s="202"/>
      <c r="H19" s="202"/>
      <c r="I19" s="202"/>
      <c r="J19" s="202"/>
      <c r="K19" s="202"/>
      <c r="L19" s="202"/>
      <c r="M19" s="202"/>
      <c r="N19" s="202"/>
      <c r="O19" s="202"/>
      <c r="P19" s="202"/>
      <c r="Q19" s="202"/>
      <c r="R19" s="202"/>
      <c r="S19" s="202"/>
      <c r="T19" s="202"/>
      <c r="U19" s="202"/>
      <c r="V19" s="203"/>
      <c r="W19" s="203"/>
      <c r="X19" s="203"/>
      <c r="Y19" s="203"/>
      <c r="Z19" s="203"/>
      <c r="AA19" s="203"/>
      <c r="AB19" s="203"/>
      <c r="AC19" s="203"/>
      <c r="AD19" s="203"/>
      <c r="AE19" s="203"/>
      <c r="AF19" s="203"/>
      <c r="AG19" s="204"/>
      <c r="AH19" s="205"/>
    </row>
    <row r="20" spans="2:37" ht="30" customHeight="1" thickBot="1" x14ac:dyDescent="0.25">
      <c r="B20" s="206"/>
      <c r="C20" s="207" t="s">
        <v>144</v>
      </c>
      <c r="D20" s="207"/>
      <c r="E20" s="207" t="s">
        <v>208</v>
      </c>
      <c r="F20" s="207"/>
      <c r="G20" s="207"/>
      <c r="H20" s="207"/>
      <c r="I20" s="207"/>
      <c r="J20" s="207"/>
      <c r="K20" s="207"/>
      <c r="L20" s="207"/>
      <c r="M20" s="207"/>
      <c r="N20" s="207"/>
      <c r="O20" s="207"/>
      <c r="P20" s="207"/>
      <c r="Q20" s="207"/>
      <c r="R20" s="207"/>
      <c r="S20" s="207"/>
      <c r="T20" s="207"/>
      <c r="U20" s="207"/>
      <c r="V20" s="208"/>
      <c r="W20" s="208"/>
      <c r="X20" s="208"/>
      <c r="Y20" s="208"/>
      <c r="Z20" s="208"/>
      <c r="AA20" s="208"/>
      <c r="AB20" s="208"/>
      <c r="AC20" s="208"/>
      <c r="AD20" s="208"/>
      <c r="AE20" s="208"/>
      <c r="AF20" s="208"/>
      <c r="AG20" s="209"/>
      <c r="AH20" s="205"/>
    </row>
  </sheetData>
  <sheetProtection algorithmName="SHA-512" hashValue="5ImNpA2X1PIWhH+IzVQzVEDJboxK7bAifbV15Sd98wdaOAn+RzXFZidIwhIOJwhI2fchpsgr04heG4ByInG8GA==" saltValue="DH6dye/HyqKzgRXiZ49MaQ==" spinCount="100000" sheet="1" selectLockedCells="1"/>
  <mergeCells count="8">
    <mergeCell ref="B4:M6"/>
    <mergeCell ref="B14:W14"/>
    <mergeCell ref="B8:AG9"/>
    <mergeCell ref="B12:W12"/>
    <mergeCell ref="X12:AG12"/>
    <mergeCell ref="B13:W13"/>
    <mergeCell ref="X13:AG13"/>
    <mergeCell ref="X14:AG14"/>
  </mergeCells>
  <phoneticPr fontId="2"/>
  <dataValidations count="1">
    <dataValidation type="list" allowBlank="1" showInputMessage="1" showErrorMessage="1" sqref="X12:AG12" xr:uid="{00000000-0002-0000-1900-000000000000}">
      <formula1>$AJ$12:$AJ$14</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B2:AH21"/>
  <sheetViews>
    <sheetView showGridLines="0" view="pageBreakPreview" zoomScaleNormal="100" zoomScaleSheetLayoutView="100" workbookViewId="0"/>
  </sheetViews>
  <sheetFormatPr defaultColWidth="9" defaultRowHeight="13.2" x14ac:dyDescent="0.2"/>
  <cols>
    <col min="1" max="28" width="2.44140625" style="135" customWidth="1"/>
    <col min="29" max="29" width="5" style="135" customWidth="1"/>
    <col min="30" max="32" width="2.44140625" style="135" customWidth="1"/>
    <col min="33" max="33" width="4.77734375" style="135" customWidth="1"/>
    <col min="34" max="34" width="2.44140625" style="135" customWidth="1"/>
    <col min="35" max="16384" width="9" style="135"/>
  </cols>
  <sheetData>
    <row r="2" spans="2:34" ht="7.2" customHeight="1" x14ac:dyDescent="0.2">
      <c r="E2" s="342"/>
    </row>
    <row r="3" spans="2:34" ht="6" customHeight="1" thickBot="1" x14ac:dyDescent="0.25"/>
    <row r="4" spans="2:34" ht="15" customHeight="1" x14ac:dyDescent="0.2">
      <c r="B4" s="545" t="s">
        <v>573</v>
      </c>
      <c r="C4" s="449"/>
      <c r="D4" s="449"/>
      <c r="E4" s="449"/>
      <c r="F4" s="449"/>
      <c r="G4" s="449"/>
      <c r="H4" s="449"/>
      <c r="I4" s="449"/>
      <c r="J4" s="449"/>
      <c r="K4" s="449"/>
      <c r="L4" s="449"/>
      <c r="M4" s="450"/>
      <c r="S4" s="189" t="s">
        <v>475</v>
      </c>
      <c r="T4" s="190"/>
      <c r="U4" s="190"/>
      <c r="V4" s="190"/>
      <c r="W4" s="190"/>
      <c r="X4" s="190"/>
      <c r="Y4" s="190"/>
      <c r="Z4" s="190"/>
      <c r="AA4" s="190"/>
      <c r="AB4" s="190"/>
      <c r="AC4" s="190"/>
      <c r="AD4" s="190"/>
      <c r="AE4" s="190"/>
      <c r="AF4" s="190"/>
      <c r="AG4" s="210"/>
    </row>
    <row r="5" spans="2:34" ht="15" customHeight="1" thickBot="1" x14ac:dyDescent="0.25">
      <c r="B5" s="451"/>
      <c r="C5" s="452"/>
      <c r="D5" s="452"/>
      <c r="E5" s="452"/>
      <c r="F5" s="452"/>
      <c r="G5" s="452"/>
      <c r="H5" s="452"/>
      <c r="I5" s="452"/>
      <c r="J5" s="452"/>
      <c r="K5" s="452"/>
      <c r="L5" s="452"/>
      <c r="M5" s="453"/>
      <c r="S5" s="338" t="s">
        <v>574</v>
      </c>
      <c r="AG5" s="339"/>
    </row>
    <row r="6" spans="2:34" ht="13.95" customHeight="1" thickBot="1" x14ac:dyDescent="0.25">
      <c r="B6" s="454"/>
      <c r="C6" s="455"/>
      <c r="D6" s="455"/>
      <c r="E6" s="455"/>
      <c r="F6" s="455"/>
      <c r="G6" s="455"/>
      <c r="H6" s="455"/>
      <c r="I6" s="455"/>
      <c r="J6" s="455"/>
      <c r="K6" s="455"/>
      <c r="L6" s="455"/>
      <c r="M6" s="456"/>
      <c r="S6" s="347"/>
      <c r="T6" s="190"/>
      <c r="U6" s="190"/>
      <c r="V6" s="190"/>
      <c r="W6" s="190"/>
      <c r="X6" s="190"/>
      <c r="Y6" s="190"/>
      <c r="Z6" s="190"/>
      <c r="AA6" s="190"/>
      <c r="AB6" s="190"/>
      <c r="AC6" s="190"/>
      <c r="AD6" s="190"/>
      <c r="AE6" s="190"/>
      <c r="AF6" s="190"/>
      <c r="AG6" s="190"/>
    </row>
    <row r="8" spans="2:34" x14ac:dyDescent="0.2">
      <c r="B8" s="457" t="s">
        <v>113</v>
      </c>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row>
    <row r="9" spans="2:34" x14ac:dyDescent="0.2">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row>
    <row r="11" spans="2:34" ht="13.8" thickBot="1" x14ac:dyDescent="0.25">
      <c r="B11" s="135" t="s">
        <v>487</v>
      </c>
      <c r="AE11" s="318"/>
      <c r="AF11" s="318"/>
      <c r="AG11" s="318"/>
    </row>
    <row r="12" spans="2:34" ht="63" customHeight="1" thickTop="1" thickBot="1" x14ac:dyDescent="0.25">
      <c r="B12" s="579" t="s">
        <v>318</v>
      </c>
      <c r="C12" s="580"/>
      <c r="D12" s="580"/>
      <c r="E12" s="580"/>
      <c r="F12" s="580"/>
      <c r="G12" s="580"/>
      <c r="H12" s="580"/>
      <c r="I12" s="580"/>
      <c r="J12" s="580"/>
      <c r="K12" s="580"/>
      <c r="L12" s="580"/>
      <c r="M12" s="580"/>
      <c r="N12" s="580"/>
      <c r="O12" s="580"/>
      <c r="P12" s="580"/>
      <c r="Q12" s="580"/>
      <c r="R12" s="580"/>
      <c r="S12" s="580"/>
      <c r="T12" s="580"/>
      <c r="U12" s="580"/>
      <c r="V12" s="580"/>
      <c r="W12" s="581"/>
      <c r="X12" s="626"/>
      <c r="Y12" s="627"/>
      <c r="Z12" s="627"/>
      <c r="AA12" s="627"/>
      <c r="AB12" s="627"/>
      <c r="AC12" s="627"/>
      <c r="AD12" s="673"/>
      <c r="AE12" s="681" t="s">
        <v>3</v>
      </c>
      <c r="AF12" s="682"/>
      <c r="AG12" s="682"/>
      <c r="AH12" s="213"/>
    </row>
    <row r="13" spans="2:34" ht="40.5" customHeight="1" thickTop="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624" t="str">
        <f>IF(X12&gt;=7,"算定可","算定不可")</f>
        <v>算定不可</v>
      </c>
      <c r="Y13" s="624"/>
      <c r="Z13" s="624"/>
      <c r="AA13" s="624"/>
      <c r="AB13" s="624"/>
      <c r="AC13" s="624"/>
      <c r="AD13" s="624"/>
      <c r="AE13" s="507"/>
      <c r="AF13" s="507"/>
      <c r="AG13" s="508"/>
    </row>
    <row r="14" spans="2:34"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IF(X13="算定可",8,0)</f>
        <v>0</v>
      </c>
      <c r="Y14" s="512"/>
      <c r="Z14" s="512"/>
      <c r="AA14" s="512"/>
      <c r="AB14" s="512"/>
      <c r="AC14" s="512"/>
      <c r="AD14" s="512"/>
      <c r="AE14" s="512"/>
      <c r="AF14" s="512"/>
      <c r="AG14" s="513"/>
    </row>
    <row r="15" spans="2:34" ht="17.25" customHeight="1" x14ac:dyDescent="0.2">
      <c r="B15" s="188"/>
      <c r="C15" s="188"/>
      <c r="D15" s="188"/>
      <c r="E15" s="188"/>
      <c r="F15" s="188"/>
      <c r="G15" s="188"/>
      <c r="H15" s="188"/>
      <c r="I15" s="188"/>
      <c r="J15" s="188"/>
      <c r="K15" s="188"/>
      <c r="L15" s="188"/>
      <c r="M15" s="188"/>
      <c r="N15" s="188"/>
      <c r="O15" s="188"/>
      <c r="P15" s="188"/>
      <c r="Q15" s="188"/>
      <c r="R15" s="188"/>
      <c r="S15" s="188"/>
      <c r="T15" s="188"/>
      <c r="U15" s="188"/>
      <c r="V15" s="188"/>
      <c r="W15" s="188"/>
      <c r="X15" s="319"/>
      <c r="Y15" s="319"/>
      <c r="Z15" s="319"/>
      <c r="AA15" s="319"/>
      <c r="AB15" s="319"/>
      <c r="AC15" s="319"/>
      <c r="AD15" s="319"/>
      <c r="AE15" s="319"/>
      <c r="AF15" s="319"/>
      <c r="AG15" s="319"/>
    </row>
    <row r="16" spans="2:34" x14ac:dyDescent="0.2">
      <c r="B16" s="135" t="s">
        <v>29</v>
      </c>
    </row>
    <row r="17" spans="2:34" x14ac:dyDescent="0.2">
      <c r="C17" s="135" t="s">
        <v>0</v>
      </c>
      <c r="E17" s="135" t="s">
        <v>4</v>
      </c>
    </row>
    <row r="18" spans="2:34" x14ac:dyDescent="0.2">
      <c r="C18" s="135" t="s">
        <v>51</v>
      </c>
      <c r="E18" s="135" t="s">
        <v>328</v>
      </c>
    </row>
    <row r="19" spans="2:34" ht="13.8" thickBot="1" x14ac:dyDescent="0.25">
      <c r="D19" s="349"/>
    </row>
    <row r="20" spans="2:34" ht="30" customHeight="1" x14ac:dyDescent="0.2">
      <c r="B20" s="201" t="s">
        <v>206</v>
      </c>
      <c r="C20" s="202"/>
      <c r="D20" s="202"/>
      <c r="E20" s="202"/>
      <c r="F20" s="202"/>
      <c r="G20" s="202"/>
      <c r="H20" s="202"/>
      <c r="I20" s="202"/>
      <c r="J20" s="202"/>
      <c r="K20" s="202"/>
      <c r="L20" s="202"/>
      <c r="M20" s="202"/>
      <c r="N20" s="202"/>
      <c r="O20" s="202"/>
      <c r="P20" s="202"/>
      <c r="Q20" s="202"/>
      <c r="R20" s="202"/>
      <c r="S20" s="202"/>
      <c r="T20" s="202"/>
      <c r="U20" s="202"/>
      <c r="V20" s="203"/>
      <c r="W20" s="203"/>
      <c r="X20" s="203"/>
      <c r="Y20" s="203"/>
      <c r="Z20" s="203"/>
      <c r="AA20" s="203"/>
      <c r="AB20" s="203"/>
      <c r="AC20" s="203"/>
      <c r="AD20" s="203"/>
      <c r="AE20" s="203"/>
      <c r="AF20" s="203"/>
      <c r="AG20" s="204"/>
      <c r="AH20" s="205"/>
    </row>
    <row r="21" spans="2:34" ht="30" customHeight="1" thickBot="1" x14ac:dyDescent="0.25">
      <c r="B21" s="206"/>
      <c r="C21" s="207" t="s">
        <v>144</v>
      </c>
      <c r="D21" s="207"/>
      <c r="E21" s="207" t="s">
        <v>207</v>
      </c>
      <c r="F21" s="207"/>
      <c r="G21" s="207"/>
      <c r="H21" s="207"/>
      <c r="I21" s="207"/>
      <c r="J21" s="207"/>
      <c r="K21" s="207"/>
      <c r="L21" s="207"/>
      <c r="M21" s="207"/>
      <c r="N21" s="207"/>
      <c r="O21" s="207"/>
      <c r="P21" s="207"/>
      <c r="Q21" s="207"/>
      <c r="R21" s="207"/>
      <c r="S21" s="207"/>
      <c r="T21" s="207"/>
      <c r="U21" s="207"/>
      <c r="V21" s="208"/>
      <c r="W21" s="208"/>
      <c r="X21" s="208"/>
      <c r="Y21" s="208"/>
      <c r="Z21" s="208"/>
      <c r="AA21" s="208"/>
      <c r="AB21" s="208"/>
      <c r="AC21" s="208"/>
      <c r="AD21" s="208"/>
      <c r="AE21" s="208"/>
      <c r="AF21" s="208"/>
      <c r="AG21" s="209"/>
      <c r="AH21" s="205"/>
    </row>
  </sheetData>
  <sheetProtection algorithmName="SHA-512" hashValue="DSDs9R8UmqThQi8uz01Fq7OR/Ip017lt6XFJHBZ7BXGM2ny9AzgMGfEhYFUJi4PC792QXRr8wOwPICjWYOdaJg==" saltValue="UuQMXY0IWLlRj8liNd4VUA==" spinCount="100000" sheet="1" selectLockedCells="1"/>
  <mergeCells count="9">
    <mergeCell ref="B13:W13"/>
    <mergeCell ref="X13:AG13"/>
    <mergeCell ref="X12:AD12"/>
    <mergeCell ref="B4:M6"/>
    <mergeCell ref="B14:W14"/>
    <mergeCell ref="B8:AG9"/>
    <mergeCell ref="B12:W12"/>
    <mergeCell ref="AE12:AG12"/>
    <mergeCell ref="X14:AG14"/>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B1:AI22"/>
  <sheetViews>
    <sheetView showGridLines="0" view="pageBreakPreview" zoomScaleNormal="100" workbookViewId="0"/>
  </sheetViews>
  <sheetFormatPr defaultColWidth="9" defaultRowHeight="13.2" x14ac:dyDescent="0.2"/>
  <cols>
    <col min="1" max="34" width="2.44140625" style="135" customWidth="1"/>
    <col min="35" max="35" width="2.33203125" style="135" customWidth="1"/>
    <col min="36" max="16384" width="9" style="135"/>
  </cols>
  <sheetData>
    <row r="1" spans="2:35" ht="13.8" thickBot="1" x14ac:dyDescent="0.25"/>
    <row r="2" spans="2:35" ht="15" customHeight="1" x14ac:dyDescent="0.2">
      <c r="B2" s="545" t="s">
        <v>575</v>
      </c>
      <c r="C2" s="449"/>
      <c r="D2" s="449"/>
      <c r="E2" s="449"/>
      <c r="F2" s="449"/>
      <c r="G2" s="449"/>
      <c r="H2" s="449"/>
      <c r="I2" s="449"/>
      <c r="J2" s="449"/>
      <c r="K2" s="449"/>
      <c r="L2" s="449"/>
      <c r="M2" s="450"/>
      <c r="Q2" s="316" t="s">
        <v>545</v>
      </c>
      <c r="R2" s="190"/>
      <c r="S2" s="190"/>
      <c r="T2" s="190"/>
      <c r="U2" s="190"/>
      <c r="V2" s="190"/>
      <c r="W2" s="190"/>
      <c r="X2" s="190"/>
      <c r="Y2" s="190"/>
      <c r="Z2" s="190"/>
      <c r="AA2" s="190"/>
      <c r="AB2" s="190"/>
      <c r="AC2" s="190"/>
      <c r="AD2" s="190"/>
      <c r="AE2" s="190"/>
      <c r="AF2" s="190"/>
      <c r="AG2" s="190"/>
      <c r="AH2" s="190"/>
      <c r="AI2" s="210"/>
    </row>
    <row r="3" spans="2:35" ht="15" customHeight="1" thickBot="1" x14ac:dyDescent="0.25">
      <c r="B3" s="451"/>
      <c r="C3" s="452"/>
      <c r="D3" s="452"/>
      <c r="E3" s="452"/>
      <c r="F3" s="452"/>
      <c r="G3" s="452"/>
      <c r="H3" s="452"/>
      <c r="I3" s="452"/>
      <c r="J3" s="452"/>
      <c r="K3" s="452"/>
      <c r="L3" s="452"/>
      <c r="M3" s="453"/>
      <c r="Q3" s="193" t="s">
        <v>576</v>
      </c>
      <c r="R3" s="194"/>
      <c r="S3" s="194"/>
      <c r="T3" s="194"/>
      <c r="U3" s="194"/>
      <c r="AC3" s="194"/>
      <c r="AD3" s="194"/>
      <c r="AE3" s="194"/>
      <c r="AF3" s="194"/>
      <c r="AG3" s="194"/>
      <c r="AH3" s="194"/>
      <c r="AI3" s="211"/>
    </row>
    <row r="4" spans="2:35" ht="13.5" customHeight="1" thickBot="1" x14ac:dyDescent="0.25">
      <c r="B4" s="454"/>
      <c r="C4" s="455"/>
      <c r="D4" s="455"/>
      <c r="E4" s="455"/>
      <c r="F4" s="455"/>
      <c r="G4" s="455"/>
      <c r="H4" s="455"/>
      <c r="I4" s="455"/>
      <c r="J4" s="455"/>
      <c r="K4" s="455"/>
      <c r="L4" s="455"/>
      <c r="M4" s="456"/>
      <c r="U4" s="212" t="s">
        <v>104</v>
      </c>
      <c r="V4" s="190"/>
      <c r="W4" s="190"/>
      <c r="X4" s="190"/>
      <c r="Y4" s="190"/>
      <c r="Z4" s="190"/>
      <c r="AA4" s="190"/>
      <c r="AB4" s="190"/>
    </row>
    <row r="6" spans="2:35" ht="13.5" customHeight="1" x14ac:dyDescent="0.2">
      <c r="B6" s="457" t="s">
        <v>36</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row>
    <row r="7" spans="2:35"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row>
    <row r="9" spans="2:35" x14ac:dyDescent="0.2">
      <c r="B9" s="135" t="s">
        <v>30</v>
      </c>
    </row>
    <row r="10" spans="2:35" ht="13.8" thickBot="1" x14ac:dyDescent="0.25"/>
    <row r="11" spans="2:35" ht="40.5" customHeight="1" x14ac:dyDescent="0.2">
      <c r="B11" s="524" t="s">
        <v>1</v>
      </c>
      <c r="C11" s="525"/>
      <c r="D11" s="630" t="s">
        <v>490</v>
      </c>
      <c r="E11" s="630"/>
      <c r="F11" s="630"/>
      <c r="G11" s="630"/>
      <c r="H11" s="630"/>
      <c r="I11" s="630"/>
      <c r="J11" s="630"/>
      <c r="K11" s="630"/>
      <c r="L11" s="630"/>
      <c r="M11" s="630"/>
      <c r="N11" s="630"/>
      <c r="O11" s="630"/>
      <c r="P11" s="630"/>
      <c r="Q11" s="630"/>
      <c r="R11" s="630"/>
      <c r="S11" s="630"/>
      <c r="T11" s="630"/>
      <c r="U11" s="630"/>
      <c r="V11" s="630"/>
      <c r="W11" s="631"/>
      <c r="X11" s="554">
        <f>'2-14 別添1'!C55</f>
        <v>0</v>
      </c>
      <c r="Y11" s="554"/>
      <c r="Z11" s="554"/>
      <c r="AA11" s="554"/>
      <c r="AB11" s="554"/>
      <c r="AC11" s="554"/>
      <c r="AD11" s="554"/>
      <c r="AE11" s="683" t="s">
        <v>7</v>
      </c>
      <c r="AF11" s="684"/>
      <c r="AG11" s="685"/>
      <c r="AH11" s="213"/>
    </row>
    <row r="12" spans="2:35" ht="40.5" customHeight="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679" t="str">
        <f>IF(X11&gt;=1,"算定可","算定不可")</f>
        <v>算定不可</v>
      </c>
      <c r="Y12" s="679"/>
      <c r="Z12" s="679"/>
      <c r="AA12" s="679"/>
      <c r="AB12" s="679"/>
      <c r="AC12" s="679"/>
      <c r="AD12" s="679"/>
      <c r="AE12" s="679"/>
      <c r="AF12" s="679"/>
      <c r="AG12" s="680"/>
    </row>
    <row r="13" spans="2:35" ht="40.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IF(X11&gt;=10,8,IF(X11&gt;=1,4,))</f>
        <v>0</v>
      </c>
      <c r="Y13" s="512"/>
      <c r="Z13" s="512"/>
      <c r="AA13" s="512"/>
      <c r="AB13" s="512"/>
      <c r="AC13" s="512"/>
      <c r="AD13" s="512"/>
      <c r="AE13" s="512"/>
      <c r="AF13" s="512"/>
      <c r="AG13" s="513"/>
    </row>
    <row r="15" spans="2:35" x14ac:dyDescent="0.2">
      <c r="B15" s="135" t="s">
        <v>28</v>
      </c>
    </row>
    <row r="16" spans="2:35" x14ac:dyDescent="0.2">
      <c r="C16" s="135" t="s">
        <v>56</v>
      </c>
      <c r="E16" s="135" t="s">
        <v>497</v>
      </c>
    </row>
    <row r="17" spans="2:34" x14ac:dyDescent="0.2">
      <c r="C17" s="135" t="s">
        <v>56</v>
      </c>
      <c r="E17" s="135" t="s">
        <v>57</v>
      </c>
    </row>
    <row r="18" spans="2:34" x14ac:dyDescent="0.2">
      <c r="D18" s="135" t="s">
        <v>58</v>
      </c>
    </row>
    <row r="19" spans="2:34" x14ac:dyDescent="0.2">
      <c r="C19" s="135" t="s">
        <v>59</v>
      </c>
      <c r="E19" s="135" t="s">
        <v>60</v>
      </c>
    </row>
    <row r="20" spans="2:34" ht="13.8" thickBot="1" x14ac:dyDescent="0.25"/>
    <row r="21" spans="2:34" ht="30" customHeight="1" x14ac:dyDescent="0.2">
      <c r="B21" s="201" t="s">
        <v>206</v>
      </c>
      <c r="C21" s="202"/>
      <c r="D21" s="202"/>
      <c r="E21" s="202"/>
      <c r="F21" s="202"/>
      <c r="G21" s="202"/>
      <c r="H21" s="202"/>
      <c r="I21" s="202"/>
      <c r="J21" s="202"/>
      <c r="K21" s="202"/>
      <c r="L21" s="202"/>
      <c r="M21" s="202"/>
      <c r="N21" s="202"/>
      <c r="O21" s="202"/>
      <c r="P21" s="202"/>
      <c r="Q21" s="202"/>
      <c r="R21" s="202"/>
      <c r="S21" s="202"/>
      <c r="T21" s="202"/>
      <c r="U21" s="202"/>
      <c r="V21" s="203"/>
      <c r="W21" s="203"/>
      <c r="X21" s="203"/>
      <c r="Y21" s="203"/>
      <c r="Z21" s="203"/>
      <c r="AA21" s="203"/>
      <c r="AB21" s="203"/>
      <c r="AC21" s="203"/>
      <c r="AD21" s="203"/>
      <c r="AE21" s="203"/>
      <c r="AF21" s="203"/>
      <c r="AG21" s="204"/>
      <c r="AH21" s="205"/>
    </row>
    <row r="22" spans="2:34" ht="30" customHeight="1" thickBot="1" x14ac:dyDescent="0.25">
      <c r="B22" s="206"/>
      <c r="C22" s="207" t="s">
        <v>144</v>
      </c>
      <c r="D22" s="207"/>
      <c r="E22" s="207" t="s">
        <v>210</v>
      </c>
      <c r="F22" s="207"/>
      <c r="G22" s="207"/>
      <c r="H22" s="207"/>
      <c r="I22" s="207"/>
      <c r="J22" s="207"/>
      <c r="K22" s="207"/>
      <c r="L22" s="207"/>
      <c r="M22" s="207"/>
      <c r="N22" s="207"/>
      <c r="O22" s="207"/>
      <c r="P22" s="207"/>
      <c r="Q22" s="207"/>
      <c r="R22" s="207"/>
      <c r="S22" s="207"/>
      <c r="T22" s="207"/>
      <c r="U22" s="207"/>
      <c r="V22" s="208"/>
      <c r="W22" s="208"/>
      <c r="X22" s="208"/>
      <c r="Y22" s="208"/>
      <c r="Z22" s="208"/>
      <c r="AA22" s="208"/>
      <c r="AB22" s="208"/>
      <c r="AC22" s="208"/>
      <c r="AD22" s="208"/>
      <c r="AE22" s="208"/>
      <c r="AF22" s="208"/>
      <c r="AG22" s="209"/>
      <c r="AH22" s="205"/>
    </row>
  </sheetData>
  <sheetProtection algorithmName="SHA-512" hashValue="kFHPG1W3LavBKY18/wCRMmWMIWaDGgy2qp0jIs4wI2qouO/GelSSDDx3wLW+I3/uUamGDMT7dqQbiWMqmVlbBg==" saltValue="tk3J1B98uyC8U+bkkgmZzQ==" spinCount="100000" sheet="1" selectLockedCells="1"/>
  <mergeCells count="10">
    <mergeCell ref="B13:W13"/>
    <mergeCell ref="B12:W12"/>
    <mergeCell ref="X12:AG12"/>
    <mergeCell ref="X13:AG13"/>
    <mergeCell ref="B2:M4"/>
    <mergeCell ref="X11:AD11"/>
    <mergeCell ref="AE11:AG11"/>
    <mergeCell ref="B11:C11"/>
    <mergeCell ref="D11:W11"/>
    <mergeCell ref="B6:AG7"/>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U77"/>
  <sheetViews>
    <sheetView view="pageBreakPreview" zoomScaleNormal="100" zoomScaleSheetLayoutView="100" workbookViewId="0"/>
  </sheetViews>
  <sheetFormatPr defaultColWidth="8.88671875" defaultRowHeight="13.2" x14ac:dyDescent="0.2"/>
  <cols>
    <col min="1" max="1" width="4.44140625" style="8" customWidth="1"/>
    <col min="2" max="2" width="44.88671875" style="1" customWidth="1"/>
    <col min="3" max="3" width="40.21875" style="1" customWidth="1"/>
    <col min="4" max="8" width="2.44140625" style="1" hidden="1" customWidth="1"/>
    <col min="9" max="10" width="0" style="1" hidden="1" customWidth="1"/>
    <col min="11" max="20" width="8.88671875" style="1"/>
    <col min="21" max="21" width="0" style="1" hidden="1" customWidth="1"/>
    <col min="22" max="16384" width="8.88671875" style="1"/>
  </cols>
  <sheetData>
    <row r="1" spans="1:21" s="46" customFormat="1" ht="16.2" x14ac:dyDescent="0.2">
      <c r="A1" s="3"/>
      <c r="B1" s="85" t="s">
        <v>577</v>
      </c>
    </row>
    <row r="2" spans="1:21" s="46" customFormat="1" ht="17.399999999999999" customHeight="1" x14ac:dyDescent="0.2">
      <c r="A2" s="3"/>
      <c r="B2" s="85" t="s">
        <v>107</v>
      </c>
      <c r="C2" s="49"/>
    </row>
    <row r="3" spans="1:21" s="46" customFormat="1" ht="17.399999999999999" customHeight="1" thickBot="1" x14ac:dyDescent="0.25">
      <c r="A3" s="3"/>
      <c r="B3" s="85"/>
      <c r="C3" s="49"/>
    </row>
    <row r="4" spans="1:21" s="46" customFormat="1" ht="30.6" customHeight="1" thickBot="1" x14ac:dyDescent="0.25">
      <c r="A4" s="55" t="s">
        <v>62</v>
      </c>
      <c r="B4" s="56" t="s">
        <v>171</v>
      </c>
      <c r="C4" s="57" t="s">
        <v>108</v>
      </c>
    </row>
    <row r="5" spans="1:21" ht="30" customHeight="1" thickTop="1" x14ac:dyDescent="0.2">
      <c r="A5" s="62">
        <v>1</v>
      </c>
      <c r="B5" s="63"/>
      <c r="C5" s="179"/>
    </row>
    <row r="6" spans="1:21" ht="30" customHeight="1" x14ac:dyDescent="0.2">
      <c r="A6" s="180">
        <v>2</v>
      </c>
      <c r="B6" s="106"/>
      <c r="C6" s="181"/>
    </row>
    <row r="7" spans="1:21" ht="30" customHeight="1" x14ac:dyDescent="0.2">
      <c r="A7" s="180">
        <v>3</v>
      </c>
      <c r="B7" s="106"/>
      <c r="C7" s="181"/>
    </row>
    <row r="8" spans="1:21" ht="30" customHeight="1" x14ac:dyDescent="0.2">
      <c r="A8" s="180">
        <v>4</v>
      </c>
      <c r="B8" s="106"/>
      <c r="C8" s="181"/>
    </row>
    <row r="9" spans="1:21" ht="30" customHeight="1" x14ac:dyDescent="0.2">
      <c r="A9" s="180">
        <v>5</v>
      </c>
      <c r="B9" s="106"/>
      <c r="C9" s="181"/>
    </row>
    <row r="10" spans="1:21" ht="30" customHeight="1" x14ac:dyDescent="0.2">
      <c r="A10" s="180">
        <v>6</v>
      </c>
      <c r="B10" s="106"/>
      <c r="C10" s="181"/>
    </row>
    <row r="11" spans="1:21" ht="30" customHeight="1" x14ac:dyDescent="0.2">
      <c r="A11" s="180">
        <v>7</v>
      </c>
      <c r="B11" s="106"/>
      <c r="C11" s="181"/>
    </row>
    <row r="12" spans="1:21" ht="30" customHeight="1" x14ac:dyDescent="0.2">
      <c r="A12" s="180">
        <v>8</v>
      </c>
      <c r="B12" s="106"/>
      <c r="C12" s="181"/>
      <c r="U12" s="1">
        <f>IF(N12="週1日以上3日未満配置している",200000,IF(N12="週3日以上7日未満配置している",400000,IF(N12="週7日配置している",600000,0)))</f>
        <v>0</v>
      </c>
    </row>
    <row r="13" spans="1:21" ht="30" customHeight="1" x14ac:dyDescent="0.2">
      <c r="A13" s="180">
        <v>9</v>
      </c>
      <c r="B13" s="106"/>
      <c r="C13" s="181"/>
    </row>
    <row r="14" spans="1:21" ht="30" customHeight="1" x14ac:dyDescent="0.2">
      <c r="A14" s="180">
        <v>10</v>
      </c>
      <c r="B14" s="106"/>
      <c r="C14" s="181"/>
    </row>
    <row r="15" spans="1:21" ht="30" customHeight="1" x14ac:dyDescent="0.2">
      <c r="A15" s="180">
        <v>11</v>
      </c>
      <c r="B15" s="106"/>
      <c r="C15" s="181"/>
    </row>
    <row r="16" spans="1:21" ht="30" customHeight="1" x14ac:dyDescent="0.2">
      <c r="A16" s="180">
        <v>12</v>
      </c>
      <c r="B16" s="106"/>
      <c r="C16" s="181"/>
    </row>
    <row r="17" spans="1:3" ht="30" customHeight="1" x14ac:dyDescent="0.2">
      <c r="A17" s="180">
        <v>13</v>
      </c>
      <c r="B17" s="106"/>
      <c r="C17" s="181"/>
    </row>
    <row r="18" spans="1:3" ht="30" customHeight="1" x14ac:dyDescent="0.2">
      <c r="A18" s="180">
        <v>14</v>
      </c>
      <c r="B18" s="106"/>
      <c r="C18" s="181"/>
    </row>
    <row r="19" spans="1:3" ht="30" customHeight="1" x14ac:dyDescent="0.2">
      <c r="A19" s="180">
        <v>15</v>
      </c>
      <c r="B19" s="106"/>
      <c r="C19" s="181"/>
    </row>
    <row r="20" spans="1:3" ht="30" customHeight="1" x14ac:dyDescent="0.2">
      <c r="A20" s="180">
        <v>16</v>
      </c>
      <c r="B20" s="106"/>
      <c r="C20" s="181"/>
    </row>
    <row r="21" spans="1:3" ht="30" customHeight="1" x14ac:dyDescent="0.2">
      <c r="A21" s="180">
        <v>17</v>
      </c>
      <c r="B21" s="106"/>
      <c r="C21" s="181"/>
    </row>
    <row r="22" spans="1:3" ht="30" customHeight="1" x14ac:dyDescent="0.2">
      <c r="A22" s="180">
        <v>18</v>
      </c>
      <c r="B22" s="106"/>
      <c r="C22" s="181"/>
    </row>
    <row r="23" spans="1:3" ht="30" customHeight="1" x14ac:dyDescent="0.2">
      <c r="A23" s="180">
        <v>19</v>
      </c>
      <c r="B23" s="106"/>
      <c r="C23" s="181"/>
    </row>
    <row r="24" spans="1:3" ht="30" customHeight="1" x14ac:dyDescent="0.2">
      <c r="A24" s="180">
        <v>20</v>
      </c>
      <c r="B24" s="106"/>
      <c r="C24" s="181"/>
    </row>
    <row r="25" spans="1:3" ht="30" customHeight="1" x14ac:dyDescent="0.2">
      <c r="A25" s="180">
        <v>21</v>
      </c>
      <c r="B25" s="106"/>
      <c r="C25" s="181"/>
    </row>
    <row r="26" spans="1:3" ht="30" customHeight="1" x14ac:dyDescent="0.2">
      <c r="A26" s="180">
        <v>22</v>
      </c>
      <c r="B26" s="106"/>
      <c r="C26" s="181"/>
    </row>
    <row r="27" spans="1:3" ht="30" customHeight="1" x14ac:dyDescent="0.2">
      <c r="A27" s="180">
        <v>23</v>
      </c>
      <c r="B27" s="106"/>
      <c r="C27" s="181"/>
    </row>
    <row r="28" spans="1:3" ht="30" customHeight="1" x14ac:dyDescent="0.2">
      <c r="A28" s="180">
        <v>24</v>
      </c>
      <c r="B28" s="106"/>
      <c r="C28" s="181"/>
    </row>
    <row r="29" spans="1:3" ht="30" customHeight="1" x14ac:dyDescent="0.2">
      <c r="A29" s="180">
        <v>25</v>
      </c>
      <c r="B29" s="106"/>
      <c r="C29" s="181"/>
    </row>
    <row r="30" spans="1:3" ht="30" customHeight="1" x14ac:dyDescent="0.2">
      <c r="A30" s="180">
        <v>26</v>
      </c>
      <c r="B30" s="106"/>
      <c r="C30" s="181"/>
    </row>
    <row r="31" spans="1:3" ht="30" customHeight="1" x14ac:dyDescent="0.2">
      <c r="A31" s="180">
        <v>27</v>
      </c>
      <c r="B31" s="106"/>
      <c r="C31" s="181"/>
    </row>
    <row r="32" spans="1:3" ht="30" customHeight="1" x14ac:dyDescent="0.2">
      <c r="A32" s="180">
        <v>28</v>
      </c>
      <c r="B32" s="106"/>
      <c r="C32" s="181"/>
    </row>
    <row r="33" spans="1:3" ht="30" customHeight="1" x14ac:dyDescent="0.2">
      <c r="A33" s="180">
        <v>29</v>
      </c>
      <c r="B33" s="106"/>
      <c r="C33" s="181"/>
    </row>
    <row r="34" spans="1:3" ht="30" customHeight="1" x14ac:dyDescent="0.2">
      <c r="A34" s="180">
        <v>30</v>
      </c>
      <c r="B34" s="106"/>
      <c r="C34" s="181"/>
    </row>
    <row r="35" spans="1:3" ht="30" customHeight="1" x14ac:dyDescent="0.2">
      <c r="A35" s="180">
        <v>31</v>
      </c>
      <c r="B35" s="106"/>
      <c r="C35" s="181"/>
    </row>
    <row r="36" spans="1:3" ht="30" customHeight="1" x14ac:dyDescent="0.2">
      <c r="A36" s="180">
        <v>32</v>
      </c>
      <c r="B36" s="106"/>
      <c r="C36" s="181"/>
    </row>
    <row r="37" spans="1:3" ht="30" customHeight="1" x14ac:dyDescent="0.2">
      <c r="A37" s="180">
        <v>33</v>
      </c>
      <c r="B37" s="106"/>
      <c r="C37" s="181"/>
    </row>
    <row r="38" spans="1:3" ht="30" customHeight="1" x14ac:dyDescent="0.2">
      <c r="A38" s="180">
        <v>34</v>
      </c>
      <c r="B38" s="106"/>
      <c r="C38" s="181"/>
    </row>
    <row r="39" spans="1:3" ht="30" customHeight="1" x14ac:dyDescent="0.2">
      <c r="A39" s="180">
        <v>35</v>
      </c>
      <c r="B39" s="106"/>
      <c r="C39" s="181"/>
    </row>
    <row r="40" spans="1:3" ht="30" customHeight="1" x14ac:dyDescent="0.2">
      <c r="A40" s="180">
        <v>36</v>
      </c>
      <c r="B40" s="106"/>
      <c r="C40" s="181"/>
    </row>
    <row r="41" spans="1:3" ht="30" customHeight="1" x14ac:dyDescent="0.2">
      <c r="A41" s="180">
        <v>37</v>
      </c>
      <c r="B41" s="106"/>
      <c r="C41" s="181"/>
    </row>
    <row r="42" spans="1:3" ht="30" customHeight="1" x14ac:dyDescent="0.2">
      <c r="A42" s="180">
        <v>38</v>
      </c>
      <c r="B42" s="106"/>
      <c r="C42" s="181"/>
    </row>
    <row r="43" spans="1:3" ht="30" customHeight="1" x14ac:dyDescent="0.2">
      <c r="A43" s="180">
        <v>39</v>
      </c>
      <c r="B43" s="106"/>
      <c r="C43" s="181"/>
    </row>
    <row r="44" spans="1:3" ht="30" customHeight="1" x14ac:dyDescent="0.2">
      <c r="A44" s="180">
        <v>40</v>
      </c>
      <c r="B44" s="106"/>
      <c r="C44" s="181"/>
    </row>
    <row r="45" spans="1:3" ht="30" customHeight="1" x14ac:dyDescent="0.2">
      <c r="A45" s="180">
        <v>41</v>
      </c>
      <c r="B45" s="106"/>
      <c r="C45" s="181"/>
    </row>
    <row r="46" spans="1:3" ht="30" customHeight="1" x14ac:dyDescent="0.2">
      <c r="A46" s="180">
        <v>42</v>
      </c>
      <c r="B46" s="106"/>
      <c r="C46" s="181"/>
    </row>
    <row r="47" spans="1:3" ht="30" customHeight="1" x14ac:dyDescent="0.2">
      <c r="A47" s="180">
        <v>43</v>
      </c>
      <c r="B47" s="106"/>
      <c r="C47" s="181"/>
    </row>
    <row r="48" spans="1:3" ht="30" customHeight="1" x14ac:dyDescent="0.2">
      <c r="A48" s="180">
        <v>44</v>
      </c>
      <c r="B48" s="106"/>
      <c r="C48" s="181"/>
    </row>
    <row r="49" spans="1:3" ht="30" customHeight="1" x14ac:dyDescent="0.2">
      <c r="A49" s="180">
        <v>45</v>
      </c>
      <c r="B49" s="106"/>
      <c r="C49" s="181"/>
    </row>
    <row r="50" spans="1:3" ht="30" customHeight="1" x14ac:dyDescent="0.2">
      <c r="A50" s="180">
        <v>46</v>
      </c>
      <c r="B50" s="106"/>
      <c r="C50" s="181"/>
    </row>
    <row r="51" spans="1:3" ht="30" customHeight="1" x14ac:dyDescent="0.2">
      <c r="A51" s="180">
        <v>47</v>
      </c>
      <c r="B51" s="106"/>
      <c r="C51" s="181"/>
    </row>
    <row r="52" spans="1:3" ht="30" customHeight="1" x14ac:dyDescent="0.2">
      <c r="A52" s="180">
        <v>48</v>
      </c>
      <c r="B52" s="106"/>
      <c r="C52" s="181"/>
    </row>
    <row r="53" spans="1:3" ht="30" customHeight="1" x14ac:dyDescent="0.2">
      <c r="A53" s="180">
        <v>49</v>
      </c>
      <c r="B53" s="106"/>
      <c r="C53" s="181"/>
    </row>
    <row r="54" spans="1:3" ht="30" customHeight="1" x14ac:dyDescent="0.2">
      <c r="A54" s="180">
        <v>50</v>
      </c>
      <c r="B54" s="106"/>
      <c r="C54" s="181"/>
    </row>
    <row r="55" spans="1:3" ht="25.2" hidden="1" customHeight="1" x14ac:dyDescent="0.2">
      <c r="C55" s="1">
        <f>COUNTIF(C5:C54,"&lt;&gt;")</f>
        <v>0</v>
      </c>
    </row>
    <row r="56" spans="1:3" ht="51.6" hidden="1" customHeight="1" x14ac:dyDescent="0.2">
      <c r="B56" s="686"/>
      <c r="C56" s="686"/>
    </row>
    <row r="76" spans="9:9" x14ac:dyDescent="0.2">
      <c r="I76" s="1" t="s">
        <v>109</v>
      </c>
    </row>
    <row r="77" spans="9:9" x14ac:dyDescent="0.2">
      <c r="I77" s="1" t="s">
        <v>110</v>
      </c>
    </row>
  </sheetData>
  <mergeCells count="1">
    <mergeCell ref="B56:C56"/>
  </mergeCells>
  <phoneticPr fontId="2"/>
  <dataValidations count="1">
    <dataValidation type="list" allowBlank="1" showInputMessage="1" showErrorMessage="1" sqref="C5:C54" xr:uid="{00000000-0002-0000-1E00-000000000000}">
      <formula1>$I$76:$I$77</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B1:AH31"/>
  <sheetViews>
    <sheetView showGridLines="0" view="pageBreakPreview" zoomScaleNormal="100" workbookViewId="0">
      <selection activeCell="X10" sqref="X10:AG10"/>
    </sheetView>
  </sheetViews>
  <sheetFormatPr defaultColWidth="9" defaultRowHeight="13.2" x14ac:dyDescent="0.2"/>
  <cols>
    <col min="1" max="34" width="2.44140625" style="135" customWidth="1"/>
    <col min="35" max="16384" width="9" style="135"/>
  </cols>
  <sheetData>
    <row r="1" spans="2:33" ht="13.8" thickBot="1" x14ac:dyDescent="0.25"/>
    <row r="2" spans="2:33" ht="15" customHeight="1" x14ac:dyDescent="0.2">
      <c r="B2" s="545" t="s">
        <v>578</v>
      </c>
      <c r="C2" s="449"/>
      <c r="D2" s="449"/>
      <c r="E2" s="449"/>
      <c r="F2" s="449"/>
      <c r="G2" s="449"/>
      <c r="H2" s="449"/>
      <c r="I2" s="449"/>
      <c r="J2" s="449"/>
      <c r="K2" s="449"/>
      <c r="L2" s="449"/>
      <c r="M2" s="450"/>
      <c r="Q2" s="339"/>
      <c r="R2" s="189" t="s">
        <v>480</v>
      </c>
      <c r="S2" s="190"/>
      <c r="T2" s="190"/>
      <c r="U2" s="190"/>
      <c r="V2" s="190"/>
      <c r="W2" s="190"/>
      <c r="X2" s="190"/>
      <c r="Y2" s="190"/>
      <c r="Z2" s="190"/>
      <c r="AA2" s="190"/>
      <c r="AB2" s="190"/>
      <c r="AC2" s="190"/>
      <c r="AD2" s="190"/>
      <c r="AE2" s="190"/>
      <c r="AF2" s="190"/>
      <c r="AG2" s="210"/>
    </row>
    <row r="3" spans="2:33" ht="15" customHeight="1" thickBot="1" x14ac:dyDescent="0.25">
      <c r="B3" s="451"/>
      <c r="C3" s="452"/>
      <c r="D3" s="452"/>
      <c r="E3" s="452"/>
      <c r="F3" s="452"/>
      <c r="G3" s="452"/>
      <c r="H3" s="452"/>
      <c r="I3" s="452"/>
      <c r="J3" s="452"/>
      <c r="K3" s="452"/>
      <c r="L3" s="452"/>
      <c r="M3" s="453"/>
      <c r="Q3" s="339"/>
      <c r="R3" s="362" t="s">
        <v>579</v>
      </c>
      <c r="AG3" s="339"/>
    </row>
    <row r="4" spans="2:33" ht="13.5" customHeight="1" thickBot="1" x14ac:dyDescent="0.25">
      <c r="B4" s="454"/>
      <c r="C4" s="455"/>
      <c r="D4" s="455"/>
      <c r="E4" s="455"/>
      <c r="F4" s="455"/>
      <c r="G4" s="455"/>
      <c r="H4" s="455"/>
      <c r="I4" s="455"/>
      <c r="J4" s="455"/>
      <c r="K4" s="455"/>
      <c r="L4" s="455"/>
      <c r="M4" s="456"/>
      <c r="O4" s="363"/>
      <c r="R4" s="190"/>
      <c r="S4" s="190"/>
      <c r="T4" s="190"/>
      <c r="U4" s="190"/>
      <c r="V4" s="190"/>
      <c r="W4" s="190"/>
      <c r="X4" s="190"/>
      <c r="Y4" s="190"/>
      <c r="Z4" s="190"/>
      <c r="AA4" s="190"/>
      <c r="AB4" s="190"/>
      <c r="AC4" s="190"/>
      <c r="AD4" s="190"/>
      <c r="AE4" s="190"/>
      <c r="AF4" s="190"/>
      <c r="AG4" s="190"/>
    </row>
    <row r="6" spans="2:33" ht="13.5" customHeight="1" x14ac:dyDescent="0.2">
      <c r="B6" s="457" t="s">
        <v>372</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row>
    <row r="7" spans="2:33"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row>
    <row r="9" spans="2:33" ht="13.8" thickBot="1" x14ac:dyDescent="0.25">
      <c r="B9" s="135" t="s">
        <v>491</v>
      </c>
      <c r="X9" s="366"/>
      <c r="Y9" s="366"/>
      <c r="Z9" s="366"/>
      <c r="AA9" s="366"/>
      <c r="AB9" s="366"/>
      <c r="AC9" s="366"/>
      <c r="AD9" s="366"/>
      <c r="AE9" s="366"/>
      <c r="AF9" s="366"/>
      <c r="AG9" s="366"/>
    </row>
    <row r="10" spans="2:33" ht="45" customHeight="1" thickTop="1" thickBot="1" x14ac:dyDescent="0.25">
      <c r="B10" s="670" t="s">
        <v>373</v>
      </c>
      <c r="C10" s="671"/>
      <c r="D10" s="671"/>
      <c r="E10" s="671"/>
      <c r="F10" s="671"/>
      <c r="G10" s="671"/>
      <c r="H10" s="671"/>
      <c r="I10" s="671"/>
      <c r="J10" s="671"/>
      <c r="K10" s="671"/>
      <c r="L10" s="671"/>
      <c r="M10" s="671"/>
      <c r="N10" s="671"/>
      <c r="O10" s="671"/>
      <c r="P10" s="671"/>
      <c r="Q10" s="671"/>
      <c r="R10" s="671"/>
      <c r="S10" s="671"/>
      <c r="T10" s="671"/>
      <c r="U10" s="671"/>
      <c r="V10" s="671"/>
      <c r="W10" s="672"/>
      <c r="X10" s="687"/>
      <c r="Y10" s="688"/>
      <c r="Z10" s="688"/>
      <c r="AA10" s="688"/>
      <c r="AB10" s="688"/>
      <c r="AC10" s="688"/>
      <c r="AD10" s="688"/>
      <c r="AE10" s="688"/>
      <c r="AF10" s="688"/>
      <c r="AG10" s="689"/>
    </row>
    <row r="11" spans="2:33" ht="45" customHeight="1" thickTop="1" x14ac:dyDescent="0.2">
      <c r="B11" s="676" t="s">
        <v>15</v>
      </c>
      <c r="C11" s="677"/>
      <c r="D11" s="677"/>
      <c r="E11" s="677"/>
      <c r="F11" s="677"/>
      <c r="G11" s="677"/>
      <c r="H11" s="677"/>
      <c r="I11" s="677"/>
      <c r="J11" s="677"/>
      <c r="K11" s="677"/>
      <c r="L11" s="677"/>
      <c r="M11" s="677"/>
      <c r="N11" s="677"/>
      <c r="O11" s="677"/>
      <c r="P11" s="677"/>
      <c r="Q11" s="677"/>
      <c r="R11" s="677"/>
      <c r="S11" s="677"/>
      <c r="T11" s="677"/>
      <c r="U11" s="677"/>
      <c r="V11" s="677"/>
      <c r="W11" s="678"/>
      <c r="X11" s="690" t="str">
        <f>IF(X10="行っている","算定可","算定不可")</f>
        <v>算定不可</v>
      </c>
      <c r="Y11" s="690"/>
      <c r="Z11" s="690"/>
      <c r="AA11" s="690"/>
      <c r="AB11" s="690"/>
      <c r="AC11" s="690"/>
      <c r="AD11" s="690"/>
      <c r="AE11" s="690"/>
      <c r="AF11" s="690"/>
      <c r="AG11" s="691"/>
    </row>
    <row r="12" spans="2:33" ht="45" customHeight="1" thickBot="1" x14ac:dyDescent="0.25">
      <c r="B12" s="509" t="s">
        <v>16</v>
      </c>
      <c r="C12" s="510"/>
      <c r="D12" s="510"/>
      <c r="E12" s="510"/>
      <c r="F12" s="510"/>
      <c r="G12" s="510"/>
      <c r="H12" s="510"/>
      <c r="I12" s="510"/>
      <c r="J12" s="510"/>
      <c r="K12" s="510"/>
      <c r="L12" s="510"/>
      <c r="M12" s="510"/>
      <c r="N12" s="510"/>
      <c r="O12" s="510"/>
      <c r="P12" s="510"/>
      <c r="Q12" s="510"/>
      <c r="R12" s="510"/>
      <c r="S12" s="510"/>
      <c r="T12" s="510"/>
      <c r="U12" s="510"/>
      <c r="V12" s="510"/>
      <c r="W12" s="510"/>
      <c r="X12" s="511">
        <f>IF(施設区分!Q13&gt;=70,IF(X11="算定可",3,0),IF(X11="算定可",6,0))</f>
        <v>0</v>
      </c>
      <c r="Y12" s="512"/>
      <c r="Z12" s="512"/>
      <c r="AA12" s="512"/>
      <c r="AB12" s="512"/>
      <c r="AC12" s="512"/>
      <c r="AD12" s="512"/>
      <c r="AE12" s="512"/>
      <c r="AF12" s="512"/>
      <c r="AG12" s="513"/>
    </row>
    <row r="14" spans="2:33" x14ac:dyDescent="0.2">
      <c r="B14" s="135" t="s">
        <v>28</v>
      </c>
    </row>
    <row r="15" spans="2:33" x14ac:dyDescent="0.2">
      <c r="C15" s="135" t="s">
        <v>0</v>
      </c>
      <c r="E15" s="135" t="s">
        <v>374</v>
      </c>
    </row>
    <row r="18" spans="2:34" ht="13.8" thickBot="1" x14ac:dyDescent="0.25"/>
    <row r="19" spans="2:34" ht="30" customHeight="1" x14ac:dyDescent="0.2">
      <c r="B19" s="201" t="s">
        <v>206</v>
      </c>
      <c r="C19" s="202"/>
      <c r="D19" s="202"/>
      <c r="E19" s="202"/>
      <c r="F19" s="202"/>
      <c r="G19" s="202"/>
      <c r="H19" s="202"/>
      <c r="I19" s="202"/>
      <c r="J19" s="202"/>
      <c r="K19" s="202"/>
      <c r="L19" s="202"/>
      <c r="M19" s="202"/>
      <c r="N19" s="202"/>
      <c r="O19" s="202"/>
      <c r="P19" s="202"/>
      <c r="Q19" s="202"/>
      <c r="R19" s="202"/>
      <c r="S19" s="202"/>
      <c r="T19" s="202"/>
      <c r="U19" s="202"/>
      <c r="V19" s="203"/>
      <c r="W19" s="203"/>
      <c r="X19" s="203"/>
      <c r="Y19" s="203"/>
      <c r="Z19" s="203"/>
      <c r="AA19" s="203"/>
      <c r="AB19" s="203"/>
      <c r="AC19" s="203"/>
      <c r="AD19" s="203"/>
      <c r="AE19" s="203"/>
      <c r="AF19" s="203"/>
      <c r="AG19" s="204"/>
      <c r="AH19" s="205"/>
    </row>
    <row r="20" spans="2:34" ht="30" customHeight="1" x14ac:dyDescent="0.2">
      <c r="B20" s="364"/>
      <c r="C20" s="668" t="s">
        <v>536</v>
      </c>
      <c r="D20" s="668"/>
      <c r="E20" s="668"/>
      <c r="F20" s="668"/>
      <c r="G20" s="668"/>
      <c r="H20" s="668"/>
      <c r="I20" s="668"/>
      <c r="J20" s="668"/>
      <c r="K20" s="668"/>
      <c r="L20" s="668"/>
      <c r="M20" s="668"/>
      <c r="N20" s="668"/>
      <c r="O20" s="668"/>
      <c r="P20" s="668"/>
      <c r="Q20" s="668"/>
      <c r="R20" s="668"/>
      <c r="S20" s="668"/>
      <c r="T20" s="668"/>
      <c r="U20" s="668"/>
      <c r="V20" s="668"/>
      <c r="W20" s="668"/>
      <c r="X20" s="668"/>
      <c r="Y20" s="668"/>
      <c r="Z20" s="668"/>
      <c r="AA20" s="668"/>
      <c r="AB20" s="668"/>
      <c r="AC20" s="668"/>
      <c r="AD20" s="668"/>
      <c r="AE20" s="668"/>
      <c r="AF20" s="668"/>
      <c r="AG20" s="669"/>
      <c r="AH20" s="205"/>
    </row>
    <row r="21" spans="2:34" ht="13.2" customHeight="1" x14ac:dyDescent="0.2">
      <c r="B21" s="213"/>
      <c r="C21" s="668"/>
      <c r="D21" s="668"/>
      <c r="E21" s="668"/>
      <c r="F21" s="668"/>
      <c r="G21" s="668"/>
      <c r="H21" s="668"/>
      <c r="I21" s="668"/>
      <c r="J21" s="668"/>
      <c r="K21" s="668"/>
      <c r="L21" s="668"/>
      <c r="M21" s="668"/>
      <c r="N21" s="668"/>
      <c r="O21" s="668"/>
      <c r="P21" s="668"/>
      <c r="Q21" s="668"/>
      <c r="R21" s="668"/>
      <c r="S21" s="668"/>
      <c r="T21" s="668"/>
      <c r="U21" s="668"/>
      <c r="V21" s="668"/>
      <c r="W21" s="668"/>
      <c r="X21" s="668"/>
      <c r="Y21" s="668"/>
      <c r="Z21" s="668"/>
      <c r="AA21" s="668"/>
      <c r="AB21" s="668"/>
      <c r="AC21" s="668"/>
      <c r="AD21" s="668"/>
      <c r="AE21" s="668"/>
      <c r="AF21" s="668"/>
      <c r="AG21" s="669"/>
    </row>
    <row r="22" spans="2:34" ht="13.8" customHeight="1" thickBot="1" x14ac:dyDescent="0.25">
      <c r="B22" s="365"/>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8"/>
    </row>
    <row r="27" spans="2:34" x14ac:dyDescent="0.2">
      <c r="V27" s="195"/>
      <c r="W27" s="195"/>
      <c r="X27" s="195"/>
      <c r="Y27" s="195"/>
      <c r="Z27" s="195"/>
      <c r="AA27" s="195"/>
      <c r="AB27" s="195"/>
      <c r="AC27" s="195"/>
      <c r="AD27" s="195"/>
      <c r="AE27" s="195"/>
      <c r="AF27" s="195"/>
    </row>
    <row r="28" spans="2:34" x14ac:dyDescent="0.2">
      <c r="V28" s="195"/>
      <c r="W28" s="195"/>
      <c r="X28" s="195"/>
      <c r="Y28" s="195"/>
      <c r="Z28" s="195"/>
      <c r="AA28" s="195"/>
      <c r="AB28" s="195"/>
      <c r="AC28" s="195"/>
      <c r="AD28" s="195"/>
      <c r="AE28" s="195"/>
      <c r="AF28" s="195"/>
    </row>
    <row r="29" spans="2:34" x14ac:dyDescent="0.2">
      <c r="V29" s="195"/>
      <c r="W29" s="195"/>
      <c r="X29" s="195"/>
      <c r="Y29" s="195"/>
      <c r="Z29" s="195"/>
      <c r="AA29" s="195"/>
      <c r="AB29" s="195"/>
      <c r="AC29" s="195"/>
      <c r="AD29" s="195"/>
      <c r="AE29" s="195"/>
      <c r="AF29" s="195"/>
    </row>
    <row r="30" spans="2:34" x14ac:dyDescent="0.2">
      <c r="V30" s="195"/>
      <c r="W30" s="195"/>
      <c r="X30" s="195"/>
      <c r="Y30" s="195" t="s">
        <v>31</v>
      </c>
      <c r="Z30" s="195" t="s">
        <v>32</v>
      </c>
      <c r="AA30" s="195"/>
      <c r="AB30" s="195"/>
      <c r="AC30" s="195"/>
      <c r="AD30" s="195"/>
      <c r="AE30" s="195"/>
      <c r="AF30" s="195"/>
    </row>
    <row r="31" spans="2:34" x14ac:dyDescent="0.2">
      <c r="V31" s="195"/>
      <c r="W31" s="195"/>
      <c r="X31" s="195"/>
      <c r="Y31" s="195"/>
      <c r="Z31" s="195"/>
      <c r="AA31" s="195"/>
      <c r="AB31" s="195"/>
      <c r="AC31" s="195"/>
      <c r="AD31" s="195"/>
      <c r="AE31" s="195"/>
      <c r="AF31" s="195"/>
    </row>
  </sheetData>
  <sheetProtection algorithmName="SHA-512" hashValue="ksaC6UMLYLo20nK6UrUMCe3+0W5Al8rO3dcD8hm2/EN5mcJgZ8wy3lmzIp46YSJlUniU4zxSCK991/S4NQa4Ew==" saltValue="mg8l6dtpKJQK0xw38vThiw==" spinCount="100000" sheet="1" selectLockedCells="1"/>
  <mergeCells count="9">
    <mergeCell ref="B12:W12"/>
    <mergeCell ref="X12:AG12"/>
    <mergeCell ref="C20:AG22"/>
    <mergeCell ref="X10:AG10"/>
    <mergeCell ref="B2:M4"/>
    <mergeCell ref="B6:AG7"/>
    <mergeCell ref="B10:W10"/>
    <mergeCell ref="B11:W11"/>
    <mergeCell ref="X11:AG11"/>
  </mergeCells>
  <phoneticPr fontId="2"/>
  <dataValidations count="1">
    <dataValidation type="list" allowBlank="1" showInputMessage="1" showErrorMessage="1" sqref="X10:AG10" xr:uid="{00000000-0002-0000-1F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AD63-6A64-4208-879C-C05894195EDB}">
  <sheetPr>
    <tabColor theme="0"/>
  </sheetPr>
  <dimension ref="B1:AI21"/>
  <sheetViews>
    <sheetView showGridLines="0" view="pageBreakPreview" zoomScaleNormal="100" workbookViewId="0"/>
  </sheetViews>
  <sheetFormatPr defaultColWidth="9" defaultRowHeight="13.2" x14ac:dyDescent="0.2"/>
  <cols>
    <col min="1" max="34" width="2.44140625" style="135" customWidth="1"/>
    <col min="35" max="35" width="2.33203125" style="135" customWidth="1"/>
    <col min="36" max="16384" width="9" style="135"/>
  </cols>
  <sheetData>
    <row r="1" spans="2:35" ht="13.8" thickBot="1" x14ac:dyDescent="0.25"/>
    <row r="2" spans="2:35" ht="15" customHeight="1" x14ac:dyDescent="0.2">
      <c r="B2" s="545" t="s">
        <v>580</v>
      </c>
      <c r="C2" s="449"/>
      <c r="D2" s="449"/>
      <c r="E2" s="449"/>
      <c r="F2" s="449"/>
      <c r="G2" s="449"/>
      <c r="H2" s="449"/>
      <c r="I2" s="449"/>
      <c r="J2" s="449"/>
      <c r="K2" s="449"/>
      <c r="L2" s="449"/>
      <c r="M2" s="450"/>
      <c r="Q2" s="316" t="s">
        <v>545</v>
      </c>
      <c r="R2" s="190"/>
      <c r="S2" s="190"/>
      <c r="T2" s="190"/>
      <c r="U2" s="190"/>
      <c r="V2" s="190"/>
      <c r="W2" s="190"/>
      <c r="X2" s="190"/>
      <c r="Y2" s="190"/>
      <c r="Z2" s="190"/>
      <c r="AA2" s="190"/>
      <c r="AB2" s="190"/>
      <c r="AC2" s="190"/>
      <c r="AD2" s="190"/>
      <c r="AE2" s="190"/>
      <c r="AF2" s="190"/>
      <c r="AG2" s="190"/>
      <c r="AH2" s="190"/>
      <c r="AI2" s="210"/>
    </row>
    <row r="3" spans="2:35" ht="15" customHeight="1" thickBot="1" x14ac:dyDescent="0.25">
      <c r="B3" s="451"/>
      <c r="C3" s="452"/>
      <c r="D3" s="452"/>
      <c r="E3" s="452"/>
      <c r="F3" s="452"/>
      <c r="G3" s="452"/>
      <c r="H3" s="452"/>
      <c r="I3" s="452"/>
      <c r="J3" s="452"/>
      <c r="K3" s="452"/>
      <c r="L3" s="452"/>
      <c r="M3" s="453"/>
      <c r="Q3" s="193" t="s">
        <v>581</v>
      </c>
      <c r="R3" s="194"/>
      <c r="S3" s="194"/>
      <c r="T3" s="194"/>
      <c r="U3" s="194"/>
      <c r="AC3" s="194"/>
      <c r="AD3" s="194"/>
      <c r="AE3" s="194"/>
      <c r="AF3" s="194"/>
      <c r="AG3" s="194"/>
      <c r="AH3" s="194"/>
      <c r="AI3" s="211"/>
    </row>
    <row r="4" spans="2:35" ht="13.5" customHeight="1" thickBot="1" x14ac:dyDescent="0.25">
      <c r="B4" s="454"/>
      <c r="C4" s="455"/>
      <c r="D4" s="455"/>
      <c r="E4" s="455"/>
      <c r="F4" s="455"/>
      <c r="G4" s="455"/>
      <c r="H4" s="455"/>
      <c r="I4" s="455"/>
      <c r="J4" s="455"/>
      <c r="K4" s="455"/>
      <c r="L4" s="455"/>
      <c r="M4" s="456"/>
      <c r="U4" s="212" t="s">
        <v>104</v>
      </c>
      <c r="V4" s="190"/>
      <c r="W4" s="190"/>
      <c r="X4" s="190"/>
      <c r="Y4" s="190"/>
      <c r="Z4" s="190"/>
      <c r="AA4" s="190"/>
      <c r="AB4" s="190"/>
    </row>
    <row r="6" spans="2:35" ht="13.5" customHeight="1" x14ac:dyDescent="0.2">
      <c r="B6" s="457" t="s">
        <v>436</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row>
    <row r="7" spans="2:35"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row>
    <row r="9" spans="2:35" x14ac:dyDescent="0.2">
      <c r="B9" s="135" t="s">
        <v>493</v>
      </c>
    </row>
    <row r="10" spans="2:35" ht="13.8" thickBot="1" x14ac:dyDescent="0.25"/>
    <row r="11" spans="2:35" ht="103.2" customHeight="1" x14ac:dyDescent="0.2">
      <c r="B11" s="524" t="s">
        <v>1</v>
      </c>
      <c r="C11" s="525"/>
      <c r="D11" s="526" t="s">
        <v>492</v>
      </c>
      <c r="E11" s="526"/>
      <c r="F11" s="526"/>
      <c r="G11" s="526"/>
      <c r="H11" s="526"/>
      <c r="I11" s="526"/>
      <c r="J11" s="526"/>
      <c r="K11" s="526"/>
      <c r="L11" s="526"/>
      <c r="M11" s="526"/>
      <c r="N11" s="526"/>
      <c r="O11" s="526"/>
      <c r="P11" s="526"/>
      <c r="Q11" s="526"/>
      <c r="R11" s="526"/>
      <c r="S11" s="526"/>
      <c r="T11" s="526"/>
      <c r="U11" s="526"/>
      <c r="V11" s="526"/>
      <c r="W11" s="527"/>
      <c r="X11" s="554">
        <f>'2-16 別添1'!D55</f>
        <v>0</v>
      </c>
      <c r="Y11" s="554"/>
      <c r="Z11" s="554"/>
      <c r="AA11" s="554"/>
      <c r="AB11" s="554"/>
      <c r="AC11" s="554"/>
      <c r="AD11" s="554"/>
      <c r="AE11" s="683" t="s">
        <v>7</v>
      </c>
      <c r="AF11" s="684"/>
      <c r="AG11" s="685"/>
      <c r="AH11" s="213"/>
    </row>
    <row r="12" spans="2:35" ht="40.5" customHeight="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679" t="str">
        <f>IF(X11&gt;=1,"算定可","算定不可")</f>
        <v>算定不可</v>
      </c>
      <c r="Y12" s="679"/>
      <c r="Z12" s="679"/>
      <c r="AA12" s="679"/>
      <c r="AB12" s="679"/>
      <c r="AC12" s="679"/>
      <c r="AD12" s="679"/>
      <c r="AE12" s="679"/>
      <c r="AF12" s="679"/>
      <c r="AG12" s="680"/>
    </row>
    <row r="13" spans="2:35" ht="40.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IF(X11&gt;=3,5,IF(X11&gt;=1,3,))</f>
        <v>0</v>
      </c>
      <c r="Y13" s="512"/>
      <c r="Z13" s="512"/>
      <c r="AA13" s="512"/>
      <c r="AB13" s="512"/>
      <c r="AC13" s="512"/>
      <c r="AD13" s="512"/>
      <c r="AE13" s="512"/>
      <c r="AF13" s="512"/>
      <c r="AG13" s="513"/>
    </row>
    <row r="15" spans="2:35" x14ac:dyDescent="0.2">
      <c r="B15" s="135" t="s">
        <v>28</v>
      </c>
    </row>
    <row r="16" spans="2:35" x14ac:dyDescent="0.2">
      <c r="C16" s="135" t="s">
        <v>0</v>
      </c>
      <c r="E16" s="135" t="s">
        <v>497</v>
      </c>
    </row>
    <row r="17" spans="2:34" x14ac:dyDescent="0.2">
      <c r="C17" s="135" t="s">
        <v>0</v>
      </c>
      <c r="E17" s="135" t="s">
        <v>498</v>
      </c>
    </row>
    <row r="18" spans="2:34" x14ac:dyDescent="0.2">
      <c r="C18" s="135" t="s">
        <v>144</v>
      </c>
      <c r="E18" s="135" t="s">
        <v>499</v>
      </c>
    </row>
    <row r="19" spans="2:34" ht="13.8" thickBot="1" x14ac:dyDescent="0.25"/>
    <row r="20" spans="2:34" ht="30" customHeight="1" x14ac:dyDescent="0.2">
      <c r="B20" s="201" t="s">
        <v>206</v>
      </c>
      <c r="C20" s="202"/>
      <c r="D20" s="202"/>
      <c r="E20" s="202"/>
      <c r="F20" s="202"/>
      <c r="G20" s="202"/>
      <c r="H20" s="202"/>
      <c r="I20" s="202"/>
      <c r="J20" s="202"/>
      <c r="K20" s="202"/>
      <c r="L20" s="202"/>
      <c r="M20" s="202"/>
      <c r="N20" s="202"/>
      <c r="O20" s="202"/>
      <c r="P20" s="202"/>
      <c r="Q20" s="202"/>
      <c r="R20" s="202"/>
      <c r="S20" s="202"/>
      <c r="T20" s="202"/>
      <c r="U20" s="202"/>
      <c r="V20" s="203"/>
      <c r="W20" s="203"/>
      <c r="X20" s="203"/>
      <c r="Y20" s="203"/>
      <c r="Z20" s="203"/>
      <c r="AA20" s="203"/>
      <c r="AB20" s="203"/>
      <c r="AC20" s="203"/>
      <c r="AD20" s="203"/>
      <c r="AE20" s="203"/>
      <c r="AF20" s="203"/>
      <c r="AG20" s="204"/>
      <c r="AH20" s="205"/>
    </row>
    <row r="21" spans="2:34" ht="30" customHeight="1" thickBot="1" x14ac:dyDescent="0.25">
      <c r="B21" s="206"/>
      <c r="C21" s="207" t="s">
        <v>144</v>
      </c>
      <c r="D21" s="207"/>
      <c r="E21" s="207" t="s">
        <v>494</v>
      </c>
      <c r="F21" s="207"/>
      <c r="G21" s="207"/>
      <c r="H21" s="207"/>
      <c r="I21" s="207"/>
      <c r="J21" s="207"/>
      <c r="K21" s="207"/>
      <c r="L21" s="207"/>
      <c r="M21" s="207"/>
      <c r="N21" s="207"/>
      <c r="O21" s="207"/>
      <c r="P21" s="207"/>
      <c r="Q21" s="207"/>
      <c r="R21" s="207"/>
      <c r="S21" s="207"/>
      <c r="T21" s="207"/>
      <c r="U21" s="207"/>
      <c r="V21" s="208"/>
      <c r="W21" s="208"/>
      <c r="X21" s="208"/>
      <c r="Y21" s="208"/>
      <c r="Z21" s="208"/>
      <c r="AA21" s="208"/>
      <c r="AB21" s="208"/>
      <c r="AC21" s="208"/>
      <c r="AD21" s="208"/>
      <c r="AE21" s="208"/>
      <c r="AF21" s="208"/>
      <c r="AG21" s="209"/>
      <c r="AH21" s="205"/>
    </row>
  </sheetData>
  <sheetProtection algorithmName="SHA-512" hashValue="pl02gXKdUAhDwkQDpBE9FyOD0W8Tam2jocSQmFKxzbHvCdOF6Uq86WnOzuADhhwZOSVYVrHaEanbzn0WLmrwpA==" saltValue="j+6oyEpzKIYq3Tn7SYkZQQ==" spinCount="100000" sheet="1" selectLockedCells="1"/>
  <mergeCells count="10">
    <mergeCell ref="B12:W12"/>
    <mergeCell ref="X12:AG12"/>
    <mergeCell ref="B13:W13"/>
    <mergeCell ref="X13:AG13"/>
    <mergeCell ref="B2:M4"/>
    <mergeCell ref="B6:AG7"/>
    <mergeCell ref="B11:C11"/>
    <mergeCell ref="D11:W11"/>
    <mergeCell ref="X11:AD11"/>
    <mergeCell ref="AE11:AG11"/>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AH36"/>
  <sheetViews>
    <sheetView showGridLines="0" view="pageBreakPreview" zoomScaleNormal="100" zoomScaleSheetLayoutView="100" workbookViewId="0">
      <selection activeCell="AF22" sqref="AF22"/>
    </sheetView>
  </sheetViews>
  <sheetFormatPr defaultColWidth="9" defaultRowHeight="13.2" x14ac:dyDescent="0.2"/>
  <cols>
    <col min="1" max="33" width="2.44140625" style="135" customWidth="1"/>
    <col min="34" max="34" width="2.109375" style="135" customWidth="1"/>
    <col min="35" max="35" width="4.109375" style="135" customWidth="1"/>
    <col min="36" max="16384" width="9" style="135"/>
  </cols>
  <sheetData>
    <row r="1" spans="2:34" ht="13.8" thickBot="1" x14ac:dyDescent="0.25"/>
    <row r="2" spans="2:34" ht="13.5" customHeight="1" thickBot="1" x14ac:dyDescent="0.25">
      <c r="B2" s="448" t="s">
        <v>543</v>
      </c>
      <c r="C2" s="449"/>
      <c r="D2" s="449"/>
      <c r="E2" s="449"/>
      <c r="F2" s="449"/>
      <c r="G2" s="449"/>
      <c r="H2" s="449"/>
      <c r="I2" s="449"/>
      <c r="J2" s="449"/>
      <c r="K2" s="449"/>
      <c r="L2" s="450"/>
    </row>
    <row r="3" spans="2:34" ht="19.95" customHeight="1" x14ac:dyDescent="0.2">
      <c r="B3" s="451"/>
      <c r="C3" s="452"/>
      <c r="D3" s="452"/>
      <c r="E3" s="452"/>
      <c r="F3" s="452"/>
      <c r="G3" s="452"/>
      <c r="H3" s="452"/>
      <c r="I3" s="452"/>
      <c r="J3" s="452"/>
      <c r="K3" s="452"/>
      <c r="L3" s="453"/>
      <c r="P3" s="250" t="s">
        <v>545</v>
      </c>
      <c r="Q3" s="251"/>
      <c r="R3" s="190"/>
      <c r="S3" s="190"/>
      <c r="T3" s="190"/>
      <c r="U3" s="190"/>
      <c r="V3" s="190"/>
      <c r="W3" s="190"/>
      <c r="X3" s="190"/>
      <c r="Y3" s="190"/>
      <c r="Z3" s="190"/>
      <c r="AA3" s="190"/>
      <c r="AB3" s="190"/>
      <c r="AC3" s="190"/>
      <c r="AD3" s="190"/>
      <c r="AE3" s="190"/>
      <c r="AF3" s="190"/>
      <c r="AG3" s="190"/>
      <c r="AH3" s="191"/>
    </row>
    <row r="4" spans="2:34" ht="19.95" customHeight="1" thickBot="1" x14ac:dyDescent="0.25">
      <c r="B4" s="454"/>
      <c r="C4" s="455"/>
      <c r="D4" s="455"/>
      <c r="E4" s="455"/>
      <c r="F4" s="455"/>
      <c r="G4" s="455"/>
      <c r="H4" s="455"/>
      <c r="I4" s="455"/>
      <c r="J4" s="455"/>
      <c r="K4" s="455"/>
      <c r="L4" s="456"/>
      <c r="P4" s="252" t="s">
        <v>544</v>
      </c>
      <c r="Q4" s="194"/>
      <c r="R4" s="194"/>
      <c r="S4" s="194"/>
      <c r="T4" s="194"/>
      <c r="U4" s="194"/>
      <c r="V4" s="194"/>
      <c r="W4" s="194"/>
      <c r="X4" s="194"/>
      <c r="Y4" s="194"/>
      <c r="Z4" s="194"/>
      <c r="AA4" s="194"/>
      <c r="AB4" s="194"/>
      <c r="AC4" s="194"/>
      <c r="AD4" s="194"/>
      <c r="AE4" s="194"/>
      <c r="AF4" s="194"/>
      <c r="AG4" s="194"/>
      <c r="AH4" s="191"/>
    </row>
    <row r="6" spans="2:34" ht="13.5" customHeight="1" x14ac:dyDescent="0.2">
      <c r="B6" s="457" t="s">
        <v>17</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row>
    <row r="7" spans="2:34"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row>
    <row r="8" spans="2:34" ht="24.75" customHeight="1" x14ac:dyDescent="0.2"/>
    <row r="9" spans="2:34" x14ac:dyDescent="0.2">
      <c r="B9" s="135" t="s">
        <v>456</v>
      </c>
    </row>
    <row r="10" spans="2:34" ht="15" customHeight="1" thickBot="1" x14ac:dyDescent="0.25"/>
    <row r="11" spans="2:34" ht="40.5" customHeight="1" x14ac:dyDescent="0.2">
      <c r="B11" s="464"/>
      <c r="C11" s="465"/>
      <c r="D11" s="465"/>
      <c r="E11" s="465"/>
      <c r="F11" s="465"/>
      <c r="G11" s="465"/>
      <c r="H11" s="465"/>
      <c r="I11" s="465"/>
      <c r="J11" s="465"/>
      <c r="K11" s="458" t="s">
        <v>220</v>
      </c>
      <c r="L11" s="459"/>
      <c r="M11" s="459"/>
      <c r="N11" s="459"/>
      <c r="O11" s="459"/>
      <c r="P11" s="459"/>
      <c r="Q11" s="459"/>
      <c r="R11" s="458" t="s">
        <v>221</v>
      </c>
      <c r="S11" s="459"/>
      <c r="T11" s="459"/>
      <c r="U11" s="459"/>
      <c r="V11" s="459"/>
      <c r="W11" s="459"/>
      <c r="X11" s="459"/>
      <c r="Y11" s="458" t="s">
        <v>14</v>
      </c>
      <c r="Z11" s="459"/>
      <c r="AA11" s="459"/>
      <c r="AB11" s="459"/>
      <c r="AC11" s="459"/>
      <c r="AD11" s="459"/>
      <c r="AE11" s="460"/>
    </row>
    <row r="12" spans="2:34" ht="40.5" customHeight="1" x14ac:dyDescent="0.2">
      <c r="B12" s="466" t="s">
        <v>18</v>
      </c>
      <c r="C12" s="467"/>
      <c r="D12" s="467"/>
      <c r="E12" s="467"/>
      <c r="F12" s="467"/>
      <c r="G12" s="467"/>
      <c r="H12" s="467"/>
      <c r="I12" s="467"/>
      <c r="J12" s="468"/>
      <c r="K12" s="463">
        <f>'2-1 2-3 別添1'!E214</f>
        <v>0</v>
      </c>
      <c r="L12" s="463"/>
      <c r="M12" s="463"/>
      <c r="N12" s="463"/>
      <c r="O12" s="463"/>
      <c r="P12" s="463"/>
      <c r="Q12" s="463"/>
      <c r="R12" s="463">
        <f>'2-1 2-3 別添1'!E320</f>
        <v>0</v>
      </c>
      <c r="S12" s="463"/>
      <c r="T12" s="463"/>
      <c r="U12" s="463"/>
      <c r="V12" s="463"/>
      <c r="W12" s="463"/>
      <c r="X12" s="463"/>
      <c r="Y12" s="461">
        <f>SUM(K12:X12)</f>
        <v>0</v>
      </c>
      <c r="Z12" s="461"/>
      <c r="AA12" s="461"/>
      <c r="AB12" s="461"/>
      <c r="AC12" s="461"/>
      <c r="AD12" s="461"/>
      <c r="AE12" s="462"/>
    </row>
    <row r="13" spans="2:34" ht="40.5" customHeight="1" x14ac:dyDescent="0.2">
      <c r="B13" s="466" t="s">
        <v>19</v>
      </c>
      <c r="C13" s="467"/>
      <c r="D13" s="467"/>
      <c r="E13" s="467"/>
      <c r="F13" s="467"/>
      <c r="G13" s="467"/>
      <c r="H13" s="467"/>
      <c r="I13" s="467"/>
      <c r="J13" s="468"/>
      <c r="K13" s="463">
        <f>'2-1 2-3 別添1'!D412</f>
        <v>0</v>
      </c>
      <c r="L13" s="463"/>
      <c r="M13" s="463"/>
      <c r="N13" s="463"/>
      <c r="O13" s="463"/>
      <c r="P13" s="463"/>
      <c r="Q13" s="463"/>
      <c r="R13" s="463">
        <f>'2-1 2-3 別添1'!D479</f>
        <v>0</v>
      </c>
      <c r="S13" s="463"/>
      <c r="T13" s="463"/>
      <c r="U13" s="463"/>
      <c r="V13" s="463"/>
      <c r="W13" s="463"/>
      <c r="X13" s="463"/>
      <c r="Y13" s="461">
        <f>SUM(K13:X13)</f>
        <v>0</v>
      </c>
      <c r="Z13" s="461"/>
      <c r="AA13" s="461"/>
      <c r="AB13" s="461"/>
      <c r="AC13" s="461"/>
      <c r="AD13" s="461"/>
      <c r="AE13" s="462"/>
    </row>
    <row r="14" spans="2:34" ht="40.5" customHeight="1" thickBot="1" x14ac:dyDescent="0.25">
      <c r="B14" s="490" t="s">
        <v>14</v>
      </c>
      <c r="C14" s="491"/>
      <c r="D14" s="491"/>
      <c r="E14" s="491"/>
      <c r="F14" s="491"/>
      <c r="G14" s="491"/>
      <c r="H14" s="491"/>
      <c r="I14" s="491"/>
      <c r="J14" s="492"/>
      <c r="K14" s="493"/>
      <c r="L14" s="494"/>
      <c r="M14" s="494"/>
      <c r="N14" s="494"/>
      <c r="O14" s="494"/>
      <c r="P14" s="494"/>
      <c r="Q14" s="494"/>
      <c r="R14" s="493"/>
      <c r="S14" s="494"/>
      <c r="T14" s="494"/>
      <c r="U14" s="494"/>
      <c r="V14" s="494"/>
      <c r="W14" s="494"/>
      <c r="X14" s="495"/>
      <c r="Y14" s="488">
        <f>SUM(Y12:AE13)</f>
        <v>0</v>
      </c>
      <c r="Z14" s="488"/>
      <c r="AA14" s="488"/>
      <c r="AB14" s="488"/>
      <c r="AC14" s="488"/>
      <c r="AD14" s="488"/>
      <c r="AE14" s="489"/>
    </row>
    <row r="15" spans="2:34" ht="24.9" customHeight="1" x14ac:dyDescent="0.2"/>
    <row r="16" spans="2:34" x14ac:dyDescent="0.2">
      <c r="B16" s="135" t="s">
        <v>457</v>
      </c>
    </row>
    <row r="17" spans="2:32" ht="15" customHeight="1" thickBot="1" x14ac:dyDescent="0.25"/>
    <row r="18" spans="2:32" ht="40.5" customHeight="1" thickTop="1" thickBot="1" x14ac:dyDescent="0.25">
      <c r="B18" s="480" t="s">
        <v>539</v>
      </c>
      <c r="C18" s="481"/>
      <c r="D18" s="481"/>
      <c r="E18" s="481"/>
      <c r="F18" s="481"/>
      <c r="G18" s="481"/>
      <c r="H18" s="481"/>
      <c r="I18" s="481"/>
      <c r="J18" s="482"/>
      <c r="K18" s="477"/>
      <c r="L18" s="478"/>
      <c r="M18" s="478"/>
      <c r="N18" s="478"/>
      <c r="O18" s="478"/>
      <c r="P18" s="478"/>
      <c r="Q18" s="478"/>
      <c r="R18" s="478"/>
      <c r="S18" s="478"/>
      <c r="T18" s="478"/>
      <c r="U18" s="478"/>
      <c r="V18" s="478"/>
      <c r="W18" s="478"/>
      <c r="X18" s="478"/>
      <c r="Y18" s="478"/>
      <c r="Z18" s="479"/>
      <c r="AA18" s="443" t="s">
        <v>7</v>
      </c>
      <c r="AB18" s="444"/>
      <c r="AC18" s="444"/>
      <c r="AD18" s="444"/>
      <c r="AE18" s="445"/>
      <c r="AF18" s="213"/>
    </row>
    <row r="19" spans="2:32" ht="24.9" customHeight="1" x14ac:dyDescent="0.2"/>
    <row r="20" spans="2:32" x14ac:dyDescent="0.2">
      <c r="B20" s="135" t="s">
        <v>48</v>
      </c>
    </row>
    <row r="21" spans="2:32" ht="15" customHeight="1" thickBot="1" x14ac:dyDescent="0.25"/>
    <row r="22" spans="2:32" ht="40.5" customHeight="1" x14ac:dyDescent="0.2">
      <c r="B22" s="483" t="s">
        <v>49</v>
      </c>
      <c r="C22" s="484"/>
      <c r="D22" s="484"/>
      <c r="E22" s="484"/>
      <c r="F22" s="484"/>
      <c r="G22" s="484"/>
      <c r="H22" s="484"/>
      <c r="I22" s="484"/>
      <c r="J22" s="484"/>
      <c r="K22" s="484"/>
      <c r="L22" s="484"/>
      <c r="M22" s="484"/>
      <c r="N22" s="485"/>
      <c r="O22" s="446">
        <f>IF(ISERROR(K18/Y14),0,ROUNDUP(K18/Y14,1))</f>
        <v>0</v>
      </c>
      <c r="P22" s="447"/>
      <c r="Q22" s="447"/>
      <c r="R22" s="447"/>
      <c r="S22" s="447"/>
      <c r="T22" s="447"/>
      <c r="U22" s="447"/>
      <c r="V22" s="447"/>
      <c r="W22" s="447"/>
      <c r="X22" s="447"/>
      <c r="Y22" s="447"/>
      <c r="Z22" s="447"/>
      <c r="AA22" s="474" t="s">
        <v>7</v>
      </c>
      <c r="AB22" s="475"/>
      <c r="AC22" s="475"/>
      <c r="AD22" s="475"/>
      <c r="AE22" s="476"/>
    </row>
    <row r="23" spans="2:32" ht="40.5" customHeight="1" thickBot="1" x14ac:dyDescent="0.25">
      <c r="B23" s="490" t="s">
        <v>15</v>
      </c>
      <c r="C23" s="491"/>
      <c r="D23" s="491"/>
      <c r="E23" s="491"/>
      <c r="F23" s="491"/>
      <c r="G23" s="491"/>
      <c r="H23" s="491"/>
      <c r="I23" s="491"/>
      <c r="J23" s="491"/>
      <c r="K23" s="491"/>
      <c r="L23" s="491"/>
      <c r="M23" s="491"/>
      <c r="N23" s="491"/>
      <c r="O23" s="486" t="str">
        <f>IF(O22=0,"算定不可",IF(O22&lt;=2,"算定可","算定不可"))</f>
        <v>算定不可</v>
      </c>
      <c r="P23" s="486"/>
      <c r="Q23" s="486"/>
      <c r="R23" s="486"/>
      <c r="S23" s="486"/>
      <c r="T23" s="486"/>
      <c r="U23" s="486"/>
      <c r="V23" s="486"/>
      <c r="W23" s="486"/>
      <c r="X23" s="486"/>
      <c r="Y23" s="486"/>
      <c r="Z23" s="486"/>
      <c r="AA23" s="486"/>
      <c r="AB23" s="486"/>
      <c r="AC23" s="486"/>
      <c r="AD23" s="486"/>
      <c r="AE23" s="487"/>
    </row>
    <row r="24" spans="2:32" ht="40.5" customHeight="1" thickBot="1" x14ac:dyDescent="0.25">
      <c r="B24" s="472" t="s">
        <v>16</v>
      </c>
      <c r="C24" s="473"/>
      <c r="D24" s="473"/>
      <c r="E24" s="473"/>
      <c r="F24" s="473"/>
      <c r="G24" s="473"/>
      <c r="H24" s="473"/>
      <c r="I24" s="473"/>
      <c r="J24" s="473"/>
      <c r="K24" s="473"/>
      <c r="L24" s="473"/>
      <c r="M24" s="473"/>
      <c r="N24" s="473"/>
      <c r="O24" s="469">
        <f>IF(O23="算定可",5,0)</f>
        <v>0</v>
      </c>
      <c r="P24" s="470"/>
      <c r="Q24" s="470"/>
      <c r="R24" s="470"/>
      <c r="S24" s="470"/>
      <c r="T24" s="470"/>
      <c r="U24" s="470"/>
      <c r="V24" s="470"/>
      <c r="W24" s="470"/>
      <c r="X24" s="470"/>
      <c r="Y24" s="470"/>
      <c r="Z24" s="470"/>
      <c r="AA24" s="470"/>
      <c r="AB24" s="470"/>
      <c r="AC24" s="470"/>
      <c r="AD24" s="470"/>
      <c r="AE24" s="471"/>
    </row>
    <row r="25" spans="2:32" ht="24.9" customHeight="1" x14ac:dyDescent="0.2"/>
    <row r="26" spans="2:32" x14ac:dyDescent="0.2">
      <c r="B26" s="135" t="s">
        <v>27</v>
      </c>
    </row>
    <row r="27" spans="2:32" x14ac:dyDescent="0.2">
      <c r="C27" s="135" t="s">
        <v>38</v>
      </c>
      <c r="E27" s="135" t="s">
        <v>4</v>
      </c>
    </row>
    <row r="28" spans="2:32" x14ac:dyDescent="0.2">
      <c r="C28" s="135" t="s">
        <v>39</v>
      </c>
      <c r="E28" s="135" t="s">
        <v>295</v>
      </c>
    </row>
    <row r="29" spans="2:32" x14ac:dyDescent="0.2">
      <c r="D29" s="135" t="s">
        <v>50</v>
      </c>
    </row>
    <row r="30" spans="2:32" x14ac:dyDescent="0.2">
      <c r="C30" s="135" t="s">
        <v>0</v>
      </c>
      <c r="E30" s="135" t="s">
        <v>458</v>
      </c>
    </row>
    <row r="31" spans="2:32" x14ac:dyDescent="0.2">
      <c r="D31" s="135" t="s">
        <v>22</v>
      </c>
    </row>
    <row r="32" spans="2:32" x14ac:dyDescent="0.2">
      <c r="D32" s="135" t="s">
        <v>20</v>
      </c>
    </row>
    <row r="33" spans="4:4" x14ac:dyDescent="0.2">
      <c r="D33" s="135" t="s">
        <v>21</v>
      </c>
    </row>
    <row r="34" spans="4:4" x14ac:dyDescent="0.2">
      <c r="D34" s="135" t="s">
        <v>23</v>
      </c>
    </row>
    <row r="35" spans="4:4" x14ac:dyDescent="0.2">
      <c r="D35" s="135" t="s">
        <v>24</v>
      </c>
    </row>
    <row r="36" spans="4:4" x14ac:dyDescent="0.2">
      <c r="D36" s="135" t="s">
        <v>25</v>
      </c>
    </row>
  </sheetData>
  <sheetProtection algorithmName="SHA-512" hashValue="Jaokfv6xeF+40fz1h9BOietj4os63YYmKp0q+nVOJpy0PXL7XuF+7MJzuHUoEH5GBmFHxx4uTK69SUJjAJ54Ng==" saltValue="SE1OjmT9kGcsqvDrFKLPWQ==" spinCount="100000" sheet="1" selectLockedCells="1"/>
  <mergeCells count="28">
    <mergeCell ref="O24:AE24"/>
    <mergeCell ref="B24:N24"/>
    <mergeCell ref="AA22:AE22"/>
    <mergeCell ref="Y13:AE13"/>
    <mergeCell ref="K13:Q13"/>
    <mergeCell ref="R13:X13"/>
    <mergeCell ref="K18:Z18"/>
    <mergeCell ref="B18:J18"/>
    <mergeCell ref="B13:J13"/>
    <mergeCell ref="B22:N22"/>
    <mergeCell ref="O23:AE23"/>
    <mergeCell ref="Y14:AE14"/>
    <mergeCell ref="B23:N23"/>
    <mergeCell ref="B14:J14"/>
    <mergeCell ref="K14:Q14"/>
    <mergeCell ref="R14:X14"/>
    <mergeCell ref="AA18:AE18"/>
    <mergeCell ref="O22:Z22"/>
    <mergeCell ref="B2:L4"/>
    <mergeCell ref="B6:AG7"/>
    <mergeCell ref="Y11:AE11"/>
    <mergeCell ref="Y12:AE12"/>
    <mergeCell ref="K11:Q11"/>
    <mergeCell ref="R11:X11"/>
    <mergeCell ref="K12:Q12"/>
    <mergeCell ref="R12:X12"/>
    <mergeCell ref="B11:J11"/>
    <mergeCell ref="B12:J12"/>
  </mergeCells>
  <phoneticPr fontId="2"/>
  <printOptions horizontalCentered="1"/>
  <pageMargins left="0.39370078740157483" right="0.39370078740157483" top="0.59055118110236227" bottom="0.39370078740157483" header="0.19685039370078741" footer="0.19685039370078741"/>
  <pageSetup paperSize="9" scale="105" orientation="portrait" r:id="rId1"/>
  <headerFooter alignWithMargins="0"/>
  <ignoredErrors>
    <ignoredError sqref="L12:Q12 S12:X12"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53AFD-C828-4789-9807-EDEE3916AB55}">
  <sheetPr>
    <tabColor theme="0"/>
  </sheetPr>
  <dimension ref="A1:T77"/>
  <sheetViews>
    <sheetView view="pageBreakPreview" zoomScaleNormal="100" zoomScaleSheetLayoutView="100" workbookViewId="0">
      <selection activeCell="B4" sqref="B4"/>
    </sheetView>
  </sheetViews>
  <sheetFormatPr defaultColWidth="8.88671875" defaultRowHeight="13.2" x14ac:dyDescent="0.2"/>
  <cols>
    <col min="1" max="1" width="4.44140625" style="8" customWidth="1"/>
    <col min="2" max="2" width="27.109375" style="8" customWidth="1"/>
    <col min="3" max="3" width="54.109375" style="1" customWidth="1"/>
    <col min="4" max="7" width="18" style="1" customWidth="1"/>
    <col min="8" max="9" width="8.88671875" style="1" customWidth="1"/>
    <col min="10" max="19" width="8.88671875" style="1"/>
    <col min="20" max="20" width="0" style="1" hidden="1" customWidth="1"/>
    <col min="21" max="16384" width="8.88671875" style="1"/>
  </cols>
  <sheetData>
    <row r="1" spans="1:20" s="46" customFormat="1" ht="16.2" x14ac:dyDescent="0.2">
      <c r="A1" s="3"/>
      <c r="B1" s="85" t="s">
        <v>582</v>
      </c>
      <c r="C1" s="85"/>
    </row>
    <row r="2" spans="1:20" s="46" customFormat="1" ht="17.399999999999999" customHeight="1" x14ac:dyDescent="0.2">
      <c r="A2" s="3"/>
      <c r="B2" s="85" t="s">
        <v>495</v>
      </c>
      <c r="C2" s="85"/>
      <c r="D2" s="49"/>
    </row>
    <row r="3" spans="1:20" s="46" customFormat="1" ht="22.8" customHeight="1" thickBot="1" x14ac:dyDescent="0.25">
      <c r="A3" s="3"/>
      <c r="B3" s="3"/>
      <c r="C3" s="85"/>
      <c r="D3" s="49"/>
      <c r="F3" s="241"/>
      <c r="G3" s="241"/>
    </row>
    <row r="4" spans="1:20" s="46" customFormat="1" ht="55.8" customHeight="1" thickBot="1" x14ac:dyDescent="0.25">
      <c r="A4" s="55" t="s">
        <v>62</v>
      </c>
      <c r="B4" s="184" t="s">
        <v>46</v>
      </c>
      <c r="C4" s="187" t="s">
        <v>496</v>
      </c>
      <c r="D4" s="187" t="s">
        <v>537</v>
      </c>
      <c r="E4" s="238" t="s">
        <v>537</v>
      </c>
      <c r="F4" s="242" t="s">
        <v>537</v>
      </c>
      <c r="G4" s="57" t="s">
        <v>537</v>
      </c>
    </row>
    <row r="5" spans="1:20" ht="43.8" customHeight="1" thickTop="1" x14ac:dyDescent="0.2">
      <c r="A5" s="62">
        <v>1</v>
      </c>
      <c r="B5" s="185"/>
      <c r="C5" s="63"/>
      <c r="D5" s="237"/>
      <c r="E5" s="239"/>
      <c r="F5" s="240"/>
      <c r="G5" s="243"/>
    </row>
    <row r="6" spans="1:20" ht="43.8" customHeight="1" x14ac:dyDescent="0.2">
      <c r="A6" s="180">
        <v>2</v>
      </c>
      <c r="B6" s="186"/>
      <c r="C6" s="106"/>
      <c r="D6" s="237"/>
      <c r="E6" s="239"/>
      <c r="F6" s="237"/>
      <c r="G6" s="236"/>
    </row>
    <row r="7" spans="1:20" ht="43.8" customHeight="1" x14ac:dyDescent="0.2">
      <c r="A7" s="180">
        <v>3</v>
      </c>
      <c r="B7" s="186"/>
      <c r="C7" s="106"/>
      <c r="D7" s="237"/>
      <c r="E7" s="239"/>
      <c r="F7" s="237"/>
      <c r="G7" s="236"/>
    </row>
    <row r="8" spans="1:20" ht="43.8" customHeight="1" x14ac:dyDescent="0.2">
      <c r="A8" s="180">
        <v>4</v>
      </c>
      <c r="B8" s="186"/>
      <c r="C8" s="106"/>
      <c r="D8" s="237"/>
      <c r="E8" s="239"/>
      <c r="F8" s="237"/>
      <c r="G8" s="236"/>
    </row>
    <row r="9" spans="1:20" ht="43.8" customHeight="1" x14ac:dyDescent="0.2">
      <c r="A9" s="180">
        <v>5</v>
      </c>
      <c r="B9" s="186"/>
      <c r="C9" s="106"/>
      <c r="D9" s="237"/>
      <c r="E9" s="239"/>
      <c r="F9" s="237"/>
      <c r="G9" s="236"/>
    </row>
    <row r="10" spans="1:20" ht="43.8" customHeight="1" x14ac:dyDescent="0.2">
      <c r="A10" s="180">
        <v>6</v>
      </c>
      <c r="B10" s="186"/>
      <c r="C10" s="106"/>
      <c r="D10" s="237"/>
      <c r="E10" s="239"/>
      <c r="F10" s="237"/>
      <c r="G10" s="236"/>
    </row>
    <row r="11" spans="1:20" ht="43.8" customHeight="1" x14ac:dyDescent="0.2">
      <c r="A11" s="180">
        <v>7</v>
      </c>
      <c r="B11" s="186"/>
      <c r="C11" s="106"/>
      <c r="D11" s="237"/>
      <c r="E11" s="239"/>
      <c r="F11" s="237"/>
      <c r="G11" s="236"/>
    </row>
    <row r="12" spans="1:20" ht="43.8" customHeight="1" x14ac:dyDescent="0.2">
      <c r="A12" s="180">
        <v>8</v>
      </c>
      <c r="B12" s="186"/>
      <c r="C12" s="106"/>
      <c r="D12" s="237"/>
      <c r="E12" s="239"/>
      <c r="F12" s="237"/>
      <c r="G12" s="236"/>
      <c r="T12" s="1">
        <f>IF(M12="週1日以上3日未満配置している",200000,IF(M12="週3日以上7日未満配置している",400000,IF(M12="週7日配置している",600000,0)))</f>
        <v>0</v>
      </c>
    </row>
    <row r="13" spans="1:20" ht="43.8" customHeight="1" x14ac:dyDescent="0.2">
      <c r="A13" s="180">
        <v>9</v>
      </c>
      <c r="B13" s="186"/>
      <c r="C13" s="106"/>
      <c r="D13" s="237"/>
      <c r="E13" s="239"/>
      <c r="F13" s="237"/>
      <c r="G13" s="236"/>
    </row>
    <row r="14" spans="1:20" ht="43.8" customHeight="1" x14ac:dyDescent="0.2">
      <c r="A14" s="180">
        <v>10</v>
      </c>
      <c r="B14" s="186"/>
      <c r="C14" s="106"/>
      <c r="D14" s="237"/>
      <c r="E14" s="239"/>
      <c r="F14" s="237"/>
      <c r="G14" s="236"/>
    </row>
    <row r="15" spans="1:20" ht="43.8" customHeight="1" x14ac:dyDescent="0.2">
      <c r="A15" s="180">
        <v>11</v>
      </c>
      <c r="B15" s="186"/>
      <c r="C15" s="106"/>
      <c r="D15" s="237"/>
      <c r="E15" s="239"/>
      <c r="F15" s="237"/>
      <c r="G15" s="236"/>
    </row>
    <row r="16" spans="1:20" ht="43.8" customHeight="1" x14ac:dyDescent="0.2">
      <c r="A16" s="180">
        <v>12</v>
      </c>
      <c r="B16" s="186"/>
      <c r="C16" s="106"/>
      <c r="D16" s="237"/>
      <c r="E16" s="239"/>
      <c r="F16" s="237"/>
      <c r="G16" s="236"/>
    </row>
    <row r="17" spans="1:7" ht="43.8" customHeight="1" x14ac:dyDescent="0.2">
      <c r="A17" s="180">
        <v>13</v>
      </c>
      <c r="B17" s="186"/>
      <c r="C17" s="106"/>
      <c r="D17" s="237"/>
      <c r="E17" s="239"/>
      <c r="F17" s="237"/>
      <c r="G17" s="236"/>
    </row>
    <row r="18" spans="1:7" ht="43.8" customHeight="1" x14ac:dyDescent="0.2">
      <c r="A18" s="180">
        <v>14</v>
      </c>
      <c r="B18" s="186"/>
      <c r="C18" s="106"/>
      <c r="D18" s="237"/>
      <c r="E18" s="239"/>
      <c r="F18" s="237"/>
      <c r="G18" s="236"/>
    </row>
    <row r="19" spans="1:7" ht="43.8" customHeight="1" x14ac:dyDescent="0.2">
      <c r="A19" s="180">
        <v>15</v>
      </c>
      <c r="B19" s="186"/>
      <c r="C19" s="106"/>
      <c r="D19" s="237"/>
      <c r="E19" s="239"/>
      <c r="F19" s="237"/>
      <c r="G19" s="236"/>
    </row>
    <row r="20" spans="1:7" ht="43.8" customHeight="1" x14ac:dyDescent="0.2">
      <c r="A20" s="180">
        <v>16</v>
      </c>
      <c r="B20" s="186"/>
      <c r="C20" s="106"/>
      <c r="D20" s="237"/>
      <c r="E20" s="239"/>
      <c r="F20" s="237"/>
      <c r="G20" s="236"/>
    </row>
    <row r="21" spans="1:7" ht="43.8" customHeight="1" x14ac:dyDescent="0.2">
      <c r="A21" s="180">
        <v>17</v>
      </c>
      <c r="B21" s="186"/>
      <c r="C21" s="106"/>
      <c r="D21" s="237"/>
      <c r="E21" s="239"/>
      <c r="F21" s="237"/>
      <c r="G21" s="236"/>
    </row>
    <row r="22" spans="1:7" ht="43.8" customHeight="1" x14ac:dyDescent="0.2">
      <c r="A22" s="180">
        <v>18</v>
      </c>
      <c r="B22" s="186"/>
      <c r="C22" s="106"/>
      <c r="D22" s="237"/>
      <c r="E22" s="239"/>
      <c r="F22" s="237"/>
      <c r="G22" s="236"/>
    </row>
    <row r="23" spans="1:7" ht="43.8" customHeight="1" x14ac:dyDescent="0.2">
      <c r="A23" s="180">
        <v>19</v>
      </c>
      <c r="B23" s="186"/>
      <c r="C23" s="106"/>
      <c r="D23" s="237"/>
      <c r="E23" s="239"/>
      <c r="F23" s="237"/>
      <c r="G23" s="236"/>
    </row>
    <row r="24" spans="1:7" ht="43.8" customHeight="1" x14ac:dyDescent="0.2">
      <c r="A24" s="180">
        <v>20</v>
      </c>
      <c r="B24" s="186"/>
      <c r="C24" s="106"/>
      <c r="D24" s="237"/>
      <c r="E24" s="239"/>
      <c r="F24" s="237"/>
      <c r="G24" s="236"/>
    </row>
    <row r="25" spans="1:7" ht="43.8" customHeight="1" x14ac:dyDescent="0.2">
      <c r="A25" s="180">
        <v>21</v>
      </c>
      <c r="B25" s="186"/>
      <c r="C25" s="106"/>
      <c r="D25" s="237"/>
      <c r="E25" s="239"/>
      <c r="F25" s="237"/>
      <c r="G25" s="236"/>
    </row>
    <row r="26" spans="1:7" ht="43.8" customHeight="1" x14ac:dyDescent="0.2">
      <c r="A26" s="180">
        <v>22</v>
      </c>
      <c r="B26" s="186"/>
      <c r="C26" s="106"/>
      <c r="D26" s="237"/>
      <c r="E26" s="239"/>
      <c r="F26" s="237"/>
      <c r="G26" s="236"/>
    </row>
    <row r="27" spans="1:7" ht="43.8" customHeight="1" x14ac:dyDescent="0.2">
      <c r="A27" s="180">
        <v>23</v>
      </c>
      <c r="B27" s="186"/>
      <c r="C27" s="106"/>
      <c r="D27" s="237"/>
      <c r="E27" s="239"/>
      <c r="F27" s="237"/>
      <c r="G27" s="236"/>
    </row>
    <row r="28" spans="1:7" ht="43.8" customHeight="1" x14ac:dyDescent="0.2">
      <c r="A28" s="180">
        <v>24</v>
      </c>
      <c r="B28" s="186"/>
      <c r="C28" s="106"/>
      <c r="D28" s="237"/>
      <c r="E28" s="239"/>
      <c r="F28" s="237"/>
      <c r="G28" s="236"/>
    </row>
    <row r="29" spans="1:7" ht="43.8" customHeight="1" x14ac:dyDescent="0.2">
      <c r="A29" s="180">
        <v>25</v>
      </c>
      <c r="B29" s="186"/>
      <c r="C29" s="106"/>
      <c r="D29" s="237"/>
      <c r="E29" s="239"/>
      <c r="F29" s="237"/>
      <c r="G29" s="236"/>
    </row>
    <row r="30" spans="1:7" ht="43.8" customHeight="1" x14ac:dyDescent="0.2">
      <c r="A30" s="180">
        <v>26</v>
      </c>
      <c r="B30" s="186"/>
      <c r="C30" s="106"/>
      <c r="D30" s="237"/>
      <c r="E30" s="239"/>
      <c r="F30" s="237"/>
      <c r="G30" s="236"/>
    </row>
    <row r="31" spans="1:7" ht="43.8" customHeight="1" x14ac:dyDescent="0.2">
      <c r="A31" s="180">
        <v>27</v>
      </c>
      <c r="B31" s="186"/>
      <c r="C31" s="106"/>
      <c r="D31" s="237"/>
      <c r="E31" s="239"/>
      <c r="F31" s="237"/>
      <c r="G31" s="236"/>
    </row>
    <row r="32" spans="1:7" ht="43.8" customHeight="1" x14ac:dyDescent="0.2">
      <c r="A32" s="180">
        <v>28</v>
      </c>
      <c r="B32" s="186"/>
      <c r="C32" s="106"/>
      <c r="D32" s="237"/>
      <c r="E32" s="239"/>
      <c r="F32" s="237"/>
      <c r="G32" s="236"/>
    </row>
    <row r="33" spans="1:7" ht="43.8" customHeight="1" x14ac:dyDescent="0.2">
      <c r="A33" s="180">
        <v>29</v>
      </c>
      <c r="B33" s="186"/>
      <c r="C33" s="106"/>
      <c r="D33" s="237"/>
      <c r="E33" s="239"/>
      <c r="F33" s="237"/>
      <c r="G33" s="236"/>
    </row>
    <row r="34" spans="1:7" ht="43.8" customHeight="1" x14ac:dyDescent="0.2">
      <c r="A34" s="180">
        <v>30</v>
      </c>
      <c r="B34" s="186"/>
      <c r="C34" s="106"/>
      <c r="D34" s="237"/>
      <c r="E34" s="239"/>
      <c r="F34" s="237"/>
      <c r="G34" s="236"/>
    </row>
    <row r="35" spans="1:7" ht="43.8" customHeight="1" x14ac:dyDescent="0.2">
      <c r="A35" s="180">
        <v>31</v>
      </c>
      <c r="B35" s="186"/>
      <c r="C35" s="106"/>
      <c r="D35" s="237"/>
      <c r="E35" s="239"/>
      <c r="F35" s="237"/>
      <c r="G35" s="236"/>
    </row>
    <row r="36" spans="1:7" ht="43.8" customHeight="1" x14ac:dyDescent="0.2">
      <c r="A36" s="180">
        <v>32</v>
      </c>
      <c r="B36" s="186"/>
      <c r="C36" s="106"/>
      <c r="D36" s="237"/>
      <c r="E36" s="239"/>
      <c r="F36" s="237"/>
      <c r="G36" s="236"/>
    </row>
    <row r="37" spans="1:7" ht="43.8" customHeight="1" x14ac:dyDescent="0.2">
      <c r="A37" s="180">
        <v>33</v>
      </c>
      <c r="B37" s="186"/>
      <c r="C37" s="106"/>
      <c r="D37" s="237"/>
      <c r="E37" s="239"/>
      <c r="F37" s="237"/>
      <c r="G37" s="236"/>
    </row>
    <row r="38" spans="1:7" ht="43.8" customHeight="1" x14ac:dyDescent="0.2">
      <c r="A38" s="180">
        <v>34</v>
      </c>
      <c r="B38" s="186"/>
      <c r="C38" s="106"/>
      <c r="D38" s="237"/>
      <c r="E38" s="239"/>
      <c r="F38" s="237"/>
      <c r="G38" s="236"/>
    </row>
    <row r="39" spans="1:7" ht="43.8" customHeight="1" x14ac:dyDescent="0.2">
      <c r="A39" s="180">
        <v>35</v>
      </c>
      <c r="B39" s="186"/>
      <c r="C39" s="106"/>
      <c r="D39" s="237"/>
      <c r="E39" s="239"/>
      <c r="F39" s="237"/>
      <c r="G39" s="236"/>
    </row>
    <row r="40" spans="1:7" ht="43.8" customHeight="1" x14ac:dyDescent="0.2">
      <c r="A40" s="180">
        <v>36</v>
      </c>
      <c r="B40" s="186"/>
      <c r="C40" s="106"/>
      <c r="D40" s="237"/>
      <c r="E40" s="239"/>
      <c r="F40" s="237"/>
      <c r="G40" s="236"/>
    </row>
    <row r="41" spans="1:7" ht="43.8" customHeight="1" x14ac:dyDescent="0.2">
      <c r="A41" s="180">
        <v>37</v>
      </c>
      <c r="B41" s="186"/>
      <c r="C41" s="106"/>
      <c r="D41" s="237"/>
      <c r="E41" s="239"/>
      <c r="F41" s="237"/>
      <c r="G41" s="236"/>
    </row>
    <row r="42" spans="1:7" ht="43.8" customHeight="1" x14ac:dyDescent="0.2">
      <c r="A42" s="180">
        <v>38</v>
      </c>
      <c r="B42" s="186"/>
      <c r="C42" s="106"/>
      <c r="D42" s="237"/>
      <c r="E42" s="239"/>
      <c r="F42" s="237"/>
      <c r="G42" s="236"/>
    </row>
    <row r="43" spans="1:7" ht="43.8" customHeight="1" x14ac:dyDescent="0.2">
      <c r="A43" s="180">
        <v>39</v>
      </c>
      <c r="B43" s="186"/>
      <c r="C43" s="106"/>
      <c r="D43" s="237"/>
      <c r="E43" s="239"/>
      <c r="F43" s="237"/>
      <c r="G43" s="236"/>
    </row>
    <row r="44" spans="1:7" ht="43.8" customHeight="1" x14ac:dyDescent="0.2">
      <c r="A44" s="180">
        <v>40</v>
      </c>
      <c r="B44" s="186"/>
      <c r="C44" s="106"/>
      <c r="D44" s="237"/>
      <c r="E44" s="239"/>
      <c r="F44" s="237"/>
      <c r="G44" s="236"/>
    </row>
    <row r="45" spans="1:7" ht="43.8" customHeight="1" x14ac:dyDescent="0.2">
      <c r="A45" s="180">
        <v>41</v>
      </c>
      <c r="B45" s="186"/>
      <c r="C45" s="106"/>
      <c r="D45" s="237"/>
      <c r="E45" s="239"/>
      <c r="F45" s="237"/>
      <c r="G45" s="236"/>
    </row>
    <row r="46" spans="1:7" ht="43.8" customHeight="1" x14ac:dyDescent="0.2">
      <c r="A46" s="180">
        <v>42</v>
      </c>
      <c r="B46" s="186"/>
      <c r="C46" s="106"/>
      <c r="D46" s="237"/>
      <c r="E46" s="239"/>
      <c r="F46" s="237"/>
      <c r="G46" s="236"/>
    </row>
    <row r="47" spans="1:7" ht="43.8" customHeight="1" x14ac:dyDescent="0.2">
      <c r="A47" s="180">
        <v>43</v>
      </c>
      <c r="B47" s="186"/>
      <c r="C47" s="106"/>
      <c r="D47" s="237"/>
      <c r="E47" s="239"/>
      <c r="F47" s="237"/>
      <c r="G47" s="236"/>
    </row>
    <row r="48" spans="1:7" ht="43.8" customHeight="1" x14ac:dyDescent="0.2">
      <c r="A48" s="180">
        <v>44</v>
      </c>
      <c r="B48" s="186"/>
      <c r="C48" s="106"/>
      <c r="D48" s="237"/>
      <c r="E48" s="239"/>
      <c r="F48" s="237"/>
      <c r="G48" s="236"/>
    </row>
    <row r="49" spans="1:7" ht="43.8" customHeight="1" x14ac:dyDescent="0.2">
      <c r="A49" s="180">
        <v>45</v>
      </c>
      <c r="B49" s="186"/>
      <c r="C49" s="106"/>
      <c r="D49" s="237"/>
      <c r="E49" s="239"/>
      <c r="F49" s="237"/>
      <c r="G49" s="236"/>
    </row>
    <row r="50" spans="1:7" ht="43.8" customHeight="1" x14ac:dyDescent="0.2">
      <c r="A50" s="180">
        <v>46</v>
      </c>
      <c r="B50" s="186"/>
      <c r="C50" s="106"/>
      <c r="D50" s="237"/>
      <c r="E50" s="239"/>
      <c r="F50" s="237"/>
      <c r="G50" s="236"/>
    </row>
    <row r="51" spans="1:7" ht="43.8" customHeight="1" x14ac:dyDescent="0.2">
      <c r="A51" s="180">
        <v>47</v>
      </c>
      <c r="B51" s="186"/>
      <c r="C51" s="106"/>
      <c r="D51" s="237"/>
      <c r="E51" s="239"/>
      <c r="F51" s="237"/>
      <c r="G51" s="236"/>
    </row>
    <row r="52" spans="1:7" ht="43.8" customHeight="1" x14ac:dyDescent="0.2">
      <c r="A52" s="180">
        <v>48</v>
      </c>
      <c r="B52" s="186"/>
      <c r="C52" s="106"/>
      <c r="D52" s="237"/>
      <c r="E52" s="239"/>
      <c r="F52" s="237"/>
      <c r="G52" s="236"/>
    </row>
    <row r="53" spans="1:7" ht="43.8" customHeight="1" x14ac:dyDescent="0.2">
      <c r="A53" s="180">
        <v>49</v>
      </c>
      <c r="B53" s="186"/>
      <c r="C53" s="106"/>
      <c r="D53" s="237"/>
      <c r="E53" s="239"/>
      <c r="F53" s="237"/>
      <c r="G53" s="236"/>
    </row>
    <row r="54" spans="1:7" ht="43.8" customHeight="1" thickBot="1" x14ac:dyDescent="0.25">
      <c r="A54" s="244">
        <v>50</v>
      </c>
      <c r="B54" s="245"/>
      <c r="C54" s="214"/>
      <c r="D54" s="246"/>
      <c r="E54" s="247"/>
      <c r="F54" s="246"/>
      <c r="G54" s="248"/>
    </row>
    <row r="55" spans="1:7" ht="25.2" hidden="1" customHeight="1" x14ac:dyDescent="0.2">
      <c r="D55" s="1">
        <f>COUNTIF(D5:D54,"&lt;&gt;")</f>
        <v>0</v>
      </c>
    </row>
    <row r="56" spans="1:7" ht="22.2" customHeight="1" x14ac:dyDescent="0.2">
      <c r="C56" s="686"/>
      <c r="D56" s="686"/>
    </row>
    <row r="76" spans="8:8" x14ac:dyDescent="0.2">
      <c r="H76" s="1" t="s">
        <v>109</v>
      </c>
    </row>
    <row r="77" spans="8:8" x14ac:dyDescent="0.2">
      <c r="H77" s="1" t="s">
        <v>110</v>
      </c>
    </row>
  </sheetData>
  <mergeCells count="1">
    <mergeCell ref="C56:D56"/>
  </mergeCells>
  <phoneticPr fontId="2"/>
  <dataValidations count="1">
    <dataValidation type="list" allowBlank="1" showInputMessage="1" showErrorMessage="1" sqref="D5:G54" xr:uid="{2A2938D0-DEC6-4C44-B976-CC356BB0C5AF}">
      <formula1>"胃ろう又は腸ろうによる経管栄養,経鼻経管栄養,在宅中心静脈栄養,喀痰吸引,在宅酸素療法,気管切開管理,インスリン注射,透析"</formula1>
    </dataValidation>
  </dataValidations>
  <printOptions horizontalCentered="1"/>
  <pageMargins left="0.59055118110236227" right="0.59055118110236227" top="0.59055118110236227" bottom="0.39370078740157483" header="0.19685039370078741" footer="0.19685039370078741"/>
  <pageSetup paperSize="9" scale="7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B1:BI42"/>
  <sheetViews>
    <sheetView showGridLines="0" view="pageBreakPreview" zoomScaleNormal="100" workbookViewId="0"/>
  </sheetViews>
  <sheetFormatPr defaultColWidth="9" defaultRowHeight="13.2" x14ac:dyDescent="0.2"/>
  <cols>
    <col min="1" max="36" width="2.44140625" style="135" customWidth="1"/>
    <col min="37" max="16384" width="9" style="135"/>
  </cols>
  <sheetData>
    <row r="1" spans="2:61" ht="13.8" thickBot="1" x14ac:dyDescent="0.25">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row>
    <row r="2" spans="2:61" ht="15" customHeight="1" x14ac:dyDescent="0.2">
      <c r="B2" s="545" t="s">
        <v>583</v>
      </c>
      <c r="C2" s="449"/>
      <c r="D2" s="449"/>
      <c r="E2" s="449"/>
      <c r="F2" s="449"/>
      <c r="G2" s="449"/>
      <c r="H2" s="449"/>
      <c r="I2" s="449"/>
      <c r="J2" s="449"/>
      <c r="K2" s="449"/>
      <c r="L2" s="449"/>
      <c r="M2" s="450"/>
      <c r="R2" s="339"/>
      <c r="S2" s="692" t="s">
        <v>268</v>
      </c>
      <c r="T2" s="693"/>
      <c r="U2" s="693"/>
      <c r="V2" s="693"/>
      <c r="W2" s="693"/>
      <c r="X2" s="693"/>
      <c r="Y2" s="693"/>
      <c r="Z2" s="693"/>
      <c r="AA2" s="693"/>
      <c r="AB2" s="693"/>
      <c r="AC2" s="694"/>
      <c r="AD2" s="191"/>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row>
    <row r="3" spans="2:61" ht="15" customHeight="1" thickBot="1" x14ac:dyDescent="0.25">
      <c r="B3" s="451"/>
      <c r="C3" s="452"/>
      <c r="D3" s="452"/>
      <c r="E3" s="452"/>
      <c r="F3" s="452"/>
      <c r="G3" s="452"/>
      <c r="H3" s="452"/>
      <c r="I3" s="452"/>
      <c r="J3" s="452"/>
      <c r="K3" s="452"/>
      <c r="L3" s="452"/>
      <c r="M3" s="453"/>
      <c r="P3" s="317"/>
      <c r="R3" s="339"/>
      <c r="S3" s="695"/>
      <c r="T3" s="696"/>
      <c r="U3" s="696"/>
      <c r="V3" s="696"/>
      <c r="W3" s="696"/>
      <c r="X3" s="696"/>
      <c r="Y3" s="696"/>
      <c r="Z3" s="696"/>
      <c r="AA3" s="696"/>
      <c r="AB3" s="696"/>
      <c r="AC3" s="697"/>
      <c r="AD3" s="191"/>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row>
    <row r="4" spans="2:61" ht="13.5" customHeight="1" thickBot="1" x14ac:dyDescent="0.25">
      <c r="B4" s="454"/>
      <c r="C4" s="455"/>
      <c r="D4" s="455"/>
      <c r="E4" s="455"/>
      <c r="F4" s="455"/>
      <c r="G4" s="455"/>
      <c r="H4" s="455"/>
      <c r="I4" s="455"/>
      <c r="J4" s="455"/>
      <c r="K4" s="455"/>
      <c r="L4" s="455"/>
      <c r="M4" s="456"/>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row>
    <row r="5" spans="2:61" x14ac:dyDescent="0.2">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row>
    <row r="6" spans="2:61" ht="13.5" customHeight="1" x14ac:dyDescent="0.2">
      <c r="B6" s="457" t="s">
        <v>12</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row>
    <row r="7" spans="2:61"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row>
    <row r="8" spans="2:61" x14ac:dyDescent="0.2">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row>
    <row r="9" spans="2:61" x14ac:dyDescent="0.2">
      <c r="B9" s="135" t="s">
        <v>500</v>
      </c>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row>
    <row r="10" spans="2:61" ht="13.8" thickBot="1" x14ac:dyDescent="0.25">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row>
    <row r="11" spans="2:61" ht="66" customHeight="1" thickTop="1" thickBot="1" x14ac:dyDescent="0.25">
      <c r="B11" s="579" t="s">
        <v>262</v>
      </c>
      <c r="C11" s="580"/>
      <c r="D11" s="580"/>
      <c r="E11" s="580"/>
      <c r="F11" s="580"/>
      <c r="G11" s="580"/>
      <c r="H11" s="580"/>
      <c r="I11" s="580"/>
      <c r="J11" s="580"/>
      <c r="K11" s="580"/>
      <c r="L11" s="580"/>
      <c r="M11" s="580"/>
      <c r="N11" s="580"/>
      <c r="O11" s="580"/>
      <c r="P11" s="580"/>
      <c r="Q11" s="580"/>
      <c r="R11" s="580"/>
      <c r="S11" s="580"/>
      <c r="T11" s="580"/>
      <c r="U11" s="580"/>
      <c r="V11" s="580"/>
      <c r="W11" s="581"/>
      <c r="X11" s="582"/>
      <c r="Y11" s="583"/>
      <c r="Z11" s="583"/>
      <c r="AA11" s="583"/>
      <c r="AB11" s="583"/>
      <c r="AC11" s="583"/>
      <c r="AD11" s="583"/>
      <c r="AE11" s="583"/>
      <c r="AF11" s="583"/>
      <c r="AG11" s="584"/>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row>
    <row r="12" spans="2:61" ht="40.5" customHeight="1" thickTop="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507" t="str">
        <f>IF(X11="実施している","算定可","算定不可")</f>
        <v>算定不可</v>
      </c>
      <c r="Y12" s="507"/>
      <c r="Z12" s="507"/>
      <c r="AA12" s="507"/>
      <c r="AB12" s="507"/>
      <c r="AC12" s="507"/>
      <c r="AD12" s="507"/>
      <c r="AE12" s="507"/>
      <c r="AF12" s="507"/>
      <c r="AG12" s="508"/>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row>
    <row r="13" spans="2:61" ht="40.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IF(X12="算定可",5,0)</f>
        <v>0</v>
      </c>
      <c r="Y13" s="512"/>
      <c r="Z13" s="512"/>
      <c r="AA13" s="512"/>
      <c r="AB13" s="512"/>
      <c r="AC13" s="512"/>
      <c r="AD13" s="512"/>
      <c r="AE13" s="512"/>
      <c r="AF13" s="512"/>
      <c r="AG13" s="513"/>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row>
    <row r="14" spans="2:61" x14ac:dyDescent="0.2">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row>
    <row r="15" spans="2:61" x14ac:dyDescent="0.2">
      <c r="B15" s="135" t="s">
        <v>28</v>
      </c>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row>
    <row r="16" spans="2:61" x14ac:dyDescent="0.2">
      <c r="C16" s="135" t="s">
        <v>61</v>
      </c>
      <c r="E16" s="135" t="s">
        <v>5</v>
      </c>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row>
    <row r="17" spans="3:61" x14ac:dyDescent="0.2">
      <c r="C17" s="135" t="s">
        <v>61</v>
      </c>
      <c r="E17" s="135" t="s">
        <v>319</v>
      </c>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row>
    <row r="18" spans="3:61" x14ac:dyDescent="0.2">
      <c r="D18" s="135" t="s">
        <v>234</v>
      </c>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row>
    <row r="19" spans="3:61" x14ac:dyDescent="0.2">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row>
    <row r="20" spans="3:61" x14ac:dyDescent="0.2">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row>
    <row r="21" spans="3:61" x14ac:dyDescent="0.2">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row>
    <row r="22" spans="3:61" x14ac:dyDescent="0.2">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row>
    <row r="23" spans="3:61" x14ac:dyDescent="0.2">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row>
    <row r="24" spans="3:61" x14ac:dyDescent="0.2">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row>
    <row r="25" spans="3:61" x14ac:dyDescent="0.2">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row>
    <row r="26" spans="3:61" x14ac:dyDescent="0.2">
      <c r="R26" s="195"/>
      <c r="S26" s="195"/>
      <c r="T26" s="195"/>
      <c r="U26" s="195"/>
      <c r="V26" s="195"/>
      <c r="W26" s="195"/>
      <c r="X26" s="195"/>
      <c r="Y26" s="195"/>
      <c r="Z26" s="195"/>
      <c r="AA26" s="195"/>
      <c r="AB26" s="195"/>
      <c r="AC26" s="195"/>
      <c r="AD26" s="195"/>
      <c r="AE26" s="195"/>
      <c r="AF26" s="195"/>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row>
    <row r="27" spans="3:61" x14ac:dyDescent="0.2">
      <c r="R27" s="195"/>
      <c r="S27" s="195"/>
      <c r="T27" s="195"/>
      <c r="U27" s="195"/>
      <c r="V27" s="195"/>
      <c r="W27" s="195"/>
      <c r="X27" s="195"/>
      <c r="Y27" s="195"/>
      <c r="Z27" s="195"/>
      <c r="AA27" s="195"/>
      <c r="AB27" s="195"/>
      <c r="AC27" s="195"/>
      <c r="AD27" s="195"/>
      <c r="AE27" s="195"/>
      <c r="AF27" s="195"/>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row>
    <row r="28" spans="3:61" x14ac:dyDescent="0.2">
      <c r="R28" s="195"/>
      <c r="S28" s="195"/>
      <c r="T28" s="195" t="s">
        <v>264</v>
      </c>
      <c r="U28" s="195" t="s">
        <v>265</v>
      </c>
      <c r="V28" s="195"/>
      <c r="W28" s="195"/>
      <c r="X28" s="195"/>
      <c r="Y28" s="195"/>
      <c r="Z28" s="195"/>
      <c r="AA28" s="195"/>
      <c r="AB28" s="195"/>
      <c r="AC28" s="195"/>
      <c r="AD28" s="195"/>
      <c r="AE28" s="195"/>
      <c r="AF28" s="195"/>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row>
    <row r="29" spans="3:61" x14ac:dyDescent="0.2">
      <c r="R29" s="195"/>
      <c r="S29" s="195"/>
      <c r="T29" s="195"/>
      <c r="U29" s="195"/>
      <c r="V29" s="195"/>
      <c r="W29" s="195"/>
      <c r="X29" s="195"/>
      <c r="Y29" s="195"/>
      <c r="Z29" s="195"/>
      <c r="AA29" s="195"/>
      <c r="AB29" s="195"/>
      <c r="AC29" s="195"/>
      <c r="AD29" s="195"/>
      <c r="AE29" s="195"/>
      <c r="AF29" s="195"/>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row>
    <row r="30" spans="3:61" x14ac:dyDescent="0.2">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row>
    <row r="31" spans="3:61" x14ac:dyDescent="0.2">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row>
    <row r="32" spans="3:61" x14ac:dyDescent="0.2">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row>
    <row r="33" spans="35:61" x14ac:dyDescent="0.2">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row>
    <row r="34" spans="35:61" x14ac:dyDescent="0.2">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row>
    <row r="35" spans="35:61" x14ac:dyDescent="0.2">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row>
    <row r="36" spans="35:61" x14ac:dyDescent="0.2">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row>
    <row r="37" spans="35:61" x14ac:dyDescent="0.2">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row>
    <row r="38" spans="35:61" x14ac:dyDescent="0.2">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row>
    <row r="39" spans="35:61" x14ac:dyDescent="0.2">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row>
    <row r="40" spans="35:61" x14ac:dyDescent="0.2">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row>
    <row r="41" spans="35:61" x14ac:dyDescent="0.2">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row>
    <row r="42" spans="35:61" x14ac:dyDescent="0.2">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row>
  </sheetData>
  <sheetProtection algorithmName="SHA-512" hashValue="F+Q4YP2VVI1c/53Gelryk9Wt+BOBBkTYVm/JLw1ZRegad35uDJRxQr74r2Xt0OzIBetVITtvv9R/sh7fKu8E2Q==" saltValue="Hy7ec5wPz52GTCzo1wqGxw==" spinCount="100000" sheet="1" selectLockedCells="1"/>
  <mergeCells count="9">
    <mergeCell ref="B2:M4"/>
    <mergeCell ref="B6:AG7"/>
    <mergeCell ref="B13:W13"/>
    <mergeCell ref="B11:W11"/>
    <mergeCell ref="B12:W12"/>
    <mergeCell ref="X12:AG12"/>
    <mergeCell ref="X11:AG11"/>
    <mergeCell ref="X13:AG13"/>
    <mergeCell ref="S2:AC3"/>
  </mergeCells>
  <phoneticPr fontId="2"/>
  <dataValidations count="1">
    <dataValidation type="list" allowBlank="1" showInputMessage="1" showErrorMessage="1" sqref="X11:AG11" xr:uid="{00000000-0002-0000-2000-000000000000}">
      <formula1>$T$28:$U$28</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B1:AZ31"/>
  <sheetViews>
    <sheetView showGridLines="0" view="pageBreakPreview" zoomScaleNormal="100" zoomScaleSheetLayoutView="100" workbookViewId="0"/>
  </sheetViews>
  <sheetFormatPr defaultColWidth="9" defaultRowHeight="13.2" x14ac:dyDescent="0.2"/>
  <cols>
    <col min="1" max="28" width="2.44140625" style="135" customWidth="1"/>
    <col min="29" max="29" width="3.77734375" style="135" customWidth="1"/>
    <col min="30" max="35" width="2.44140625" style="135" customWidth="1"/>
    <col min="36" max="16384" width="9" style="135"/>
  </cols>
  <sheetData>
    <row r="1" spans="2:52" ht="13.8" thickBot="1" x14ac:dyDescent="0.25"/>
    <row r="2" spans="2:52" ht="13.5" customHeight="1" x14ac:dyDescent="0.2">
      <c r="B2" s="545" t="s">
        <v>584</v>
      </c>
      <c r="C2" s="449"/>
      <c r="D2" s="449"/>
      <c r="E2" s="449"/>
      <c r="F2" s="449"/>
      <c r="G2" s="449"/>
      <c r="H2" s="449"/>
      <c r="I2" s="449"/>
      <c r="J2" s="449"/>
      <c r="K2" s="449"/>
      <c r="L2" s="449"/>
      <c r="M2" s="450"/>
      <c r="S2" s="189" t="s">
        <v>480</v>
      </c>
      <c r="T2" s="190"/>
      <c r="U2" s="190"/>
      <c r="V2" s="190"/>
      <c r="W2" s="190"/>
      <c r="X2" s="190"/>
      <c r="Y2" s="190"/>
      <c r="Z2" s="190"/>
      <c r="AA2" s="190"/>
      <c r="AB2" s="190"/>
      <c r="AC2" s="190"/>
      <c r="AD2" s="190"/>
      <c r="AE2" s="190"/>
      <c r="AF2" s="190"/>
      <c r="AG2" s="190"/>
      <c r="AH2" s="210"/>
    </row>
    <row r="3" spans="2:52" ht="13.5" customHeight="1" thickBot="1" x14ac:dyDescent="0.25">
      <c r="B3" s="451"/>
      <c r="C3" s="452"/>
      <c r="D3" s="452"/>
      <c r="E3" s="452"/>
      <c r="F3" s="452"/>
      <c r="G3" s="452"/>
      <c r="H3" s="452"/>
      <c r="I3" s="452"/>
      <c r="J3" s="452"/>
      <c r="K3" s="452"/>
      <c r="L3" s="452"/>
      <c r="M3" s="453"/>
      <c r="S3" s="193" t="s">
        <v>585</v>
      </c>
      <c r="T3" s="194"/>
      <c r="U3" s="194"/>
      <c r="V3" s="194"/>
      <c r="W3" s="194"/>
      <c r="X3" s="194"/>
      <c r="Y3" s="194"/>
      <c r="Z3" s="194"/>
      <c r="AA3" s="194"/>
      <c r="AB3" s="194"/>
      <c r="AC3" s="194"/>
      <c r="AD3" s="194"/>
      <c r="AE3" s="194"/>
      <c r="AF3" s="194"/>
      <c r="AG3" s="194"/>
      <c r="AH3" s="211"/>
    </row>
    <row r="4" spans="2:52" ht="13.5" customHeight="1" thickBot="1" x14ac:dyDescent="0.25">
      <c r="B4" s="454"/>
      <c r="C4" s="455"/>
      <c r="D4" s="455"/>
      <c r="E4" s="455"/>
      <c r="F4" s="455"/>
      <c r="G4" s="455"/>
      <c r="H4" s="455"/>
      <c r="I4" s="455"/>
      <c r="J4" s="455"/>
      <c r="K4" s="455"/>
      <c r="L4" s="455"/>
      <c r="M4" s="456"/>
      <c r="P4" s="317"/>
    </row>
    <row r="5" spans="2:52" x14ac:dyDescent="0.2">
      <c r="P5" s="317"/>
    </row>
    <row r="6" spans="2:52" x14ac:dyDescent="0.2">
      <c r="P6" s="317"/>
    </row>
    <row r="7" spans="2:52" ht="13.5" customHeight="1" x14ac:dyDescent="0.2">
      <c r="B7" s="457" t="s">
        <v>237</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192"/>
    </row>
    <row r="8" spans="2:52" ht="13.5" customHeight="1" x14ac:dyDescent="0.2">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192"/>
    </row>
    <row r="10" spans="2:52" ht="13.8" thickBot="1" x14ac:dyDescent="0.25">
      <c r="B10" s="135" t="s">
        <v>501</v>
      </c>
      <c r="AZ10" s="135" t="s">
        <v>31</v>
      </c>
    </row>
    <row r="11" spans="2:52" ht="90" customHeight="1" thickTop="1" thickBot="1" x14ac:dyDescent="0.25">
      <c r="B11" s="524" t="s">
        <v>1</v>
      </c>
      <c r="C11" s="525"/>
      <c r="D11" s="698" t="s">
        <v>278</v>
      </c>
      <c r="E11" s="698"/>
      <c r="F11" s="698"/>
      <c r="G11" s="698"/>
      <c r="H11" s="698"/>
      <c r="I11" s="698"/>
      <c r="J11" s="698"/>
      <c r="K11" s="698"/>
      <c r="L11" s="698"/>
      <c r="M11" s="698"/>
      <c r="N11" s="698"/>
      <c r="O11" s="698"/>
      <c r="P11" s="698"/>
      <c r="Q11" s="698"/>
      <c r="R11" s="698"/>
      <c r="S11" s="698"/>
      <c r="T11" s="698"/>
      <c r="U11" s="698"/>
      <c r="V11" s="698"/>
      <c r="W11" s="699"/>
      <c r="X11" s="700" t="s">
        <v>189</v>
      </c>
      <c r="Y11" s="674"/>
      <c r="Z11" s="701"/>
      <c r="AA11" s="626"/>
      <c r="AB11" s="627"/>
      <c r="AC11" s="627"/>
      <c r="AD11" s="673"/>
      <c r="AE11" s="702" t="s">
        <v>33</v>
      </c>
      <c r="AF11" s="703"/>
      <c r="AG11" s="704"/>
      <c r="AH11" s="350"/>
    </row>
    <row r="12" spans="2:52" ht="45" customHeight="1" thickTop="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507" t="str">
        <f>IF(AA11&gt;=4,"算定可","算定不可")</f>
        <v>算定不可</v>
      </c>
      <c r="Y12" s="507"/>
      <c r="Z12" s="507"/>
      <c r="AA12" s="624"/>
      <c r="AB12" s="624"/>
      <c r="AC12" s="624"/>
      <c r="AD12" s="624"/>
      <c r="AE12" s="507"/>
      <c r="AF12" s="507"/>
      <c r="AG12" s="508"/>
    </row>
    <row r="13" spans="2:52" ht="4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IF(施設区分!Q13&gt;=70,IF(AA11&gt;=7,3,IF(AA11&gt;=4,2,IF(AA11&gt;=1,0,0))),IF(AA11&gt;=7,10,IF(AA11&gt;=4,6,IF(AA11&gt;=1,0,0))))</f>
        <v>0</v>
      </c>
      <c r="Y13" s="512"/>
      <c r="Z13" s="512"/>
      <c r="AA13" s="512"/>
      <c r="AB13" s="512"/>
      <c r="AC13" s="512"/>
      <c r="AD13" s="512"/>
      <c r="AE13" s="512"/>
      <c r="AF13" s="512"/>
      <c r="AG13" s="513"/>
    </row>
    <row r="15" spans="2:52" x14ac:dyDescent="0.2">
      <c r="B15" s="135" t="s">
        <v>28</v>
      </c>
    </row>
    <row r="16" spans="2:52" x14ac:dyDescent="0.2">
      <c r="C16" s="135" t="s">
        <v>0</v>
      </c>
      <c r="E16" s="135" t="s">
        <v>145</v>
      </c>
    </row>
    <row r="17" spans="2:34" ht="13.8" thickBot="1" x14ac:dyDescent="0.25"/>
    <row r="18" spans="2:34" ht="30" customHeight="1" x14ac:dyDescent="0.2">
      <c r="B18" s="201" t="s">
        <v>206</v>
      </c>
      <c r="C18" s="202"/>
      <c r="D18" s="202"/>
      <c r="E18" s="202"/>
      <c r="F18" s="202"/>
      <c r="G18" s="202"/>
      <c r="H18" s="202"/>
      <c r="I18" s="202"/>
      <c r="J18" s="202"/>
      <c r="K18" s="202"/>
      <c r="L18" s="202"/>
      <c r="M18" s="202"/>
      <c r="N18" s="202"/>
      <c r="O18" s="202"/>
      <c r="P18" s="202"/>
      <c r="Q18" s="202"/>
      <c r="R18" s="202"/>
      <c r="S18" s="202"/>
      <c r="T18" s="202"/>
      <c r="U18" s="202"/>
      <c r="V18" s="203"/>
      <c r="W18" s="203"/>
      <c r="X18" s="203"/>
      <c r="Y18" s="203"/>
      <c r="Z18" s="203"/>
      <c r="AA18" s="203"/>
      <c r="AB18" s="203"/>
      <c r="AC18" s="203"/>
      <c r="AD18" s="203"/>
      <c r="AE18" s="203"/>
      <c r="AF18" s="203"/>
      <c r="AG18" s="204"/>
      <c r="AH18" s="205"/>
    </row>
    <row r="19" spans="2:34" ht="30" customHeight="1" thickBot="1" x14ac:dyDescent="0.25">
      <c r="B19" s="206"/>
      <c r="C19" s="207" t="s">
        <v>144</v>
      </c>
      <c r="D19" s="207"/>
      <c r="E19" s="207" t="s">
        <v>211</v>
      </c>
      <c r="F19" s="207"/>
      <c r="G19" s="207"/>
      <c r="H19" s="207"/>
      <c r="I19" s="207"/>
      <c r="J19" s="207"/>
      <c r="K19" s="207"/>
      <c r="L19" s="207"/>
      <c r="M19" s="207"/>
      <c r="N19" s="207"/>
      <c r="O19" s="207"/>
      <c r="P19" s="207"/>
      <c r="Q19" s="207"/>
      <c r="R19" s="207"/>
      <c r="S19" s="207"/>
      <c r="T19" s="207"/>
      <c r="U19" s="207"/>
      <c r="V19" s="208"/>
      <c r="W19" s="208"/>
      <c r="X19" s="208"/>
      <c r="Y19" s="208"/>
      <c r="Z19" s="208"/>
      <c r="AA19" s="208"/>
      <c r="AB19" s="208"/>
      <c r="AC19" s="208"/>
      <c r="AD19" s="208"/>
      <c r="AE19" s="208"/>
      <c r="AF19" s="208"/>
      <c r="AG19" s="209"/>
      <c r="AH19" s="205"/>
    </row>
    <row r="30" spans="2:34" x14ac:dyDescent="0.2">
      <c r="Y30" s="367"/>
      <c r="Z30" s="367"/>
    </row>
    <row r="31" spans="2:34" x14ac:dyDescent="0.2">
      <c r="Y31" s="367"/>
      <c r="Z31" s="367"/>
    </row>
  </sheetData>
  <sheetProtection algorithmName="SHA-512" hashValue="12tnPVjKR8U3XYDJOo0I1Nhr/s2KA/7paeJlZaS0sisv5MWSx6dqD2ULXUzGhiPQOQ3ff27pVSNO4886TksCWw==" saltValue="hVUrFOTBLxIfklThDK7TfQ==" spinCount="100000" sheet="1" selectLockedCells="1"/>
  <mergeCells count="11">
    <mergeCell ref="B12:W12"/>
    <mergeCell ref="X12:AG12"/>
    <mergeCell ref="X13:AG13"/>
    <mergeCell ref="B2:M4"/>
    <mergeCell ref="B13:W13"/>
    <mergeCell ref="B7:AG8"/>
    <mergeCell ref="B11:C11"/>
    <mergeCell ref="D11:W11"/>
    <mergeCell ref="AA11:AD11"/>
    <mergeCell ref="X11:Z11"/>
    <mergeCell ref="AE11:AG11"/>
  </mergeCells>
  <phoneticPr fontId="2"/>
  <dataValidations count="1">
    <dataValidation type="list" allowBlank="1" showInputMessage="1" showErrorMessage="1" sqref="AH11" xr:uid="{00000000-0002-0000-2400-000000000000}">
      <formula1>$Y$30:$Z$30</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sheetPr>
  <dimension ref="B1:AH31"/>
  <sheetViews>
    <sheetView showGridLines="0" view="pageBreakPreview" zoomScaleNormal="100" workbookViewId="0"/>
  </sheetViews>
  <sheetFormatPr defaultColWidth="9" defaultRowHeight="13.2" x14ac:dyDescent="0.2"/>
  <cols>
    <col min="1" max="34" width="2.44140625" style="135" customWidth="1"/>
    <col min="35" max="16384" width="9" style="135"/>
  </cols>
  <sheetData>
    <row r="1" spans="2:33" ht="13.8" thickBot="1" x14ac:dyDescent="0.25"/>
    <row r="2" spans="2:33" ht="15" customHeight="1" x14ac:dyDescent="0.2">
      <c r="B2" s="545" t="s">
        <v>586</v>
      </c>
      <c r="C2" s="449"/>
      <c r="D2" s="449"/>
      <c r="E2" s="449"/>
      <c r="F2" s="449"/>
      <c r="G2" s="449"/>
      <c r="H2" s="449"/>
      <c r="I2" s="449"/>
      <c r="J2" s="449"/>
      <c r="K2" s="449"/>
      <c r="L2" s="449"/>
      <c r="M2" s="450"/>
      <c r="Q2" s="339"/>
      <c r="R2" s="368" t="s">
        <v>480</v>
      </c>
      <c r="S2" s="190"/>
      <c r="T2" s="190"/>
      <c r="U2" s="190"/>
      <c r="V2" s="190"/>
      <c r="W2" s="190"/>
      <c r="X2" s="190"/>
      <c r="Y2" s="190"/>
      <c r="Z2" s="190"/>
      <c r="AA2" s="190"/>
      <c r="AB2" s="190"/>
      <c r="AC2" s="190"/>
      <c r="AD2" s="190"/>
      <c r="AE2" s="190"/>
      <c r="AF2" s="190"/>
      <c r="AG2" s="210"/>
    </row>
    <row r="3" spans="2:33" ht="15" customHeight="1" thickBot="1" x14ac:dyDescent="0.25">
      <c r="B3" s="451"/>
      <c r="C3" s="452"/>
      <c r="D3" s="452"/>
      <c r="E3" s="452"/>
      <c r="F3" s="452"/>
      <c r="G3" s="452"/>
      <c r="H3" s="452"/>
      <c r="I3" s="452"/>
      <c r="J3" s="452"/>
      <c r="K3" s="452"/>
      <c r="L3" s="452"/>
      <c r="M3" s="453"/>
      <c r="Q3" s="339"/>
      <c r="R3" s="362" t="s">
        <v>587</v>
      </c>
      <c r="AG3" s="339"/>
    </row>
    <row r="4" spans="2:33" ht="13.5" customHeight="1" thickBot="1" x14ac:dyDescent="0.25">
      <c r="B4" s="454"/>
      <c r="C4" s="455"/>
      <c r="D4" s="455"/>
      <c r="E4" s="455"/>
      <c r="F4" s="455"/>
      <c r="G4" s="455"/>
      <c r="H4" s="455"/>
      <c r="I4" s="455"/>
      <c r="J4" s="455"/>
      <c r="K4" s="455"/>
      <c r="L4" s="455"/>
      <c r="M4" s="456"/>
      <c r="O4" s="363"/>
      <c r="R4" s="190"/>
      <c r="S4" s="190"/>
      <c r="T4" s="190"/>
      <c r="U4" s="190"/>
      <c r="V4" s="190"/>
      <c r="W4" s="190"/>
      <c r="X4" s="190"/>
      <c r="Y4" s="190"/>
      <c r="Z4" s="190"/>
      <c r="AA4" s="190"/>
      <c r="AB4" s="190"/>
      <c r="AC4" s="190"/>
      <c r="AD4" s="190"/>
      <c r="AE4" s="190"/>
      <c r="AF4" s="190"/>
      <c r="AG4" s="190"/>
    </row>
    <row r="6" spans="2:33" ht="13.5" customHeight="1" x14ac:dyDescent="0.2">
      <c r="B6" s="457" t="s">
        <v>376</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row>
    <row r="7" spans="2:33"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row>
    <row r="9" spans="2:33" ht="13.8" thickBot="1" x14ac:dyDescent="0.25">
      <c r="B9" s="135" t="s">
        <v>502</v>
      </c>
      <c r="X9" s="366"/>
      <c r="Y9" s="366"/>
      <c r="Z9" s="366"/>
      <c r="AA9" s="366"/>
      <c r="AB9" s="366"/>
      <c r="AC9" s="366"/>
      <c r="AD9" s="366"/>
      <c r="AE9" s="366"/>
      <c r="AF9" s="366"/>
      <c r="AG9" s="366"/>
    </row>
    <row r="10" spans="2:33" ht="72.599999999999994" customHeight="1" thickTop="1" thickBot="1" x14ac:dyDescent="0.25">
      <c r="B10" s="670" t="s">
        <v>377</v>
      </c>
      <c r="C10" s="671"/>
      <c r="D10" s="671"/>
      <c r="E10" s="671"/>
      <c r="F10" s="671"/>
      <c r="G10" s="671"/>
      <c r="H10" s="671"/>
      <c r="I10" s="671"/>
      <c r="J10" s="671"/>
      <c r="K10" s="671"/>
      <c r="L10" s="671"/>
      <c r="M10" s="671"/>
      <c r="N10" s="671"/>
      <c r="O10" s="671"/>
      <c r="P10" s="671"/>
      <c r="Q10" s="671"/>
      <c r="R10" s="671"/>
      <c r="S10" s="671"/>
      <c r="T10" s="671"/>
      <c r="U10" s="671"/>
      <c r="V10" s="671"/>
      <c r="W10" s="672"/>
      <c r="X10" s="687"/>
      <c r="Y10" s="688"/>
      <c r="Z10" s="688"/>
      <c r="AA10" s="688"/>
      <c r="AB10" s="688"/>
      <c r="AC10" s="688"/>
      <c r="AD10" s="688"/>
      <c r="AE10" s="688"/>
      <c r="AF10" s="688"/>
      <c r="AG10" s="689"/>
    </row>
    <row r="11" spans="2:33" ht="45" customHeight="1" thickTop="1" x14ac:dyDescent="0.2">
      <c r="B11" s="676" t="s">
        <v>15</v>
      </c>
      <c r="C11" s="677"/>
      <c r="D11" s="677"/>
      <c r="E11" s="677"/>
      <c r="F11" s="677"/>
      <c r="G11" s="677"/>
      <c r="H11" s="677"/>
      <c r="I11" s="677"/>
      <c r="J11" s="677"/>
      <c r="K11" s="677"/>
      <c r="L11" s="677"/>
      <c r="M11" s="677"/>
      <c r="N11" s="677"/>
      <c r="O11" s="677"/>
      <c r="P11" s="677"/>
      <c r="Q11" s="677"/>
      <c r="R11" s="677"/>
      <c r="S11" s="677"/>
      <c r="T11" s="677"/>
      <c r="U11" s="677"/>
      <c r="V11" s="677"/>
      <c r="W11" s="678"/>
      <c r="X11" s="690" t="str">
        <f>IF(X10="行っている","算定可","算定不可")</f>
        <v>算定不可</v>
      </c>
      <c r="Y11" s="690"/>
      <c r="Z11" s="690"/>
      <c r="AA11" s="690"/>
      <c r="AB11" s="690"/>
      <c r="AC11" s="690"/>
      <c r="AD11" s="690"/>
      <c r="AE11" s="690"/>
      <c r="AF11" s="690"/>
      <c r="AG11" s="691"/>
    </row>
    <row r="12" spans="2:33" ht="45" customHeight="1" thickBot="1" x14ac:dyDescent="0.25">
      <c r="B12" s="509" t="s">
        <v>16</v>
      </c>
      <c r="C12" s="510"/>
      <c r="D12" s="510"/>
      <c r="E12" s="510"/>
      <c r="F12" s="510"/>
      <c r="G12" s="510"/>
      <c r="H12" s="510"/>
      <c r="I12" s="510"/>
      <c r="J12" s="510"/>
      <c r="K12" s="510"/>
      <c r="L12" s="510"/>
      <c r="M12" s="510"/>
      <c r="N12" s="510"/>
      <c r="O12" s="510"/>
      <c r="P12" s="510"/>
      <c r="Q12" s="510"/>
      <c r="R12" s="510"/>
      <c r="S12" s="510"/>
      <c r="T12" s="510"/>
      <c r="U12" s="510"/>
      <c r="V12" s="510"/>
      <c r="W12" s="510"/>
      <c r="X12" s="511">
        <f>IF(施設区分!Q13&gt;=70,IF(X11="算定可",4,0),IF(X11="算定可",4,0))</f>
        <v>0</v>
      </c>
      <c r="Y12" s="512"/>
      <c r="Z12" s="512"/>
      <c r="AA12" s="512"/>
      <c r="AB12" s="512"/>
      <c r="AC12" s="512"/>
      <c r="AD12" s="512"/>
      <c r="AE12" s="512"/>
      <c r="AF12" s="512"/>
      <c r="AG12" s="513"/>
    </row>
    <row r="14" spans="2:33" x14ac:dyDescent="0.2">
      <c r="B14" s="135" t="s">
        <v>28</v>
      </c>
    </row>
    <row r="15" spans="2:33" x14ac:dyDescent="0.2">
      <c r="C15" s="135" t="s">
        <v>0</v>
      </c>
      <c r="E15" s="135" t="s">
        <v>374</v>
      </c>
    </row>
    <row r="18" spans="2:34" ht="13.8" thickBot="1" x14ac:dyDescent="0.25"/>
    <row r="19" spans="2:34" ht="30" customHeight="1" x14ac:dyDescent="0.2">
      <c r="B19" s="201" t="s">
        <v>206</v>
      </c>
      <c r="C19" s="202"/>
      <c r="D19" s="202"/>
      <c r="E19" s="202"/>
      <c r="F19" s="202"/>
      <c r="G19" s="202"/>
      <c r="H19" s="202"/>
      <c r="I19" s="202"/>
      <c r="J19" s="202"/>
      <c r="K19" s="202"/>
      <c r="L19" s="202"/>
      <c r="M19" s="202"/>
      <c r="N19" s="202"/>
      <c r="O19" s="202"/>
      <c r="P19" s="202"/>
      <c r="Q19" s="202"/>
      <c r="R19" s="202"/>
      <c r="S19" s="202"/>
      <c r="T19" s="202"/>
      <c r="U19" s="202"/>
      <c r="V19" s="203"/>
      <c r="W19" s="203"/>
      <c r="X19" s="203"/>
      <c r="Y19" s="203"/>
      <c r="Z19" s="203"/>
      <c r="AA19" s="203"/>
      <c r="AB19" s="203"/>
      <c r="AC19" s="203"/>
      <c r="AD19" s="203"/>
      <c r="AE19" s="203"/>
      <c r="AF19" s="203"/>
      <c r="AG19" s="204"/>
      <c r="AH19" s="205"/>
    </row>
    <row r="20" spans="2:34" ht="30" customHeight="1" x14ac:dyDescent="0.2">
      <c r="B20" s="364"/>
      <c r="C20" s="668" t="s">
        <v>378</v>
      </c>
      <c r="D20" s="668"/>
      <c r="E20" s="668"/>
      <c r="F20" s="668"/>
      <c r="G20" s="668"/>
      <c r="H20" s="668"/>
      <c r="I20" s="668"/>
      <c r="J20" s="668"/>
      <c r="K20" s="668"/>
      <c r="L20" s="668"/>
      <c r="M20" s="668"/>
      <c r="N20" s="668"/>
      <c r="O20" s="668"/>
      <c r="P20" s="668"/>
      <c r="Q20" s="668"/>
      <c r="R20" s="668"/>
      <c r="S20" s="668"/>
      <c r="T20" s="668"/>
      <c r="U20" s="668"/>
      <c r="V20" s="668"/>
      <c r="W20" s="668"/>
      <c r="X20" s="668"/>
      <c r="Y20" s="668"/>
      <c r="Z20" s="668"/>
      <c r="AA20" s="668"/>
      <c r="AB20" s="668"/>
      <c r="AC20" s="668"/>
      <c r="AD20" s="668"/>
      <c r="AE20" s="668"/>
      <c r="AF20" s="668"/>
      <c r="AG20" s="669"/>
      <c r="AH20" s="205"/>
    </row>
    <row r="21" spans="2:34" ht="13.2" customHeight="1" x14ac:dyDescent="0.2">
      <c r="B21" s="213"/>
      <c r="C21" s="668"/>
      <c r="D21" s="668"/>
      <c r="E21" s="668"/>
      <c r="F21" s="668"/>
      <c r="G21" s="668"/>
      <c r="H21" s="668"/>
      <c r="I21" s="668"/>
      <c r="J21" s="668"/>
      <c r="K21" s="668"/>
      <c r="L21" s="668"/>
      <c r="M21" s="668"/>
      <c r="N21" s="668"/>
      <c r="O21" s="668"/>
      <c r="P21" s="668"/>
      <c r="Q21" s="668"/>
      <c r="R21" s="668"/>
      <c r="S21" s="668"/>
      <c r="T21" s="668"/>
      <c r="U21" s="668"/>
      <c r="V21" s="668"/>
      <c r="W21" s="668"/>
      <c r="X21" s="668"/>
      <c r="Y21" s="668"/>
      <c r="Z21" s="668"/>
      <c r="AA21" s="668"/>
      <c r="AB21" s="668"/>
      <c r="AC21" s="668"/>
      <c r="AD21" s="668"/>
      <c r="AE21" s="668"/>
      <c r="AF21" s="668"/>
      <c r="AG21" s="669"/>
    </row>
    <row r="22" spans="2:34" ht="13.8" customHeight="1" thickBot="1" x14ac:dyDescent="0.25">
      <c r="B22" s="365"/>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8"/>
    </row>
    <row r="27" spans="2:34" x14ac:dyDescent="0.2">
      <c r="V27" s="195"/>
      <c r="W27" s="195"/>
      <c r="X27" s="195"/>
      <c r="Y27" s="195"/>
      <c r="Z27" s="195"/>
      <c r="AA27" s="195"/>
      <c r="AB27" s="195"/>
      <c r="AC27" s="195"/>
      <c r="AD27" s="195"/>
      <c r="AE27" s="195"/>
      <c r="AF27" s="195"/>
    </row>
    <row r="28" spans="2:34" x14ac:dyDescent="0.2">
      <c r="V28" s="195"/>
      <c r="W28" s="195"/>
      <c r="X28" s="195"/>
      <c r="Y28" s="195"/>
      <c r="Z28" s="195"/>
      <c r="AA28" s="195"/>
      <c r="AB28" s="195"/>
      <c r="AC28" s="195"/>
      <c r="AD28" s="195"/>
      <c r="AE28" s="195"/>
      <c r="AF28" s="195"/>
    </row>
    <row r="29" spans="2:34" x14ac:dyDescent="0.2">
      <c r="V29" s="195"/>
      <c r="W29" s="195"/>
      <c r="X29" s="195"/>
      <c r="Y29" s="195"/>
      <c r="Z29" s="195"/>
      <c r="AA29" s="195"/>
      <c r="AB29" s="195"/>
      <c r="AC29" s="195"/>
      <c r="AD29" s="195"/>
      <c r="AE29" s="195"/>
      <c r="AF29" s="195"/>
    </row>
    <row r="30" spans="2:34" x14ac:dyDescent="0.2">
      <c r="V30" s="195"/>
      <c r="W30" s="195"/>
      <c r="X30" s="195"/>
      <c r="Y30" s="195" t="s">
        <v>31</v>
      </c>
      <c r="Z30" s="195" t="s">
        <v>32</v>
      </c>
      <c r="AA30" s="195"/>
      <c r="AB30" s="195"/>
      <c r="AC30" s="195"/>
      <c r="AD30" s="195"/>
      <c r="AE30" s="195"/>
      <c r="AF30" s="195"/>
    </row>
    <row r="31" spans="2:34" x14ac:dyDescent="0.2">
      <c r="V31" s="195"/>
      <c r="W31" s="195"/>
      <c r="X31" s="195"/>
      <c r="Y31" s="195"/>
      <c r="Z31" s="195"/>
      <c r="AA31" s="195"/>
      <c r="AB31" s="195"/>
      <c r="AC31" s="195"/>
      <c r="AD31" s="195"/>
      <c r="AE31" s="195"/>
      <c r="AF31" s="195"/>
    </row>
  </sheetData>
  <sheetProtection algorithmName="SHA-512" hashValue="5NNAnc7iLqIs3d+Qpe7lx7KeIQ/nhKrh7bdCu3n0Irk+GxLxQS2pKdbIgmuWIKCk+R8HxU54p/Xg3jOAn6Bwqg==" saltValue="scDqtOwb4Nz4jkLabOa5ww==" spinCount="100000" sheet="1" selectLockedCells="1"/>
  <mergeCells count="9">
    <mergeCell ref="B12:W12"/>
    <mergeCell ref="X12:AG12"/>
    <mergeCell ref="C20:AG22"/>
    <mergeCell ref="B2:M4"/>
    <mergeCell ref="B6:AG7"/>
    <mergeCell ref="B10:W10"/>
    <mergeCell ref="X10:AG10"/>
    <mergeCell ref="B11:W11"/>
    <mergeCell ref="X11:AG11"/>
  </mergeCells>
  <phoneticPr fontId="2"/>
  <dataValidations count="1">
    <dataValidation type="list" allowBlank="1" showInputMessage="1" showErrorMessage="1" sqref="X10:AG10" xr:uid="{00000000-0002-0000-26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B1:AN22"/>
  <sheetViews>
    <sheetView showGridLines="0" view="pageBreakPreview" zoomScaleNormal="100" workbookViewId="0">
      <selection activeCell="B12" sqref="B12:J12"/>
    </sheetView>
  </sheetViews>
  <sheetFormatPr defaultColWidth="9" defaultRowHeight="13.2" x14ac:dyDescent="0.2"/>
  <cols>
    <col min="1" max="20" width="2.44140625" style="135" customWidth="1"/>
    <col min="21" max="21" width="3.21875" style="135" customWidth="1"/>
    <col min="22" max="23" width="2.44140625" style="135" customWidth="1"/>
    <col min="24" max="33" width="2.77734375" style="135" customWidth="1"/>
    <col min="34" max="35" width="2.44140625" style="135" customWidth="1"/>
    <col min="36" max="36" width="13.88671875" style="135" hidden="1" customWidth="1"/>
    <col min="37" max="38" width="0" style="135" hidden="1" customWidth="1"/>
    <col min="39" max="16384" width="9" style="135"/>
  </cols>
  <sheetData>
    <row r="1" spans="2:40" ht="13.8" thickBot="1" x14ac:dyDescent="0.25"/>
    <row r="2" spans="2:40" ht="15" customHeight="1" x14ac:dyDescent="0.2">
      <c r="B2" s="545" t="s">
        <v>588</v>
      </c>
      <c r="C2" s="449"/>
      <c r="D2" s="449"/>
      <c r="E2" s="449"/>
      <c r="F2" s="449"/>
      <c r="G2" s="449"/>
      <c r="H2" s="449"/>
      <c r="I2" s="449"/>
      <c r="J2" s="449"/>
      <c r="K2" s="449"/>
      <c r="L2" s="449"/>
      <c r="M2" s="450"/>
      <c r="R2" s="189" t="s">
        <v>503</v>
      </c>
      <c r="S2" s="190"/>
      <c r="T2" s="190"/>
      <c r="U2" s="190"/>
      <c r="V2" s="190"/>
      <c r="W2" s="190"/>
      <c r="X2" s="190"/>
      <c r="Y2" s="190"/>
      <c r="Z2" s="190"/>
      <c r="AA2" s="190"/>
      <c r="AB2" s="190"/>
      <c r="AC2" s="190"/>
      <c r="AD2" s="190"/>
      <c r="AE2" s="190"/>
      <c r="AF2" s="190"/>
      <c r="AG2" s="191"/>
    </row>
    <row r="3" spans="2:40" ht="15" customHeight="1" thickBot="1" x14ac:dyDescent="0.25">
      <c r="B3" s="451"/>
      <c r="C3" s="452"/>
      <c r="D3" s="452"/>
      <c r="E3" s="452"/>
      <c r="F3" s="452"/>
      <c r="G3" s="452"/>
      <c r="H3" s="452"/>
      <c r="I3" s="452"/>
      <c r="J3" s="452"/>
      <c r="K3" s="452"/>
      <c r="L3" s="452"/>
      <c r="M3" s="453"/>
      <c r="R3" s="193" t="s">
        <v>589</v>
      </c>
      <c r="S3" s="194"/>
      <c r="T3" s="194"/>
      <c r="U3" s="194"/>
      <c r="V3" s="194"/>
      <c r="W3" s="194"/>
      <c r="X3" s="194"/>
      <c r="Y3" s="194"/>
      <c r="Z3" s="194"/>
      <c r="AA3" s="194"/>
      <c r="AB3" s="194"/>
      <c r="AC3" s="194"/>
      <c r="AD3" s="194"/>
      <c r="AE3" s="194"/>
      <c r="AF3" s="194"/>
      <c r="AG3" s="191"/>
    </row>
    <row r="4" spans="2:40" ht="13.5" customHeight="1" thickBot="1" x14ac:dyDescent="0.25">
      <c r="B4" s="454"/>
      <c r="C4" s="455"/>
      <c r="D4" s="455"/>
      <c r="E4" s="455"/>
      <c r="F4" s="455"/>
      <c r="G4" s="455"/>
      <c r="H4" s="455"/>
      <c r="I4" s="455"/>
      <c r="J4" s="455"/>
      <c r="K4" s="455"/>
      <c r="L4" s="455"/>
      <c r="M4" s="456"/>
      <c r="T4" s="317"/>
    </row>
    <row r="5" spans="2:40" x14ac:dyDescent="0.2">
      <c r="AJ5" s="195"/>
      <c r="AK5" s="195"/>
      <c r="AL5" s="195"/>
      <c r="AM5" s="195"/>
      <c r="AN5" s="195"/>
    </row>
    <row r="6" spans="2:40" ht="13.5" customHeight="1" x14ac:dyDescent="0.2">
      <c r="B6" s="457" t="s">
        <v>504</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K6" s="135" t="s">
        <v>269</v>
      </c>
    </row>
    <row r="7" spans="2:40"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K7" s="135" t="s">
        <v>270</v>
      </c>
    </row>
    <row r="9" spans="2:40" ht="13.8" thickBot="1" x14ac:dyDescent="0.25">
      <c r="B9" s="135" t="s">
        <v>505</v>
      </c>
    </row>
    <row r="10" spans="2:40" ht="72" customHeight="1" thickTop="1" thickBot="1" x14ac:dyDescent="0.25">
      <c r="B10" s="579" t="s">
        <v>538</v>
      </c>
      <c r="C10" s="580"/>
      <c r="D10" s="580"/>
      <c r="E10" s="580"/>
      <c r="F10" s="580"/>
      <c r="G10" s="580"/>
      <c r="H10" s="580"/>
      <c r="I10" s="580"/>
      <c r="J10" s="580"/>
      <c r="K10" s="580"/>
      <c r="L10" s="580"/>
      <c r="M10" s="580"/>
      <c r="N10" s="580"/>
      <c r="O10" s="580"/>
      <c r="P10" s="580"/>
      <c r="Q10" s="580"/>
      <c r="R10" s="580"/>
      <c r="S10" s="580"/>
      <c r="T10" s="580"/>
      <c r="U10" s="580"/>
      <c r="V10" s="580"/>
      <c r="W10" s="581"/>
      <c r="X10" s="582"/>
      <c r="Y10" s="583"/>
      <c r="Z10" s="583"/>
      <c r="AA10" s="583"/>
      <c r="AB10" s="583"/>
      <c r="AC10" s="583"/>
      <c r="AD10" s="583"/>
      <c r="AE10" s="583"/>
      <c r="AF10" s="583"/>
      <c r="AG10" s="584"/>
      <c r="AJ10" s="369" t="s">
        <v>271</v>
      </c>
      <c r="AK10" s="369" t="s">
        <v>272</v>
      </c>
      <c r="AL10" s="369"/>
    </row>
    <row r="11" spans="2:40" ht="40.5" customHeight="1" thickTop="1" x14ac:dyDescent="0.2">
      <c r="B11" s="705" t="s">
        <v>15</v>
      </c>
      <c r="C11" s="706"/>
      <c r="D11" s="706"/>
      <c r="E11" s="706"/>
      <c r="F11" s="706"/>
      <c r="G11" s="706"/>
      <c r="H11" s="706"/>
      <c r="I11" s="706"/>
      <c r="J11" s="706"/>
      <c r="K11" s="706"/>
      <c r="L11" s="706"/>
      <c r="M11" s="706"/>
      <c r="N11" s="706"/>
      <c r="O11" s="706"/>
      <c r="P11" s="706"/>
      <c r="Q11" s="706"/>
      <c r="R11" s="706"/>
      <c r="S11" s="706"/>
      <c r="T11" s="706"/>
      <c r="U11" s="706"/>
      <c r="V11" s="706"/>
      <c r="W11" s="706"/>
      <c r="X11" s="707" t="str">
        <f>IF(AND(X10="実施している"),"算定可","算定不可")</f>
        <v>算定不可</v>
      </c>
      <c r="Y11" s="708"/>
      <c r="Z11" s="708"/>
      <c r="AA11" s="708"/>
      <c r="AB11" s="708"/>
      <c r="AC11" s="708"/>
      <c r="AD11" s="708"/>
      <c r="AE11" s="708"/>
      <c r="AF11" s="708"/>
      <c r="AG11" s="709"/>
      <c r="AJ11" s="369"/>
      <c r="AK11" s="369"/>
      <c r="AL11" s="369"/>
    </row>
    <row r="12" spans="2:40" ht="31.5" customHeight="1" thickBot="1" x14ac:dyDescent="0.25">
      <c r="B12" s="490" t="s">
        <v>16</v>
      </c>
      <c r="C12" s="491"/>
      <c r="D12" s="491"/>
      <c r="E12" s="491"/>
      <c r="F12" s="491"/>
      <c r="G12" s="491"/>
      <c r="H12" s="491"/>
      <c r="I12" s="491"/>
      <c r="J12" s="491"/>
      <c r="K12" s="593">
        <f>IF(X11="算定可",5,0)</f>
        <v>0</v>
      </c>
      <c r="L12" s="593"/>
      <c r="M12" s="593"/>
      <c r="N12" s="593"/>
      <c r="O12" s="593"/>
      <c r="P12" s="593"/>
      <c r="Q12" s="593"/>
      <c r="R12" s="593"/>
      <c r="S12" s="593"/>
      <c r="T12" s="593"/>
      <c r="U12" s="593"/>
      <c r="V12" s="593"/>
      <c r="W12" s="593"/>
      <c r="X12" s="593"/>
      <c r="Y12" s="593"/>
      <c r="Z12" s="593"/>
      <c r="AA12" s="593"/>
      <c r="AB12" s="593"/>
      <c r="AC12" s="593"/>
      <c r="AD12" s="593"/>
      <c r="AE12" s="593"/>
      <c r="AF12" s="593"/>
      <c r="AG12" s="594"/>
    </row>
    <row r="13" spans="2:40" ht="37.5" customHeight="1" x14ac:dyDescent="0.2">
      <c r="B13" s="188"/>
      <c r="C13" s="188"/>
      <c r="D13" s="188"/>
      <c r="E13" s="188"/>
      <c r="F13" s="188"/>
      <c r="G13" s="188"/>
      <c r="H13" s="188"/>
      <c r="I13" s="188"/>
      <c r="J13" s="188"/>
      <c r="K13" s="188"/>
      <c r="L13" s="188"/>
      <c r="M13" s="188"/>
      <c r="N13" s="188"/>
      <c r="O13" s="188"/>
      <c r="P13" s="188"/>
      <c r="Q13" s="188"/>
      <c r="R13" s="188"/>
      <c r="S13" s="188"/>
      <c r="T13" s="188"/>
      <c r="U13" s="188"/>
      <c r="V13" s="188"/>
      <c r="W13" s="188"/>
      <c r="X13" s="319"/>
      <c r="Y13" s="319"/>
      <c r="Z13" s="319"/>
      <c r="AA13" s="319"/>
      <c r="AB13" s="319"/>
      <c r="AC13" s="319"/>
      <c r="AD13" s="319"/>
      <c r="AE13" s="319"/>
      <c r="AF13" s="319"/>
      <c r="AG13" s="319"/>
    </row>
    <row r="14" spans="2:40" x14ac:dyDescent="0.2">
      <c r="B14" s="135" t="s">
        <v>28</v>
      </c>
    </row>
    <row r="15" spans="2:40" x14ac:dyDescent="0.2">
      <c r="C15" s="135" t="s">
        <v>0</v>
      </c>
      <c r="E15" s="135" t="s">
        <v>5</v>
      </c>
    </row>
    <row r="16" spans="2:40" x14ac:dyDescent="0.2">
      <c r="C16" s="135" t="s">
        <v>0</v>
      </c>
      <c r="E16" s="135" t="s">
        <v>506</v>
      </c>
    </row>
    <row r="17" spans="2:34" x14ac:dyDescent="0.2">
      <c r="E17" s="135" t="s">
        <v>507</v>
      </c>
    </row>
    <row r="19" spans="2:34" ht="13.8" thickBot="1" x14ac:dyDescent="0.25"/>
    <row r="20" spans="2:34" ht="30" customHeight="1" x14ac:dyDescent="0.2">
      <c r="B20" s="201" t="s">
        <v>206</v>
      </c>
      <c r="C20" s="202"/>
      <c r="D20" s="202"/>
      <c r="E20" s="202"/>
      <c r="F20" s="202"/>
      <c r="G20" s="202"/>
      <c r="H20" s="202"/>
      <c r="I20" s="202"/>
      <c r="J20" s="202"/>
      <c r="K20" s="202"/>
      <c r="L20" s="202"/>
      <c r="M20" s="202"/>
      <c r="N20" s="202"/>
      <c r="O20" s="202"/>
      <c r="P20" s="202"/>
      <c r="Q20" s="202"/>
      <c r="R20" s="202"/>
      <c r="S20" s="202"/>
      <c r="T20" s="202"/>
      <c r="U20" s="202"/>
      <c r="V20" s="203"/>
      <c r="W20" s="203"/>
      <c r="X20" s="203"/>
      <c r="Y20" s="203"/>
      <c r="Z20" s="203"/>
      <c r="AA20" s="203"/>
      <c r="AB20" s="203"/>
      <c r="AC20" s="203"/>
      <c r="AD20" s="203"/>
      <c r="AE20" s="203"/>
      <c r="AF20" s="203"/>
      <c r="AG20" s="204"/>
      <c r="AH20" s="205"/>
    </row>
    <row r="21" spans="2:34" ht="30" customHeight="1" x14ac:dyDescent="0.2">
      <c r="B21" s="343"/>
      <c r="C21" s="344" t="s">
        <v>225</v>
      </c>
      <c r="D21" s="344"/>
      <c r="E21" s="344" t="s">
        <v>508</v>
      </c>
      <c r="F21" s="344"/>
      <c r="G21" s="344"/>
      <c r="H21" s="344"/>
      <c r="I21" s="344"/>
      <c r="J21" s="344"/>
      <c r="K21" s="344"/>
      <c r="L21" s="344"/>
      <c r="M21" s="344"/>
      <c r="N21" s="344"/>
      <c r="O21" s="344"/>
      <c r="P21" s="344"/>
      <c r="Q21" s="344"/>
      <c r="R21" s="344"/>
      <c r="S21" s="344"/>
      <c r="T21" s="344"/>
      <c r="U21" s="344"/>
      <c r="V21" s="345"/>
      <c r="W21" s="345"/>
      <c r="X21" s="345"/>
      <c r="Y21" s="345"/>
      <c r="Z21" s="345"/>
      <c r="AA21" s="345"/>
      <c r="AB21" s="345"/>
      <c r="AC21" s="345"/>
      <c r="AD21" s="345"/>
      <c r="AE21" s="345"/>
      <c r="AF21" s="345"/>
      <c r="AG21" s="346"/>
      <c r="AH21" s="205"/>
    </row>
    <row r="22" spans="2:34" ht="30" customHeight="1" thickBot="1" x14ac:dyDescent="0.25">
      <c r="B22" s="206"/>
      <c r="C22" s="344" t="s">
        <v>144</v>
      </c>
      <c r="D22" s="207"/>
      <c r="E22" s="344" t="s">
        <v>509</v>
      </c>
      <c r="F22" s="207"/>
      <c r="G22" s="207"/>
      <c r="H22" s="207"/>
      <c r="I22" s="207"/>
      <c r="J22" s="207"/>
      <c r="K22" s="207"/>
      <c r="L22" s="207"/>
      <c r="M22" s="207"/>
      <c r="N22" s="207"/>
      <c r="O22" s="207"/>
      <c r="P22" s="207"/>
      <c r="Q22" s="207"/>
      <c r="R22" s="207"/>
      <c r="S22" s="207"/>
      <c r="T22" s="207"/>
      <c r="U22" s="207"/>
      <c r="V22" s="208"/>
      <c r="W22" s="208"/>
      <c r="X22" s="208"/>
      <c r="Y22" s="208"/>
      <c r="Z22" s="208"/>
      <c r="AA22" s="208"/>
      <c r="AB22" s="208"/>
      <c r="AC22" s="208"/>
      <c r="AD22" s="208"/>
      <c r="AE22" s="208"/>
      <c r="AF22" s="208"/>
      <c r="AG22" s="209"/>
      <c r="AH22" s="205"/>
    </row>
  </sheetData>
  <sheetProtection algorithmName="SHA-512" hashValue="JWMf9j9MmGbWAd5Gtj0k2oS0rMvj90obbL0kGjrBZR2QfOVCMFmeDUo6qgDdSRPbns4JfZVX1HeNDgUJHea6DA==" saltValue="dm67hOz9nwLzSiCpvnJAiw==" spinCount="100000" sheet="1" selectLockedCells="1"/>
  <mergeCells count="8">
    <mergeCell ref="B2:M4"/>
    <mergeCell ref="B12:J12"/>
    <mergeCell ref="B6:AG7"/>
    <mergeCell ref="B10:W10"/>
    <mergeCell ref="X10:AG10"/>
    <mergeCell ref="B11:W11"/>
    <mergeCell ref="X11:AG11"/>
    <mergeCell ref="K12:AG12"/>
  </mergeCells>
  <phoneticPr fontId="2"/>
  <dataValidations count="1">
    <dataValidation type="list" allowBlank="1" showInputMessage="1" showErrorMessage="1" sqref="X10:AG10" xr:uid="{00000000-0002-0000-2700-000000000000}">
      <formula1>"実施している"</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B1:AV21"/>
  <sheetViews>
    <sheetView showGridLines="0" view="pageBreakPreview" zoomScaleNormal="100" zoomScaleSheetLayoutView="100" workbookViewId="0"/>
  </sheetViews>
  <sheetFormatPr defaultColWidth="9" defaultRowHeight="13.2" x14ac:dyDescent="0.2"/>
  <cols>
    <col min="1" max="20" width="2.44140625" style="135" customWidth="1"/>
    <col min="21" max="21" width="3.21875" style="135" customWidth="1"/>
    <col min="22" max="23" width="2.44140625" style="135" customWidth="1"/>
    <col min="24" max="34" width="2.77734375" style="135" customWidth="1"/>
    <col min="35" max="36" width="2.44140625" style="135" customWidth="1"/>
    <col min="37" max="37" width="3.88671875" style="135" customWidth="1"/>
    <col min="38" max="40" width="9" style="135"/>
    <col min="41" max="41" width="0" style="135" hidden="1" customWidth="1"/>
    <col min="42" max="16384" width="9" style="135"/>
  </cols>
  <sheetData>
    <row r="1" spans="2:48" ht="13.8" thickBot="1" x14ac:dyDescent="0.25"/>
    <row r="2" spans="2:48" ht="15" customHeight="1" x14ac:dyDescent="0.2">
      <c r="B2" s="545" t="s">
        <v>590</v>
      </c>
      <c r="C2" s="449"/>
      <c r="D2" s="449"/>
      <c r="E2" s="449"/>
      <c r="F2" s="449"/>
      <c r="G2" s="449"/>
      <c r="H2" s="449"/>
      <c r="I2" s="449"/>
      <c r="J2" s="449"/>
      <c r="K2" s="449"/>
      <c r="L2" s="449"/>
      <c r="M2" s="450"/>
      <c r="N2" s="188"/>
      <c r="O2" s="188"/>
      <c r="P2" s="188"/>
      <c r="Q2" s="188"/>
      <c r="R2" s="189" t="s">
        <v>475</v>
      </c>
      <c r="S2" s="190"/>
      <c r="T2" s="190"/>
      <c r="U2" s="190"/>
      <c r="V2" s="190"/>
      <c r="W2" s="190"/>
      <c r="X2" s="190"/>
      <c r="Y2" s="190"/>
      <c r="Z2" s="190"/>
      <c r="AA2" s="190"/>
      <c r="AB2" s="190"/>
      <c r="AC2" s="190"/>
      <c r="AD2" s="190"/>
      <c r="AE2" s="190"/>
      <c r="AF2" s="190"/>
      <c r="AG2" s="190"/>
      <c r="AH2" s="191"/>
    </row>
    <row r="3" spans="2:48" ht="15" customHeight="1" thickBot="1" x14ac:dyDescent="0.25">
      <c r="B3" s="451"/>
      <c r="C3" s="452"/>
      <c r="D3" s="452"/>
      <c r="E3" s="452"/>
      <c r="F3" s="452"/>
      <c r="G3" s="452"/>
      <c r="H3" s="452"/>
      <c r="I3" s="452"/>
      <c r="J3" s="452"/>
      <c r="K3" s="452"/>
      <c r="L3" s="452"/>
      <c r="M3" s="453"/>
      <c r="N3" s="188"/>
      <c r="O3" s="188"/>
      <c r="P3" s="188"/>
      <c r="Q3" s="188"/>
      <c r="R3" s="193" t="s">
        <v>591</v>
      </c>
      <c r="S3" s="194"/>
      <c r="T3" s="194"/>
      <c r="U3" s="194"/>
      <c r="V3" s="194"/>
      <c r="W3" s="194"/>
      <c r="X3" s="194"/>
      <c r="Y3" s="194"/>
      <c r="Z3" s="194"/>
      <c r="AA3" s="194"/>
      <c r="AB3" s="194"/>
      <c r="AC3" s="194"/>
      <c r="AD3" s="194"/>
      <c r="AE3" s="194"/>
      <c r="AF3" s="194"/>
      <c r="AG3" s="194"/>
      <c r="AH3" s="191"/>
    </row>
    <row r="4" spans="2:48" ht="13.95" customHeight="1" thickBot="1" x14ac:dyDescent="0.25">
      <c r="B4" s="454"/>
      <c r="C4" s="455"/>
      <c r="D4" s="455"/>
      <c r="E4" s="455"/>
      <c r="F4" s="455"/>
      <c r="G4" s="455"/>
      <c r="H4" s="455"/>
      <c r="I4" s="455"/>
      <c r="J4" s="455"/>
      <c r="K4" s="455"/>
      <c r="L4" s="455"/>
      <c r="M4" s="456"/>
      <c r="AL4" s="195"/>
      <c r="AM4" s="195"/>
      <c r="AN4" s="195"/>
      <c r="AO4" s="195"/>
      <c r="AP4" s="195"/>
    </row>
    <row r="5" spans="2:48" ht="16.2" x14ac:dyDescent="0.2">
      <c r="B5" s="192"/>
      <c r="C5" s="192"/>
      <c r="D5" s="192"/>
      <c r="E5" s="192"/>
      <c r="F5" s="192"/>
      <c r="G5" s="192"/>
      <c r="H5" s="192"/>
      <c r="I5" s="192"/>
      <c r="J5" s="192"/>
      <c r="AL5" s="195"/>
      <c r="AM5" s="195"/>
      <c r="AN5" s="195"/>
      <c r="AO5" s="195"/>
      <c r="AP5" s="195"/>
      <c r="AQ5" s="196"/>
      <c r="AR5" s="196"/>
      <c r="AS5" s="196"/>
      <c r="AT5" s="196"/>
      <c r="AU5" s="196"/>
      <c r="AV5" s="196"/>
    </row>
    <row r="6" spans="2:48" ht="13.5" customHeight="1" x14ac:dyDescent="0.2">
      <c r="B6" s="457" t="s">
        <v>510</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L6" s="195"/>
      <c r="AM6" s="195"/>
      <c r="AN6" s="195"/>
      <c r="AO6" s="195"/>
      <c r="AP6" s="195"/>
      <c r="AQ6" s="196"/>
      <c r="AR6" s="196"/>
      <c r="AS6" s="196"/>
      <c r="AT6" s="196"/>
      <c r="AU6" s="196"/>
      <c r="AV6" s="196"/>
    </row>
    <row r="7" spans="2:48"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L7" s="195"/>
      <c r="AM7" s="195"/>
      <c r="AN7" s="195"/>
      <c r="AO7" s="195"/>
      <c r="AP7" s="195"/>
      <c r="AQ7" s="196"/>
      <c r="AR7" s="196"/>
      <c r="AS7" s="196"/>
      <c r="AT7" s="196"/>
      <c r="AU7" s="196"/>
      <c r="AV7" s="196"/>
    </row>
    <row r="8" spans="2:48" ht="16.2" x14ac:dyDescent="0.2">
      <c r="B8" s="192"/>
      <c r="C8" s="192"/>
      <c r="D8" s="192"/>
      <c r="E8" s="192"/>
      <c r="F8" s="192"/>
      <c r="G8" s="192"/>
      <c r="H8" s="192"/>
      <c r="I8" s="192"/>
      <c r="J8" s="192"/>
      <c r="AK8" s="197"/>
      <c r="AL8" s="197"/>
      <c r="AM8" s="197"/>
      <c r="AN8" s="197"/>
      <c r="AO8" s="197"/>
      <c r="AP8" s="197"/>
      <c r="AQ8" s="197"/>
      <c r="AR8" s="196"/>
      <c r="AS8" s="196"/>
      <c r="AT8" s="196"/>
      <c r="AU8" s="196"/>
      <c r="AV8" s="196"/>
    </row>
    <row r="9" spans="2:48" s="198" customFormat="1" ht="13.8" thickBot="1" x14ac:dyDescent="0.25">
      <c r="B9" s="197" t="s">
        <v>511</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K9" s="197"/>
      <c r="AL9" s="197"/>
      <c r="AM9" s="197"/>
      <c r="AN9" s="197"/>
      <c r="AO9" s="197"/>
      <c r="AP9" s="197"/>
      <c r="AQ9" s="197"/>
      <c r="AR9" s="196"/>
      <c r="AS9" s="196"/>
      <c r="AT9" s="196"/>
      <c r="AU9" s="196"/>
      <c r="AV9" s="196"/>
    </row>
    <row r="10" spans="2:48" ht="81" customHeight="1" thickTop="1" thickBot="1" x14ac:dyDescent="0.25">
      <c r="B10" s="711" t="s">
        <v>512</v>
      </c>
      <c r="C10" s="712"/>
      <c r="D10" s="712"/>
      <c r="E10" s="712"/>
      <c r="F10" s="712"/>
      <c r="G10" s="712"/>
      <c r="H10" s="712"/>
      <c r="I10" s="712"/>
      <c r="J10" s="712"/>
      <c r="K10" s="712"/>
      <c r="L10" s="712"/>
      <c r="M10" s="712"/>
      <c r="N10" s="712"/>
      <c r="O10" s="712"/>
      <c r="P10" s="712"/>
      <c r="Q10" s="712"/>
      <c r="R10" s="712"/>
      <c r="S10" s="712"/>
      <c r="T10" s="712"/>
      <c r="U10" s="712"/>
      <c r="V10" s="712"/>
      <c r="W10" s="713"/>
      <c r="X10" s="582"/>
      <c r="Y10" s="583"/>
      <c r="Z10" s="583"/>
      <c r="AA10" s="583"/>
      <c r="AB10" s="583"/>
      <c r="AC10" s="583"/>
      <c r="AD10" s="583"/>
      <c r="AE10" s="583"/>
      <c r="AF10" s="583"/>
      <c r="AG10" s="583"/>
      <c r="AH10" s="584"/>
      <c r="AK10" s="197"/>
      <c r="AL10" s="197"/>
      <c r="AM10" s="197"/>
      <c r="AN10" s="197"/>
      <c r="AO10" s="197" t="s">
        <v>273</v>
      </c>
      <c r="AP10" s="197"/>
      <c r="AQ10" s="197"/>
      <c r="AR10" s="196"/>
      <c r="AS10" s="196"/>
      <c r="AT10" s="196"/>
      <c r="AU10" s="196"/>
      <c r="AV10" s="196"/>
    </row>
    <row r="11" spans="2:48" ht="40.5" customHeight="1" thickTop="1" x14ac:dyDescent="0.2">
      <c r="B11" s="505" t="s">
        <v>15</v>
      </c>
      <c r="C11" s="506"/>
      <c r="D11" s="506"/>
      <c r="E11" s="506"/>
      <c r="F11" s="506"/>
      <c r="G11" s="506"/>
      <c r="H11" s="506"/>
      <c r="I11" s="506"/>
      <c r="J11" s="506"/>
      <c r="K11" s="506"/>
      <c r="L11" s="506"/>
      <c r="M11" s="506"/>
      <c r="N11" s="506"/>
      <c r="O11" s="506"/>
      <c r="P11" s="506"/>
      <c r="Q11" s="506"/>
      <c r="R11" s="506"/>
      <c r="S11" s="506"/>
      <c r="T11" s="506"/>
      <c r="U11" s="506"/>
      <c r="V11" s="506"/>
      <c r="W11" s="506"/>
      <c r="X11" s="589" t="str">
        <f>IF(AND(X10="締結している"),"算定可","算定不可")</f>
        <v>算定不可</v>
      </c>
      <c r="Y11" s="589"/>
      <c r="Z11" s="589"/>
      <c r="AA11" s="589"/>
      <c r="AB11" s="589"/>
      <c r="AC11" s="589"/>
      <c r="AD11" s="589"/>
      <c r="AE11" s="589"/>
      <c r="AF11" s="589"/>
      <c r="AG11" s="590"/>
      <c r="AH11" s="591"/>
      <c r="AK11" s="197"/>
      <c r="AL11" s="197"/>
      <c r="AM11" s="197"/>
      <c r="AN11" s="197"/>
      <c r="AO11" s="197"/>
      <c r="AP11" s="197"/>
      <c r="AQ11" s="197"/>
      <c r="AR11" s="196"/>
      <c r="AS11" s="196"/>
      <c r="AT11" s="196"/>
      <c r="AU11" s="196"/>
      <c r="AV11" s="196"/>
    </row>
    <row r="12" spans="2:48" ht="40.5" customHeight="1" thickBot="1" x14ac:dyDescent="0.25">
      <c r="B12" s="472" t="s">
        <v>602</v>
      </c>
      <c r="C12" s="473"/>
      <c r="D12" s="473"/>
      <c r="E12" s="473"/>
      <c r="F12" s="473"/>
      <c r="G12" s="473"/>
      <c r="H12" s="473"/>
      <c r="I12" s="473"/>
      <c r="J12" s="710"/>
      <c r="K12" s="714">
        <f>IF(X11="算定可",2,0)</f>
        <v>0</v>
      </c>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6"/>
      <c r="AK12" s="197"/>
      <c r="AL12" s="197"/>
      <c r="AM12" s="197"/>
      <c r="AN12" s="197"/>
      <c r="AO12" s="197"/>
      <c r="AP12" s="197"/>
      <c r="AQ12" s="197"/>
      <c r="AR12" s="196"/>
      <c r="AS12" s="196"/>
      <c r="AT12" s="196"/>
      <c r="AU12" s="196"/>
      <c r="AV12" s="196"/>
    </row>
    <row r="13" spans="2:48" ht="13.5" customHeight="1" x14ac:dyDescent="0.2">
      <c r="B13" s="199"/>
      <c r="C13" s="199"/>
      <c r="D13" s="199"/>
      <c r="E13" s="199"/>
      <c r="F13" s="199"/>
      <c r="G13" s="199"/>
      <c r="H13" s="199"/>
      <c r="I13" s="199"/>
      <c r="J13" s="199"/>
      <c r="K13" s="200"/>
      <c r="L13" s="200"/>
      <c r="M13" s="200"/>
      <c r="N13" s="200"/>
      <c r="O13" s="200"/>
      <c r="P13" s="200"/>
      <c r="Q13" s="200"/>
      <c r="R13" s="200"/>
      <c r="S13" s="200"/>
      <c r="T13" s="200"/>
      <c r="U13" s="200"/>
      <c r="V13" s="200"/>
      <c r="W13" s="200"/>
      <c r="X13" s="200"/>
      <c r="Y13" s="200"/>
      <c r="Z13" s="200"/>
      <c r="AA13" s="200"/>
      <c r="AB13" s="200"/>
      <c r="AC13" s="200"/>
      <c r="AD13" s="200"/>
      <c r="AE13" s="200"/>
      <c r="AK13" s="197"/>
      <c r="AL13" s="197"/>
      <c r="AM13" s="197"/>
      <c r="AN13" s="197"/>
      <c r="AO13" s="197"/>
      <c r="AP13" s="197"/>
      <c r="AQ13" s="197"/>
      <c r="AR13" s="196"/>
      <c r="AS13" s="196"/>
      <c r="AT13" s="196"/>
      <c r="AU13" s="196"/>
      <c r="AV13" s="196"/>
    </row>
    <row r="14" spans="2:48" x14ac:dyDescent="0.2">
      <c r="B14" s="135" t="s">
        <v>28</v>
      </c>
      <c r="AK14" s="197"/>
      <c r="AL14" s="197"/>
      <c r="AM14" s="197"/>
      <c r="AN14" s="197"/>
      <c r="AO14" s="197"/>
      <c r="AP14" s="197"/>
      <c r="AQ14" s="197"/>
      <c r="AR14" s="196"/>
      <c r="AS14" s="196"/>
      <c r="AT14" s="196"/>
      <c r="AU14" s="196"/>
      <c r="AV14" s="196"/>
    </row>
    <row r="15" spans="2:48" x14ac:dyDescent="0.2">
      <c r="C15" s="135" t="s">
        <v>0</v>
      </c>
      <c r="E15" s="135" t="s">
        <v>5</v>
      </c>
      <c r="AL15" s="196"/>
      <c r="AM15" s="196"/>
      <c r="AN15" s="196"/>
      <c r="AO15" s="196"/>
      <c r="AP15" s="196"/>
      <c r="AQ15" s="196"/>
      <c r="AR15" s="196"/>
      <c r="AS15" s="196"/>
      <c r="AT15" s="196"/>
      <c r="AU15" s="196"/>
      <c r="AV15" s="196"/>
    </row>
    <row r="16" spans="2:48" x14ac:dyDescent="0.2">
      <c r="AL16" s="196"/>
      <c r="AM16" s="196"/>
      <c r="AN16" s="196"/>
      <c r="AO16" s="196"/>
      <c r="AP16" s="196"/>
      <c r="AQ16" s="196"/>
      <c r="AR16" s="196"/>
      <c r="AS16" s="196"/>
      <c r="AT16" s="196"/>
      <c r="AU16" s="196"/>
      <c r="AV16" s="196"/>
    </row>
    <row r="19" spans="2:35" ht="13.8" thickBot="1" x14ac:dyDescent="0.25"/>
    <row r="20" spans="2:35" ht="30" customHeight="1" x14ac:dyDescent="0.2">
      <c r="B20" s="201" t="s">
        <v>206</v>
      </c>
      <c r="C20" s="202"/>
      <c r="D20" s="202"/>
      <c r="E20" s="202"/>
      <c r="F20" s="202"/>
      <c r="G20" s="202"/>
      <c r="H20" s="202"/>
      <c r="I20" s="202"/>
      <c r="J20" s="202"/>
      <c r="K20" s="202"/>
      <c r="L20" s="202"/>
      <c r="M20" s="202"/>
      <c r="N20" s="202"/>
      <c r="O20" s="202"/>
      <c r="P20" s="202"/>
      <c r="Q20" s="202"/>
      <c r="R20" s="202"/>
      <c r="S20" s="202"/>
      <c r="T20" s="202"/>
      <c r="U20" s="202"/>
      <c r="V20" s="203"/>
      <c r="W20" s="203"/>
      <c r="X20" s="203"/>
      <c r="Y20" s="203"/>
      <c r="Z20" s="203"/>
      <c r="AA20" s="203"/>
      <c r="AB20" s="203"/>
      <c r="AC20" s="203"/>
      <c r="AD20" s="203"/>
      <c r="AE20" s="203"/>
      <c r="AF20" s="203"/>
      <c r="AG20" s="203"/>
      <c r="AH20" s="204"/>
      <c r="AI20" s="205"/>
    </row>
    <row r="21" spans="2:35" ht="30" customHeight="1" thickBot="1" x14ac:dyDescent="0.25">
      <c r="B21" s="206"/>
      <c r="C21" s="207" t="s">
        <v>144</v>
      </c>
      <c r="D21" s="207"/>
      <c r="E21" s="207" t="s">
        <v>513</v>
      </c>
      <c r="F21" s="207"/>
      <c r="G21" s="207"/>
      <c r="H21" s="207"/>
      <c r="I21" s="207"/>
      <c r="J21" s="207"/>
      <c r="K21" s="207"/>
      <c r="L21" s="207"/>
      <c r="M21" s="207"/>
      <c r="N21" s="207"/>
      <c r="O21" s="207"/>
      <c r="P21" s="207"/>
      <c r="Q21" s="207"/>
      <c r="R21" s="207"/>
      <c r="S21" s="207"/>
      <c r="T21" s="207"/>
      <c r="U21" s="207"/>
      <c r="V21" s="208"/>
      <c r="W21" s="208"/>
      <c r="X21" s="208"/>
      <c r="Y21" s="208"/>
      <c r="Z21" s="208"/>
      <c r="AA21" s="208"/>
      <c r="AB21" s="208"/>
      <c r="AC21" s="208"/>
      <c r="AD21" s="208"/>
      <c r="AE21" s="208"/>
      <c r="AF21" s="208"/>
      <c r="AG21" s="208"/>
      <c r="AH21" s="209"/>
      <c r="AI21" s="205"/>
    </row>
  </sheetData>
  <sheetProtection algorithmName="SHA-512" hashValue="ThObFA7RFeBxKs4Hcna0bk9HqftnVG1r8pW6IZ5KdT9qyzazv6xsIcjmVGS+VcfxowNjzPaCvDmbnbgbd9J1JA==" saltValue="OIpLxIi3u11S9Idc+E3Ylw==" spinCount="100000" sheet="1" objects="1" scenarios="1" selectLockedCells="1"/>
  <mergeCells count="8">
    <mergeCell ref="B2:M4"/>
    <mergeCell ref="B11:W11"/>
    <mergeCell ref="X11:AH11"/>
    <mergeCell ref="B12:J12"/>
    <mergeCell ref="B6:AH7"/>
    <mergeCell ref="B10:W10"/>
    <mergeCell ref="X10:AH10"/>
    <mergeCell ref="K12:AH12"/>
  </mergeCells>
  <phoneticPr fontId="2"/>
  <dataValidations count="1">
    <dataValidation type="list" allowBlank="1" showInputMessage="1" showErrorMessage="1" sqref="X10:AH10" xr:uid="{00000000-0002-0000-1700-000000000000}">
      <formula1>"締結している,締結していない"</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U124"/>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 min="11" max="12" width="0" hidden="1" customWidth="1"/>
  </cols>
  <sheetData>
    <row r="1" spans="1:21" ht="22.95" customHeight="1" x14ac:dyDescent="0.2">
      <c r="A1" s="16"/>
      <c r="B1" s="82" t="s">
        <v>324</v>
      </c>
      <c r="I1" s="27"/>
    </row>
    <row r="2" spans="1:21" ht="21" customHeight="1" x14ac:dyDescent="0.2">
      <c r="A2" s="16"/>
      <c r="B2" s="82" t="s">
        <v>267</v>
      </c>
      <c r="I2" s="27"/>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88" t="s">
        <v>230</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65" t="s">
        <v>111</v>
      </c>
      <c r="C6" s="665"/>
      <c r="D6" s="617"/>
      <c r="E6" s="618"/>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66" t="s">
        <v>231</v>
      </c>
      <c r="C8" s="666"/>
      <c r="D8" s="666"/>
      <c r="E8" s="666"/>
      <c r="F8" s="89" t="s">
        <v>182</v>
      </c>
      <c r="G8" s="89" t="s">
        <v>183</v>
      </c>
      <c r="H8" s="89" t="s">
        <v>184</v>
      </c>
      <c r="I8" s="89" t="s">
        <v>112</v>
      </c>
      <c r="J8" s="1"/>
      <c r="K8" s="1"/>
      <c r="L8" s="1"/>
      <c r="M8" s="1"/>
      <c r="N8" s="1"/>
      <c r="O8" s="1"/>
      <c r="P8" s="1"/>
      <c r="Q8" s="1"/>
      <c r="R8" s="1"/>
      <c r="S8" s="1"/>
      <c r="T8" s="1"/>
      <c r="U8" s="1"/>
    </row>
    <row r="9" spans="1:21" ht="25.2" customHeight="1" x14ac:dyDescent="0.2">
      <c r="A9" s="1"/>
      <c r="B9" s="667" t="s">
        <v>181</v>
      </c>
      <c r="C9" s="667"/>
      <c r="D9" s="667"/>
      <c r="E9" s="667"/>
      <c r="F9" s="10"/>
      <c r="G9" s="10"/>
      <c r="H9" s="10"/>
      <c r="I9" s="10"/>
      <c r="J9" s="1"/>
      <c r="K9" s="1"/>
      <c r="L9" s="103" t="s">
        <v>323</v>
      </c>
      <c r="M9" s="1"/>
      <c r="N9" s="1"/>
      <c r="O9" s="1"/>
      <c r="P9" s="1"/>
      <c r="Q9" s="1"/>
      <c r="R9" s="1"/>
      <c r="S9" s="1"/>
      <c r="T9" s="1"/>
      <c r="U9" s="1"/>
    </row>
    <row r="10" spans="1:21" ht="25.2" customHeight="1" x14ac:dyDescent="0.2">
      <c r="A10" s="1"/>
      <c r="B10" s="1"/>
      <c r="C10" s="1"/>
      <c r="D10" s="1"/>
      <c r="E10" s="1"/>
      <c r="F10" s="1"/>
      <c r="G10" s="1"/>
      <c r="H10" s="1"/>
      <c r="I10" s="1"/>
      <c r="J10" s="1"/>
      <c r="K10" s="103"/>
      <c r="L10" s="1"/>
      <c r="M10" s="1"/>
      <c r="N10" s="1"/>
      <c r="O10" s="1"/>
      <c r="P10" s="1"/>
      <c r="Q10" s="1"/>
      <c r="R10" s="1"/>
      <c r="S10" s="1"/>
      <c r="T10" s="1"/>
      <c r="U10" s="1"/>
    </row>
    <row r="11" spans="1:21" ht="25.2" customHeight="1" x14ac:dyDescent="0.2">
      <c r="A11" s="1"/>
      <c r="B11" s="665" t="s">
        <v>197</v>
      </c>
      <c r="C11" s="665"/>
      <c r="D11" s="665"/>
      <c r="E11" s="665"/>
      <c r="F11" s="646"/>
      <c r="G11" s="646"/>
      <c r="H11" s="1"/>
      <c r="I11" s="1"/>
      <c r="J11" s="1"/>
      <c r="K11" s="103" t="s">
        <v>138</v>
      </c>
      <c r="L11" s="1"/>
      <c r="M11" s="1"/>
      <c r="N11" s="1"/>
      <c r="O11" s="1"/>
      <c r="P11" s="1"/>
      <c r="Q11" s="1"/>
      <c r="R11" s="1"/>
      <c r="S11" s="1"/>
      <c r="T11" s="1"/>
      <c r="U11" s="1"/>
    </row>
    <row r="12" spans="1:21" ht="25.2" customHeight="1" x14ac:dyDescent="0.2">
      <c r="A12" s="1"/>
      <c r="B12" s="8"/>
      <c r="C12" s="8"/>
      <c r="D12" s="8"/>
      <c r="E12" s="8"/>
      <c r="F12" s="8"/>
      <c r="G12" s="8"/>
      <c r="H12" s="1"/>
      <c r="I12" s="1"/>
      <c r="J12" s="1"/>
      <c r="K12" s="103" t="s">
        <v>137</v>
      </c>
      <c r="L12" s="1"/>
      <c r="M12" s="1"/>
      <c r="N12" s="1"/>
      <c r="O12" s="1"/>
      <c r="P12" s="1"/>
      <c r="Q12" s="1"/>
      <c r="R12" s="1"/>
      <c r="S12" s="1"/>
      <c r="T12" s="1"/>
      <c r="U12" s="1"/>
    </row>
    <row r="13" spans="1:21" ht="25.2" customHeight="1" x14ac:dyDescent="0.2">
      <c r="A13" s="1"/>
      <c r="B13" s="79" t="s">
        <v>198</v>
      </c>
      <c r="C13" s="8"/>
      <c r="D13" s="8"/>
      <c r="E13" s="8"/>
      <c r="F13" s="8"/>
      <c r="G13" s="8"/>
      <c r="H13" s="1"/>
      <c r="I13" s="1"/>
      <c r="J13" s="1"/>
      <c r="K13" s="103"/>
      <c r="L13" s="1"/>
      <c r="M13" s="1"/>
      <c r="N13" s="1"/>
      <c r="O13" s="1"/>
      <c r="P13" s="1"/>
      <c r="Q13" s="1"/>
      <c r="R13" s="1"/>
      <c r="S13" s="1"/>
      <c r="T13" s="1"/>
      <c r="U13" s="1"/>
    </row>
    <row r="14" spans="1:21" ht="25.2" customHeight="1" x14ac:dyDescent="0.2">
      <c r="A14" s="1"/>
      <c r="B14" s="9" t="s">
        <v>195</v>
      </c>
      <c r="C14" s="8"/>
      <c r="D14" s="8"/>
      <c r="E14" s="8"/>
      <c r="F14" s="8"/>
      <c r="G14" s="8"/>
      <c r="H14" s="1"/>
      <c r="I14" s="1"/>
      <c r="J14" s="1"/>
      <c r="K14" s="103"/>
      <c r="L14" s="1"/>
      <c r="M14" s="1"/>
      <c r="N14" s="1"/>
      <c r="O14" s="1"/>
      <c r="P14" s="1"/>
      <c r="Q14" s="1"/>
      <c r="R14" s="1"/>
      <c r="S14" s="1"/>
      <c r="T14" s="1"/>
      <c r="U14" s="1"/>
    </row>
    <row r="15" spans="1:21" ht="25.2" customHeight="1" thickBot="1" x14ac:dyDescent="0.25">
      <c r="A15" s="1"/>
      <c r="B15" s="9" t="s">
        <v>232</v>
      </c>
      <c r="C15" s="8"/>
      <c r="D15" s="8"/>
      <c r="E15" s="8"/>
      <c r="F15" s="8"/>
      <c r="G15" s="8"/>
      <c r="H15" s="1"/>
      <c r="I15" s="1"/>
      <c r="J15" s="1"/>
      <c r="K15" s="1"/>
      <c r="L15" s="1"/>
      <c r="M15" s="1"/>
      <c r="N15" s="1"/>
      <c r="O15" s="1"/>
      <c r="P15" s="1"/>
      <c r="Q15" s="1"/>
      <c r="R15" s="1"/>
      <c r="S15" s="1"/>
      <c r="T15" s="1"/>
      <c r="U15" s="1"/>
    </row>
    <row r="16" spans="1:21" ht="25.2" customHeight="1" x14ac:dyDescent="0.2">
      <c r="A16" s="1"/>
      <c r="B16" s="656"/>
      <c r="C16" s="657"/>
      <c r="D16" s="657"/>
      <c r="E16" s="657"/>
      <c r="F16" s="657"/>
      <c r="G16" s="657"/>
      <c r="H16" s="657"/>
      <c r="I16" s="658"/>
      <c r="J16" s="1"/>
      <c r="K16" s="1"/>
      <c r="L16" s="1"/>
      <c r="M16" s="1"/>
      <c r="N16" s="1"/>
      <c r="O16" s="1"/>
      <c r="P16" s="1"/>
      <c r="Q16" s="1"/>
      <c r="R16" s="1"/>
      <c r="S16" s="1"/>
      <c r="T16" s="1"/>
      <c r="U16" s="1"/>
    </row>
    <row r="17" spans="1:21" ht="25.2" customHeight="1" x14ac:dyDescent="0.2">
      <c r="A17" s="1"/>
      <c r="B17" s="659"/>
      <c r="C17" s="660"/>
      <c r="D17" s="660"/>
      <c r="E17" s="660"/>
      <c r="F17" s="660"/>
      <c r="G17" s="660"/>
      <c r="H17" s="660"/>
      <c r="I17" s="661"/>
      <c r="J17" s="1"/>
      <c r="K17" s="1"/>
      <c r="L17" s="1"/>
      <c r="M17" s="1"/>
      <c r="N17" s="1"/>
      <c r="O17" s="1"/>
      <c r="P17" s="1"/>
      <c r="Q17" s="1"/>
      <c r="R17" s="1"/>
      <c r="S17" s="1"/>
      <c r="T17" s="1"/>
      <c r="U17" s="1"/>
    </row>
    <row r="18" spans="1:21" ht="25.2" customHeight="1" x14ac:dyDescent="0.2">
      <c r="A18" s="1"/>
      <c r="B18" s="659"/>
      <c r="C18" s="660"/>
      <c r="D18" s="660"/>
      <c r="E18" s="660"/>
      <c r="F18" s="660"/>
      <c r="G18" s="660"/>
      <c r="H18" s="660"/>
      <c r="I18" s="661"/>
      <c r="J18" s="1"/>
      <c r="K18" s="1"/>
      <c r="L18" s="1"/>
      <c r="M18" s="1"/>
      <c r="N18" s="1"/>
      <c r="O18" s="1"/>
      <c r="P18" s="1"/>
      <c r="Q18" s="1"/>
      <c r="R18" s="1"/>
      <c r="S18" s="1"/>
      <c r="T18" s="1"/>
      <c r="U18" s="1"/>
    </row>
    <row r="19" spans="1:21" ht="25.2" customHeight="1" thickBot="1" x14ac:dyDescent="0.25">
      <c r="A19" s="1"/>
      <c r="B19" s="662"/>
      <c r="C19" s="663"/>
      <c r="D19" s="663"/>
      <c r="E19" s="663"/>
      <c r="F19" s="663"/>
      <c r="G19" s="663"/>
      <c r="H19" s="663"/>
      <c r="I19" s="664"/>
      <c r="J19" s="1"/>
      <c r="K19" s="1"/>
      <c r="L19" s="1"/>
      <c r="M19" s="1"/>
      <c r="N19" s="1"/>
      <c r="O19" s="1"/>
      <c r="P19" s="1"/>
      <c r="Q19" s="1"/>
      <c r="R19" s="1"/>
      <c r="S19" s="1"/>
      <c r="T19" s="1"/>
      <c r="U19" s="1"/>
    </row>
    <row r="20" spans="1:21" ht="25.2" customHeight="1" x14ac:dyDescent="0.2">
      <c r="A20" s="1"/>
      <c r="B20" s="8"/>
      <c r="C20" s="8"/>
      <c r="D20" s="8"/>
      <c r="E20" s="8"/>
      <c r="F20" s="8"/>
      <c r="G20" s="8"/>
      <c r="H20" s="1"/>
      <c r="I20" s="1"/>
      <c r="J20" s="1"/>
      <c r="K20" s="1"/>
      <c r="L20" s="1"/>
      <c r="M20" s="1"/>
      <c r="N20" s="1"/>
      <c r="O20" s="1"/>
      <c r="P20" s="1"/>
      <c r="Q20" s="1"/>
      <c r="R20" s="1"/>
      <c r="S20" s="1"/>
      <c r="T20" s="1"/>
      <c r="U20" s="1"/>
    </row>
    <row r="21" spans="1:21" ht="25.2" customHeight="1" thickBot="1" x14ac:dyDescent="0.25">
      <c r="A21" s="1"/>
      <c r="B21" s="9" t="s">
        <v>233</v>
      </c>
      <c r="C21" s="8"/>
      <c r="D21" s="8"/>
      <c r="E21" s="8"/>
      <c r="F21" s="8"/>
      <c r="G21" s="8"/>
      <c r="H21" s="1"/>
      <c r="I21" s="1"/>
      <c r="J21" s="1"/>
      <c r="K21" s="1"/>
      <c r="L21" s="1"/>
      <c r="M21" s="1"/>
      <c r="N21" s="1"/>
      <c r="O21" s="1"/>
      <c r="P21" s="1"/>
      <c r="Q21" s="1"/>
      <c r="R21" s="1"/>
      <c r="S21" s="1"/>
      <c r="T21" s="1"/>
      <c r="U21" s="1"/>
    </row>
    <row r="22" spans="1:21" ht="25.2" customHeight="1" x14ac:dyDescent="0.2">
      <c r="A22" s="1"/>
      <c r="B22" s="598" t="s">
        <v>261</v>
      </c>
      <c r="C22" s="606"/>
      <c r="D22" s="606"/>
      <c r="E22" s="606"/>
      <c r="F22" s="606"/>
      <c r="G22" s="606"/>
      <c r="H22" s="606"/>
      <c r="I22" s="607"/>
      <c r="J22" s="1"/>
      <c r="K22" s="1"/>
      <c r="L22" s="1"/>
      <c r="M22" s="1"/>
      <c r="N22" s="1"/>
      <c r="O22" s="1"/>
      <c r="P22" s="1"/>
      <c r="Q22" s="1"/>
      <c r="R22" s="1"/>
      <c r="S22" s="1"/>
      <c r="T22" s="1"/>
      <c r="U22" s="1"/>
    </row>
    <row r="23" spans="1:21" ht="25.2" customHeight="1" x14ac:dyDescent="0.2">
      <c r="A23" s="1"/>
      <c r="B23" s="610"/>
      <c r="C23" s="608"/>
      <c r="D23" s="608"/>
      <c r="E23" s="608"/>
      <c r="F23" s="608"/>
      <c r="G23" s="608"/>
      <c r="H23" s="608"/>
      <c r="I23" s="609"/>
      <c r="J23" s="1"/>
      <c r="K23" s="1"/>
      <c r="L23" s="1"/>
      <c r="M23" s="1"/>
      <c r="N23" s="1"/>
      <c r="O23" s="1"/>
      <c r="P23" s="1"/>
      <c r="Q23" s="1"/>
      <c r="R23" s="1"/>
      <c r="S23" s="1"/>
      <c r="T23" s="1"/>
      <c r="U23" s="1"/>
    </row>
    <row r="24" spans="1:21" ht="25.2" customHeight="1" x14ac:dyDescent="0.2">
      <c r="A24" s="1"/>
      <c r="B24" s="610"/>
      <c r="C24" s="608"/>
      <c r="D24" s="608"/>
      <c r="E24" s="608"/>
      <c r="F24" s="608"/>
      <c r="G24" s="608"/>
      <c r="H24" s="608"/>
      <c r="I24" s="609"/>
      <c r="J24" s="1"/>
      <c r="K24" s="1"/>
      <c r="L24" s="1"/>
      <c r="M24" s="1"/>
      <c r="N24" s="1"/>
      <c r="O24" s="1"/>
      <c r="P24" s="1"/>
      <c r="Q24" s="1"/>
      <c r="R24" s="1"/>
      <c r="S24" s="1"/>
      <c r="T24" s="1"/>
      <c r="U24" s="1"/>
    </row>
    <row r="25" spans="1:21" ht="25.2" customHeight="1" x14ac:dyDescent="0.2">
      <c r="A25" s="1"/>
      <c r="B25" s="610"/>
      <c r="C25" s="608"/>
      <c r="D25" s="608"/>
      <c r="E25" s="608"/>
      <c r="F25" s="608"/>
      <c r="G25" s="608"/>
      <c r="H25" s="608"/>
      <c r="I25" s="609"/>
      <c r="J25" s="1"/>
      <c r="K25" s="1"/>
      <c r="L25" s="1"/>
      <c r="M25" s="1"/>
      <c r="N25" s="1"/>
      <c r="O25" s="1"/>
      <c r="P25" s="1"/>
      <c r="Q25" s="1"/>
      <c r="R25" s="1"/>
      <c r="S25" s="1"/>
      <c r="T25" s="1"/>
      <c r="U25" s="1"/>
    </row>
    <row r="26" spans="1:21" ht="25.2" customHeight="1" thickBot="1" x14ac:dyDescent="0.25">
      <c r="A26" s="1"/>
      <c r="B26" s="611"/>
      <c r="C26" s="612"/>
      <c r="D26" s="612"/>
      <c r="E26" s="612"/>
      <c r="F26" s="612"/>
      <c r="G26" s="612"/>
      <c r="H26" s="612"/>
      <c r="I26" s="613"/>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thickBot="1" x14ac:dyDescent="0.25">
      <c r="A28" s="1"/>
      <c r="B28" s="9" t="s">
        <v>226</v>
      </c>
      <c r="C28" s="8"/>
      <c r="D28" s="8"/>
      <c r="E28" s="8"/>
      <c r="F28" s="8"/>
      <c r="G28" s="8"/>
      <c r="H28" s="1"/>
      <c r="I28" s="1"/>
      <c r="J28" s="1"/>
      <c r="K28" s="1"/>
      <c r="L28" s="1"/>
      <c r="M28" s="1"/>
      <c r="N28" s="1"/>
      <c r="O28" s="1"/>
      <c r="P28" s="1"/>
      <c r="Q28" s="1"/>
      <c r="R28" s="1"/>
      <c r="S28" s="1"/>
      <c r="T28" s="1"/>
      <c r="U28" s="1"/>
    </row>
    <row r="29" spans="1:21" ht="25.2" customHeight="1" x14ac:dyDescent="0.2">
      <c r="A29" s="1"/>
      <c r="B29" s="656"/>
      <c r="C29" s="657"/>
      <c r="D29" s="657"/>
      <c r="E29" s="657"/>
      <c r="F29" s="657"/>
      <c r="G29" s="657"/>
      <c r="H29" s="657"/>
      <c r="I29" s="658"/>
      <c r="J29" s="1"/>
      <c r="K29" s="1"/>
      <c r="L29" s="1"/>
      <c r="M29" s="1"/>
      <c r="N29" s="1"/>
      <c r="O29" s="1"/>
      <c r="P29" s="1"/>
      <c r="Q29" s="1"/>
      <c r="R29" s="1"/>
      <c r="S29" s="1"/>
      <c r="T29" s="1"/>
      <c r="U29" s="1"/>
    </row>
    <row r="30" spans="1:21" ht="25.2" customHeight="1" x14ac:dyDescent="0.2">
      <c r="A30" s="1"/>
      <c r="B30" s="659"/>
      <c r="C30" s="660"/>
      <c r="D30" s="660"/>
      <c r="E30" s="660"/>
      <c r="F30" s="660"/>
      <c r="G30" s="660"/>
      <c r="H30" s="660"/>
      <c r="I30" s="661"/>
      <c r="J30" s="1"/>
      <c r="K30" s="1"/>
      <c r="L30" s="1"/>
      <c r="M30" s="1"/>
      <c r="N30" s="1"/>
      <c r="O30" s="1"/>
      <c r="P30" s="1"/>
      <c r="Q30" s="1"/>
      <c r="R30" s="1"/>
      <c r="S30" s="1"/>
      <c r="T30" s="1"/>
      <c r="U30" s="1"/>
    </row>
    <row r="31" spans="1:21" ht="25.2" customHeight="1" x14ac:dyDescent="0.2">
      <c r="A31" s="1"/>
      <c r="B31" s="659"/>
      <c r="C31" s="660"/>
      <c r="D31" s="660"/>
      <c r="E31" s="660"/>
      <c r="F31" s="660"/>
      <c r="G31" s="660"/>
      <c r="H31" s="660"/>
      <c r="I31" s="661"/>
      <c r="J31" s="1"/>
      <c r="K31" s="1"/>
      <c r="L31" s="1"/>
      <c r="M31" s="1"/>
      <c r="N31" s="1"/>
      <c r="O31" s="1"/>
      <c r="P31" s="1"/>
      <c r="Q31" s="1"/>
      <c r="R31" s="1"/>
      <c r="S31" s="1"/>
      <c r="T31" s="1"/>
      <c r="U31" s="1"/>
    </row>
    <row r="32" spans="1:21" ht="25.2" customHeight="1" thickBot="1" x14ac:dyDescent="0.25">
      <c r="A32" s="1"/>
      <c r="B32" s="662"/>
      <c r="C32" s="663"/>
      <c r="D32" s="663"/>
      <c r="E32" s="663"/>
      <c r="F32" s="663"/>
      <c r="G32" s="663"/>
      <c r="H32" s="663"/>
      <c r="I32" s="664"/>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sheetData>
  <mergeCells count="9">
    <mergeCell ref="B22:I26"/>
    <mergeCell ref="B29:I32"/>
    <mergeCell ref="B11:E11"/>
    <mergeCell ref="F11:G11"/>
    <mergeCell ref="B6:C6"/>
    <mergeCell ref="B8:E8"/>
    <mergeCell ref="B9:E9"/>
    <mergeCell ref="D6:E6"/>
    <mergeCell ref="B16:I19"/>
  </mergeCells>
  <phoneticPr fontId="2"/>
  <dataValidations count="2">
    <dataValidation type="list" allowBlank="1" showInputMessage="1" showErrorMessage="1" sqref="F11:G11" xr:uid="{00000000-0002-0000-1800-000000000000}">
      <formula1>$K$11:$K$12</formula1>
    </dataValidation>
    <dataValidation type="list" allowBlank="1" showInputMessage="1" showErrorMessage="1" sqref="F9:I9" xr:uid="{00000000-0002-0000-1800-000001000000}">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M27"/>
  <sheetViews>
    <sheetView view="pageBreakPreview" zoomScale="85" zoomScaleNormal="100" zoomScaleSheetLayoutView="85" workbookViewId="0">
      <selection activeCell="B7" sqref="B7"/>
    </sheetView>
  </sheetViews>
  <sheetFormatPr defaultColWidth="8.88671875" defaultRowHeight="13.2" x14ac:dyDescent="0.2"/>
  <cols>
    <col min="1" max="1" width="4.44140625" style="8" customWidth="1"/>
    <col min="2" max="2" width="18.77734375" style="1" customWidth="1"/>
    <col min="3" max="3" width="58" style="1" customWidth="1"/>
    <col min="4" max="4" width="15.21875" style="1" customWidth="1"/>
    <col min="5" max="5" width="15.44140625" style="1" customWidth="1"/>
    <col min="6" max="6" width="38.109375" style="1" customWidth="1"/>
    <col min="7" max="11" width="2.44140625" style="1" customWidth="1"/>
    <col min="12" max="16384" width="8.88671875" style="1"/>
  </cols>
  <sheetData>
    <row r="1" spans="1:13" s="46" customFormat="1" ht="23.4" customHeight="1" x14ac:dyDescent="0.2">
      <c r="A1" s="3"/>
      <c r="B1" s="85" t="s">
        <v>325</v>
      </c>
    </row>
    <row r="2" spans="1:13" s="46" customFormat="1" ht="17.399999999999999" customHeight="1" x14ac:dyDescent="0.2">
      <c r="A2" s="3"/>
      <c r="B2" s="85" t="s">
        <v>114</v>
      </c>
      <c r="C2" s="49"/>
      <c r="D2" s="49"/>
      <c r="E2" s="49"/>
    </row>
    <row r="3" spans="1:13" ht="50.4" customHeight="1" x14ac:dyDescent="0.2">
      <c r="B3" s="11"/>
      <c r="C3" s="11"/>
      <c r="D3" s="11"/>
      <c r="E3" s="11"/>
    </row>
    <row r="4" spans="1:13" s="47" customFormat="1" ht="24.6" customHeight="1" thickBot="1" x14ac:dyDescent="0.25">
      <c r="A4" s="723" t="s">
        <v>172</v>
      </c>
      <c r="B4" s="723"/>
      <c r="C4" s="723"/>
      <c r="D4" s="723"/>
      <c r="E4" s="723"/>
      <c r="F4" s="723"/>
    </row>
    <row r="5" spans="1:13" ht="43.2" customHeight="1" x14ac:dyDescent="0.2">
      <c r="A5" s="724" t="s">
        <v>62</v>
      </c>
      <c r="B5" s="717" t="s">
        <v>115</v>
      </c>
      <c r="C5" s="719" t="s">
        <v>327</v>
      </c>
      <c r="D5" s="721" t="s">
        <v>326</v>
      </c>
      <c r="E5" s="721"/>
      <c r="F5" s="722"/>
    </row>
    <row r="6" spans="1:13" ht="51.6" customHeight="1" thickBot="1" x14ac:dyDescent="0.25">
      <c r="A6" s="725"/>
      <c r="B6" s="718"/>
      <c r="C6" s="720"/>
      <c r="D6" s="148" t="s">
        <v>173</v>
      </c>
      <c r="E6" s="148" t="s">
        <v>174</v>
      </c>
      <c r="F6" s="149" t="s">
        <v>175</v>
      </c>
    </row>
    <row r="7" spans="1:13" ht="55.2" customHeight="1" thickTop="1" x14ac:dyDescent="0.2">
      <c r="A7" s="71">
        <v>1</v>
      </c>
      <c r="B7" s="70"/>
      <c r="C7" s="67"/>
      <c r="D7" s="68"/>
      <c r="E7" s="68"/>
      <c r="F7" s="90"/>
      <c r="M7" s="128" t="s">
        <v>144</v>
      </c>
    </row>
    <row r="8" spans="1:13" ht="55.2" customHeight="1" x14ac:dyDescent="0.2">
      <c r="A8" s="72">
        <v>2</v>
      </c>
      <c r="B8" s="45"/>
      <c r="C8" s="67"/>
      <c r="D8" s="112"/>
      <c r="E8" s="112"/>
      <c r="F8" s="91"/>
      <c r="M8" s="8"/>
    </row>
    <row r="9" spans="1:13" ht="55.2" customHeight="1" x14ac:dyDescent="0.2">
      <c r="A9" s="72">
        <v>3</v>
      </c>
      <c r="B9" s="45"/>
      <c r="C9" s="69"/>
      <c r="D9" s="68"/>
      <c r="E9" s="68"/>
      <c r="F9" s="91"/>
    </row>
    <row r="10" spans="1:13" ht="55.2" customHeight="1" x14ac:dyDescent="0.2">
      <c r="A10" s="72">
        <v>4</v>
      </c>
      <c r="B10" s="45"/>
      <c r="C10" s="69"/>
      <c r="D10" s="68"/>
      <c r="E10" s="68"/>
      <c r="F10" s="91"/>
    </row>
    <row r="11" spans="1:13" ht="55.2" customHeight="1" x14ac:dyDescent="0.2">
      <c r="A11" s="72">
        <v>5</v>
      </c>
      <c r="B11" s="45"/>
      <c r="C11" s="69"/>
      <c r="D11" s="68"/>
      <c r="E11" s="68"/>
      <c r="F11" s="91"/>
    </row>
    <row r="12" spans="1:13" ht="55.2" customHeight="1" x14ac:dyDescent="0.2">
      <c r="A12" s="72">
        <v>6</v>
      </c>
      <c r="B12" s="45"/>
      <c r="C12" s="69"/>
      <c r="D12" s="68"/>
      <c r="E12" s="68"/>
      <c r="F12" s="91"/>
    </row>
    <row r="13" spans="1:13" ht="55.2" customHeight="1" x14ac:dyDescent="0.2">
      <c r="A13" s="72">
        <v>7</v>
      </c>
      <c r="B13" s="45"/>
      <c r="C13" s="69"/>
      <c r="D13" s="68"/>
      <c r="E13" s="68"/>
      <c r="F13" s="91"/>
    </row>
    <row r="14" spans="1:13" ht="55.2" customHeight="1" x14ac:dyDescent="0.2">
      <c r="A14" s="72">
        <v>8</v>
      </c>
      <c r="B14" s="45"/>
      <c r="C14" s="69"/>
      <c r="D14" s="68"/>
      <c r="E14" s="68"/>
      <c r="F14" s="91"/>
    </row>
    <row r="15" spans="1:13" ht="55.2" customHeight="1" x14ac:dyDescent="0.2">
      <c r="A15" s="72">
        <v>9</v>
      </c>
      <c r="B15" s="45"/>
      <c r="C15" s="69"/>
      <c r="D15" s="68"/>
      <c r="E15" s="68"/>
      <c r="F15" s="91"/>
    </row>
    <row r="16" spans="1:13" ht="55.2" customHeight="1" thickBot="1" x14ac:dyDescent="0.25">
      <c r="A16" s="74">
        <v>10</v>
      </c>
      <c r="B16" s="75"/>
      <c r="C16" s="76"/>
      <c r="D16" s="68"/>
      <c r="E16" s="68"/>
      <c r="F16" s="92"/>
    </row>
    <row r="17" spans="2:6" ht="25.2" customHeight="1" x14ac:dyDescent="0.2">
      <c r="B17" s="46"/>
      <c r="C17" s="46"/>
      <c r="D17" s="46"/>
      <c r="E17" s="46"/>
      <c r="F17" s="46"/>
    </row>
    <row r="18" spans="2:6" ht="25.2" customHeight="1" x14ac:dyDescent="0.2">
      <c r="B18" s="46"/>
      <c r="C18" s="46"/>
      <c r="D18" s="46"/>
      <c r="E18" s="46"/>
      <c r="F18" s="46"/>
    </row>
    <row r="19" spans="2:6" ht="25.2" customHeight="1" x14ac:dyDescent="0.2">
      <c r="B19" s="46"/>
      <c r="C19" s="46"/>
      <c r="D19" s="46"/>
      <c r="E19" s="46"/>
      <c r="F19" s="46"/>
    </row>
    <row r="20" spans="2:6" ht="25.2" customHeight="1" x14ac:dyDescent="0.2"/>
    <row r="21" spans="2:6" ht="25.2" customHeight="1" x14ac:dyDescent="0.2"/>
    <row r="22" spans="2:6" ht="25.2" customHeight="1" x14ac:dyDescent="0.2"/>
    <row r="23" spans="2:6" ht="25.2" customHeight="1" x14ac:dyDescent="0.2"/>
    <row r="24" spans="2:6" ht="25.2" customHeight="1" x14ac:dyDescent="0.2"/>
    <row r="25" spans="2:6" ht="25.2" customHeight="1" x14ac:dyDescent="0.2"/>
    <row r="26" spans="2:6" ht="25.2" customHeight="1" x14ac:dyDescent="0.2"/>
    <row r="27" spans="2:6" ht="25.2" customHeight="1" x14ac:dyDescent="0.2"/>
  </sheetData>
  <mergeCells count="5">
    <mergeCell ref="B5:B6"/>
    <mergeCell ref="C5:C6"/>
    <mergeCell ref="D5:F5"/>
    <mergeCell ref="A4:F4"/>
    <mergeCell ref="A5:A6"/>
  </mergeCells>
  <phoneticPr fontId="2"/>
  <dataValidations count="1">
    <dataValidation type="list" allowBlank="1" showInputMessage="1" showErrorMessage="1" sqref="D7:E16" xr:uid="{00000000-0002-0000-1A00-000000000000}">
      <formula1>$M$6:$M$7</formula1>
    </dataValidation>
  </dataValidations>
  <printOptions horizontalCentered="1"/>
  <pageMargins left="0.11811023622047245" right="0.11811023622047245" top="0.74803149606299213" bottom="0.74803149606299213" header="0.31496062992125984" footer="0.31496062992125984"/>
  <pageSetup paperSize="9" scale="68"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2:E33"/>
  <sheetViews>
    <sheetView view="pageBreakPreview" zoomScale="60" zoomScaleNormal="100" workbookViewId="0">
      <selection activeCell="B8" sqref="B8"/>
    </sheetView>
  </sheetViews>
  <sheetFormatPr defaultRowHeight="13.2" x14ac:dyDescent="0.2"/>
  <cols>
    <col min="1" max="1" width="4.44140625" customWidth="1"/>
    <col min="2" max="2" width="34.44140625" customWidth="1"/>
    <col min="3" max="3" width="27.33203125" customWidth="1"/>
    <col min="4" max="4" width="22.77734375" customWidth="1"/>
    <col min="5" max="5" width="23.21875" customWidth="1"/>
  </cols>
  <sheetData>
    <row r="2" spans="1:5" s="47" customFormat="1" ht="31.2" customHeight="1" x14ac:dyDescent="0.2">
      <c r="A2" s="53"/>
      <c r="B2" s="86" t="s">
        <v>329</v>
      </c>
    </row>
    <row r="3" spans="1:5" s="47" customFormat="1" ht="29.4" customHeight="1" x14ac:dyDescent="0.2">
      <c r="A3" s="53"/>
      <c r="B3" s="86" t="s">
        <v>114</v>
      </c>
      <c r="C3" s="54"/>
      <c r="E3" s="54"/>
    </row>
    <row r="4" spans="1:5" s="47" customFormat="1" ht="9" customHeight="1" x14ac:dyDescent="0.2">
      <c r="A4" s="53"/>
    </row>
    <row r="5" spans="1:5" s="47" customFormat="1" ht="52.2" customHeight="1" thickBot="1" x14ac:dyDescent="0.25">
      <c r="A5" s="727" t="s">
        <v>330</v>
      </c>
      <c r="B5" s="728"/>
      <c r="C5" s="728"/>
      <c r="D5" s="728"/>
      <c r="E5" s="728"/>
    </row>
    <row r="6" spans="1:5" s="52" customFormat="1" ht="24" customHeight="1" x14ac:dyDescent="0.2">
      <c r="A6" s="729" t="s">
        <v>62</v>
      </c>
      <c r="B6" s="721" t="s">
        <v>176</v>
      </c>
      <c r="C6" s="721" t="s">
        <v>177</v>
      </c>
      <c r="D6" s="719" t="s">
        <v>209</v>
      </c>
      <c r="E6" s="722" t="s">
        <v>178</v>
      </c>
    </row>
    <row r="7" spans="1:5" s="52" customFormat="1" ht="43.2" customHeight="1" thickBot="1" x14ac:dyDescent="0.25">
      <c r="A7" s="730"/>
      <c r="B7" s="731"/>
      <c r="C7" s="731"/>
      <c r="D7" s="732"/>
      <c r="E7" s="726"/>
    </row>
    <row r="8" spans="1:5" ht="120" customHeight="1" x14ac:dyDescent="0.2">
      <c r="A8" s="95">
        <v>1</v>
      </c>
      <c r="B8" s="96"/>
      <c r="C8" s="96"/>
      <c r="D8" s="96"/>
      <c r="E8" s="97"/>
    </row>
    <row r="9" spans="1:5" ht="120" customHeight="1" x14ac:dyDescent="0.2">
      <c r="A9" s="72">
        <v>2</v>
      </c>
      <c r="B9" s="69"/>
      <c r="C9" s="67"/>
      <c r="D9" s="69"/>
      <c r="E9" s="73"/>
    </row>
    <row r="10" spans="1:5" ht="120" customHeight="1" x14ac:dyDescent="0.2">
      <c r="A10" s="72">
        <v>3</v>
      </c>
      <c r="B10" s="69"/>
      <c r="C10" s="67"/>
      <c r="D10" s="69"/>
      <c r="E10" s="73"/>
    </row>
    <row r="11" spans="1:5" ht="120" customHeight="1" x14ac:dyDescent="0.2">
      <c r="A11" s="72">
        <v>4</v>
      </c>
      <c r="B11" s="69"/>
      <c r="C11" s="67"/>
      <c r="D11" s="69"/>
      <c r="E11" s="73"/>
    </row>
    <row r="12" spans="1:5" ht="120" customHeight="1" x14ac:dyDescent="0.2">
      <c r="A12" s="72">
        <v>5</v>
      </c>
      <c r="B12" s="69"/>
      <c r="C12" s="67"/>
      <c r="D12" s="69"/>
      <c r="E12" s="73"/>
    </row>
    <row r="13" spans="1:5" ht="120" customHeight="1" x14ac:dyDescent="0.2">
      <c r="A13" s="72">
        <v>6</v>
      </c>
      <c r="B13" s="69"/>
      <c r="C13" s="67"/>
      <c r="D13" s="69"/>
      <c r="E13" s="73"/>
    </row>
    <row r="14" spans="1:5" ht="120" customHeight="1" x14ac:dyDescent="0.2">
      <c r="A14" s="72">
        <v>7</v>
      </c>
      <c r="B14" s="69"/>
      <c r="C14" s="67"/>
      <c r="D14" s="69"/>
      <c r="E14" s="73"/>
    </row>
    <row r="15" spans="1:5" s="46" customFormat="1" ht="27" customHeight="1" x14ac:dyDescent="0.2">
      <c r="B15" s="46" t="s">
        <v>179</v>
      </c>
    </row>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sheetData>
  <mergeCells count="6">
    <mergeCell ref="E6:E7"/>
    <mergeCell ref="A5:E5"/>
    <mergeCell ref="A6:A7"/>
    <mergeCell ref="B6:B7"/>
    <mergeCell ref="C6:C7"/>
    <mergeCell ref="D6:D7"/>
  </mergeCells>
  <phoneticPr fontId="2"/>
  <printOptions horizontalCentered="1"/>
  <pageMargins left="0.39370078740157483" right="0.39370078740157483" top="0.39370078740157483" bottom="0.39370078740157483" header="0.19685039370078741" footer="0.19685039370078741"/>
  <pageSetup paperSize="9" scale="7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2:D14"/>
  <sheetViews>
    <sheetView view="pageBreakPreview" zoomScale="60" zoomScaleNormal="100" workbookViewId="0">
      <selection activeCell="C3" sqref="C3"/>
    </sheetView>
  </sheetViews>
  <sheetFormatPr defaultRowHeight="13.2" x14ac:dyDescent="0.2"/>
  <cols>
    <col min="1" max="1" width="6.44140625" customWidth="1"/>
    <col min="2" max="2" width="29.44140625" customWidth="1"/>
    <col min="3" max="3" width="79.33203125" customWidth="1"/>
    <col min="4" max="4" width="22.77734375" customWidth="1"/>
  </cols>
  <sheetData>
    <row r="2" spans="1:4" s="47" customFormat="1" ht="31.2" customHeight="1" x14ac:dyDescent="0.2">
      <c r="A2" s="53"/>
      <c r="B2" s="86" t="s">
        <v>331</v>
      </c>
    </row>
    <row r="3" spans="1:4" s="47" customFormat="1" ht="32.4" customHeight="1" x14ac:dyDescent="0.2">
      <c r="A3" s="53"/>
      <c r="B3" s="86" t="s">
        <v>235</v>
      </c>
      <c r="C3" s="54"/>
      <c r="D3" s="54"/>
    </row>
    <row r="4" spans="1:4" s="47" customFormat="1" ht="9" customHeight="1" x14ac:dyDescent="0.2">
      <c r="A4" s="53"/>
    </row>
    <row r="5" spans="1:4" s="47" customFormat="1" ht="25.2" customHeight="1" thickBot="1" x14ac:dyDescent="0.25">
      <c r="A5" s="48" t="s">
        <v>236</v>
      </c>
      <c r="B5" s="48"/>
      <c r="C5" s="48"/>
      <c r="D5" s="48"/>
    </row>
    <row r="6" spans="1:4" s="60" customFormat="1" ht="40.200000000000003" customHeight="1" x14ac:dyDescent="0.2">
      <c r="A6" s="620" t="s">
        <v>62</v>
      </c>
      <c r="B6" s="733" t="s">
        <v>116</v>
      </c>
      <c r="C6" s="733" t="s">
        <v>168</v>
      </c>
      <c r="D6" s="735" t="s">
        <v>170</v>
      </c>
    </row>
    <row r="7" spans="1:4" s="60" customFormat="1" ht="40.200000000000003" customHeight="1" thickBot="1" x14ac:dyDescent="0.25">
      <c r="A7" s="621"/>
      <c r="B7" s="734"/>
      <c r="C7" s="734"/>
      <c r="D7" s="736"/>
    </row>
    <row r="8" spans="1:4" ht="149.4" customHeight="1" x14ac:dyDescent="0.2">
      <c r="A8" s="71">
        <v>1</v>
      </c>
      <c r="B8" s="98"/>
      <c r="C8" s="98"/>
      <c r="D8" s="99"/>
    </row>
    <row r="9" spans="1:4" ht="138.6" customHeight="1" thickBot="1" x14ac:dyDescent="0.25">
      <c r="A9" s="74">
        <v>2</v>
      </c>
      <c r="B9" s="100"/>
      <c r="C9" s="100"/>
      <c r="D9" s="101"/>
    </row>
    <row r="10" spans="1:4" s="46" customFormat="1" ht="27" customHeight="1" x14ac:dyDescent="0.2">
      <c r="B10" s="46" t="s">
        <v>169</v>
      </c>
    </row>
    <row r="11" spans="1:4" s="46" customFormat="1" ht="27" customHeight="1" x14ac:dyDescent="0.2"/>
    <row r="12" spans="1:4" s="46" customFormat="1" ht="27" customHeight="1" x14ac:dyDescent="0.2"/>
    <row r="13" spans="1:4" ht="27" customHeight="1" x14ac:dyDescent="0.2"/>
    <row r="14" spans="1:4" ht="27" customHeight="1" x14ac:dyDescent="0.2"/>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L480"/>
  <sheetViews>
    <sheetView showGridLines="0" view="pageBreakPreview" zoomScaleNormal="100" zoomScaleSheetLayoutView="100" workbookViewId="0"/>
  </sheetViews>
  <sheetFormatPr defaultColWidth="8.88671875" defaultRowHeight="13.2" x14ac:dyDescent="0.2"/>
  <cols>
    <col min="1" max="1" width="5.21875" style="235" customWidth="1"/>
    <col min="2" max="2" width="40.44140625" style="135" customWidth="1"/>
    <col min="3" max="3" width="16.109375" style="135" customWidth="1"/>
    <col min="4" max="4" width="28.77734375" style="135" customWidth="1"/>
    <col min="5" max="5" width="27.109375" style="135" customWidth="1"/>
    <col min="6" max="9" width="2.44140625" style="135" customWidth="1"/>
    <col min="10" max="10" width="0" style="135" hidden="1" customWidth="1"/>
    <col min="11" max="16384" width="8.88671875" style="135"/>
  </cols>
  <sheetData>
    <row r="1" spans="1:5" ht="14.4" x14ac:dyDescent="0.2">
      <c r="B1" s="298" t="s">
        <v>546</v>
      </c>
      <c r="C1" s="299"/>
    </row>
    <row r="2" spans="1:5" ht="17.399999999999999" customHeight="1" x14ac:dyDescent="0.2">
      <c r="B2" s="300" t="s">
        <v>91</v>
      </c>
      <c r="C2" s="300"/>
    </row>
    <row r="3" spans="1:5" ht="17.399999999999999" customHeight="1" thickBot="1" x14ac:dyDescent="0.25">
      <c r="B3" s="300"/>
      <c r="C3" s="300"/>
    </row>
    <row r="4" spans="1:5" ht="17.399999999999999" customHeight="1" thickBot="1" x14ac:dyDescent="0.25">
      <c r="B4" s="496" t="s">
        <v>379</v>
      </c>
      <c r="C4" s="249" t="s">
        <v>14</v>
      </c>
      <c r="D4" s="301" t="s">
        <v>387</v>
      </c>
      <c r="E4" s="313">
        <f>E8+E9</f>
        <v>0</v>
      </c>
    </row>
    <row r="5" spans="1:5" ht="17.399999999999999" customHeight="1" thickBot="1" x14ac:dyDescent="0.25">
      <c r="B5" s="497"/>
      <c r="C5" s="313">
        <f>E214+E320</f>
        <v>0</v>
      </c>
      <c r="D5" s="301" t="s">
        <v>388</v>
      </c>
      <c r="E5" s="314" t="e">
        <f>E4/C6</f>
        <v>#DIV/0!</v>
      </c>
    </row>
    <row r="6" spans="1:5" ht="17.399999999999999" customHeight="1" thickBot="1" x14ac:dyDescent="0.25">
      <c r="B6" s="302" t="s">
        <v>381</v>
      </c>
      <c r="C6" s="313">
        <f>C8+C9</f>
        <v>0</v>
      </c>
    </row>
    <row r="7" spans="1:5" ht="17.399999999999999" customHeight="1" x14ac:dyDescent="0.2">
      <c r="B7" s="235"/>
      <c r="C7" s="303"/>
    </row>
    <row r="8" spans="1:5" ht="17.399999999999999" hidden="1" customHeight="1" x14ac:dyDescent="0.2">
      <c r="B8" s="235" t="s">
        <v>382</v>
      </c>
      <c r="C8" s="303">
        <f>COUNTIF(B14:B213,"*")</f>
        <v>0</v>
      </c>
      <c r="D8" s="135" t="s">
        <v>385</v>
      </c>
      <c r="E8" s="135">
        <f>COUNTIF(D14:D213,"○")</f>
        <v>0</v>
      </c>
    </row>
    <row r="9" spans="1:5" ht="17.399999999999999" hidden="1" customHeight="1" x14ac:dyDescent="0.2">
      <c r="B9" s="235" t="s">
        <v>383</v>
      </c>
      <c r="C9" s="303">
        <f>COUNTIF(B220:B319,"*")</f>
        <v>0</v>
      </c>
      <c r="D9" s="135" t="s">
        <v>386</v>
      </c>
      <c r="E9" s="135">
        <f>COUNTIF(D220:D319,"○")</f>
        <v>0</v>
      </c>
    </row>
    <row r="10" spans="1:5" ht="17.399999999999999" customHeight="1" x14ac:dyDescent="0.2">
      <c r="B10" s="300"/>
      <c r="C10" s="300"/>
    </row>
    <row r="11" spans="1:5" ht="17.399999999999999" customHeight="1" x14ac:dyDescent="0.2">
      <c r="B11" s="300"/>
      <c r="C11" s="300"/>
    </row>
    <row r="12" spans="1:5" ht="17.399999999999999" customHeight="1" thickBot="1" x14ac:dyDescent="0.25">
      <c r="A12" s="304" t="s">
        <v>459</v>
      </c>
      <c r="B12" s="300"/>
      <c r="C12" s="300"/>
    </row>
    <row r="13" spans="1:5" ht="31.8" customHeight="1" thickBot="1" x14ac:dyDescent="0.25">
      <c r="A13" s="305" t="s">
        <v>62</v>
      </c>
      <c r="B13" s="306" t="s">
        <v>46</v>
      </c>
      <c r="C13" s="306" t="s">
        <v>63</v>
      </c>
      <c r="D13" s="307" t="s">
        <v>389</v>
      </c>
      <c r="E13" s="308" t="s">
        <v>256</v>
      </c>
    </row>
    <row r="14" spans="1:5" ht="17.399999999999999" customHeight="1" thickTop="1" x14ac:dyDescent="0.2">
      <c r="A14" s="309">
        <v>1</v>
      </c>
      <c r="B14" s="70"/>
      <c r="C14" s="94"/>
      <c r="D14" s="183"/>
      <c r="E14" s="78"/>
    </row>
    <row r="15" spans="1:5" ht="17.399999999999999" customHeight="1" x14ac:dyDescent="0.2">
      <c r="A15" s="309">
        <v>2</v>
      </c>
      <c r="B15" s="70"/>
      <c r="C15" s="94"/>
      <c r="D15" s="183"/>
      <c r="E15" s="78"/>
    </row>
    <row r="16" spans="1:5" ht="17.399999999999999" customHeight="1" x14ac:dyDescent="0.2">
      <c r="A16" s="309">
        <v>3</v>
      </c>
      <c r="B16" s="70"/>
      <c r="C16" s="94"/>
      <c r="D16" s="183"/>
      <c r="E16" s="78"/>
    </row>
    <row r="17" spans="1:5" ht="17.399999999999999" customHeight="1" x14ac:dyDescent="0.2">
      <c r="A17" s="309">
        <v>4</v>
      </c>
      <c r="B17" s="70"/>
      <c r="C17" s="94"/>
      <c r="D17" s="183"/>
      <c r="E17" s="78"/>
    </row>
    <row r="18" spans="1:5" ht="17.399999999999999" customHeight="1" x14ac:dyDescent="0.2">
      <c r="A18" s="309">
        <v>5</v>
      </c>
      <c r="B18" s="70"/>
      <c r="C18" s="94"/>
      <c r="D18" s="183"/>
      <c r="E18" s="78"/>
    </row>
    <row r="19" spans="1:5" ht="17.399999999999999" customHeight="1" x14ac:dyDescent="0.2">
      <c r="A19" s="309">
        <v>6</v>
      </c>
      <c r="B19" s="70"/>
      <c r="C19" s="94"/>
      <c r="D19" s="183"/>
      <c r="E19" s="78"/>
    </row>
    <row r="20" spans="1:5" ht="17.399999999999999" customHeight="1" x14ac:dyDescent="0.2">
      <c r="A20" s="309">
        <v>7</v>
      </c>
      <c r="B20" s="70"/>
      <c r="C20" s="94"/>
      <c r="D20" s="183"/>
      <c r="E20" s="78"/>
    </row>
    <row r="21" spans="1:5" ht="17.399999999999999" customHeight="1" x14ac:dyDescent="0.2">
      <c r="A21" s="309">
        <v>8</v>
      </c>
      <c r="B21" s="70"/>
      <c r="C21" s="94"/>
      <c r="D21" s="183"/>
      <c r="E21" s="78"/>
    </row>
    <row r="22" spans="1:5" ht="17.399999999999999" customHeight="1" x14ac:dyDescent="0.2">
      <c r="A22" s="309">
        <v>9</v>
      </c>
      <c r="B22" s="70"/>
      <c r="C22" s="94"/>
      <c r="D22" s="183"/>
      <c r="E22" s="78"/>
    </row>
    <row r="23" spans="1:5" ht="17.399999999999999" customHeight="1" x14ac:dyDescent="0.2">
      <c r="A23" s="309">
        <v>10</v>
      </c>
      <c r="B23" s="70"/>
      <c r="C23" s="94"/>
      <c r="D23" s="183"/>
      <c r="E23" s="78"/>
    </row>
    <row r="24" spans="1:5" ht="17.399999999999999" customHeight="1" x14ac:dyDescent="0.2">
      <c r="A24" s="309">
        <v>11</v>
      </c>
      <c r="B24" s="70"/>
      <c r="C24" s="94"/>
      <c r="D24" s="183"/>
      <c r="E24" s="78"/>
    </row>
    <row r="25" spans="1:5" ht="17.399999999999999" customHeight="1" x14ac:dyDescent="0.2">
      <c r="A25" s="309">
        <v>12</v>
      </c>
      <c r="B25" s="70"/>
      <c r="C25" s="94"/>
      <c r="D25" s="183"/>
      <c r="E25" s="78"/>
    </row>
    <row r="26" spans="1:5" ht="17.399999999999999" customHeight="1" x14ac:dyDescent="0.2">
      <c r="A26" s="309">
        <v>13</v>
      </c>
      <c r="B26" s="70"/>
      <c r="C26" s="94"/>
      <c r="D26" s="183"/>
      <c r="E26" s="78"/>
    </row>
    <row r="27" spans="1:5" ht="17.399999999999999" customHeight="1" x14ac:dyDescent="0.2">
      <c r="A27" s="309">
        <v>14</v>
      </c>
      <c r="B27" s="70"/>
      <c r="C27" s="94"/>
      <c r="D27" s="183"/>
      <c r="E27" s="78"/>
    </row>
    <row r="28" spans="1:5" ht="17.399999999999999" customHeight="1" x14ac:dyDescent="0.2">
      <c r="A28" s="309">
        <v>15</v>
      </c>
      <c r="B28" s="70"/>
      <c r="C28" s="94"/>
      <c r="D28" s="183"/>
      <c r="E28" s="78"/>
    </row>
    <row r="29" spans="1:5" ht="17.399999999999999" customHeight="1" x14ac:dyDescent="0.2">
      <c r="A29" s="309">
        <v>16</v>
      </c>
      <c r="B29" s="70"/>
      <c r="C29" s="94"/>
      <c r="D29" s="183"/>
      <c r="E29" s="78"/>
    </row>
    <row r="30" spans="1:5" ht="17.399999999999999" customHeight="1" x14ac:dyDescent="0.2">
      <c r="A30" s="309">
        <v>17</v>
      </c>
      <c r="B30" s="70"/>
      <c r="C30" s="94"/>
      <c r="D30" s="183"/>
      <c r="E30" s="78"/>
    </row>
    <row r="31" spans="1:5" ht="17.399999999999999" customHeight="1" x14ac:dyDescent="0.2">
      <c r="A31" s="309">
        <v>18</v>
      </c>
      <c r="B31" s="70"/>
      <c r="C31" s="94"/>
      <c r="D31" s="183"/>
      <c r="E31" s="78"/>
    </row>
    <row r="32" spans="1:5" ht="17.399999999999999" customHeight="1" x14ac:dyDescent="0.2">
      <c r="A32" s="309">
        <v>19</v>
      </c>
      <c r="B32" s="70"/>
      <c r="C32" s="94"/>
      <c r="D32" s="183"/>
      <c r="E32" s="78"/>
    </row>
    <row r="33" spans="1:5" ht="17.399999999999999" customHeight="1" x14ac:dyDescent="0.2">
      <c r="A33" s="309">
        <v>20</v>
      </c>
      <c r="B33" s="70"/>
      <c r="C33" s="94"/>
      <c r="D33" s="183"/>
      <c r="E33" s="78"/>
    </row>
    <row r="34" spans="1:5" ht="17.399999999999999" customHeight="1" x14ac:dyDescent="0.2">
      <c r="A34" s="309">
        <v>21</v>
      </c>
      <c r="B34" s="70"/>
      <c r="C34" s="94"/>
      <c r="D34" s="183"/>
      <c r="E34" s="78"/>
    </row>
    <row r="35" spans="1:5" ht="17.399999999999999" customHeight="1" x14ac:dyDescent="0.2">
      <c r="A35" s="309">
        <v>22</v>
      </c>
      <c r="B35" s="70"/>
      <c r="C35" s="94"/>
      <c r="D35" s="183"/>
      <c r="E35" s="78"/>
    </row>
    <row r="36" spans="1:5" ht="17.399999999999999" customHeight="1" x14ac:dyDescent="0.2">
      <c r="A36" s="309">
        <v>23</v>
      </c>
      <c r="B36" s="70"/>
      <c r="C36" s="94"/>
      <c r="D36" s="183"/>
      <c r="E36" s="78"/>
    </row>
    <row r="37" spans="1:5" ht="17.399999999999999" customHeight="1" x14ac:dyDescent="0.2">
      <c r="A37" s="309">
        <v>24</v>
      </c>
      <c r="B37" s="70"/>
      <c r="C37" s="94"/>
      <c r="D37" s="183"/>
      <c r="E37" s="78"/>
    </row>
    <row r="38" spans="1:5" ht="17.399999999999999" customHeight="1" x14ac:dyDescent="0.2">
      <c r="A38" s="309">
        <v>25</v>
      </c>
      <c r="B38" s="70"/>
      <c r="C38" s="94"/>
      <c r="D38" s="183"/>
      <c r="E38" s="78"/>
    </row>
    <row r="39" spans="1:5" ht="17.399999999999999" customHeight="1" x14ac:dyDescent="0.2">
      <c r="A39" s="309">
        <v>26</v>
      </c>
      <c r="B39" s="70"/>
      <c r="C39" s="94"/>
      <c r="D39" s="183"/>
      <c r="E39" s="78"/>
    </row>
    <row r="40" spans="1:5" ht="17.399999999999999" customHeight="1" x14ac:dyDescent="0.2">
      <c r="A40" s="309">
        <v>27</v>
      </c>
      <c r="B40" s="70"/>
      <c r="C40" s="94"/>
      <c r="D40" s="183"/>
      <c r="E40" s="78"/>
    </row>
    <row r="41" spans="1:5" ht="17.399999999999999" customHeight="1" x14ac:dyDescent="0.2">
      <c r="A41" s="309">
        <v>28</v>
      </c>
      <c r="B41" s="70"/>
      <c r="C41" s="94"/>
      <c r="D41" s="183"/>
      <c r="E41" s="78"/>
    </row>
    <row r="42" spans="1:5" ht="17.399999999999999" customHeight="1" x14ac:dyDescent="0.2">
      <c r="A42" s="309">
        <v>29</v>
      </c>
      <c r="B42" s="70"/>
      <c r="C42" s="94"/>
      <c r="D42" s="183"/>
      <c r="E42" s="78"/>
    </row>
    <row r="43" spans="1:5" ht="17.399999999999999" customHeight="1" x14ac:dyDescent="0.2">
      <c r="A43" s="309">
        <v>30</v>
      </c>
      <c r="B43" s="70"/>
      <c r="C43" s="94"/>
      <c r="D43" s="183"/>
      <c r="E43" s="78"/>
    </row>
    <row r="44" spans="1:5" ht="17.399999999999999" customHeight="1" x14ac:dyDescent="0.2">
      <c r="A44" s="309">
        <v>31</v>
      </c>
      <c r="B44" s="70"/>
      <c r="C44" s="94"/>
      <c r="D44" s="183"/>
      <c r="E44" s="78"/>
    </row>
    <row r="45" spans="1:5" ht="17.399999999999999" customHeight="1" x14ac:dyDescent="0.2">
      <c r="A45" s="309">
        <v>32</v>
      </c>
      <c r="B45" s="70"/>
      <c r="C45" s="94"/>
      <c r="D45" s="183"/>
      <c r="E45" s="78"/>
    </row>
    <row r="46" spans="1:5" ht="17.399999999999999" customHeight="1" x14ac:dyDescent="0.2">
      <c r="A46" s="309">
        <v>33</v>
      </c>
      <c r="B46" s="70"/>
      <c r="C46" s="94"/>
      <c r="D46" s="183"/>
      <c r="E46" s="78"/>
    </row>
    <row r="47" spans="1:5" ht="17.399999999999999" customHeight="1" x14ac:dyDescent="0.2">
      <c r="A47" s="309">
        <v>34</v>
      </c>
      <c r="B47" s="70"/>
      <c r="C47" s="94"/>
      <c r="D47" s="183"/>
      <c r="E47" s="78"/>
    </row>
    <row r="48" spans="1:5" ht="17.399999999999999" customHeight="1" x14ac:dyDescent="0.2">
      <c r="A48" s="309">
        <v>35</v>
      </c>
      <c r="B48" s="70"/>
      <c r="C48" s="94"/>
      <c r="D48" s="183"/>
      <c r="E48" s="78"/>
    </row>
    <row r="49" spans="1:5" ht="17.399999999999999" customHeight="1" x14ac:dyDescent="0.2">
      <c r="A49" s="309">
        <v>36</v>
      </c>
      <c r="B49" s="70"/>
      <c r="C49" s="94"/>
      <c r="D49" s="183"/>
      <c r="E49" s="78"/>
    </row>
    <row r="50" spans="1:5" ht="17.399999999999999" customHeight="1" x14ac:dyDescent="0.2">
      <c r="A50" s="309">
        <v>37</v>
      </c>
      <c r="B50" s="70"/>
      <c r="C50" s="94"/>
      <c r="D50" s="183"/>
      <c r="E50" s="78"/>
    </row>
    <row r="51" spans="1:5" ht="17.399999999999999" customHeight="1" x14ac:dyDescent="0.2">
      <c r="A51" s="309">
        <v>38</v>
      </c>
      <c r="B51" s="70"/>
      <c r="C51" s="94"/>
      <c r="D51" s="183"/>
      <c r="E51" s="78"/>
    </row>
    <row r="52" spans="1:5" ht="17.399999999999999" customHeight="1" x14ac:dyDescent="0.2">
      <c r="A52" s="309">
        <v>39</v>
      </c>
      <c r="B52" s="70"/>
      <c r="C52" s="94"/>
      <c r="D52" s="183"/>
      <c r="E52" s="78"/>
    </row>
    <row r="53" spans="1:5" ht="17.399999999999999" customHeight="1" x14ac:dyDescent="0.2">
      <c r="A53" s="309">
        <v>40</v>
      </c>
      <c r="B53" s="70"/>
      <c r="C53" s="94"/>
      <c r="D53" s="183"/>
      <c r="E53" s="78"/>
    </row>
    <row r="54" spans="1:5" ht="17.399999999999999" customHeight="1" x14ac:dyDescent="0.2">
      <c r="A54" s="309">
        <v>41</v>
      </c>
      <c r="B54" s="70"/>
      <c r="C54" s="94"/>
      <c r="D54" s="183"/>
      <c r="E54" s="78"/>
    </row>
    <row r="55" spans="1:5" ht="17.399999999999999" customHeight="1" x14ac:dyDescent="0.2">
      <c r="A55" s="309">
        <v>42</v>
      </c>
      <c r="B55" s="70"/>
      <c r="C55" s="94"/>
      <c r="D55" s="183"/>
      <c r="E55" s="78"/>
    </row>
    <row r="56" spans="1:5" ht="17.399999999999999" customHeight="1" x14ac:dyDescent="0.2">
      <c r="A56" s="309">
        <v>43</v>
      </c>
      <c r="B56" s="70"/>
      <c r="C56" s="94"/>
      <c r="D56" s="183"/>
      <c r="E56" s="78"/>
    </row>
    <row r="57" spans="1:5" ht="17.399999999999999" customHeight="1" x14ac:dyDescent="0.2">
      <c r="A57" s="309">
        <v>44</v>
      </c>
      <c r="B57" s="70"/>
      <c r="C57" s="94"/>
      <c r="D57" s="183"/>
      <c r="E57" s="78"/>
    </row>
    <row r="58" spans="1:5" ht="17.399999999999999" customHeight="1" x14ac:dyDescent="0.2">
      <c r="A58" s="309">
        <v>45</v>
      </c>
      <c r="B58" s="70"/>
      <c r="C58" s="94"/>
      <c r="D58" s="183"/>
      <c r="E58" s="78"/>
    </row>
    <row r="59" spans="1:5" ht="17.399999999999999" customHeight="1" x14ac:dyDescent="0.2">
      <c r="A59" s="309">
        <v>46</v>
      </c>
      <c r="B59" s="70"/>
      <c r="C59" s="94"/>
      <c r="D59" s="183"/>
      <c r="E59" s="78"/>
    </row>
    <row r="60" spans="1:5" ht="17.399999999999999" customHeight="1" x14ac:dyDescent="0.2">
      <c r="A60" s="309">
        <v>47</v>
      </c>
      <c r="B60" s="70"/>
      <c r="C60" s="94"/>
      <c r="D60" s="183"/>
      <c r="E60" s="78"/>
    </row>
    <row r="61" spans="1:5" ht="17.399999999999999" customHeight="1" x14ac:dyDescent="0.2">
      <c r="A61" s="309">
        <v>48</v>
      </c>
      <c r="B61" s="70"/>
      <c r="C61" s="94"/>
      <c r="D61" s="183"/>
      <c r="E61" s="78"/>
    </row>
    <row r="62" spans="1:5" ht="17.399999999999999" customHeight="1" x14ac:dyDescent="0.2">
      <c r="A62" s="309">
        <v>49</v>
      </c>
      <c r="B62" s="70"/>
      <c r="C62" s="94"/>
      <c r="D62" s="183"/>
      <c r="E62" s="78"/>
    </row>
    <row r="63" spans="1:5" ht="17.399999999999999" customHeight="1" x14ac:dyDescent="0.2">
      <c r="A63" s="309">
        <v>50</v>
      </c>
      <c r="B63" s="70"/>
      <c r="C63" s="94"/>
      <c r="D63" s="183"/>
      <c r="E63" s="78"/>
    </row>
    <row r="64" spans="1:5" ht="17.399999999999999" customHeight="1" x14ac:dyDescent="0.2">
      <c r="A64" s="309">
        <v>51</v>
      </c>
      <c r="B64" s="70"/>
      <c r="C64" s="94"/>
      <c r="D64" s="183"/>
      <c r="E64" s="78"/>
    </row>
    <row r="65" spans="1:5" ht="17.399999999999999" customHeight="1" x14ac:dyDescent="0.2">
      <c r="A65" s="309">
        <v>52</v>
      </c>
      <c r="B65" s="70"/>
      <c r="C65" s="94"/>
      <c r="D65" s="183"/>
      <c r="E65" s="78"/>
    </row>
    <row r="66" spans="1:5" ht="17.399999999999999" customHeight="1" x14ac:dyDescent="0.2">
      <c r="A66" s="309">
        <v>53</v>
      </c>
      <c r="B66" s="70"/>
      <c r="C66" s="94"/>
      <c r="D66" s="183"/>
      <c r="E66" s="78"/>
    </row>
    <row r="67" spans="1:5" ht="17.399999999999999" customHeight="1" x14ac:dyDescent="0.2">
      <c r="A67" s="309">
        <v>54</v>
      </c>
      <c r="B67" s="70"/>
      <c r="C67" s="94"/>
      <c r="D67" s="183"/>
      <c r="E67" s="78"/>
    </row>
    <row r="68" spans="1:5" ht="17.399999999999999" customHeight="1" x14ac:dyDescent="0.2">
      <c r="A68" s="309">
        <v>55</v>
      </c>
      <c r="B68" s="70"/>
      <c r="C68" s="94"/>
      <c r="D68" s="183"/>
      <c r="E68" s="78"/>
    </row>
    <row r="69" spans="1:5" ht="17.399999999999999" customHeight="1" x14ac:dyDescent="0.2">
      <c r="A69" s="309">
        <v>56</v>
      </c>
      <c r="B69" s="70"/>
      <c r="C69" s="94"/>
      <c r="D69" s="183"/>
      <c r="E69" s="78"/>
    </row>
    <row r="70" spans="1:5" ht="17.399999999999999" customHeight="1" x14ac:dyDescent="0.2">
      <c r="A70" s="309">
        <v>57</v>
      </c>
      <c r="B70" s="70"/>
      <c r="C70" s="94"/>
      <c r="D70" s="183"/>
      <c r="E70" s="78"/>
    </row>
    <row r="71" spans="1:5" ht="17.399999999999999" customHeight="1" x14ac:dyDescent="0.2">
      <c r="A71" s="309">
        <v>58</v>
      </c>
      <c r="B71" s="70"/>
      <c r="C71" s="94"/>
      <c r="D71" s="183"/>
      <c r="E71" s="78"/>
    </row>
    <row r="72" spans="1:5" ht="17.399999999999999" customHeight="1" x14ac:dyDescent="0.2">
      <c r="A72" s="309">
        <v>59</v>
      </c>
      <c r="B72" s="70"/>
      <c r="C72" s="94"/>
      <c r="D72" s="183"/>
      <c r="E72" s="78"/>
    </row>
    <row r="73" spans="1:5" ht="17.399999999999999" customHeight="1" x14ac:dyDescent="0.2">
      <c r="A73" s="309">
        <v>60</v>
      </c>
      <c r="B73" s="70"/>
      <c r="C73" s="94"/>
      <c r="D73" s="183"/>
      <c r="E73" s="78"/>
    </row>
    <row r="74" spans="1:5" ht="17.399999999999999" customHeight="1" x14ac:dyDescent="0.2">
      <c r="A74" s="309">
        <v>61</v>
      </c>
      <c r="B74" s="70"/>
      <c r="C74" s="94"/>
      <c r="D74" s="183"/>
      <c r="E74" s="78"/>
    </row>
    <row r="75" spans="1:5" ht="17.399999999999999" customHeight="1" x14ac:dyDescent="0.2">
      <c r="A75" s="309">
        <v>62</v>
      </c>
      <c r="B75" s="70"/>
      <c r="C75" s="94"/>
      <c r="D75" s="183"/>
      <c r="E75" s="78"/>
    </row>
    <row r="76" spans="1:5" ht="17.399999999999999" customHeight="1" x14ac:dyDescent="0.2">
      <c r="A76" s="309">
        <v>63</v>
      </c>
      <c r="B76" s="70"/>
      <c r="C76" s="94"/>
      <c r="D76" s="183"/>
      <c r="E76" s="78"/>
    </row>
    <row r="77" spans="1:5" ht="17.399999999999999" customHeight="1" x14ac:dyDescent="0.2">
      <c r="A77" s="309">
        <v>64</v>
      </c>
      <c r="B77" s="70"/>
      <c r="C77" s="94"/>
      <c r="D77" s="183"/>
      <c r="E77" s="78"/>
    </row>
    <row r="78" spans="1:5" ht="17.399999999999999" customHeight="1" x14ac:dyDescent="0.2">
      <c r="A78" s="309">
        <v>65</v>
      </c>
      <c r="B78" s="70"/>
      <c r="C78" s="94"/>
      <c r="D78" s="183"/>
      <c r="E78" s="78"/>
    </row>
    <row r="79" spans="1:5" ht="17.399999999999999" customHeight="1" x14ac:dyDescent="0.2">
      <c r="A79" s="309">
        <v>66</v>
      </c>
      <c r="B79" s="70"/>
      <c r="C79" s="94"/>
      <c r="D79" s="183"/>
      <c r="E79" s="78"/>
    </row>
    <row r="80" spans="1:5" ht="17.399999999999999" customHeight="1" x14ac:dyDescent="0.2">
      <c r="A80" s="309">
        <v>67</v>
      </c>
      <c r="B80" s="70"/>
      <c r="C80" s="94"/>
      <c r="D80" s="183"/>
      <c r="E80" s="78"/>
    </row>
    <row r="81" spans="1:5" ht="17.399999999999999" customHeight="1" x14ac:dyDescent="0.2">
      <c r="A81" s="309">
        <v>68</v>
      </c>
      <c r="B81" s="70"/>
      <c r="C81" s="94"/>
      <c r="D81" s="183"/>
      <c r="E81" s="78"/>
    </row>
    <row r="82" spans="1:5" ht="17.399999999999999" customHeight="1" x14ac:dyDescent="0.2">
      <c r="A82" s="309">
        <v>69</v>
      </c>
      <c r="B82" s="70"/>
      <c r="C82" s="94"/>
      <c r="D82" s="183"/>
      <c r="E82" s="78"/>
    </row>
    <row r="83" spans="1:5" ht="17.399999999999999" customHeight="1" x14ac:dyDescent="0.2">
      <c r="A83" s="309">
        <v>70</v>
      </c>
      <c r="B83" s="70"/>
      <c r="C83" s="94"/>
      <c r="D83" s="183"/>
      <c r="E83" s="78"/>
    </row>
    <row r="84" spans="1:5" ht="17.399999999999999" customHeight="1" x14ac:dyDescent="0.2">
      <c r="A84" s="309">
        <v>71</v>
      </c>
      <c r="B84" s="70"/>
      <c r="C84" s="94"/>
      <c r="D84" s="183"/>
      <c r="E84" s="78"/>
    </row>
    <row r="85" spans="1:5" ht="17.399999999999999" customHeight="1" x14ac:dyDescent="0.2">
      <c r="A85" s="309">
        <v>72</v>
      </c>
      <c r="B85" s="70"/>
      <c r="C85" s="94"/>
      <c r="D85" s="183"/>
      <c r="E85" s="78"/>
    </row>
    <row r="86" spans="1:5" ht="17.399999999999999" customHeight="1" x14ac:dyDescent="0.2">
      <c r="A86" s="309">
        <v>73</v>
      </c>
      <c r="B86" s="70"/>
      <c r="C86" s="94"/>
      <c r="D86" s="183"/>
      <c r="E86" s="78"/>
    </row>
    <row r="87" spans="1:5" ht="17.399999999999999" customHeight="1" x14ac:dyDescent="0.2">
      <c r="A87" s="309">
        <v>74</v>
      </c>
      <c r="B87" s="70"/>
      <c r="C87" s="94"/>
      <c r="D87" s="183"/>
      <c r="E87" s="78"/>
    </row>
    <row r="88" spans="1:5" ht="17.399999999999999" customHeight="1" x14ac:dyDescent="0.2">
      <c r="A88" s="309">
        <v>75</v>
      </c>
      <c r="B88" s="70"/>
      <c r="C88" s="94"/>
      <c r="D88" s="183"/>
      <c r="E88" s="78"/>
    </row>
    <row r="89" spans="1:5" ht="17.399999999999999" customHeight="1" x14ac:dyDescent="0.2">
      <c r="A89" s="309">
        <v>76</v>
      </c>
      <c r="B89" s="70"/>
      <c r="C89" s="94"/>
      <c r="D89" s="183"/>
      <c r="E89" s="78"/>
    </row>
    <row r="90" spans="1:5" ht="17.399999999999999" customHeight="1" x14ac:dyDescent="0.2">
      <c r="A90" s="309">
        <v>77</v>
      </c>
      <c r="B90" s="70"/>
      <c r="C90" s="94"/>
      <c r="D90" s="183"/>
      <c r="E90" s="78"/>
    </row>
    <row r="91" spans="1:5" ht="17.399999999999999" customHeight="1" x14ac:dyDescent="0.2">
      <c r="A91" s="309">
        <v>78</v>
      </c>
      <c r="B91" s="70"/>
      <c r="C91" s="94"/>
      <c r="D91" s="183"/>
      <c r="E91" s="78"/>
    </row>
    <row r="92" spans="1:5" ht="17.399999999999999" customHeight="1" x14ac:dyDescent="0.2">
      <c r="A92" s="309">
        <v>79</v>
      </c>
      <c r="B92" s="70"/>
      <c r="C92" s="94"/>
      <c r="D92" s="183"/>
      <c r="E92" s="78"/>
    </row>
    <row r="93" spans="1:5" ht="17.399999999999999" customHeight="1" x14ac:dyDescent="0.2">
      <c r="A93" s="309">
        <v>80</v>
      </c>
      <c r="B93" s="70"/>
      <c r="C93" s="94"/>
      <c r="D93" s="183"/>
      <c r="E93" s="78"/>
    </row>
    <row r="94" spans="1:5" ht="17.399999999999999" customHeight="1" x14ac:dyDescent="0.2">
      <c r="A94" s="309">
        <v>81</v>
      </c>
      <c r="B94" s="70"/>
      <c r="C94" s="94"/>
      <c r="D94" s="183"/>
      <c r="E94" s="78"/>
    </row>
    <row r="95" spans="1:5" ht="17.399999999999999" customHeight="1" x14ac:dyDescent="0.2">
      <c r="A95" s="309">
        <v>82</v>
      </c>
      <c r="B95" s="70"/>
      <c r="C95" s="94"/>
      <c r="D95" s="183"/>
      <c r="E95" s="78"/>
    </row>
    <row r="96" spans="1:5" ht="17.399999999999999" customHeight="1" x14ac:dyDescent="0.2">
      <c r="A96" s="309">
        <v>83</v>
      </c>
      <c r="B96" s="70"/>
      <c r="C96" s="94"/>
      <c r="D96" s="183"/>
      <c r="E96" s="78"/>
    </row>
    <row r="97" spans="1:5" ht="17.399999999999999" customHeight="1" x14ac:dyDescent="0.2">
      <c r="A97" s="309">
        <v>84</v>
      </c>
      <c r="B97" s="70"/>
      <c r="C97" s="94"/>
      <c r="D97" s="183"/>
      <c r="E97" s="78"/>
    </row>
    <row r="98" spans="1:5" ht="17.399999999999999" customHeight="1" x14ac:dyDescent="0.2">
      <c r="A98" s="309">
        <v>85</v>
      </c>
      <c r="B98" s="70"/>
      <c r="C98" s="94"/>
      <c r="D98" s="183"/>
      <c r="E98" s="78"/>
    </row>
    <row r="99" spans="1:5" ht="17.399999999999999" customHeight="1" x14ac:dyDescent="0.2">
      <c r="A99" s="309">
        <v>86</v>
      </c>
      <c r="B99" s="70"/>
      <c r="C99" s="94"/>
      <c r="D99" s="183"/>
      <c r="E99" s="78"/>
    </row>
    <row r="100" spans="1:5" ht="17.399999999999999" customHeight="1" x14ac:dyDescent="0.2">
      <c r="A100" s="309">
        <v>87</v>
      </c>
      <c r="B100" s="70"/>
      <c r="C100" s="94"/>
      <c r="D100" s="183"/>
      <c r="E100" s="78"/>
    </row>
    <row r="101" spans="1:5" ht="17.399999999999999" customHeight="1" x14ac:dyDescent="0.2">
      <c r="A101" s="309">
        <v>88</v>
      </c>
      <c r="B101" s="70"/>
      <c r="C101" s="94"/>
      <c r="D101" s="183"/>
      <c r="E101" s="78"/>
    </row>
    <row r="102" spans="1:5" ht="17.399999999999999" customHeight="1" x14ac:dyDescent="0.2">
      <c r="A102" s="309">
        <v>89</v>
      </c>
      <c r="B102" s="70"/>
      <c r="C102" s="94"/>
      <c r="D102" s="183"/>
      <c r="E102" s="78"/>
    </row>
    <row r="103" spans="1:5" ht="17.399999999999999" customHeight="1" x14ac:dyDescent="0.2">
      <c r="A103" s="309">
        <v>90</v>
      </c>
      <c r="B103" s="70"/>
      <c r="C103" s="94"/>
      <c r="D103" s="183"/>
      <c r="E103" s="78"/>
    </row>
    <row r="104" spans="1:5" ht="17.399999999999999" customHeight="1" x14ac:dyDescent="0.2">
      <c r="A104" s="309">
        <v>91</v>
      </c>
      <c r="B104" s="70"/>
      <c r="C104" s="94"/>
      <c r="D104" s="183"/>
      <c r="E104" s="78"/>
    </row>
    <row r="105" spans="1:5" ht="17.399999999999999" customHeight="1" x14ac:dyDescent="0.2">
      <c r="A105" s="309">
        <v>92</v>
      </c>
      <c r="B105" s="70"/>
      <c r="C105" s="94"/>
      <c r="D105" s="183"/>
      <c r="E105" s="78"/>
    </row>
    <row r="106" spans="1:5" ht="17.399999999999999" customHeight="1" x14ac:dyDescent="0.2">
      <c r="A106" s="309">
        <v>93</v>
      </c>
      <c r="B106" s="70"/>
      <c r="C106" s="94"/>
      <c r="D106" s="183"/>
      <c r="E106" s="78"/>
    </row>
    <row r="107" spans="1:5" ht="17.399999999999999" customHeight="1" x14ac:dyDescent="0.2">
      <c r="A107" s="309">
        <v>94</v>
      </c>
      <c r="B107" s="70"/>
      <c r="C107" s="94"/>
      <c r="D107" s="183"/>
      <c r="E107" s="78"/>
    </row>
    <row r="108" spans="1:5" ht="17.399999999999999" customHeight="1" x14ac:dyDescent="0.2">
      <c r="A108" s="309">
        <v>95</v>
      </c>
      <c r="B108" s="70"/>
      <c r="C108" s="94"/>
      <c r="D108" s="183"/>
      <c r="E108" s="78"/>
    </row>
    <row r="109" spans="1:5" ht="17.399999999999999" customHeight="1" x14ac:dyDescent="0.2">
      <c r="A109" s="309">
        <v>96</v>
      </c>
      <c r="B109" s="70"/>
      <c r="C109" s="94"/>
      <c r="D109" s="183"/>
      <c r="E109" s="78"/>
    </row>
    <row r="110" spans="1:5" ht="17.399999999999999" customHeight="1" x14ac:dyDescent="0.2">
      <c r="A110" s="309">
        <v>97</v>
      </c>
      <c r="B110" s="70"/>
      <c r="C110" s="94"/>
      <c r="D110" s="183"/>
      <c r="E110" s="78"/>
    </row>
    <row r="111" spans="1:5" ht="17.399999999999999" customHeight="1" x14ac:dyDescent="0.2">
      <c r="A111" s="309">
        <v>98</v>
      </c>
      <c r="B111" s="70"/>
      <c r="C111" s="94"/>
      <c r="D111" s="183"/>
      <c r="E111" s="78"/>
    </row>
    <row r="112" spans="1:5" ht="17.399999999999999" customHeight="1" x14ac:dyDescent="0.2">
      <c r="A112" s="309">
        <v>99</v>
      </c>
      <c r="B112" s="70"/>
      <c r="C112" s="94"/>
      <c r="D112" s="183"/>
      <c r="E112" s="78"/>
    </row>
    <row r="113" spans="1:5" ht="17.399999999999999" customHeight="1" x14ac:dyDescent="0.2">
      <c r="A113" s="309">
        <v>100</v>
      </c>
      <c r="B113" s="70"/>
      <c r="C113" s="94"/>
      <c r="D113" s="183"/>
      <c r="E113" s="78"/>
    </row>
    <row r="114" spans="1:5" ht="17.399999999999999" customHeight="1" x14ac:dyDescent="0.2">
      <c r="A114" s="309">
        <v>101</v>
      </c>
      <c r="B114" s="70"/>
      <c r="C114" s="94"/>
      <c r="D114" s="183"/>
      <c r="E114" s="78"/>
    </row>
    <row r="115" spans="1:5" ht="17.399999999999999" customHeight="1" x14ac:dyDescent="0.2">
      <c r="A115" s="309">
        <v>102</v>
      </c>
      <c r="B115" s="70"/>
      <c r="C115" s="94"/>
      <c r="D115" s="183"/>
      <c r="E115" s="78"/>
    </row>
    <row r="116" spans="1:5" ht="17.399999999999999" customHeight="1" x14ac:dyDescent="0.2">
      <c r="A116" s="309">
        <v>103</v>
      </c>
      <c r="B116" s="70"/>
      <c r="C116" s="94"/>
      <c r="D116" s="183"/>
      <c r="E116" s="78"/>
    </row>
    <row r="117" spans="1:5" ht="17.399999999999999" customHeight="1" x14ac:dyDescent="0.2">
      <c r="A117" s="309">
        <v>104</v>
      </c>
      <c r="B117" s="70"/>
      <c r="C117" s="94"/>
      <c r="D117" s="183"/>
      <c r="E117" s="78"/>
    </row>
    <row r="118" spans="1:5" ht="17.399999999999999" customHeight="1" x14ac:dyDescent="0.2">
      <c r="A118" s="309">
        <v>105</v>
      </c>
      <c r="B118" s="70"/>
      <c r="C118" s="94"/>
      <c r="D118" s="183"/>
      <c r="E118" s="78"/>
    </row>
    <row r="119" spans="1:5" ht="17.399999999999999" customHeight="1" x14ac:dyDescent="0.2">
      <c r="A119" s="309">
        <v>106</v>
      </c>
      <c r="B119" s="70"/>
      <c r="C119" s="94"/>
      <c r="D119" s="183"/>
      <c r="E119" s="78"/>
    </row>
    <row r="120" spans="1:5" ht="17.399999999999999" customHeight="1" x14ac:dyDescent="0.2">
      <c r="A120" s="309">
        <v>107</v>
      </c>
      <c r="B120" s="70"/>
      <c r="C120" s="94"/>
      <c r="D120" s="183"/>
      <c r="E120" s="78"/>
    </row>
    <row r="121" spans="1:5" ht="17.399999999999999" customHeight="1" x14ac:dyDescent="0.2">
      <c r="A121" s="309">
        <v>108</v>
      </c>
      <c r="B121" s="70"/>
      <c r="C121" s="94"/>
      <c r="D121" s="183"/>
      <c r="E121" s="78"/>
    </row>
    <row r="122" spans="1:5" ht="17.399999999999999" customHeight="1" x14ac:dyDescent="0.2">
      <c r="A122" s="309">
        <v>109</v>
      </c>
      <c r="B122" s="70"/>
      <c r="C122" s="94"/>
      <c r="D122" s="183"/>
      <c r="E122" s="78"/>
    </row>
    <row r="123" spans="1:5" ht="17.399999999999999" customHeight="1" x14ac:dyDescent="0.2">
      <c r="A123" s="309">
        <v>110</v>
      </c>
      <c r="B123" s="70"/>
      <c r="C123" s="94"/>
      <c r="D123" s="183"/>
      <c r="E123" s="78"/>
    </row>
    <row r="124" spans="1:5" ht="17.399999999999999" customHeight="1" x14ac:dyDescent="0.2">
      <c r="A124" s="309">
        <v>111</v>
      </c>
      <c r="B124" s="70"/>
      <c r="C124" s="94"/>
      <c r="D124" s="183"/>
      <c r="E124" s="78"/>
    </row>
    <row r="125" spans="1:5" ht="17.399999999999999" customHeight="1" x14ac:dyDescent="0.2">
      <c r="A125" s="309">
        <v>112</v>
      </c>
      <c r="B125" s="70"/>
      <c r="C125" s="94"/>
      <c r="D125" s="183"/>
      <c r="E125" s="78"/>
    </row>
    <row r="126" spans="1:5" ht="17.399999999999999" customHeight="1" x14ac:dyDescent="0.2">
      <c r="A126" s="309">
        <v>113</v>
      </c>
      <c r="B126" s="70"/>
      <c r="C126" s="94"/>
      <c r="D126" s="183"/>
      <c r="E126" s="78"/>
    </row>
    <row r="127" spans="1:5" ht="17.399999999999999" customHeight="1" x14ac:dyDescent="0.2">
      <c r="A127" s="309">
        <v>114</v>
      </c>
      <c r="B127" s="70"/>
      <c r="C127" s="94"/>
      <c r="D127" s="183"/>
      <c r="E127" s="78"/>
    </row>
    <row r="128" spans="1:5" ht="17.399999999999999" customHeight="1" x14ac:dyDescent="0.2">
      <c r="A128" s="309">
        <v>115</v>
      </c>
      <c r="B128" s="70"/>
      <c r="C128" s="94"/>
      <c r="D128" s="183"/>
      <c r="E128" s="78"/>
    </row>
    <row r="129" spans="1:5" ht="17.399999999999999" customHeight="1" x14ac:dyDescent="0.2">
      <c r="A129" s="309">
        <v>116</v>
      </c>
      <c r="B129" s="70"/>
      <c r="C129" s="94"/>
      <c r="D129" s="183"/>
      <c r="E129" s="78"/>
    </row>
    <row r="130" spans="1:5" ht="17.399999999999999" customHeight="1" x14ac:dyDescent="0.2">
      <c r="A130" s="309">
        <v>117</v>
      </c>
      <c r="B130" s="70"/>
      <c r="C130" s="94"/>
      <c r="D130" s="183"/>
      <c r="E130" s="78"/>
    </row>
    <row r="131" spans="1:5" ht="17.399999999999999" customHeight="1" x14ac:dyDescent="0.2">
      <c r="A131" s="309">
        <v>118</v>
      </c>
      <c r="B131" s="70"/>
      <c r="C131" s="94"/>
      <c r="D131" s="183"/>
      <c r="E131" s="78"/>
    </row>
    <row r="132" spans="1:5" ht="17.399999999999999" customHeight="1" x14ac:dyDescent="0.2">
      <c r="A132" s="309">
        <v>119</v>
      </c>
      <c r="B132" s="70"/>
      <c r="C132" s="94"/>
      <c r="D132" s="183"/>
      <c r="E132" s="78"/>
    </row>
    <row r="133" spans="1:5" ht="17.399999999999999" customHeight="1" x14ac:dyDescent="0.2">
      <c r="A133" s="309">
        <v>120</v>
      </c>
      <c r="B133" s="70"/>
      <c r="C133" s="94"/>
      <c r="D133" s="183"/>
      <c r="E133" s="78"/>
    </row>
    <row r="134" spans="1:5" ht="17.399999999999999" customHeight="1" x14ac:dyDescent="0.2">
      <c r="A134" s="309">
        <v>121</v>
      </c>
      <c r="B134" s="70"/>
      <c r="C134" s="94"/>
      <c r="D134" s="183"/>
      <c r="E134" s="78"/>
    </row>
    <row r="135" spans="1:5" ht="17.399999999999999" customHeight="1" x14ac:dyDescent="0.2">
      <c r="A135" s="309">
        <v>122</v>
      </c>
      <c r="B135" s="70"/>
      <c r="C135" s="94"/>
      <c r="D135" s="183"/>
      <c r="E135" s="78"/>
    </row>
    <row r="136" spans="1:5" ht="17.399999999999999" customHeight="1" x14ac:dyDescent="0.2">
      <c r="A136" s="309">
        <v>123</v>
      </c>
      <c r="B136" s="70"/>
      <c r="C136" s="94"/>
      <c r="D136" s="183"/>
      <c r="E136" s="78"/>
    </row>
    <row r="137" spans="1:5" ht="17.399999999999999" customHeight="1" x14ac:dyDescent="0.2">
      <c r="A137" s="309">
        <v>124</v>
      </c>
      <c r="B137" s="70"/>
      <c r="C137" s="94"/>
      <c r="D137" s="183"/>
      <c r="E137" s="78"/>
    </row>
    <row r="138" spans="1:5" ht="17.399999999999999" customHeight="1" x14ac:dyDescent="0.2">
      <c r="A138" s="309">
        <v>125</v>
      </c>
      <c r="B138" s="70"/>
      <c r="C138" s="94"/>
      <c r="D138" s="183"/>
      <c r="E138" s="78"/>
    </row>
    <row r="139" spans="1:5" ht="17.399999999999999" customHeight="1" x14ac:dyDescent="0.2">
      <c r="A139" s="309">
        <v>126</v>
      </c>
      <c r="B139" s="70"/>
      <c r="C139" s="94"/>
      <c r="D139" s="183"/>
      <c r="E139" s="78"/>
    </row>
    <row r="140" spans="1:5" ht="17.399999999999999" customHeight="1" x14ac:dyDescent="0.2">
      <c r="A140" s="309">
        <v>127</v>
      </c>
      <c r="B140" s="70"/>
      <c r="C140" s="94"/>
      <c r="D140" s="183"/>
      <c r="E140" s="78"/>
    </row>
    <row r="141" spans="1:5" ht="17.399999999999999" customHeight="1" x14ac:dyDescent="0.2">
      <c r="A141" s="309">
        <v>128</v>
      </c>
      <c r="B141" s="70"/>
      <c r="C141" s="94"/>
      <c r="D141" s="183"/>
      <c r="E141" s="78"/>
    </row>
    <row r="142" spans="1:5" ht="17.399999999999999" customHeight="1" x14ac:dyDescent="0.2">
      <c r="A142" s="309">
        <v>129</v>
      </c>
      <c r="B142" s="70"/>
      <c r="C142" s="94"/>
      <c r="D142" s="183"/>
      <c r="E142" s="78"/>
    </row>
    <row r="143" spans="1:5" ht="17.399999999999999" customHeight="1" x14ac:dyDescent="0.2">
      <c r="A143" s="309">
        <v>130</v>
      </c>
      <c r="B143" s="70"/>
      <c r="C143" s="94"/>
      <c r="D143" s="183"/>
      <c r="E143" s="78"/>
    </row>
    <row r="144" spans="1:5" ht="17.399999999999999" customHeight="1" x14ac:dyDescent="0.2">
      <c r="A144" s="309">
        <v>131</v>
      </c>
      <c r="B144" s="70"/>
      <c r="C144" s="94"/>
      <c r="D144" s="183"/>
      <c r="E144" s="78"/>
    </row>
    <row r="145" spans="1:5" ht="17.399999999999999" customHeight="1" x14ac:dyDescent="0.2">
      <c r="A145" s="309">
        <v>132</v>
      </c>
      <c r="B145" s="70"/>
      <c r="C145" s="94"/>
      <c r="D145" s="183"/>
      <c r="E145" s="78"/>
    </row>
    <row r="146" spans="1:5" ht="17.399999999999999" customHeight="1" x14ac:dyDescent="0.2">
      <c r="A146" s="309">
        <v>133</v>
      </c>
      <c r="B146" s="70"/>
      <c r="C146" s="94"/>
      <c r="D146" s="183"/>
      <c r="E146" s="78"/>
    </row>
    <row r="147" spans="1:5" ht="17.399999999999999" customHeight="1" x14ac:dyDescent="0.2">
      <c r="A147" s="309">
        <v>134</v>
      </c>
      <c r="B147" s="70"/>
      <c r="C147" s="94"/>
      <c r="D147" s="183"/>
      <c r="E147" s="78"/>
    </row>
    <row r="148" spans="1:5" ht="17.399999999999999" customHeight="1" x14ac:dyDescent="0.2">
      <c r="A148" s="309">
        <v>135</v>
      </c>
      <c r="B148" s="70"/>
      <c r="C148" s="94"/>
      <c r="D148" s="183"/>
      <c r="E148" s="78"/>
    </row>
    <row r="149" spans="1:5" ht="17.399999999999999" customHeight="1" x14ac:dyDescent="0.2">
      <c r="A149" s="309">
        <v>136</v>
      </c>
      <c r="B149" s="70"/>
      <c r="C149" s="94"/>
      <c r="D149" s="183"/>
      <c r="E149" s="78"/>
    </row>
    <row r="150" spans="1:5" ht="17.399999999999999" customHeight="1" x14ac:dyDescent="0.2">
      <c r="A150" s="309">
        <v>137</v>
      </c>
      <c r="B150" s="70"/>
      <c r="C150" s="94"/>
      <c r="D150" s="183"/>
      <c r="E150" s="78"/>
    </row>
    <row r="151" spans="1:5" ht="17.399999999999999" customHeight="1" x14ac:dyDescent="0.2">
      <c r="A151" s="309">
        <v>138</v>
      </c>
      <c r="B151" s="70"/>
      <c r="C151" s="94"/>
      <c r="D151" s="183"/>
      <c r="E151" s="78"/>
    </row>
    <row r="152" spans="1:5" ht="17.399999999999999" customHeight="1" x14ac:dyDescent="0.2">
      <c r="A152" s="309">
        <v>139</v>
      </c>
      <c r="B152" s="70"/>
      <c r="C152" s="94"/>
      <c r="D152" s="183"/>
      <c r="E152" s="78"/>
    </row>
    <row r="153" spans="1:5" ht="17.399999999999999" customHeight="1" x14ac:dyDescent="0.2">
      <c r="A153" s="309">
        <v>140</v>
      </c>
      <c r="B153" s="70"/>
      <c r="C153" s="94"/>
      <c r="D153" s="183"/>
      <c r="E153" s="78"/>
    </row>
    <row r="154" spans="1:5" ht="17.399999999999999" customHeight="1" x14ac:dyDescent="0.2">
      <c r="A154" s="309">
        <v>141</v>
      </c>
      <c r="B154" s="70"/>
      <c r="C154" s="94"/>
      <c r="D154" s="183"/>
      <c r="E154" s="78"/>
    </row>
    <row r="155" spans="1:5" ht="17.399999999999999" customHeight="1" x14ac:dyDescent="0.2">
      <c r="A155" s="309">
        <v>142</v>
      </c>
      <c r="B155" s="70"/>
      <c r="C155" s="94"/>
      <c r="D155" s="183"/>
      <c r="E155" s="78"/>
    </row>
    <row r="156" spans="1:5" ht="17.399999999999999" customHeight="1" x14ac:dyDescent="0.2">
      <c r="A156" s="309">
        <v>143</v>
      </c>
      <c r="B156" s="70"/>
      <c r="C156" s="94"/>
      <c r="D156" s="183"/>
      <c r="E156" s="78"/>
    </row>
    <row r="157" spans="1:5" ht="17.399999999999999" customHeight="1" x14ac:dyDescent="0.2">
      <c r="A157" s="309">
        <v>144</v>
      </c>
      <c r="B157" s="70"/>
      <c r="C157" s="94"/>
      <c r="D157" s="183"/>
      <c r="E157" s="78"/>
    </row>
    <row r="158" spans="1:5" ht="17.399999999999999" customHeight="1" x14ac:dyDescent="0.2">
      <c r="A158" s="309">
        <v>145</v>
      </c>
      <c r="B158" s="70"/>
      <c r="C158" s="94"/>
      <c r="D158" s="183"/>
      <c r="E158" s="78"/>
    </row>
    <row r="159" spans="1:5" ht="17.399999999999999" customHeight="1" x14ac:dyDescent="0.2">
      <c r="A159" s="309">
        <v>146</v>
      </c>
      <c r="B159" s="70"/>
      <c r="C159" s="94"/>
      <c r="D159" s="183"/>
      <c r="E159" s="78"/>
    </row>
    <row r="160" spans="1:5" ht="17.399999999999999" customHeight="1" x14ac:dyDescent="0.2">
      <c r="A160" s="309">
        <v>147</v>
      </c>
      <c r="B160" s="70"/>
      <c r="C160" s="94"/>
      <c r="D160" s="183"/>
      <c r="E160" s="78"/>
    </row>
    <row r="161" spans="1:5" ht="17.399999999999999" customHeight="1" x14ac:dyDescent="0.2">
      <c r="A161" s="309">
        <v>148</v>
      </c>
      <c r="B161" s="70"/>
      <c r="C161" s="94"/>
      <c r="D161" s="183"/>
      <c r="E161" s="78"/>
    </row>
    <row r="162" spans="1:5" ht="17.399999999999999" customHeight="1" x14ac:dyDescent="0.2">
      <c r="A162" s="309">
        <v>149</v>
      </c>
      <c r="B162" s="70"/>
      <c r="C162" s="94"/>
      <c r="D162" s="183"/>
      <c r="E162" s="78"/>
    </row>
    <row r="163" spans="1:5" ht="17.399999999999999" customHeight="1" x14ac:dyDescent="0.2">
      <c r="A163" s="309">
        <v>150</v>
      </c>
      <c r="B163" s="70"/>
      <c r="C163" s="94"/>
      <c r="D163" s="183"/>
      <c r="E163" s="78"/>
    </row>
    <row r="164" spans="1:5" ht="17.399999999999999" customHeight="1" x14ac:dyDescent="0.2">
      <c r="A164" s="309">
        <v>151</v>
      </c>
      <c r="B164" s="70"/>
      <c r="C164" s="94"/>
      <c r="D164" s="183"/>
      <c r="E164" s="78"/>
    </row>
    <row r="165" spans="1:5" ht="17.399999999999999" customHeight="1" x14ac:dyDescent="0.2">
      <c r="A165" s="309">
        <v>152</v>
      </c>
      <c r="B165" s="70"/>
      <c r="C165" s="94"/>
      <c r="D165" s="183"/>
      <c r="E165" s="78"/>
    </row>
    <row r="166" spans="1:5" ht="17.399999999999999" customHeight="1" x14ac:dyDescent="0.2">
      <c r="A166" s="309">
        <v>153</v>
      </c>
      <c r="B166" s="70"/>
      <c r="C166" s="94"/>
      <c r="D166" s="183"/>
      <c r="E166" s="78"/>
    </row>
    <row r="167" spans="1:5" ht="17.399999999999999" customHeight="1" x14ac:dyDescent="0.2">
      <c r="A167" s="309">
        <v>154</v>
      </c>
      <c r="B167" s="70"/>
      <c r="C167" s="94"/>
      <c r="D167" s="183"/>
      <c r="E167" s="78"/>
    </row>
    <row r="168" spans="1:5" ht="17.399999999999999" customHeight="1" x14ac:dyDescent="0.2">
      <c r="A168" s="309">
        <v>155</v>
      </c>
      <c r="B168" s="70"/>
      <c r="C168" s="94"/>
      <c r="D168" s="183"/>
      <c r="E168" s="78"/>
    </row>
    <row r="169" spans="1:5" ht="17.399999999999999" customHeight="1" x14ac:dyDescent="0.2">
      <c r="A169" s="309">
        <v>156</v>
      </c>
      <c r="B169" s="70"/>
      <c r="C169" s="94"/>
      <c r="D169" s="183"/>
      <c r="E169" s="78"/>
    </row>
    <row r="170" spans="1:5" ht="17.399999999999999" customHeight="1" x14ac:dyDescent="0.2">
      <c r="A170" s="309">
        <v>157</v>
      </c>
      <c r="B170" s="70"/>
      <c r="C170" s="94"/>
      <c r="D170" s="183"/>
      <c r="E170" s="78"/>
    </row>
    <row r="171" spans="1:5" ht="17.399999999999999" customHeight="1" x14ac:dyDescent="0.2">
      <c r="A171" s="309">
        <v>158</v>
      </c>
      <c r="B171" s="70"/>
      <c r="C171" s="94"/>
      <c r="D171" s="183"/>
      <c r="E171" s="78"/>
    </row>
    <row r="172" spans="1:5" ht="17.399999999999999" customHeight="1" x14ac:dyDescent="0.2">
      <c r="A172" s="309">
        <v>159</v>
      </c>
      <c r="B172" s="70"/>
      <c r="C172" s="94"/>
      <c r="D172" s="183"/>
      <c r="E172" s="78"/>
    </row>
    <row r="173" spans="1:5" ht="17.399999999999999" customHeight="1" x14ac:dyDescent="0.2">
      <c r="A173" s="309">
        <v>160</v>
      </c>
      <c r="B173" s="70"/>
      <c r="C173" s="94"/>
      <c r="D173" s="183"/>
      <c r="E173" s="78"/>
    </row>
    <row r="174" spans="1:5" ht="17.399999999999999" customHeight="1" x14ac:dyDescent="0.2">
      <c r="A174" s="309">
        <v>161</v>
      </c>
      <c r="B174" s="70"/>
      <c r="C174" s="94"/>
      <c r="D174" s="183"/>
      <c r="E174" s="78"/>
    </row>
    <row r="175" spans="1:5" ht="17.399999999999999" customHeight="1" x14ac:dyDescent="0.2">
      <c r="A175" s="309">
        <v>162</v>
      </c>
      <c r="B175" s="70"/>
      <c r="C175" s="94"/>
      <c r="D175" s="183"/>
      <c r="E175" s="78"/>
    </row>
    <row r="176" spans="1:5" ht="17.399999999999999" customHeight="1" x14ac:dyDescent="0.2">
      <c r="A176" s="309">
        <v>163</v>
      </c>
      <c r="B176" s="70"/>
      <c r="C176" s="94"/>
      <c r="D176" s="183"/>
      <c r="E176" s="78"/>
    </row>
    <row r="177" spans="1:5" ht="17.399999999999999" customHeight="1" x14ac:dyDescent="0.2">
      <c r="A177" s="309">
        <v>164</v>
      </c>
      <c r="B177" s="70"/>
      <c r="C177" s="94"/>
      <c r="D177" s="183"/>
      <c r="E177" s="78"/>
    </row>
    <row r="178" spans="1:5" ht="17.399999999999999" customHeight="1" x14ac:dyDescent="0.2">
      <c r="A178" s="309">
        <v>165</v>
      </c>
      <c r="B178" s="70"/>
      <c r="C178" s="94"/>
      <c r="D178" s="183"/>
      <c r="E178" s="78"/>
    </row>
    <row r="179" spans="1:5" ht="17.399999999999999" customHeight="1" x14ac:dyDescent="0.2">
      <c r="A179" s="309">
        <v>166</v>
      </c>
      <c r="B179" s="70"/>
      <c r="C179" s="94"/>
      <c r="D179" s="183"/>
      <c r="E179" s="78"/>
    </row>
    <row r="180" spans="1:5" ht="17.399999999999999" customHeight="1" x14ac:dyDescent="0.2">
      <c r="A180" s="309">
        <v>167</v>
      </c>
      <c r="B180" s="70"/>
      <c r="C180" s="94"/>
      <c r="D180" s="183"/>
      <c r="E180" s="78"/>
    </row>
    <row r="181" spans="1:5" ht="17.399999999999999" customHeight="1" x14ac:dyDescent="0.2">
      <c r="A181" s="309">
        <v>168</v>
      </c>
      <c r="B181" s="70"/>
      <c r="C181" s="94"/>
      <c r="D181" s="183"/>
      <c r="E181" s="78"/>
    </row>
    <row r="182" spans="1:5" ht="17.399999999999999" customHeight="1" x14ac:dyDescent="0.2">
      <c r="A182" s="309">
        <v>169</v>
      </c>
      <c r="B182" s="70"/>
      <c r="C182" s="94"/>
      <c r="D182" s="183"/>
      <c r="E182" s="78"/>
    </row>
    <row r="183" spans="1:5" ht="17.399999999999999" customHeight="1" x14ac:dyDescent="0.2">
      <c r="A183" s="309">
        <v>170</v>
      </c>
      <c r="B183" s="70"/>
      <c r="C183" s="94"/>
      <c r="D183" s="183"/>
      <c r="E183" s="78"/>
    </row>
    <row r="184" spans="1:5" ht="17.399999999999999" customHeight="1" x14ac:dyDescent="0.2">
      <c r="A184" s="309">
        <v>171</v>
      </c>
      <c r="B184" s="70"/>
      <c r="C184" s="94"/>
      <c r="D184" s="183"/>
      <c r="E184" s="78"/>
    </row>
    <row r="185" spans="1:5" ht="17.399999999999999" customHeight="1" x14ac:dyDescent="0.2">
      <c r="A185" s="309">
        <v>172</v>
      </c>
      <c r="B185" s="70"/>
      <c r="C185" s="94"/>
      <c r="D185" s="183"/>
      <c r="E185" s="78"/>
    </row>
    <row r="186" spans="1:5" ht="17.399999999999999" customHeight="1" x14ac:dyDescent="0.2">
      <c r="A186" s="309">
        <v>173</v>
      </c>
      <c r="B186" s="70"/>
      <c r="C186" s="94"/>
      <c r="D186" s="183"/>
      <c r="E186" s="78"/>
    </row>
    <row r="187" spans="1:5" ht="17.399999999999999" customHeight="1" x14ac:dyDescent="0.2">
      <c r="A187" s="309">
        <v>174</v>
      </c>
      <c r="B187" s="70"/>
      <c r="C187" s="94"/>
      <c r="D187" s="183"/>
      <c r="E187" s="78"/>
    </row>
    <row r="188" spans="1:5" ht="17.399999999999999" customHeight="1" x14ac:dyDescent="0.2">
      <c r="A188" s="309">
        <v>175</v>
      </c>
      <c r="B188" s="70"/>
      <c r="C188" s="94"/>
      <c r="D188" s="183"/>
      <c r="E188" s="78"/>
    </row>
    <row r="189" spans="1:5" ht="17.399999999999999" customHeight="1" x14ac:dyDescent="0.2">
      <c r="A189" s="309">
        <v>176</v>
      </c>
      <c r="B189" s="70"/>
      <c r="C189" s="94"/>
      <c r="D189" s="183"/>
      <c r="E189" s="78"/>
    </row>
    <row r="190" spans="1:5" ht="17.399999999999999" customHeight="1" x14ac:dyDescent="0.2">
      <c r="A190" s="309">
        <v>177</v>
      </c>
      <c r="B190" s="70"/>
      <c r="C190" s="94"/>
      <c r="D190" s="183"/>
      <c r="E190" s="78"/>
    </row>
    <row r="191" spans="1:5" ht="17.399999999999999" customHeight="1" x14ac:dyDescent="0.2">
      <c r="A191" s="309">
        <v>178</v>
      </c>
      <c r="B191" s="70"/>
      <c r="C191" s="94"/>
      <c r="D191" s="183"/>
      <c r="E191" s="78"/>
    </row>
    <row r="192" spans="1:5" ht="17.399999999999999" customHeight="1" x14ac:dyDescent="0.2">
      <c r="A192" s="309">
        <v>179</v>
      </c>
      <c r="B192" s="70"/>
      <c r="C192" s="94"/>
      <c r="D192" s="183"/>
      <c r="E192" s="78"/>
    </row>
    <row r="193" spans="1:5" ht="17.399999999999999" customHeight="1" x14ac:dyDescent="0.2">
      <c r="A193" s="309">
        <v>180</v>
      </c>
      <c r="B193" s="70"/>
      <c r="C193" s="94"/>
      <c r="D193" s="183"/>
      <c r="E193" s="78"/>
    </row>
    <row r="194" spans="1:5" ht="17.399999999999999" customHeight="1" x14ac:dyDescent="0.2">
      <c r="A194" s="309">
        <v>181</v>
      </c>
      <c r="B194" s="70"/>
      <c r="C194" s="94"/>
      <c r="D194" s="183"/>
      <c r="E194" s="78"/>
    </row>
    <row r="195" spans="1:5" ht="17.399999999999999" customHeight="1" x14ac:dyDescent="0.2">
      <c r="A195" s="309">
        <v>182</v>
      </c>
      <c r="B195" s="70"/>
      <c r="C195" s="94"/>
      <c r="D195" s="183"/>
      <c r="E195" s="78"/>
    </row>
    <row r="196" spans="1:5" ht="17.399999999999999" customHeight="1" x14ac:dyDescent="0.2">
      <c r="A196" s="309">
        <v>183</v>
      </c>
      <c r="B196" s="70"/>
      <c r="C196" s="94"/>
      <c r="D196" s="183"/>
      <c r="E196" s="78"/>
    </row>
    <row r="197" spans="1:5" ht="17.399999999999999" customHeight="1" x14ac:dyDescent="0.2">
      <c r="A197" s="309">
        <v>184</v>
      </c>
      <c r="B197" s="70"/>
      <c r="C197" s="94"/>
      <c r="D197" s="183"/>
      <c r="E197" s="78"/>
    </row>
    <row r="198" spans="1:5" ht="17.399999999999999" customHeight="1" x14ac:dyDescent="0.2">
      <c r="A198" s="309">
        <v>185</v>
      </c>
      <c r="B198" s="70"/>
      <c r="C198" s="94"/>
      <c r="D198" s="183"/>
      <c r="E198" s="78"/>
    </row>
    <row r="199" spans="1:5" ht="17.399999999999999" customHeight="1" x14ac:dyDescent="0.2">
      <c r="A199" s="309">
        <v>186</v>
      </c>
      <c r="B199" s="70"/>
      <c r="C199" s="94"/>
      <c r="D199" s="183"/>
      <c r="E199" s="78"/>
    </row>
    <row r="200" spans="1:5" ht="17.399999999999999" customHeight="1" x14ac:dyDescent="0.2">
      <c r="A200" s="309">
        <v>187</v>
      </c>
      <c r="B200" s="70"/>
      <c r="C200" s="94"/>
      <c r="D200" s="183"/>
      <c r="E200" s="78"/>
    </row>
    <row r="201" spans="1:5" ht="17.399999999999999" customHeight="1" x14ac:dyDescent="0.2">
      <c r="A201" s="309">
        <v>188</v>
      </c>
      <c r="B201" s="70"/>
      <c r="C201" s="94"/>
      <c r="D201" s="183"/>
      <c r="E201" s="78"/>
    </row>
    <row r="202" spans="1:5" ht="17.399999999999999" customHeight="1" x14ac:dyDescent="0.2">
      <c r="A202" s="309">
        <v>189</v>
      </c>
      <c r="B202" s="70"/>
      <c r="C202" s="94"/>
      <c r="D202" s="183"/>
      <c r="E202" s="78"/>
    </row>
    <row r="203" spans="1:5" ht="17.399999999999999" customHeight="1" x14ac:dyDescent="0.2">
      <c r="A203" s="309">
        <v>190</v>
      </c>
      <c r="B203" s="70"/>
      <c r="C203" s="94"/>
      <c r="D203" s="183"/>
      <c r="E203" s="78"/>
    </row>
    <row r="204" spans="1:5" ht="17.399999999999999" customHeight="1" x14ac:dyDescent="0.2">
      <c r="A204" s="309">
        <v>191</v>
      </c>
      <c r="B204" s="70"/>
      <c r="C204" s="94"/>
      <c r="D204" s="183"/>
      <c r="E204" s="78"/>
    </row>
    <row r="205" spans="1:5" ht="17.399999999999999" customHeight="1" x14ac:dyDescent="0.2">
      <c r="A205" s="309">
        <v>192</v>
      </c>
      <c r="B205" s="70"/>
      <c r="C205" s="94"/>
      <c r="D205" s="183"/>
      <c r="E205" s="78"/>
    </row>
    <row r="206" spans="1:5" ht="17.399999999999999" customHeight="1" x14ac:dyDescent="0.2">
      <c r="A206" s="309">
        <v>193</v>
      </c>
      <c r="B206" s="70"/>
      <c r="C206" s="94"/>
      <c r="D206" s="183"/>
      <c r="E206" s="78"/>
    </row>
    <row r="207" spans="1:5" ht="17.399999999999999" customHeight="1" x14ac:dyDescent="0.2">
      <c r="A207" s="309">
        <v>194</v>
      </c>
      <c r="B207" s="70"/>
      <c r="C207" s="94"/>
      <c r="D207" s="183"/>
      <c r="E207" s="78"/>
    </row>
    <row r="208" spans="1:5" ht="17.399999999999999" customHeight="1" x14ac:dyDescent="0.2">
      <c r="A208" s="309">
        <v>195</v>
      </c>
      <c r="B208" s="70"/>
      <c r="C208" s="94"/>
      <c r="D208" s="183"/>
      <c r="E208" s="78"/>
    </row>
    <row r="209" spans="1:5" ht="17.399999999999999" customHeight="1" x14ac:dyDescent="0.2">
      <c r="A209" s="309">
        <v>196</v>
      </c>
      <c r="B209" s="70"/>
      <c r="C209" s="94"/>
      <c r="D209" s="183"/>
      <c r="E209" s="78"/>
    </row>
    <row r="210" spans="1:5" ht="17.399999999999999" customHeight="1" x14ac:dyDescent="0.2">
      <c r="A210" s="309">
        <v>197</v>
      </c>
      <c r="B210" s="70"/>
      <c r="C210" s="94"/>
      <c r="D210" s="183"/>
      <c r="E210" s="78"/>
    </row>
    <row r="211" spans="1:5" ht="17.399999999999999" customHeight="1" x14ac:dyDescent="0.2">
      <c r="A211" s="309">
        <v>198</v>
      </c>
      <c r="B211" s="70"/>
      <c r="C211" s="94"/>
      <c r="D211" s="183"/>
      <c r="E211" s="78"/>
    </row>
    <row r="212" spans="1:5" ht="17.399999999999999" customHeight="1" x14ac:dyDescent="0.2">
      <c r="A212" s="309">
        <v>199</v>
      </c>
      <c r="B212" s="70"/>
      <c r="C212" s="94"/>
      <c r="D212" s="183"/>
      <c r="E212" s="78"/>
    </row>
    <row r="213" spans="1:5" ht="17.399999999999999" customHeight="1" thickBot="1" x14ac:dyDescent="0.25">
      <c r="A213" s="309">
        <v>200</v>
      </c>
      <c r="B213" s="70"/>
      <c r="C213" s="94"/>
      <c r="D213" s="183"/>
      <c r="E213" s="78"/>
    </row>
    <row r="214" spans="1:5" ht="17.399999999999999" customHeight="1" thickBot="1" x14ac:dyDescent="0.25">
      <c r="A214" s="502" t="s">
        <v>14</v>
      </c>
      <c r="B214" s="503"/>
      <c r="C214" s="503"/>
      <c r="D214" s="504"/>
      <c r="E214" s="315">
        <f>SUM(E14:E213)</f>
        <v>0</v>
      </c>
    </row>
    <row r="215" spans="1:5" ht="17.399999999999999" customHeight="1" x14ac:dyDescent="0.2">
      <c r="B215" s="300"/>
      <c r="C215" s="300"/>
    </row>
    <row r="216" spans="1:5" ht="17.399999999999999" customHeight="1" x14ac:dyDescent="0.2">
      <c r="B216" s="300"/>
      <c r="C216" s="300"/>
    </row>
    <row r="217" spans="1:5" ht="17.399999999999999" customHeight="1" x14ac:dyDescent="0.2">
      <c r="B217" s="300"/>
      <c r="C217" s="300"/>
    </row>
    <row r="218" spans="1:5" ht="17.399999999999999" customHeight="1" thickBot="1" x14ac:dyDescent="0.25">
      <c r="A218" s="304" t="s">
        <v>459</v>
      </c>
      <c r="B218" s="300"/>
      <c r="C218" s="300"/>
    </row>
    <row r="219" spans="1:5" ht="31.8" customHeight="1" thickBot="1" x14ac:dyDescent="0.25">
      <c r="A219" s="305" t="s">
        <v>62</v>
      </c>
      <c r="B219" s="306" t="s">
        <v>46</v>
      </c>
      <c r="C219" s="306" t="s">
        <v>63</v>
      </c>
      <c r="D219" s="307" t="s">
        <v>384</v>
      </c>
      <c r="E219" s="308" t="s">
        <v>380</v>
      </c>
    </row>
    <row r="220" spans="1:5" ht="17.399999999999999" customHeight="1" thickTop="1" x14ac:dyDescent="0.2">
      <c r="A220" s="309">
        <v>1</v>
      </c>
      <c r="B220" s="70"/>
      <c r="C220" s="94"/>
      <c r="D220" s="183"/>
      <c r="E220" s="78"/>
    </row>
    <row r="221" spans="1:5" ht="17.399999999999999" customHeight="1" x14ac:dyDescent="0.2">
      <c r="A221" s="310">
        <v>2</v>
      </c>
      <c r="B221" s="70"/>
      <c r="C221" s="94"/>
      <c r="D221" s="183"/>
      <c r="E221" s="78"/>
    </row>
    <row r="222" spans="1:5" ht="17.399999999999999" customHeight="1" x14ac:dyDescent="0.2">
      <c r="A222" s="310">
        <v>3</v>
      </c>
      <c r="B222" s="70"/>
      <c r="C222" s="94"/>
      <c r="D222" s="183"/>
      <c r="E222" s="78"/>
    </row>
    <row r="223" spans="1:5" ht="17.399999999999999" customHeight="1" x14ac:dyDescent="0.2">
      <c r="A223" s="310">
        <v>4</v>
      </c>
      <c r="B223" s="70"/>
      <c r="C223" s="94"/>
      <c r="D223" s="183"/>
      <c r="E223" s="78"/>
    </row>
    <row r="224" spans="1:5" ht="17.399999999999999" customHeight="1" x14ac:dyDescent="0.2">
      <c r="A224" s="310">
        <v>5</v>
      </c>
      <c r="B224" s="70"/>
      <c r="C224" s="94"/>
      <c r="D224" s="183"/>
      <c r="E224" s="78"/>
    </row>
    <row r="225" spans="1:5" ht="17.399999999999999" customHeight="1" x14ac:dyDescent="0.2">
      <c r="A225" s="310">
        <v>6</v>
      </c>
      <c r="B225" s="70"/>
      <c r="C225" s="94"/>
      <c r="D225" s="183"/>
      <c r="E225" s="78"/>
    </row>
    <row r="226" spans="1:5" ht="17.399999999999999" customHeight="1" x14ac:dyDescent="0.2">
      <c r="A226" s="310">
        <v>7</v>
      </c>
      <c r="B226" s="70"/>
      <c r="C226" s="94"/>
      <c r="D226" s="183"/>
      <c r="E226" s="78"/>
    </row>
    <row r="227" spans="1:5" ht="17.399999999999999" customHeight="1" x14ac:dyDescent="0.2">
      <c r="A227" s="310">
        <v>8</v>
      </c>
      <c r="B227" s="70"/>
      <c r="C227" s="94"/>
      <c r="D227" s="183"/>
      <c r="E227" s="78"/>
    </row>
    <row r="228" spans="1:5" ht="17.399999999999999" customHeight="1" x14ac:dyDescent="0.2">
      <c r="A228" s="310">
        <v>9</v>
      </c>
      <c r="B228" s="70"/>
      <c r="C228" s="94"/>
      <c r="D228" s="183"/>
      <c r="E228" s="78"/>
    </row>
    <row r="229" spans="1:5" ht="17.399999999999999" customHeight="1" x14ac:dyDescent="0.2">
      <c r="A229" s="310">
        <v>10</v>
      </c>
      <c r="B229" s="70"/>
      <c r="C229" s="94"/>
      <c r="D229" s="183"/>
      <c r="E229" s="78"/>
    </row>
    <row r="230" spans="1:5" ht="17.399999999999999" customHeight="1" x14ac:dyDescent="0.2">
      <c r="A230" s="310">
        <v>11</v>
      </c>
      <c r="B230" s="70"/>
      <c r="C230" s="94"/>
      <c r="D230" s="183"/>
      <c r="E230" s="78"/>
    </row>
    <row r="231" spans="1:5" ht="17.399999999999999" customHeight="1" x14ac:dyDescent="0.2">
      <c r="A231" s="310">
        <v>12</v>
      </c>
      <c r="B231" s="70"/>
      <c r="C231" s="94"/>
      <c r="D231" s="183"/>
      <c r="E231" s="78"/>
    </row>
    <row r="232" spans="1:5" ht="17.399999999999999" customHeight="1" x14ac:dyDescent="0.2">
      <c r="A232" s="310">
        <v>13</v>
      </c>
      <c r="B232" s="70"/>
      <c r="C232" s="94"/>
      <c r="D232" s="183"/>
      <c r="E232" s="78"/>
    </row>
    <row r="233" spans="1:5" ht="17.399999999999999" customHeight="1" x14ac:dyDescent="0.2">
      <c r="A233" s="310">
        <v>14</v>
      </c>
      <c r="B233" s="70"/>
      <c r="C233" s="94"/>
      <c r="D233" s="183"/>
      <c r="E233" s="78"/>
    </row>
    <row r="234" spans="1:5" ht="17.399999999999999" customHeight="1" x14ac:dyDescent="0.2">
      <c r="A234" s="310">
        <v>15</v>
      </c>
      <c r="B234" s="70"/>
      <c r="C234" s="94"/>
      <c r="D234" s="183"/>
      <c r="E234" s="78"/>
    </row>
    <row r="235" spans="1:5" ht="17.399999999999999" customHeight="1" x14ac:dyDescent="0.2">
      <c r="A235" s="310">
        <v>16</v>
      </c>
      <c r="B235" s="70"/>
      <c r="C235" s="94"/>
      <c r="D235" s="183"/>
      <c r="E235" s="78"/>
    </row>
    <row r="236" spans="1:5" ht="17.399999999999999" customHeight="1" x14ac:dyDescent="0.2">
      <c r="A236" s="310">
        <v>17</v>
      </c>
      <c r="B236" s="70"/>
      <c r="C236" s="94"/>
      <c r="D236" s="183"/>
      <c r="E236" s="78"/>
    </row>
    <row r="237" spans="1:5" ht="17.399999999999999" customHeight="1" x14ac:dyDescent="0.2">
      <c r="A237" s="310">
        <v>18</v>
      </c>
      <c r="B237" s="70"/>
      <c r="C237" s="94"/>
      <c r="D237" s="183"/>
      <c r="E237" s="78"/>
    </row>
    <row r="238" spans="1:5" ht="17.399999999999999" customHeight="1" x14ac:dyDescent="0.2">
      <c r="A238" s="310">
        <v>19</v>
      </c>
      <c r="B238" s="70"/>
      <c r="C238" s="94"/>
      <c r="D238" s="183"/>
      <c r="E238" s="78"/>
    </row>
    <row r="239" spans="1:5" ht="17.399999999999999" customHeight="1" x14ac:dyDescent="0.2">
      <c r="A239" s="310">
        <v>20</v>
      </c>
      <c r="B239" s="70"/>
      <c r="C239" s="94"/>
      <c r="D239" s="183"/>
      <c r="E239" s="78"/>
    </row>
    <row r="240" spans="1:5" ht="17.399999999999999" customHeight="1" x14ac:dyDescent="0.2">
      <c r="A240" s="310">
        <v>21</v>
      </c>
      <c r="B240" s="70"/>
      <c r="C240" s="94"/>
      <c r="D240" s="183"/>
      <c r="E240" s="78"/>
    </row>
    <row r="241" spans="1:5" ht="17.399999999999999" customHeight="1" x14ac:dyDescent="0.2">
      <c r="A241" s="310">
        <v>22</v>
      </c>
      <c r="B241" s="70"/>
      <c r="C241" s="94"/>
      <c r="D241" s="183"/>
      <c r="E241" s="78"/>
    </row>
    <row r="242" spans="1:5" ht="17.399999999999999" customHeight="1" x14ac:dyDescent="0.2">
      <c r="A242" s="310">
        <v>23</v>
      </c>
      <c r="B242" s="70"/>
      <c r="C242" s="94"/>
      <c r="D242" s="183"/>
      <c r="E242" s="78"/>
    </row>
    <row r="243" spans="1:5" ht="17.399999999999999" customHeight="1" x14ac:dyDescent="0.2">
      <c r="A243" s="310">
        <v>24</v>
      </c>
      <c r="B243" s="70"/>
      <c r="C243" s="94"/>
      <c r="D243" s="183"/>
      <c r="E243" s="78"/>
    </row>
    <row r="244" spans="1:5" ht="17.399999999999999" customHeight="1" x14ac:dyDescent="0.2">
      <c r="A244" s="310">
        <v>25</v>
      </c>
      <c r="B244" s="70"/>
      <c r="C244" s="94"/>
      <c r="D244" s="183"/>
      <c r="E244" s="78"/>
    </row>
    <row r="245" spans="1:5" ht="17.399999999999999" customHeight="1" x14ac:dyDescent="0.2">
      <c r="A245" s="310">
        <v>26</v>
      </c>
      <c r="B245" s="70"/>
      <c r="C245" s="94"/>
      <c r="D245" s="183"/>
      <c r="E245" s="78"/>
    </row>
    <row r="246" spans="1:5" ht="17.399999999999999" customHeight="1" x14ac:dyDescent="0.2">
      <c r="A246" s="310">
        <v>27</v>
      </c>
      <c r="B246" s="70"/>
      <c r="C246" s="94"/>
      <c r="D246" s="183"/>
      <c r="E246" s="78"/>
    </row>
    <row r="247" spans="1:5" ht="17.399999999999999" customHeight="1" x14ac:dyDescent="0.2">
      <c r="A247" s="310">
        <v>28</v>
      </c>
      <c r="B247" s="70"/>
      <c r="C247" s="94"/>
      <c r="D247" s="183"/>
      <c r="E247" s="78"/>
    </row>
    <row r="248" spans="1:5" ht="17.399999999999999" customHeight="1" x14ac:dyDescent="0.2">
      <c r="A248" s="310">
        <v>29</v>
      </c>
      <c r="B248" s="70"/>
      <c r="C248" s="94"/>
      <c r="D248" s="183"/>
      <c r="E248" s="78"/>
    </row>
    <row r="249" spans="1:5" ht="17.399999999999999" customHeight="1" x14ac:dyDescent="0.2">
      <c r="A249" s="310">
        <v>30</v>
      </c>
      <c r="B249" s="70"/>
      <c r="C249" s="94"/>
      <c r="D249" s="183"/>
      <c r="E249" s="78"/>
    </row>
    <row r="250" spans="1:5" ht="17.399999999999999" customHeight="1" x14ac:dyDescent="0.2">
      <c r="A250" s="310">
        <v>31</v>
      </c>
      <c r="B250" s="70"/>
      <c r="C250" s="94"/>
      <c r="D250" s="183"/>
      <c r="E250" s="78"/>
    </row>
    <row r="251" spans="1:5" ht="17.399999999999999" customHeight="1" x14ac:dyDescent="0.2">
      <c r="A251" s="310">
        <v>32</v>
      </c>
      <c r="B251" s="70"/>
      <c r="C251" s="94"/>
      <c r="D251" s="183"/>
      <c r="E251" s="78"/>
    </row>
    <row r="252" spans="1:5" ht="17.399999999999999" customHeight="1" x14ac:dyDescent="0.2">
      <c r="A252" s="310">
        <v>33</v>
      </c>
      <c r="B252" s="70"/>
      <c r="C252" s="94"/>
      <c r="D252" s="183"/>
      <c r="E252" s="78"/>
    </row>
    <row r="253" spans="1:5" ht="17.399999999999999" customHeight="1" x14ac:dyDescent="0.2">
      <c r="A253" s="310">
        <v>34</v>
      </c>
      <c r="B253" s="70"/>
      <c r="C253" s="94"/>
      <c r="D253" s="183"/>
      <c r="E253" s="78"/>
    </row>
    <row r="254" spans="1:5" ht="17.399999999999999" customHeight="1" x14ac:dyDescent="0.2">
      <c r="A254" s="310">
        <v>35</v>
      </c>
      <c r="B254" s="70"/>
      <c r="C254" s="94"/>
      <c r="D254" s="183"/>
      <c r="E254" s="78"/>
    </row>
    <row r="255" spans="1:5" ht="17.399999999999999" customHeight="1" x14ac:dyDescent="0.2">
      <c r="A255" s="310">
        <v>36</v>
      </c>
      <c r="B255" s="70"/>
      <c r="C255" s="94"/>
      <c r="D255" s="183"/>
      <c r="E255" s="78"/>
    </row>
    <row r="256" spans="1:5" ht="17.399999999999999" customHeight="1" x14ac:dyDescent="0.2">
      <c r="A256" s="310">
        <v>37</v>
      </c>
      <c r="B256" s="70"/>
      <c r="C256" s="94"/>
      <c r="D256" s="183"/>
      <c r="E256" s="78"/>
    </row>
    <row r="257" spans="1:5" ht="17.399999999999999" customHeight="1" x14ac:dyDescent="0.2">
      <c r="A257" s="310">
        <v>38</v>
      </c>
      <c r="B257" s="70"/>
      <c r="C257" s="94"/>
      <c r="D257" s="183"/>
      <c r="E257" s="78"/>
    </row>
    <row r="258" spans="1:5" ht="17.399999999999999" customHeight="1" x14ac:dyDescent="0.2">
      <c r="A258" s="310">
        <v>39</v>
      </c>
      <c r="B258" s="70"/>
      <c r="C258" s="94"/>
      <c r="D258" s="183"/>
      <c r="E258" s="78"/>
    </row>
    <row r="259" spans="1:5" ht="17.399999999999999" customHeight="1" x14ac:dyDescent="0.2">
      <c r="A259" s="310">
        <v>40</v>
      </c>
      <c r="B259" s="70"/>
      <c r="C259" s="94"/>
      <c r="D259" s="183"/>
      <c r="E259" s="78"/>
    </row>
    <row r="260" spans="1:5" ht="17.399999999999999" customHeight="1" x14ac:dyDescent="0.2">
      <c r="A260" s="310">
        <v>41</v>
      </c>
      <c r="B260" s="70"/>
      <c r="C260" s="94"/>
      <c r="D260" s="183"/>
      <c r="E260" s="78"/>
    </row>
    <row r="261" spans="1:5" ht="17.399999999999999" customHeight="1" x14ac:dyDescent="0.2">
      <c r="A261" s="310">
        <v>42</v>
      </c>
      <c r="B261" s="70"/>
      <c r="C261" s="94"/>
      <c r="D261" s="183"/>
      <c r="E261" s="78"/>
    </row>
    <row r="262" spans="1:5" ht="17.399999999999999" customHeight="1" x14ac:dyDescent="0.2">
      <c r="A262" s="310">
        <v>43</v>
      </c>
      <c r="B262" s="70"/>
      <c r="C262" s="94"/>
      <c r="D262" s="183"/>
      <c r="E262" s="78"/>
    </row>
    <row r="263" spans="1:5" ht="17.399999999999999" customHeight="1" x14ac:dyDescent="0.2">
      <c r="A263" s="310">
        <v>44</v>
      </c>
      <c r="B263" s="70"/>
      <c r="C263" s="94"/>
      <c r="D263" s="183"/>
      <c r="E263" s="78"/>
    </row>
    <row r="264" spans="1:5" ht="17.399999999999999" customHeight="1" x14ac:dyDescent="0.2">
      <c r="A264" s="310">
        <v>45</v>
      </c>
      <c r="B264" s="70"/>
      <c r="C264" s="94"/>
      <c r="D264" s="183"/>
      <c r="E264" s="78"/>
    </row>
    <row r="265" spans="1:5" ht="17.399999999999999" customHeight="1" x14ac:dyDescent="0.2">
      <c r="A265" s="310">
        <v>46</v>
      </c>
      <c r="B265" s="70"/>
      <c r="C265" s="94"/>
      <c r="D265" s="183"/>
      <c r="E265" s="78"/>
    </row>
    <row r="266" spans="1:5" ht="17.399999999999999" customHeight="1" x14ac:dyDescent="0.2">
      <c r="A266" s="310">
        <v>47</v>
      </c>
      <c r="B266" s="70"/>
      <c r="C266" s="94"/>
      <c r="D266" s="183"/>
      <c r="E266" s="78"/>
    </row>
    <row r="267" spans="1:5" ht="17.399999999999999" customHeight="1" x14ac:dyDescent="0.2">
      <c r="A267" s="310">
        <v>48</v>
      </c>
      <c r="B267" s="70"/>
      <c r="C267" s="94"/>
      <c r="D267" s="183"/>
      <c r="E267" s="78"/>
    </row>
    <row r="268" spans="1:5" ht="17.399999999999999" customHeight="1" x14ac:dyDescent="0.2">
      <c r="A268" s="310">
        <v>49</v>
      </c>
      <c r="B268" s="70"/>
      <c r="C268" s="94"/>
      <c r="D268" s="183"/>
      <c r="E268" s="78"/>
    </row>
    <row r="269" spans="1:5" ht="17.399999999999999" customHeight="1" x14ac:dyDescent="0.2">
      <c r="A269" s="310">
        <v>50</v>
      </c>
      <c r="B269" s="70"/>
      <c r="C269" s="94"/>
      <c r="D269" s="183"/>
      <c r="E269" s="78"/>
    </row>
    <row r="270" spans="1:5" ht="17.399999999999999" customHeight="1" x14ac:dyDescent="0.2">
      <c r="A270" s="310">
        <v>51</v>
      </c>
      <c r="B270" s="70"/>
      <c r="C270" s="94"/>
      <c r="D270" s="183"/>
      <c r="E270" s="78"/>
    </row>
    <row r="271" spans="1:5" ht="17.399999999999999" customHeight="1" x14ac:dyDescent="0.2">
      <c r="A271" s="310">
        <v>52</v>
      </c>
      <c r="B271" s="70"/>
      <c r="C271" s="94"/>
      <c r="D271" s="183"/>
      <c r="E271" s="78"/>
    </row>
    <row r="272" spans="1:5" ht="17.399999999999999" customHeight="1" x14ac:dyDescent="0.2">
      <c r="A272" s="310">
        <v>53</v>
      </c>
      <c r="B272" s="70"/>
      <c r="C272" s="94"/>
      <c r="D272" s="183"/>
      <c r="E272" s="78"/>
    </row>
    <row r="273" spans="1:5" ht="17.399999999999999" customHeight="1" x14ac:dyDescent="0.2">
      <c r="A273" s="310">
        <v>54</v>
      </c>
      <c r="B273" s="70"/>
      <c r="C273" s="94"/>
      <c r="D273" s="183"/>
      <c r="E273" s="78"/>
    </row>
    <row r="274" spans="1:5" ht="17.399999999999999" customHeight="1" x14ac:dyDescent="0.2">
      <c r="A274" s="310">
        <v>55</v>
      </c>
      <c r="B274" s="70"/>
      <c r="C274" s="94"/>
      <c r="D274" s="183"/>
      <c r="E274" s="78"/>
    </row>
    <row r="275" spans="1:5" ht="17.399999999999999" customHeight="1" x14ac:dyDescent="0.2">
      <c r="A275" s="310">
        <v>56</v>
      </c>
      <c r="B275" s="70"/>
      <c r="C275" s="94"/>
      <c r="D275" s="183"/>
      <c r="E275" s="78"/>
    </row>
    <row r="276" spans="1:5" ht="17.399999999999999" customHeight="1" x14ac:dyDescent="0.2">
      <c r="A276" s="310">
        <v>57</v>
      </c>
      <c r="B276" s="70"/>
      <c r="C276" s="94"/>
      <c r="D276" s="183"/>
      <c r="E276" s="78"/>
    </row>
    <row r="277" spans="1:5" ht="17.399999999999999" customHeight="1" x14ac:dyDescent="0.2">
      <c r="A277" s="310">
        <v>58</v>
      </c>
      <c r="B277" s="70"/>
      <c r="C277" s="94"/>
      <c r="D277" s="183"/>
      <c r="E277" s="78"/>
    </row>
    <row r="278" spans="1:5" ht="17.399999999999999" customHeight="1" x14ac:dyDescent="0.2">
      <c r="A278" s="310">
        <v>59</v>
      </c>
      <c r="B278" s="70"/>
      <c r="C278" s="94"/>
      <c r="D278" s="183"/>
      <c r="E278" s="78"/>
    </row>
    <row r="279" spans="1:5" ht="17.399999999999999" customHeight="1" x14ac:dyDescent="0.2">
      <c r="A279" s="310">
        <v>60</v>
      </c>
      <c r="B279" s="70"/>
      <c r="C279" s="94"/>
      <c r="D279" s="183"/>
      <c r="E279" s="78"/>
    </row>
    <row r="280" spans="1:5" ht="17.399999999999999" customHeight="1" x14ac:dyDescent="0.2">
      <c r="A280" s="310">
        <v>61</v>
      </c>
      <c r="B280" s="70"/>
      <c r="C280" s="94"/>
      <c r="D280" s="183"/>
      <c r="E280" s="78"/>
    </row>
    <row r="281" spans="1:5" ht="17.399999999999999" customHeight="1" x14ac:dyDescent="0.2">
      <c r="A281" s="310">
        <v>62</v>
      </c>
      <c r="B281" s="70"/>
      <c r="C281" s="94"/>
      <c r="D281" s="183"/>
      <c r="E281" s="78"/>
    </row>
    <row r="282" spans="1:5" ht="17.399999999999999" customHeight="1" x14ac:dyDescent="0.2">
      <c r="A282" s="310">
        <v>63</v>
      </c>
      <c r="B282" s="70"/>
      <c r="C282" s="94"/>
      <c r="D282" s="183"/>
      <c r="E282" s="78"/>
    </row>
    <row r="283" spans="1:5" ht="17.399999999999999" customHeight="1" x14ac:dyDescent="0.2">
      <c r="A283" s="310">
        <v>64</v>
      </c>
      <c r="B283" s="70"/>
      <c r="C283" s="94"/>
      <c r="D283" s="183"/>
      <c r="E283" s="78"/>
    </row>
    <row r="284" spans="1:5" ht="17.399999999999999" customHeight="1" x14ac:dyDescent="0.2">
      <c r="A284" s="310">
        <v>65</v>
      </c>
      <c r="B284" s="70"/>
      <c r="C284" s="94"/>
      <c r="D284" s="183"/>
      <c r="E284" s="78"/>
    </row>
    <row r="285" spans="1:5" ht="17.399999999999999" customHeight="1" x14ac:dyDescent="0.2">
      <c r="A285" s="310">
        <v>66</v>
      </c>
      <c r="B285" s="70"/>
      <c r="C285" s="94"/>
      <c r="D285" s="183"/>
      <c r="E285" s="78"/>
    </row>
    <row r="286" spans="1:5" ht="17.399999999999999" customHeight="1" x14ac:dyDescent="0.2">
      <c r="A286" s="310">
        <v>67</v>
      </c>
      <c r="B286" s="70"/>
      <c r="C286" s="94"/>
      <c r="D286" s="183"/>
      <c r="E286" s="78"/>
    </row>
    <row r="287" spans="1:5" ht="17.399999999999999" customHeight="1" x14ac:dyDescent="0.2">
      <c r="A287" s="310">
        <v>68</v>
      </c>
      <c r="B287" s="70"/>
      <c r="C287" s="94"/>
      <c r="D287" s="183"/>
      <c r="E287" s="78"/>
    </row>
    <row r="288" spans="1:5" ht="17.399999999999999" customHeight="1" x14ac:dyDescent="0.2">
      <c r="A288" s="310">
        <v>69</v>
      </c>
      <c r="B288" s="70"/>
      <c r="C288" s="94"/>
      <c r="D288" s="183"/>
      <c r="E288" s="78"/>
    </row>
    <row r="289" spans="1:5" ht="17.399999999999999" customHeight="1" x14ac:dyDescent="0.2">
      <c r="A289" s="310">
        <v>70</v>
      </c>
      <c r="B289" s="70"/>
      <c r="C289" s="94"/>
      <c r="D289" s="183"/>
      <c r="E289" s="78"/>
    </row>
    <row r="290" spans="1:5" ht="17.399999999999999" customHeight="1" x14ac:dyDescent="0.2">
      <c r="A290" s="310">
        <v>71</v>
      </c>
      <c r="B290" s="70"/>
      <c r="C290" s="94"/>
      <c r="D290" s="183"/>
      <c r="E290" s="78"/>
    </row>
    <row r="291" spans="1:5" ht="17.399999999999999" customHeight="1" x14ac:dyDescent="0.2">
      <c r="A291" s="310">
        <v>72</v>
      </c>
      <c r="B291" s="70"/>
      <c r="C291" s="94"/>
      <c r="D291" s="183"/>
      <c r="E291" s="78"/>
    </row>
    <row r="292" spans="1:5" ht="17.399999999999999" customHeight="1" x14ac:dyDescent="0.2">
      <c r="A292" s="310">
        <v>73</v>
      </c>
      <c r="B292" s="70"/>
      <c r="C292" s="94"/>
      <c r="D292" s="183"/>
      <c r="E292" s="78"/>
    </row>
    <row r="293" spans="1:5" ht="17.399999999999999" customHeight="1" x14ac:dyDescent="0.2">
      <c r="A293" s="310">
        <v>74</v>
      </c>
      <c r="B293" s="70"/>
      <c r="C293" s="94"/>
      <c r="D293" s="183"/>
      <c r="E293" s="78"/>
    </row>
    <row r="294" spans="1:5" ht="17.399999999999999" customHeight="1" x14ac:dyDescent="0.2">
      <c r="A294" s="310">
        <v>75</v>
      </c>
      <c r="B294" s="70"/>
      <c r="C294" s="94"/>
      <c r="D294" s="183"/>
      <c r="E294" s="78"/>
    </row>
    <row r="295" spans="1:5" ht="17.399999999999999" customHeight="1" x14ac:dyDescent="0.2">
      <c r="A295" s="310">
        <v>76</v>
      </c>
      <c r="B295" s="70"/>
      <c r="C295" s="94"/>
      <c r="D295" s="183"/>
      <c r="E295" s="78"/>
    </row>
    <row r="296" spans="1:5" ht="17.399999999999999" customHeight="1" x14ac:dyDescent="0.2">
      <c r="A296" s="310">
        <v>77</v>
      </c>
      <c r="B296" s="70"/>
      <c r="C296" s="94"/>
      <c r="D296" s="183"/>
      <c r="E296" s="78"/>
    </row>
    <row r="297" spans="1:5" ht="17.399999999999999" customHeight="1" x14ac:dyDescent="0.2">
      <c r="A297" s="310">
        <v>78</v>
      </c>
      <c r="B297" s="70"/>
      <c r="C297" s="94"/>
      <c r="D297" s="183"/>
      <c r="E297" s="78"/>
    </row>
    <row r="298" spans="1:5" ht="17.399999999999999" customHeight="1" x14ac:dyDescent="0.2">
      <c r="A298" s="310">
        <v>79</v>
      </c>
      <c r="B298" s="70"/>
      <c r="C298" s="94"/>
      <c r="D298" s="183"/>
      <c r="E298" s="78"/>
    </row>
    <row r="299" spans="1:5" ht="17.399999999999999" customHeight="1" x14ac:dyDescent="0.2">
      <c r="A299" s="310">
        <v>80</v>
      </c>
      <c r="B299" s="70"/>
      <c r="C299" s="94"/>
      <c r="D299" s="183"/>
      <c r="E299" s="78"/>
    </row>
    <row r="300" spans="1:5" ht="17.399999999999999" customHeight="1" x14ac:dyDescent="0.2">
      <c r="A300" s="310">
        <v>81</v>
      </c>
      <c r="B300" s="70"/>
      <c r="C300" s="94"/>
      <c r="D300" s="183"/>
      <c r="E300" s="78"/>
    </row>
    <row r="301" spans="1:5" ht="17.399999999999999" customHeight="1" x14ac:dyDescent="0.2">
      <c r="A301" s="310">
        <v>82</v>
      </c>
      <c r="B301" s="70"/>
      <c r="C301" s="94"/>
      <c r="D301" s="183"/>
      <c r="E301" s="78"/>
    </row>
    <row r="302" spans="1:5" ht="17.399999999999999" customHeight="1" x14ac:dyDescent="0.2">
      <c r="A302" s="310">
        <v>83</v>
      </c>
      <c r="B302" s="70"/>
      <c r="C302" s="94"/>
      <c r="D302" s="183"/>
      <c r="E302" s="78"/>
    </row>
    <row r="303" spans="1:5" ht="17.399999999999999" customHeight="1" x14ac:dyDescent="0.2">
      <c r="A303" s="310">
        <v>84</v>
      </c>
      <c r="B303" s="70"/>
      <c r="C303" s="94"/>
      <c r="D303" s="183"/>
      <c r="E303" s="78"/>
    </row>
    <row r="304" spans="1:5" ht="17.399999999999999" customHeight="1" x14ac:dyDescent="0.2">
      <c r="A304" s="310">
        <v>85</v>
      </c>
      <c r="B304" s="70"/>
      <c r="C304" s="94"/>
      <c r="D304" s="183"/>
      <c r="E304" s="78"/>
    </row>
    <row r="305" spans="1:5" ht="17.399999999999999" customHeight="1" x14ac:dyDescent="0.2">
      <c r="A305" s="310">
        <v>86</v>
      </c>
      <c r="B305" s="70"/>
      <c r="C305" s="94"/>
      <c r="D305" s="183"/>
      <c r="E305" s="78"/>
    </row>
    <row r="306" spans="1:5" ht="17.399999999999999" customHeight="1" x14ac:dyDescent="0.2">
      <c r="A306" s="310">
        <v>87</v>
      </c>
      <c r="B306" s="70"/>
      <c r="C306" s="94"/>
      <c r="D306" s="183"/>
      <c r="E306" s="78"/>
    </row>
    <row r="307" spans="1:5" ht="17.399999999999999" customHeight="1" x14ac:dyDescent="0.2">
      <c r="A307" s="310">
        <v>88</v>
      </c>
      <c r="B307" s="70"/>
      <c r="C307" s="94"/>
      <c r="D307" s="183"/>
      <c r="E307" s="78"/>
    </row>
    <row r="308" spans="1:5" ht="17.399999999999999" customHeight="1" x14ac:dyDescent="0.2">
      <c r="A308" s="310">
        <v>89</v>
      </c>
      <c r="B308" s="70"/>
      <c r="C308" s="94"/>
      <c r="D308" s="183"/>
      <c r="E308" s="78"/>
    </row>
    <row r="309" spans="1:5" ht="17.399999999999999" customHeight="1" x14ac:dyDescent="0.2">
      <c r="A309" s="310">
        <v>90</v>
      </c>
      <c r="B309" s="70"/>
      <c r="C309" s="94"/>
      <c r="D309" s="183"/>
      <c r="E309" s="78"/>
    </row>
    <row r="310" spans="1:5" ht="17.399999999999999" customHeight="1" x14ac:dyDescent="0.2">
      <c r="A310" s="310">
        <v>91</v>
      </c>
      <c r="B310" s="70"/>
      <c r="C310" s="94"/>
      <c r="D310" s="183"/>
      <c r="E310" s="78"/>
    </row>
    <row r="311" spans="1:5" ht="17.399999999999999" customHeight="1" x14ac:dyDescent="0.2">
      <c r="A311" s="310">
        <v>92</v>
      </c>
      <c r="B311" s="70"/>
      <c r="C311" s="94"/>
      <c r="D311" s="183"/>
      <c r="E311" s="78"/>
    </row>
    <row r="312" spans="1:5" ht="17.399999999999999" customHeight="1" x14ac:dyDescent="0.2">
      <c r="A312" s="310">
        <v>93</v>
      </c>
      <c r="B312" s="70"/>
      <c r="C312" s="94"/>
      <c r="D312" s="183"/>
      <c r="E312" s="78"/>
    </row>
    <row r="313" spans="1:5" ht="17.399999999999999" customHeight="1" x14ac:dyDescent="0.2">
      <c r="A313" s="310">
        <v>94</v>
      </c>
      <c r="B313" s="70"/>
      <c r="C313" s="94"/>
      <c r="D313" s="183"/>
      <c r="E313" s="78"/>
    </row>
    <row r="314" spans="1:5" ht="17.399999999999999" customHeight="1" x14ac:dyDescent="0.2">
      <c r="A314" s="310">
        <v>95</v>
      </c>
      <c r="B314" s="70"/>
      <c r="C314" s="94"/>
      <c r="D314" s="183"/>
      <c r="E314" s="78"/>
    </row>
    <row r="315" spans="1:5" ht="17.399999999999999" customHeight="1" x14ac:dyDescent="0.2">
      <c r="A315" s="310">
        <v>96</v>
      </c>
      <c r="B315" s="70"/>
      <c r="C315" s="94"/>
      <c r="D315" s="183"/>
      <c r="E315" s="78"/>
    </row>
    <row r="316" spans="1:5" ht="17.399999999999999" customHeight="1" x14ac:dyDescent="0.2">
      <c r="A316" s="310">
        <v>97</v>
      </c>
      <c r="B316" s="70"/>
      <c r="C316" s="94"/>
      <c r="D316" s="183"/>
      <c r="E316" s="78"/>
    </row>
    <row r="317" spans="1:5" ht="17.399999999999999" customHeight="1" x14ac:dyDescent="0.2">
      <c r="A317" s="310">
        <v>98</v>
      </c>
      <c r="B317" s="70"/>
      <c r="C317" s="94"/>
      <c r="D317" s="183"/>
      <c r="E317" s="78"/>
    </row>
    <row r="318" spans="1:5" ht="17.399999999999999" customHeight="1" x14ac:dyDescent="0.2">
      <c r="A318" s="310">
        <v>99</v>
      </c>
      <c r="B318" s="70"/>
      <c r="C318" s="94"/>
      <c r="D318" s="183"/>
      <c r="E318" s="78"/>
    </row>
    <row r="319" spans="1:5" ht="17.399999999999999" customHeight="1" thickBot="1" x14ac:dyDescent="0.25">
      <c r="A319" s="310">
        <v>100</v>
      </c>
      <c r="B319" s="70"/>
      <c r="C319" s="94"/>
      <c r="D319" s="183"/>
      <c r="E319" s="78"/>
    </row>
    <row r="320" spans="1:5" ht="17.399999999999999" customHeight="1" thickBot="1" x14ac:dyDescent="0.25">
      <c r="A320" s="502" t="s">
        <v>14</v>
      </c>
      <c r="B320" s="503"/>
      <c r="C320" s="503"/>
      <c r="D320" s="504"/>
      <c r="E320" s="315">
        <f>SUM(E220:E319)</f>
        <v>0</v>
      </c>
    </row>
    <row r="321" spans="1:12" ht="17.399999999999999" customHeight="1" x14ac:dyDescent="0.2">
      <c r="B321" s="300"/>
      <c r="C321" s="300"/>
    </row>
    <row r="322" spans="1:12" ht="17.399999999999999" customHeight="1" x14ac:dyDescent="0.2">
      <c r="B322" s="300"/>
      <c r="C322" s="300"/>
    </row>
    <row r="323" spans="1:12" ht="17.399999999999999" customHeight="1" x14ac:dyDescent="0.2">
      <c r="B323" s="300"/>
      <c r="C323" s="300"/>
    </row>
    <row r="324" spans="1:12" ht="17.399999999999999" customHeight="1" thickBot="1" x14ac:dyDescent="0.25">
      <c r="B324" s="300"/>
      <c r="C324" s="300"/>
    </row>
    <row r="325" spans="1:12" ht="22.95" customHeight="1" thickBot="1" x14ac:dyDescent="0.25">
      <c r="B325" s="496" t="s">
        <v>188</v>
      </c>
      <c r="C325" s="249" t="s">
        <v>14</v>
      </c>
    </row>
    <row r="326" spans="1:12" ht="24" customHeight="1" thickBot="1" x14ac:dyDescent="0.25">
      <c r="B326" s="497"/>
      <c r="C326" s="313">
        <f>D412+D479</f>
        <v>0</v>
      </c>
    </row>
    <row r="327" spans="1:12" ht="10.199999999999999" customHeight="1" x14ac:dyDescent="0.2">
      <c r="B327" s="300"/>
      <c r="C327" s="300"/>
    </row>
    <row r="328" spans="1:12" ht="10.199999999999999" customHeight="1" x14ac:dyDescent="0.2">
      <c r="B328" s="300"/>
      <c r="C328" s="300"/>
    </row>
    <row r="329" spans="1:12" ht="15.6" customHeight="1" x14ac:dyDescent="0.2">
      <c r="B329" s="300"/>
      <c r="C329" s="300"/>
    </row>
    <row r="330" spans="1:12" ht="17.399999999999999" customHeight="1" thickBot="1" x14ac:dyDescent="0.25">
      <c r="A330" s="311" t="s">
        <v>460</v>
      </c>
      <c r="B330" s="300"/>
      <c r="C330" s="300"/>
    </row>
    <row r="331" spans="1:12" ht="31.8" customHeight="1" thickBot="1" x14ac:dyDescent="0.25">
      <c r="A331" s="305" t="s">
        <v>62</v>
      </c>
      <c r="B331" s="306" t="s">
        <v>46</v>
      </c>
      <c r="C331" s="306" t="s">
        <v>63</v>
      </c>
      <c r="D331" s="308" t="s">
        <v>256</v>
      </c>
      <c r="J331" s="135">
        <v>1</v>
      </c>
    </row>
    <row r="332" spans="1:12" s="205" customFormat="1" ht="17.399999999999999" customHeight="1" thickTop="1" x14ac:dyDescent="0.2">
      <c r="A332" s="309">
        <v>1</v>
      </c>
      <c r="B332" s="70"/>
      <c r="C332" s="94"/>
      <c r="D332" s="78"/>
    </row>
    <row r="333" spans="1:12" s="205" customFormat="1" ht="17.399999999999999" customHeight="1" x14ac:dyDescent="0.2">
      <c r="A333" s="310">
        <v>2</v>
      </c>
      <c r="B333" s="70"/>
      <c r="C333" s="94"/>
      <c r="D333" s="78"/>
      <c r="L333" s="312" t="s">
        <v>19</v>
      </c>
    </row>
    <row r="334" spans="1:12" s="205" customFormat="1" ht="17.399999999999999" customHeight="1" x14ac:dyDescent="0.2">
      <c r="A334" s="310">
        <v>3</v>
      </c>
      <c r="B334" s="70"/>
      <c r="C334" s="94"/>
      <c r="D334" s="78"/>
    </row>
    <row r="335" spans="1:12" s="205" customFormat="1" ht="17.399999999999999" customHeight="1" x14ac:dyDescent="0.2">
      <c r="A335" s="310">
        <v>4</v>
      </c>
      <c r="B335" s="70"/>
      <c r="C335" s="94"/>
      <c r="D335" s="78"/>
    </row>
    <row r="336" spans="1:12" s="205" customFormat="1" ht="17.399999999999999" customHeight="1" x14ac:dyDescent="0.2">
      <c r="A336" s="310">
        <v>5</v>
      </c>
      <c r="B336" s="70"/>
      <c r="C336" s="94"/>
      <c r="D336" s="78"/>
    </row>
    <row r="337" spans="1:4" s="205" customFormat="1" ht="17.399999999999999" customHeight="1" x14ac:dyDescent="0.2">
      <c r="A337" s="310">
        <v>6</v>
      </c>
      <c r="B337" s="70"/>
      <c r="C337" s="94"/>
      <c r="D337" s="78"/>
    </row>
    <row r="338" spans="1:4" s="205" customFormat="1" ht="17.399999999999999" customHeight="1" x14ac:dyDescent="0.2">
      <c r="A338" s="310">
        <v>7</v>
      </c>
      <c r="B338" s="70"/>
      <c r="C338" s="94"/>
      <c r="D338" s="78"/>
    </row>
    <row r="339" spans="1:4" s="205" customFormat="1" ht="17.399999999999999" customHeight="1" x14ac:dyDescent="0.2">
      <c r="A339" s="310">
        <v>8</v>
      </c>
      <c r="B339" s="70"/>
      <c r="C339" s="94"/>
      <c r="D339" s="78"/>
    </row>
    <row r="340" spans="1:4" s="205" customFormat="1" ht="17.399999999999999" customHeight="1" x14ac:dyDescent="0.2">
      <c r="A340" s="310">
        <v>9</v>
      </c>
      <c r="B340" s="70"/>
      <c r="C340" s="94"/>
      <c r="D340" s="78"/>
    </row>
    <row r="341" spans="1:4" s="205" customFormat="1" ht="17.399999999999999" customHeight="1" x14ac:dyDescent="0.2">
      <c r="A341" s="310">
        <v>10</v>
      </c>
      <c r="B341" s="70"/>
      <c r="C341" s="94"/>
      <c r="D341" s="78"/>
    </row>
    <row r="342" spans="1:4" s="205" customFormat="1" ht="17.399999999999999" customHeight="1" x14ac:dyDescent="0.2">
      <c r="A342" s="310">
        <v>11</v>
      </c>
      <c r="B342" s="70"/>
      <c r="C342" s="94"/>
      <c r="D342" s="78"/>
    </row>
    <row r="343" spans="1:4" s="205" customFormat="1" ht="17.399999999999999" customHeight="1" x14ac:dyDescent="0.2">
      <c r="A343" s="310">
        <v>12</v>
      </c>
      <c r="B343" s="70"/>
      <c r="C343" s="94"/>
      <c r="D343" s="78"/>
    </row>
    <row r="344" spans="1:4" s="205" customFormat="1" ht="17.399999999999999" customHeight="1" x14ac:dyDescent="0.2">
      <c r="A344" s="310">
        <v>13</v>
      </c>
      <c r="B344" s="70"/>
      <c r="C344" s="94"/>
      <c r="D344" s="78"/>
    </row>
    <row r="345" spans="1:4" s="205" customFormat="1" ht="17.399999999999999" customHeight="1" x14ac:dyDescent="0.2">
      <c r="A345" s="310">
        <v>14</v>
      </c>
      <c r="B345" s="70"/>
      <c r="C345" s="94"/>
      <c r="D345" s="78"/>
    </row>
    <row r="346" spans="1:4" s="205" customFormat="1" ht="17.399999999999999" customHeight="1" x14ac:dyDescent="0.2">
      <c r="A346" s="310">
        <v>15</v>
      </c>
      <c r="B346" s="70"/>
      <c r="C346" s="94"/>
      <c r="D346" s="78"/>
    </row>
    <row r="347" spans="1:4" s="205" customFormat="1" ht="17.399999999999999" customHeight="1" x14ac:dyDescent="0.2">
      <c r="A347" s="310">
        <v>16</v>
      </c>
      <c r="B347" s="70"/>
      <c r="C347" s="94"/>
      <c r="D347" s="78"/>
    </row>
    <row r="348" spans="1:4" s="205" customFormat="1" ht="17.399999999999999" customHeight="1" x14ac:dyDescent="0.2">
      <c r="A348" s="310">
        <v>17</v>
      </c>
      <c r="B348" s="70"/>
      <c r="C348" s="94"/>
      <c r="D348" s="78"/>
    </row>
    <row r="349" spans="1:4" s="205" customFormat="1" ht="17.399999999999999" customHeight="1" x14ac:dyDescent="0.2">
      <c r="A349" s="310">
        <v>18</v>
      </c>
      <c r="B349" s="70"/>
      <c r="C349" s="94"/>
      <c r="D349" s="78"/>
    </row>
    <row r="350" spans="1:4" s="205" customFormat="1" ht="17.399999999999999" customHeight="1" x14ac:dyDescent="0.2">
      <c r="A350" s="310">
        <v>19</v>
      </c>
      <c r="B350" s="70"/>
      <c r="C350" s="94"/>
      <c r="D350" s="78"/>
    </row>
    <row r="351" spans="1:4" s="205" customFormat="1" ht="17.399999999999999" customHeight="1" x14ac:dyDescent="0.2">
      <c r="A351" s="310">
        <v>20</v>
      </c>
      <c r="B351" s="70"/>
      <c r="C351" s="94"/>
      <c r="D351" s="78"/>
    </row>
    <row r="352" spans="1:4" s="205" customFormat="1" ht="17.399999999999999" customHeight="1" x14ac:dyDescent="0.2">
      <c r="A352" s="310">
        <v>21</v>
      </c>
      <c r="B352" s="70"/>
      <c r="C352" s="94"/>
      <c r="D352" s="78"/>
    </row>
    <row r="353" spans="1:4" s="205" customFormat="1" ht="17.399999999999999" customHeight="1" x14ac:dyDescent="0.2">
      <c r="A353" s="310">
        <v>22</v>
      </c>
      <c r="B353" s="70"/>
      <c r="C353" s="94"/>
      <c r="D353" s="78"/>
    </row>
    <row r="354" spans="1:4" s="205" customFormat="1" ht="17.399999999999999" customHeight="1" x14ac:dyDescent="0.2">
      <c r="A354" s="310">
        <v>23</v>
      </c>
      <c r="B354" s="70"/>
      <c r="C354" s="94"/>
      <c r="D354" s="78"/>
    </row>
    <row r="355" spans="1:4" s="205" customFormat="1" ht="17.399999999999999" customHeight="1" x14ac:dyDescent="0.2">
      <c r="A355" s="310">
        <v>24</v>
      </c>
      <c r="B355" s="70"/>
      <c r="C355" s="94"/>
      <c r="D355" s="78"/>
    </row>
    <row r="356" spans="1:4" s="205" customFormat="1" ht="17.399999999999999" customHeight="1" x14ac:dyDescent="0.2">
      <c r="A356" s="310">
        <v>25</v>
      </c>
      <c r="B356" s="70"/>
      <c r="C356" s="94"/>
      <c r="D356" s="78"/>
    </row>
    <row r="357" spans="1:4" s="205" customFormat="1" ht="17.399999999999999" customHeight="1" x14ac:dyDescent="0.2">
      <c r="A357" s="310">
        <v>26</v>
      </c>
      <c r="B357" s="70"/>
      <c r="C357" s="94"/>
      <c r="D357" s="78"/>
    </row>
    <row r="358" spans="1:4" s="205" customFormat="1" ht="17.399999999999999" customHeight="1" x14ac:dyDescent="0.2">
      <c r="A358" s="310">
        <v>27</v>
      </c>
      <c r="B358" s="70"/>
      <c r="C358" s="94"/>
      <c r="D358" s="78"/>
    </row>
    <row r="359" spans="1:4" s="205" customFormat="1" ht="17.399999999999999" customHeight="1" x14ac:dyDescent="0.2">
      <c r="A359" s="310">
        <v>28</v>
      </c>
      <c r="B359" s="70"/>
      <c r="C359" s="94"/>
      <c r="D359" s="78"/>
    </row>
    <row r="360" spans="1:4" s="205" customFormat="1" ht="17.399999999999999" customHeight="1" x14ac:dyDescent="0.2">
      <c r="A360" s="310">
        <v>29</v>
      </c>
      <c r="B360" s="70"/>
      <c r="C360" s="94"/>
      <c r="D360" s="78"/>
    </row>
    <row r="361" spans="1:4" s="205" customFormat="1" ht="17.399999999999999" customHeight="1" x14ac:dyDescent="0.2">
      <c r="A361" s="310">
        <v>30</v>
      </c>
      <c r="B361" s="70"/>
      <c r="C361" s="94"/>
      <c r="D361" s="78"/>
    </row>
    <row r="362" spans="1:4" s="205" customFormat="1" ht="17.399999999999999" customHeight="1" x14ac:dyDescent="0.2">
      <c r="A362" s="310">
        <v>31</v>
      </c>
      <c r="B362" s="70"/>
      <c r="C362" s="94"/>
      <c r="D362" s="78"/>
    </row>
    <row r="363" spans="1:4" s="205" customFormat="1" ht="17.399999999999999" customHeight="1" x14ac:dyDescent="0.2">
      <c r="A363" s="310">
        <v>32</v>
      </c>
      <c r="B363" s="70"/>
      <c r="C363" s="94"/>
      <c r="D363" s="78"/>
    </row>
    <row r="364" spans="1:4" s="205" customFormat="1" ht="17.399999999999999" customHeight="1" x14ac:dyDescent="0.2">
      <c r="A364" s="310">
        <v>33</v>
      </c>
      <c r="B364" s="70"/>
      <c r="C364" s="94"/>
      <c r="D364" s="78"/>
    </row>
    <row r="365" spans="1:4" s="205" customFormat="1" ht="17.399999999999999" customHeight="1" x14ac:dyDescent="0.2">
      <c r="A365" s="310">
        <v>34</v>
      </c>
      <c r="B365" s="70"/>
      <c r="C365" s="94"/>
      <c r="D365" s="78"/>
    </row>
    <row r="366" spans="1:4" s="205" customFormat="1" ht="17.399999999999999" customHeight="1" x14ac:dyDescent="0.2">
      <c r="A366" s="310">
        <v>35</v>
      </c>
      <c r="B366" s="70"/>
      <c r="C366" s="94"/>
      <c r="D366" s="78"/>
    </row>
    <row r="367" spans="1:4" s="205" customFormat="1" ht="17.399999999999999" customHeight="1" x14ac:dyDescent="0.2">
      <c r="A367" s="310">
        <v>36</v>
      </c>
      <c r="B367" s="70"/>
      <c r="C367" s="94"/>
      <c r="D367" s="78"/>
    </row>
    <row r="368" spans="1:4" s="205" customFormat="1" ht="17.399999999999999" customHeight="1" x14ac:dyDescent="0.2">
      <c r="A368" s="310">
        <v>37</v>
      </c>
      <c r="B368" s="70"/>
      <c r="C368" s="94"/>
      <c r="D368" s="78"/>
    </row>
    <row r="369" spans="1:4" s="205" customFormat="1" ht="17.399999999999999" customHeight="1" x14ac:dyDescent="0.2">
      <c r="A369" s="310">
        <v>38</v>
      </c>
      <c r="B369" s="70"/>
      <c r="C369" s="94"/>
      <c r="D369" s="78"/>
    </row>
    <row r="370" spans="1:4" s="205" customFormat="1" ht="17.399999999999999" customHeight="1" x14ac:dyDescent="0.2">
      <c r="A370" s="310">
        <v>39</v>
      </c>
      <c r="B370" s="70"/>
      <c r="C370" s="94"/>
      <c r="D370" s="78"/>
    </row>
    <row r="371" spans="1:4" s="205" customFormat="1" ht="17.399999999999999" customHeight="1" x14ac:dyDescent="0.2">
      <c r="A371" s="310">
        <v>40</v>
      </c>
      <c r="B371" s="70"/>
      <c r="C371" s="94"/>
      <c r="D371" s="78"/>
    </row>
    <row r="372" spans="1:4" s="205" customFormat="1" ht="17.399999999999999" customHeight="1" x14ac:dyDescent="0.2">
      <c r="A372" s="310">
        <v>41</v>
      </c>
      <c r="B372" s="70"/>
      <c r="C372" s="94"/>
      <c r="D372" s="78"/>
    </row>
    <row r="373" spans="1:4" s="205" customFormat="1" ht="17.399999999999999" customHeight="1" x14ac:dyDescent="0.2">
      <c r="A373" s="310">
        <v>42</v>
      </c>
      <c r="B373" s="70"/>
      <c r="C373" s="94"/>
      <c r="D373" s="78"/>
    </row>
    <row r="374" spans="1:4" s="205" customFormat="1" ht="17.399999999999999" customHeight="1" x14ac:dyDescent="0.2">
      <c r="A374" s="310">
        <v>43</v>
      </c>
      <c r="B374" s="70"/>
      <c r="C374" s="94"/>
      <c r="D374" s="78"/>
    </row>
    <row r="375" spans="1:4" s="205" customFormat="1" ht="17.399999999999999" customHeight="1" x14ac:dyDescent="0.2">
      <c r="A375" s="310">
        <v>44</v>
      </c>
      <c r="B375" s="70"/>
      <c r="C375" s="94"/>
      <c r="D375" s="78"/>
    </row>
    <row r="376" spans="1:4" s="205" customFormat="1" ht="17.399999999999999" customHeight="1" x14ac:dyDescent="0.2">
      <c r="A376" s="310">
        <v>45</v>
      </c>
      <c r="B376" s="70"/>
      <c r="C376" s="94"/>
      <c r="D376" s="78"/>
    </row>
    <row r="377" spans="1:4" s="205" customFormat="1" ht="17.399999999999999" customHeight="1" x14ac:dyDescent="0.2">
      <c r="A377" s="310">
        <v>46</v>
      </c>
      <c r="B377" s="70"/>
      <c r="C377" s="94"/>
      <c r="D377" s="78"/>
    </row>
    <row r="378" spans="1:4" s="205" customFormat="1" ht="17.399999999999999" customHeight="1" x14ac:dyDescent="0.2">
      <c r="A378" s="310">
        <v>47</v>
      </c>
      <c r="B378" s="70"/>
      <c r="C378" s="94"/>
      <c r="D378" s="78"/>
    </row>
    <row r="379" spans="1:4" s="205" customFormat="1" ht="17.399999999999999" customHeight="1" x14ac:dyDescent="0.2">
      <c r="A379" s="310">
        <v>48</v>
      </c>
      <c r="B379" s="70"/>
      <c r="C379" s="94"/>
      <c r="D379" s="78"/>
    </row>
    <row r="380" spans="1:4" s="205" customFormat="1" ht="17.399999999999999" customHeight="1" x14ac:dyDescent="0.2">
      <c r="A380" s="310">
        <v>49</v>
      </c>
      <c r="B380" s="70"/>
      <c r="C380" s="94"/>
      <c r="D380" s="78"/>
    </row>
    <row r="381" spans="1:4" s="205" customFormat="1" ht="17.399999999999999" customHeight="1" x14ac:dyDescent="0.2">
      <c r="A381" s="310">
        <v>50</v>
      </c>
      <c r="B381" s="70"/>
      <c r="C381" s="94"/>
      <c r="D381" s="78"/>
    </row>
    <row r="382" spans="1:4" s="205" customFormat="1" ht="17.399999999999999" customHeight="1" x14ac:dyDescent="0.2">
      <c r="A382" s="310">
        <v>51</v>
      </c>
      <c r="B382" s="70"/>
      <c r="C382" s="94"/>
      <c r="D382" s="78"/>
    </row>
    <row r="383" spans="1:4" s="205" customFormat="1" ht="17.399999999999999" customHeight="1" x14ac:dyDescent="0.2">
      <c r="A383" s="310">
        <v>52</v>
      </c>
      <c r="B383" s="70"/>
      <c r="C383" s="94"/>
      <c r="D383" s="78"/>
    </row>
    <row r="384" spans="1:4" s="205" customFormat="1" ht="17.399999999999999" customHeight="1" x14ac:dyDescent="0.2">
      <c r="A384" s="310">
        <v>53</v>
      </c>
      <c r="B384" s="70"/>
      <c r="C384" s="94"/>
      <c r="D384" s="78"/>
    </row>
    <row r="385" spans="1:4" s="205" customFormat="1" ht="17.399999999999999" customHeight="1" x14ac:dyDescent="0.2">
      <c r="A385" s="310">
        <v>54</v>
      </c>
      <c r="B385" s="70"/>
      <c r="C385" s="94"/>
      <c r="D385" s="78"/>
    </row>
    <row r="386" spans="1:4" s="205" customFormat="1" ht="17.399999999999999" customHeight="1" x14ac:dyDescent="0.2">
      <c r="A386" s="310">
        <v>55</v>
      </c>
      <c r="B386" s="70"/>
      <c r="C386" s="94"/>
      <c r="D386" s="78"/>
    </row>
    <row r="387" spans="1:4" s="205" customFormat="1" ht="17.399999999999999" customHeight="1" x14ac:dyDescent="0.2">
      <c r="A387" s="310">
        <v>56</v>
      </c>
      <c r="B387" s="70"/>
      <c r="C387" s="94"/>
      <c r="D387" s="78"/>
    </row>
    <row r="388" spans="1:4" s="205" customFormat="1" ht="17.399999999999999" customHeight="1" x14ac:dyDescent="0.2">
      <c r="A388" s="310">
        <v>57</v>
      </c>
      <c r="B388" s="70"/>
      <c r="C388" s="94"/>
      <c r="D388" s="78"/>
    </row>
    <row r="389" spans="1:4" s="205" customFormat="1" ht="17.399999999999999" customHeight="1" x14ac:dyDescent="0.2">
      <c r="A389" s="310">
        <v>58</v>
      </c>
      <c r="B389" s="70"/>
      <c r="C389" s="94"/>
      <c r="D389" s="78"/>
    </row>
    <row r="390" spans="1:4" s="205" customFormat="1" ht="17.399999999999999" customHeight="1" x14ac:dyDescent="0.2">
      <c r="A390" s="310">
        <v>59</v>
      </c>
      <c r="B390" s="70"/>
      <c r="C390" s="94"/>
      <c r="D390" s="78"/>
    </row>
    <row r="391" spans="1:4" s="205" customFormat="1" ht="17.399999999999999" customHeight="1" x14ac:dyDescent="0.2">
      <c r="A391" s="310">
        <v>60</v>
      </c>
      <c r="B391" s="70"/>
      <c r="C391" s="94"/>
      <c r="D391" s="78"/>
    </row>
    <row r="392" spans="1:4" s="205" customFormat="1" ht="17.399999999999999" customHeight="1" x14ac:dyDescent="0.2">
      <c r="A392" s="310">
        <v>61</v>
      </c>
      <c r="B392" s="70"/>
      <c r="C392" s="94"/>
      <c r="D392" s="78"/>
    </row>
    <row r="393" spans="1:4" s="205" customFormat="1" ht="17.399999999999999" customHeight="1" x14ac:dyDescent="0.2">
      <c r="A393" s="310">
        <v>62</v>
      </c>
      <c r="B393" s="70"/>
      <c r="C393" s="94"/>
      <c r="D393" s="78"/>
    </row>
    <row r="394" spans="1:4" s="205" customFormat="1" ht="17.399999999999999" customHeight="1" x14ac:dyDescent="0.2">
      <c r="A394" s="310">
        <v>63</v>
      </c>
      <c r="B394" s="70"/>
      <c r="C394" s="94"/>
      <c r="D394" s="78"/>
    </row>
    <row r="395" spans="1:4" s="205" customFormat="1" ht="17.399999999999999" customHeight="1" x14ac:dyDescent="0.2">
      <c r="A395" s="310">
        <v>64</v>
      </c>
      <c r="B395" s="70"/>
      <c r="C395" s="94"/>
      <c r="D395" s="78"/>
    </row>
    <row r="396" spans="1:4" s="205" customFormat="1" ht="17.399999999999999" customHeight="1" x14ac:dyDescent="0.2">
      <c r="A396" s="310">
        <v>65</v>
      </c>
      <c r="B396" s="70"/>
      <c r="C396" s="94"/>
      <c r="D396" s="78"/>
    </row>
    <row r="397" spans="1:4" s="205" customFormat="1" ht="17.399999999999999" customHeight="1" x14ac:dyDescent="0.2">
      <c r="A397" s="310">
        <v>66</v>
      </c>
      <c r="B397" s="70"/>
      <c r="C397" s="94"/>
      <c r="D397" s="78"/>
    </row>
    <row r="398" spans="1:4" s="205" customFormat="1" ht="17.399999999999999" customHeight="1" x14ac:dyDescent="0.2">
      <c r="A398" s="310">
        <v>67</v>
      </c>
      <c r="B398" s="70"/>
      <c r="C398" s="94"/>
      <c r="D398" s="78"/>
    </row>
    <row r="399" spans="1:4" s="205" customFormat="1" ht="17.399999999999999" customHeight="1" x14ac:dyDescent="0.2">
      <c r="A399" s="310">
        <v>68</v>
      </c>
      <c r="B399" s="70"/>
      <c r="C399" s="94"/>
      <c r="D399" s="78"/>
    </row>
    <row r="400" spans="1:4" s="205" customFormat="1" ht="17.399999999999999" customHeight="1" x14ac:dyDescent="0.2">
      <c r="A400" s="310">
        <v>69</v>
      </c>
      <c r="B400" s="70"/>
      <c r="C400" s="94"/>
      <c r="D400" s="78"/>
    </row>
    <row r="401" spans="1:4" s="205" customFormat="1" ht="17.399999999999999" customHeight="1" x14ac:dyDescent="0.2">
      <c r="A401" s="310">
        <v>70</v>
      </c>
      <c r="B401" s="70"/>
      <c r="C401" s="94"/>
      <c r="D401" s="78"/>
    </row>
    <row r="402" spans="1:4" s="205" customFormat="1" ht="17.399999999999999" customHeight="1" x14ac:dyDescent="0.2">
      <c r="A402" s="310">
        <v>71</v>
      </c>
      <c r="B402" s="70"/>
      <c r="C402" s="94"/>
      <c r="D402" s="78"/>
    </row>
    <row r="403" spans="1:4" s="205" customFormat="1" ht="17.399999999999999" customHeight="1" x14ac:dyDescent="0.2">
      <c r="A403" s="310">
        <v>72</v>
      </c>
      <c r="B403" s="70"/>
      <c r="C403" s="94"/>
      <c r="D403" s="78"/>
    </row>
    <row r="404" spans="1:4" s="205" customFormat="1" ht="17.399999999999999" customHeight="1" x14ac:dyDescent="0.2">
      <c r="A404" s="310">
        <v>73</v>
      </c>
      <c r="B404" s="70"/>
      <c r="C404" s="94"/>
      <c r="D404" s="78"/>
    </row>
    <row r="405" spans="1:4" s="205" customFormat="1" ht="17.399999999999999" customHeight="1" x14ac:dyDescent="0.2">
      <c r="A405" s="310">
        <v>74</v>
      </c>
      <c r="B405" s="70"/>
      <c r="C405" s="94"/>
      <c r="D405" s="78"/>
    </row>
    <row r="406" spans="1:4" s="205" customFormat="1" ht="17.399999999999999" customHeight="1" x14ac:dyDescent="0.2">
      <c r="A406" s="310">
        <v>75</v>
      </c>
      <c r="B406" s="70"/>
      <c r="C406" s="94"/>
      <c r="D406" s="78"/>
    </row>
    <row r="407" spans="1:4" s="205" customFormat="1" ht="17.399999999999999" customHeight="1" x14ac:dyDescent="0.2">
      <c r="A407" s="310">
        <v>76</v>
      </c>
      <c r="B407" s="70"/>
      <c r="C407" s="94"/>
      <c r="D407" s="78"/>
    </row>
    <row r="408" spans="1:4" s="205" customFormat="1" ht="17.399999999999999" customHeight="1" x14ac:dyDescent="0.2">
      <c r="A408" s="310">
        <v>77</v>
      </c>
      <c r="B408" s="70"/>
      <c r="C408" s="94"/>
      <c r="D408" s="78"/>
    </row>
    <row r="409" spans="1:4" s="205" customFormat="1" ht="17.399999999999999" customHeight="1" x14ac:dyDescent="0.2">
      <c r="A409" s="310">
        <v>78</v>
      </c>
      <c r="B409" s="70"/>
      <c r="C409" s="94"/>
      <c r="D409" s="78"/>
    </row>
    <row r="410" spans="1:4" s="205" customFormat="1" ht="17.399999999999999" customHeight="1" x14ac:dyDescent="0.2">
      <c r="A410" s="310">
        <v>79</v>
      </c>
      <c r="B410" s="70"/>
      <c r="C410" s="94"/>
      <c r="D410" s="78"/>
    </row>
    <row r="411" spans="1:4" s="205" customFormat="1" ht="17.399999999999999" customHeight="1" thickBot="1" x14ac:dyDescent="0.25">
      <c r="A411" s="310">
        <v>80</v>
      </c>
      <c r="B411" s="70"/>
      <c r="C411" s="94"/>
      <c r="D411" s="78"/>
    </row>
    <row r="412" spans="1:4" s="205" customFormat="1" ht="17.399999999999999" customHeight="1" thickBot="1" x14ac:dyDescent="0.25">
      <c r="A412" s="500" t="s">
        <v>14</v>
      </c>
      <c r="B412" s="501"/>
      <c r="C412" s="501"/>
      <c r="D412" s="315">
        <f>SUM(D332:D411)</f>
        <v>0</v>
      </c>
    </row>
    <row r="413" spans="1:4" ht="5.4" customHeight="1" x14ac:dyDescent="0.2"/>
    <row r="414" spans="1:4" ht="10.199999999999999" customHeight="1" x14ac:dyDescent="0.2">
      <c r="B414" s="300"/>
      <c r="C414" s="300"/>
    </row>
    <row r="415" spans="1:4" ht="10.199999999999999" customHeight="1" x14ac:dyDescent="0.2">
      <c r="B415" s="300"/>
      <c r="C415" s="300"/>
    </row>
    <row r="416" spans="1:4" ht="15.6" customHeight="1" x14ac:dyDescent="0.2">
      <c r="B416" s="300"/>
      <c r="C416" s="300"/>
    </row>
    <row r="417" spans="1:12" ht="17.399999999999999" customHeight="1" thickBot="1" x14ac:dyDescent="0.25">
      <c r="A417" s="311" t="s">
        <v>460</v>
      </c>
      <c r="B417" s="300"/>
      <c r="C417" s="300"/>
    </row>
    <row r="418" spans="1:12" ht="31.8" customHeight="1" thickBot="1" x14ac:dyDescent="0.25">
      <c r="A418" s="305" t="s">
        <v>62</v>
      </c>
      <c r="B418" s="306" t="s">
        <v>46</v>
      </c>
      <c r="C418" s="306" t="s">
        <v>63</v>
      </c>
      <c r="D418" s="308" t="s">
        <v>257</v>
      </c>
    </row>
    <row r="419" spans="1:12" s="205" customFormat="1" ht="17.399999999999999" customHeight="1" thickTop="1" x14ac:dyDescent="0.2">
      <c r="A419" s="309">
        <v>1</v>
      </c>
      <c r="B419" s="70"/>
      <c r="C419" s="94"/>
      <c r="D419" s="78"/>
    </row>
    <row r="420" spans="1:12" s="205" customFormat="1" ht="17.399999999999999" customHeight="1" x14ac:dyDescent="0.2">
      <c r="A420" s="310">
        <v>2</v>
      </c>
      <c r="B420" s="45"/>
      <c r="C420" s="94"/>
      <c r="D420" s="77"/>
      <c r="L420" s="312" t="s">
        <v>19</v>
      </c>
    </row>
    <row r="421" spans="1:12" s="205" customFormat="1" ht="17.399999999999999" customHeight="1" x14ac:dyDescent="0.2">
      <c r="A421" s="310">
        <v>3</v>
      </c>
      <c r="B421" s="45"/>
      <c r="C421" s="94"/>
      <c r="D421" s="77"/>
    </row>
    <row r="422" spans="1:12" s="205" customFormat="1" ht="17.399999999999999" customHeight="1" x14ac:dyDescent="0.2">
      <c r="A422" s="310">
        <v>4</v>
      </c>
      <c r="B422" s="45"/>
      <c r="C422" s="94"/>
      <c r="D422" s="77"/>
    </row>
    <row r="423" spans="1:12" s="205" customFormat="1" ht="17.399999999999999" customHeight="1" x14ac:dyDescent="0.2">
      <c r="A423" s="310">
        <v>5</v>
      </c>
      <c r="B423" s="45"/>
      <c r="C423" s="94"/>
      <c r="D423" s="77"/>
    </row>
    <row r="424" spans="1:12" s="205" customFormat="1" ht="17.399999999999999" customHeight="1" x14ac:dyDescent="0.2">
      <c r="A424" s="310">
        <v>6</v>
      </c>
      <c r="B424" s="45"/>
      <c r="C424" s="94"/>
      <c r="D424" s="77"/>
    </row>
    <row r="425" spans="1:12" s="205" customFormat="1" ht="17.399999999999999" customHeight="1" x14ac:dyDescent="0.2">
      <c r="A425" s="310">
        <v>7</v>
      </c>
      <c r="B425" s="45"/>
      <c r="C425" s="94"/>
      <c r="D425" s="77"/>
    </row>
    <row r="426" spans="1:12" s="205" customFormat="1" ht="17.399999999999999" customHeight="1" x14ac:dyDescent="0.2">
      <c r="A426" s="310">
        <v>8</v>
      </c>
      <c r="B426" s="45"/>
      <c r="C426" s="94"/>
      <c r="D426" s="77"/>
    </row>
    <row r="427" spans="1:12" s="205" customFormat="1" ht="17.399999999999999" customHeight="1" x14ac:dyDescent="0.2">
      <c r="A427" s="310">
        <v>9</v>
      </c>
      <c r="B427" s="45"/>
      <c r="C427" s="94"/>
      <c r="D427" s="77"/>
    </row>
    <row r="428" spans="1:12" s="205" customFormat="1" ht="17.399999999999999" customHeight="1" x14ac:dyDescent="0.2">
      <c r="A428" s="310">
        <v>10</v>
      </c>
      <c r="B428" s="45"/>
      <c r="C428" s="94"/>
      <c r="D428" s="77"/>
    </row>
    <row r="429" spans="1:12" s="205" customFormat="1" ht="17.399999999999999" customHeight="1" x14ac:dyDescent="0.2">
      <c r="A429" s="310">
        <v>11</v>
      </c>
      <c r="B429" s="45"/>
      <c r="C429" s="94"/>
      <c r="D429" s="77"/>
    </row>
    <row r="430" spans="1:12" s="205" customFormat="1" ht="17.399999999999999" customHeight="1" x14ac:dyDescent="0.2">
      <c r="A430" s="310">
        <v>12</v>
      </c>
      <c r="B430" s="45"/>
      <c r="C430" s="94"/>
      <c r="D430" s="77"/>
    </row>
    <row r="431" spans="1:12" s="205" customFormat="1" ht="17.399999999999999" customHeight="1" x14ac:dyDescent="0.2">
      <c r="A431" s="310">
        <v>13</v>
      </c>
      <c r="B431" s="45"/>
      <c r="C431" s="94"/>
      <c r="D431" s="77"/>
    </row>
    <row r="432" spans="1:12" s="205" customFormat="1" ht="17.399999999999999" customHeight="1" x14ac:dyDescent="0.2">
      <c r="A432" s="310">
        <v>14</v>
      </c>
      <c r="B432" s="45"/>
      <c r="C432" s="94"/>
      <c r="D432" s="77"/>
    </row>
    <row r="433" spans="1:4" s="205" customFormat="1" ht="17.399999999999999" customHeight="1" x14ac:dyDescent="0.2">
      <c r="A433" s="310">
        <v>15</v>
      </c>
      <c r="B433" s="45"/>
      <c r="C433" s="94"/>
      <c r="D433" s="77"/>
    </row>
    <row r="434" spans="1:4" s="205" customFormat="1" ht="17.399999999999999" customHeight="1" x14ac:dyDescent="0.2">
      <c r="A434" s="310">
        <v>16</v>
      </c>
      <c r="B434" s="45"/>
      <c r="C434" s="94"/>
      <c r="D434" s="77"/>
    </row>
    <row r="435" spans="1:4" s="205" customFormat="1" ht="17.399999999999999" customHeight="1" x14ac:dyDescent="0.2">
      <c r="A435" s="310">
        <v>17</v>
      </c>
      <c r="B435" s="45"/>
      <c r="C435" s="94"/>
      <c r="D435" s="77"/>
    </row>
    <row r="436" spans="1:4" s="205" customFormat="1" ht="17.399999999999999" customHeight="1" x14ac:dyDescent="0.2">
      <c r="A436" s="310">
        <v>18</v>
      </c>
      <c r="B436" s="45"/>
      <c r="C436" s="94"/>
      <c r="D436" s="77"/>
    </row>
    <row r="437" spans="1:4" s="205" customFormat="1" ht="17.399999999999999" customHeight="1" x14ac:dyDescent="0.2">
      <c r="A437" s="310">
        <v>19</v>
      </c>
      <c r="B437" s="45"/>
      <c r="C437" s="94"/>
      <c r="D437" s="77"/>
    </row>
    <row r="438" spans="1:4" s="205" customFormat="1" ht="17.399999999999999" customHeight="1" x14ac:dyDescent="0.2">
      <c r="A438" s="310">
        <v>20</v>
      </c>
      <c r="B438" s="45"/>
      <c r="C438" s="94"/>
      <c r="D438" s="77"/>
    </row>
    <row r="439" spans="1:4" s="205" customFormat="1" ht="17.399999999999999" customHeight="1" x14ac:dyDescent="0.2">
      <c r="A439" s="310">
        <v>21</v>
      </c>
      <c r="B439" s="45"/>
      <c r="C439" s="94"/>
      <c r="D439" s="77"/>
    </row>
    <row r="440" spans="1:4" s="205" customFormat="1" ht="17.399999999999999" customHeight="1" x14ac:dyDescent="0.2">
      <c r="A440" s="310">
        <v>22</v>
      </c>
      <c r="B440" s="45"/>
      <c r="C440" s="94"/>
      <c r="D440" s="77"/>
    </row>
    <row r="441" spans="1:4" s="205" customFormat="1" ht="17.399999999999999" customHeight="1" x14ac:dyDescent="0.2">
      <c r="A441" s="310">
        <v>23</v>
      </c>
      <c r="B441" s="45"/>
      <c r="C441" s="94"/>
      <c r="D441" s="77"/>
    </row>
    <row r="442" spans="1:4" s="205" customFormat="1" ht="17.399999999999999" customHeight="1" x14ac:dyDescent="0.2">
      <c r="A442" s="310">
        <v>24</v>
      </c>
      <c r="B442" s="45"/>
      <c r="C442" s="94"/>
      <c r="D442" s="77"/>
    </row>
    <row r="443" spans="1:4" s="205" customFormat="1" ht="17.399999999999999" customHeight="1" x14ac:dyDescent="0.2">
      <c r="A443" s="310">
        <v>25</v>
      </c>
      <c r="B443" s="45"/>
      <c r="C443" s="94"/>
      <c r="D443" s="77"/>
    </row>
    <row r="444" spans="1:4" s="205" customFormat="1" ht="17.399999999999999" customHeight="1" x14ac:dyDescent="0.2">
      <c r="A444" s="310">
        <v>26</v>
      </c>
      <c r="B444" s="45"/>
      <c r="C444" s="94"/>
      <c r="D444" s="77"/>
    </row>
    <row r="445" spans="1:4" s="205" customFormat="1" ht="17.399999999999999" customHeight="1" x14ac:dyDescent="0.2">
      <c r="A445" s="310">
        <v>27</v>
      </c>
      <c r="B445" s="45"/>
      <c r="C445" s="94"/>
      <c r="D445" s="77"/>
    </row>
    <row r="446" spans="1:4" s="205" customFormat="1" ht="17.399999999999999" customHeight="1" x14ac:dyDescent="0.2">
      <c r="A446" s="310">
        <v>28</v>
      </c>
      <c r="B446" s="45"/>
      <c r="C446" s="94"/>
      <c r="D446" s="77"/>
    </row>
    <row r="447" spans="1:4" s="205" customFormat="1" ht="17.399999999999999" customHeight="1" x14ac:dyDescent="0.2">
      <c r="A447" s="310">
        <v>29</v>
      </c>
      <c r="B447" s="45"/>
      <c r="C447" s="94"/>
      <c r="D447" s="77"/>
    </row>
    <row r="448" spans="1:4" s="205" customFormat="1" ht="17.399999999999999" customHeight="1" x14ac:dyDescent="0.2">
      <c r="A448" s="310">
        <v>30</v>
      </c>
      <c r="B448" s="45"/>
      <c r="C448" s="94"/>
      <c r="D448" s="77"/>
    </row>
    <row r="449" spans="1:4" s="205" customFormat="1" ht="17.399999999999999" customHeight="1" x14ac:dyDescent="0.2">
      <c r="A449" s="310">
        <v>31</v>
      </c>
      <c r="B449" s="45"/>
      <c r="C449" s="94"/>
      <c r="D449" s="77"/>
    </row>
    <row r="450" spans="1:4" s="205" customFormat="1" ht="17.399999999999999" customHeight="1" x14ac:dyDescent="0.2">
      <c r="A450" s="310">
        <v>32</v>
      </c>
      <c r="B450" s="45"/>
      <c r="C450" s="94"/>
      <c r="D450" s="77"/>
    </row>
    <row r="451" spans="1:4" s="205" customFormat="1" ht="17.399999999999999" customHeight="1" x14ac:dyDescent="0.2">
      <c r="A451" s="310">
        <v>33</v>
      </c>
      <c r="B451" s="45"/>
      <c r="C451" s="94"/>
      <c r="D451" s="77"/>
    </row>
    <row r="452" spans="1:4" s="205" customFormat="1" ht="17.399999999999999" customHeight="1" x14ac:dyDescent="0.2">
      <c r="A452" s="310">
        <v>34</v>
      </c>
      <c r="B452" s="45"/>
      <c r="C452" s="94"/>
      <c r="D452" s="77"/>
    </row>
    <row r="453" spans="1:4" s="205" customFormat="1" ht="17.399999999999999" customHeight="1" x14ac:dyDescent="0.2">
      <c r="A453" s="310">
        <v>35</v>
      </c>
      <c r="B453" s="45"/>
      <c r="C453" s="94"/>
      <c r="D453" s="77"/>
    </row>
    <row r="454" spans="1:4" s="205" customFormat="1" ht="17.399999999999999" customHeight="1" x14ac:dyDescent="0.2">
      <c r="A454" s="310">
        <v>36</v>
      </c>
      <c r="B454" s="45"/>
      <c r="C454" s="94"/>
      <c r="D454" s="77"/>
    </row>
    <row r="455" spans="1:4" s="205" customFormat="1" ht="17.399999999999999" customHeight="1" x14ac:dyDescent="0.2">
      <c r="A455" s="310">
        <v>37</v>
      </c>
      <c r="B455" s="45"/>
      <c r="C455" s="94"/>
      <c r="D455" s="77"/>
    </row>
    <row r="456" spans="1:4" s="205" customFormat="1" ht="17.399999999999999" customHeight="1" x14ac:dyDescent="0.2">
      <c r="A456" s="310">
        <v>38</v>
      </c>
      <c r="B456" s="45"/>
      <c r="C456" s="94"/>
      <c r="D456" s="77"/>
    </row>
    <row r="457" spans="1:4" s="205" customFormat="1" ht="17.399999999999999" customHeight="1" x14ac:dyDescent="0.2">
      <c r="A457" s="310">
        <v>39</v>
      </c>
      <c r="B457" s="45"/>
      <c r="C457" s="94"/>
      <c r="D457" s="77"/>
    </row>
    <row r="458" spans="1:4" s="205" customFormat="1" ht="17.399999999999999" customHeight="1" x14ac:dyDescent="0.2">
      <c r="A458" s="310">
        <v>40</v>
      </c>
      <c r="B458" s="45"/>
      <c r="C458" s="94"/>
      <c r="D458" s="77"/>
    </row>
    <row r="459" spans="1:4" s="205" customFormat="1" ht="17.399999999999999" customHeight="1" x14ac:dyDescent="0.2">
      <c r="A459" s="310">
        <v>41</v>
      </c>
      <c r="B459" s="45"/>
      <c r="C459" s="94"/>
      <c r="D459" s="77"/>
    </row>
    <row r="460" spans="1:4" s="205" customFormat="1" ht="17.399999999999999" customHeight="1" x14ac:dyDescent="0.2">
      <c r="A460" s="310">
        <v>42</v>
      </c>
      <c r="B460" s="45"/>
      <c r="C460" s="94"/>
      <c r="D460" s="77"/>
    </row>
    <row r="461" spans="1:4" s="205" customFormat="1" ht="17.399999999999999" customHeight="1" x14ac:dyDescent="0.2">
      <c r="A461" s="310">
        <v>43</v>
      </c>
      <c r="B461" s="45"/>
      <c r="C461" s="94"/>
      <c r="D461" s="77"/>
    </row>
    <row r="462" spans="1:4" s="205" customFormat="1" ht="17.399999999999999" customHeight="1" x14ac:dyDescent="0.2">
      <c r="A462" s="310">
        <v>44</v>
      </c>
      <c r="B462" s="45"/>
      <c r="C462" s="94"/>
      <c r="D462" s="77"/>
    </row>
    <row r="463" spans="1:4" s="205" customFormat="1" ht="17.399999999999999" customHeight="1" x14ac:dyDescent="0.2">
      <c r="A463" s="310">
        <v>45</v>
      </c>
      <c r="B463" s="45"/>
      <c r="C463" s="94"/>
      <c r="D463" s="77"/>
    </row>
    <row r="464" spans="1:4" s="205" customFormat="1" ht="17.399999999999999" customHeight="1" x14ac:dyDescent="0.2">
      <c r="A464" s="310">
        <v>46</v>
      </c>
      <c r="B464" s="45"/>
      <c r="C464" s="94"/>
      <c r="D464" s="77"/>
    </row>
    <row r="465" spans="1:4" s="205" customFormat="1" ht="17.399999999999999" customHeight="1" x14ac:dyDescent="0.2">
      <c r="A465" s="310">
        <v>47</v>
      </c>
      <c r="B465" s="45"/>
      <c r="C465" s="94"/>
      <c r="D465" s="77"/>
    </row>
    <row r="466" spans="1:4" s="205" customFormat="1" ht="17.399999999999999" customHeight="1" x14ac:dyDescent="0.2">
      <c r="A466" s="310">
        <v>48</v>
      </c>
      <c r="B466" s="45"/>
      <c r="C466" s="94"/>
      <c r="D466" s="77"/>
    </row>
    <row r="467" spans="1:4" s="205" customFormat="1" ht="17.399999999999999" customHeight="1" x14ac:dyDescent="0.2">
      <c r="A467" s="310">
        <v>49</v>
      </c>
      <c r="B467" s="45"/>
      <c r="C467" s="94"/>
      <c r="D467" s="77"/>
    </row>
    <row r="468" spans="1:4" s="205" customFormat="1" ht="17.399999999999999" customHeight="1" x14ac:dyDescent="0.2">
      <c r="A468" s="310">
        <v>50</v>
      </c>
      <c r="B468" s="45"/>
      <c r="C468" s="94"/>
      <c r="D468" s="77"/>
    </row>
    <row r="469" spans="1:4" s="205" customFormat="1" ht="17.399999999999999" customHeight="1" x14ac:dyDescent="0.2">
      <c r="A469" s="310">
        <v>51</v>
      </c>
      <c r="B469" s="45"/>
      <c r="C469" s="94"/>
      <c r="D469" s="77"/>
    </row>
    <row r="470" spans="1:4" s="205" customFormat="1" ht="17.399999999999999" customHeight="1" x14ac:dyDescent="0.2">
      <c r="A470" s="310">
        <v>52</v>
      </c>
      <c r="B470" s="45"/>
      <c r="C470" s="94"/>
      <c r="D470" s="77"/>
    </row>
    <row r="471" spans="1:4" s="205" customFormat="1" ht="17.399999999999999" customHeight="1" x14ac:dyDescent="0.2">
      <c r="A471" s="310">
        <v>53</v>
      </c>
      <c r="B471" s="45"/>
      <c r="C471" s="94"/>
      <c r="D471" s="77"/>
    </row>
    <row r="472" spans="1:4" s="205" customFormat="1" ht="17.399999999999999" customHeight="1" x14ac:dyDescent="0.2">
      <c r="A472" s="310">
        <v>54</v>
      </c>
      <c r="B472" s="45"/>
      <c r="C472" s="94"/>
      <c r="D472" s="77"/>
    </row>
    <row r="473" spans="1:4" s="205" customFormat="1" ht="17.399999999999999" customHeight="1" x14ac:dyDescent="0.2">
      <c r="A473" s="310">
        <v>55</v>
      </c>
      <c r="B473" s="45"/>
      <c r="C473" s="94"/>
      <c r="D473" s="77"/>
    </row>
    <row r="474" spans="1:4" s="205" customFormat="1" ht="17.399999999999999" customHeight="1" x14ac:dyDescent="0.2">
      <c r="A474" s="310">
        <v>56</v>
      </c>
      <c r="B474" s="45"/>
      <c r="C474" s="94"/>
      <c r="D474" s="77"/>
    </row>
    <row r="475" spans="1:4" s="205" customFormat="1" ht="17.399999999999999" customHeight="1" x14ac:dyDescent="0.2">
      <c r="A475" s="310">
        <v>57</v>
      </c>
      <c r="B475" s="45"/>
      <c r="C475" s="94"/>
      <c r="D475" s="77"/>
    </row>
    <row r="476" spans="1:4" s="205" customFormat="1" ht="17.399999999999999" customHeight="1" x14ac:dyDescent="0.2">
      <c r="A476" s="310">
        <v>58</v>
      </c>
      <c r="B476" s="45"/>
      <c r="C476" s="94"/>
      <c r="D476" s="77"/>
    </row>
    <row r="477" spans="1:4" s="205" customFormat="1" ht="17.399999999999999" customHeight="1" x14ac:dyDescent="0.2">
      <c r="A477" s="310">
        <v>59</v>
      </c>
      <c r="B477" s="45"/>
      <c r="C477" s="94"/>
      <c r="D477" s="77"/>
    </row>
    <row r="478" spans="1:4" s="205" customFormat="1" ht="17.399999999999999" customHeight="1" thickBot="1" x14ac:dyDescent="0.25">
      <c r="A478" s="310">
        <v>60</v>
      </c>
      <c r="B478" s="45"/>
      <c r="C478" s="94"/>
      <c r="D478" s="77"/>
    </row>
    <row r="479" spans="1:4" s="205" customFormat="1" ht="17.399999999999999" customHeight="1" thickBot="1" x14ac:dyDescent="0.25">
      <c r="A479" s="500" t="s">
        <v>14</v>
      </c>
      <c r="B479" s="501"/>
      <c r="C479" s="501"/>
      <c r="D479" s="315">
        <f>SUM(D419:D478)</f>
        <v>0</v>
      </c>
    </row>
    <row r="480" spans="1:4" ht="51.6" customHeight="1" x14ac:dyDescent="0.2">
      <c r="B480" s="498"/>
      <c r="C480" s="498"/>
      <c r="D480" s="499"/>
    </row>
  </sheetData>
  <sheetProtection algorithmName="SHA-512" hashValue="792Ibzyx8PA+WIl/SuDgTja1W6BiOsNn8xXnHhGYiMrqER0eMTTmRYbfUo0Y04+KtV7O63A4+yzu9+P3mOaePg==" saltValue="9jLJXkA8H5Wnzx9nCoxucw==" spinCount="100000" sheet="1" objects="1" scenarios="1" selectLockedCells="1"/>
  <mergeCells count="7">
    <mergeCell ref="B4:B5"/>
    <mergeCell ref="B480:D480"/>
    <mergeCell ref="A412:C412"/>
    <mergeCell ref="B325:B326"/>
    <mergeCell ref="A479:C479"/>
    <mergeCell ref="A214:D214"/>
    <mergeCell ref="A320:D320"/>
  </mergeCells>
  <phoneticPr fontId="2"/>
  <dataValidations count="4">
    <dataValidation type="list" allowBlank="1" showInputMessage="1" showErrorMessage="1" sqref="C332:C411 C419:C478" xr:uid="{00000000-0002-0000-0300-000000000000}">
      <formula1>$L$332:$L$333</formula1>
    </dataValidation>
    <dataValidation type="list" allowBlank="1" showInputMessage="1" showErrorMessage="1" sqref="E14:E213 D332:D411" xr:uid="{00000000-0002-0000-0300-000001000000}">
      <formula1>$J$331</formula1>
    </dataValidation>
    <dataValidation type="list" allowBlank="1" showInputMessage="1" showErrorMessage="1" sqref="C14:C213 C220:C319" xr:uid="{00000000-0002-0000-0300-000002000000}">
      <formula1>"介護職員"</formula1>
    </dataValidation>
    <dataValidation type="list" allowBlank="1" showInputMessage="1" showErrorMessage="1" sqref="D14:D213 D220:D319" xr:uid="{00000000-0002-0000-0300-000003000000}">
      <formula1>"○"</formula1>
    </dataValidation>
  </dataValidations>
  <printOptions horizontalCentered="1"/>
  <pageMargins left="0.39370078740157483" right="0.39370078740157483" top="0.39370078740157483" bottom="0.39370078740157483" header="0.19685039370078741" footer="0.19685039370078741"/>
  <pageSetup paperSize="9" scale="8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2:U22"/>
  <sheetViews>
    <sheetView view="pageBreakPreview" zoomScale="60" zoomScaleNormal="100" workbookViewId="0">
      <selection activeCell="B16" sqref="B16"/>
    </sheetView>
  </sheetViews>
  <sheetFormatPr defaultRowHeight="13.2" x14ac:dyDescent="0.2"/>
  <cols>
    <col min="1" max="1" width="6.44140625" customWidth="1"/>
    <col min="2" max="2" width="29.44140625" customWidth="1"/>
    <col min="3" max="3" width="79.33203125" customWidth="1"/>
    <col min="4" max="4" width="22.77734375" customWidth="1"/>
  </cols>
  <sheetData>
    <row r="2" spans="1:21" s="47" customFormat="1" ht="31.2" customHeight="1" x14ac:dyDescent="0.2">
      <c r="A2" s="53"/>
      <c r="B2" s="86" t="s">
        <v>332</v>
      </c>
    </row>
    <row r="3" spans="1:21" s="47" customFormat="1" ht="32.4" customHeight="1" x14ac:dyDescent="0.2">
      <c r="A3" s="53"/>
      <c r="B3" s="86" t="s">
        <v>333</v>
      </c>
      <c r="C3" s="54"/>
      <c r="D3" s="54"/>
    </row>
    <row r="4" spans="1:21" s="47" customFormat="1" ht="9" customHeight="1" x14ac:dyDescent="0.2">
      <c r="A4" s="53"/>
    </row>
    <row r="5" spans="1:21" ht="25.2" customHeight="1" thickBot="1" x14ac:dyDescent="0.25">
      <c r="A5" s="48" t="s">
        <v>334</v>
      </c>
      <c r="C5" s="8"/>
      <c r="D5" s="8"/>
      <c r="E5" s="8"/>
      <c r="F5" s="8"/>
      <c r="G5" s="8"/>
      <c r="H5" s="1"/>
      <c r="I5" s="1"/>
      <c r="J5" s="1"/>
      <c r="K5" s="103"/>
      <c r="L5" s="1"/>
      <c r="M5" s="1"/>
      <c r="N5" s="1"/>
      <c r="O5" s="1"/>
      <c r="P5" s="1"/>
      <c r="Q5" s="1"/>
      <c r="R5" s="1"/>
      <c r="S5" s="1"/>
      <c r="T5" s="1"/>
      <c r="U5" s="1"/>
    </row>
    <row r="6" spans="1:21" ht="25.2" customHeight="1" x14ac:dyDescent="0.2">
      <c r="A6" s="737"/>
      <c r="B6" s="738"/>
      <c r="C6" s="738"/>
      <c r="D6" s="739"/>
      <c r="E6" s="150"/>
      <c r="F6" s="150"/>
      <c r="G6" s="150"/>
      <c r="H6" s="150"/>
      <c r="I6" s="150"/>
      <c r="J6" s="1"/>
      <c r="K6" s="1"/>
      <c r="L6" s="1"/>
      <c r="M6" s="1"/>
      <c r="N6" s="1"/>
      <c r="O6" s="1"/>
      <c r="P6" s="1"/>
      <c r="Q6" s="1"/>
      <c r="R6" s="1"/>
      <c r="S6" s="1"/>
      <c r="T6" s="1"/>
      <c r="U6" s="1"/>
    </row>
    <row r="7" spans="1:21" ht="25.2" customHeight="1" x14ac:dyDescent="0.2">
      <c r="A7" s="740"/>
      <c r="B7" s="534"/>
      <c r="C7" s="534"/>
      <c r="D7" s="741"/>
      <c r="E7" s="150"/>
      <c r="F7" s="150"/>
      <c r="G7" s="150"/>
      <c r="H7" s="150"/>
      <c r="I7" s="150"/>
      <c r="J7" s="1"/>
      <c r="K7" s="1"/>
      <c r="L7" s="1"/>
      <c r="M7" s="1"/>
      <c r="N7" s="1"/>
      <c r="O7" s="1"/>
      <c r="P7" s="1"/>
      <c r="Q7" s="1"/>
      <c r="R7" s="1"/>
      <c r="S7" s="1"/>
      <c r="T7" s="1"/>
      <c r="U7" s="1"/>
    </row>
    <row r="8" spans="1:21" ht="25.2" customHeight="1" x14ac:dyDescent="0.2">
      <c r="A8" s="740"/>
      <c r="B8" s="534"/>
      <c r="C8" s="534"/>
      <c r="D8" s="741"/>
      <c r="E8" s="150"/>
      <c r="F8" s="150"/>
      <c r="G8" s="150"/>
      <c r="H8" s="150"/>
      <c r="I8" s="150"/>
      <c r="J8" s="1"/>
      <c r="K8" s="1"/>
      <c r="L8" s="1"/>
      <c r="M8" s="1"/>
      <c r="N8" s="1"/>
      <c r="O8" s="1"/>
      <c r="P8" s="1"/>
      <c r="Q8" s="1"/>
      <c r="R8" s="1"/>
      <c r="S8" s="1"/>
      <c r="T8" s="1"/>
      <c r="U8" s="1"/>
    </row>
    <row r="9" spans="1:21" ht="25.2" customHeight="1" x14ac:dyDescent="0.2">
      <c r="A9" s="740"/>
      <c r="B9" s="534"/>
      <c r="C9" s="534"/>
      <c r="D9" s="741"/>
      <c r="E9" s="150"/>
      <c r="F9" s="150"/>
      <c r="G9" s="150"/>
      <c r="H9" s="150"/>
      <c r="I9" s="150"/>
      <c r="J9" s="1"/>
      <c r="K9" s="1"/>
      <c r="L9" s="1"/>
      <c r="M9" s="1"/>
      <c r="N9" s="1"/>
      <c r="O9" s="1"/>
      <c r="P9" s="1"/>
      <c r="Q9" s="1"/>
      <c r="R9" s="1"/>
      <c r="S9" s="1"/>
      <c r="T9" s="1"/>
      <c r="U9" s="1"/>
    </row>
    <row r="10" spans="1:21" ht="25.2" customHeight="1" x14ac:dyDescent="0.2">
      <c r="A10" s="740"/>
      <c r="B10" s="534"/>
      <c r="C10" s="534"/>
      <c r="D10" s="741"/>
      <c r="E10" s="150"/>
      <c r="F10" s="150"/>
      <c r="G10" s="150"/>
      <c r="H10" s="150"/>
      <c r="I10" s="150"/>
      <c r="J10" s="1"/>
      <c r="K10" s="1"/>
      <c r="L10" s="1"/>
      <c r="M10" s="1"/>
      <c r="N10" s="1"/>
      <c r="O10" s="1"/>
      <c r="P10" s="1"/>
      <c r="Q10" s="1"/>
      <c r="R10" s="1"/>
      <c r="S10" s="1"/>
      <c r="T10" s="1"/>
      <c r="U10" s="1"/>
    </row>
    <row r="11" spans="1:21" ht="25.2" customHeight="1" thickBot="1" x14ac:dyDescent="0.25">
      <c r="A11" s="742"/>
      <c r="B11" s="743"/>
      <c r="C11" s="743"/>
      <c r="D11" s="744"/>
      <c r="E11" s="150"/>
      <c r="F11" s="150"/>
      <c r="G11" s="150"/>
      <c r="H11" s="150"/>
      <c r="I11" s="150"/>
      <c r="J11" s="1"/>
      <c r="K11" s="1"/>
      <c r="L11" s="1"/>
      <c r="M11" s="1"/>
      <c r="N11" s="1"/>
      <c r="O11" s="1"/>
      <c r="P11" s="1"/>
      <c r="Q11" s="1"/>
      <c r="R11" s="1"/>
      <c r="S11" s="1"/>
      <c r="T11" s="1"/>
      <c r="U11" s="1"/>
    </row>
    <row r="12" spans="1:21" ht="25.2" customHeight="1" x14ac:dyDescent="0.2">
      <c r="A12" s="1"/>
      <c r="B12" s="8"/>
      <c r="C12" s="8"/>
      <c r="D12" s="8"/>
      <c r="E12" s="8"/>
      <c r="F12" s="8"/>
      <c r="G12" s="8"/>
      <c r="H12" s="1"/>
      <c r="I12" s="1"/>
      <c r="J12" s="1"/>
      <c r="K12" s="1"/>
      <c r="L12" s="1"/>
      <c r="M12" s="1"/>
      <c r="N12" s="1"/>
      <c r="O12" s="1"/>
      <c r="P12" s="1"/>
      <c r="Q12" s="1"/>
      <c r="R12" s="1"/>
      <c r="S12" s="1"/>
      <c r="T12" s="1"/>
      <c r="U12" s="1"/>
    </row>
    <row r="13" spans="1:21" s="47" customFormat="1" ht="25.2" customHeight="1" thickBot="1" x14ac:dyDescent="0.25">
      <c r="A13" s="48" t="s">
        <v>335</v>
      </c>
      <c r="B13" s="48"/>
      <c r="C13" s="48"/>
      <c r="D13" s="48"/>
    </row>
    <row r="14" spans="1:21" s="60" customFormat="1" ht="40.200000000000003" customHeight="1" x14ac:dyDescent="0.2">
      <c r="A14" s="620" t="s">
        <v>62</v>
      </c>
      <c r="B14" s="733" t="s">
        <v>116</v>
      </c>
      <c r="C14" s="733" t="s">
        <v>168</v>
      </c>
      <c r="D14" s="735" t="s">
        <v>170</v>
      </c>
    </row>
    <row r="15" spans="1:21" s="60" customFormat="1" ht="40.200000000000003" customHeight="1" thickBot="1" x14ac:dyDescent="0.25">
      <c r="A15" s="621"/>
      <c r="B15" s="734"/>
      <c r="C15" s="734"/>
      <c r="D15" s="736"/>
    </row>
    <row r="16" spans="1:21" ht="149.4" customHeight="1" x14ac:dyDescent="0.2">
      <c r="A16" s="71">
        <v>1</v>
      </c>
      <c r="B16" s="154"/>
      <c r="C16" s="111"/>
      <c r="D16" s="151"/>
    </row>
    <row r="17" spans="1:4" ht="138.6" customHeight="1" thickBot="1" x14ac:dyDescent="0.25">
      <c r="A17" s="74">
        <v>2</v>
      </c>
      <c r="B17" s="155"/>
      <c r="C17" s="153"/>
      <c r="D17" s="152"/>
    </row>
    <row r="18" spans="1:4" s="46" customFormat="1" ht="27" customHeight="1" x14ac:dyDescent="0.2">
      <c r="B18" s="46" t="s">
        <v>169</v>
      </c>
    </row>
    <row r="19" spans="1:4" s="46" customFormat="1" ht="27" customHeight="1" x14ac:dyDescent="0.2"/>
    <row r="20" spans="1:4" s="46" customFormat="1" ht="27" customHeight="1" x14ac:dyDescent="0.2"/>
    <row r="21" spans="1:4" ht="27" customHeight="1" x14ac:dyDescent="0.2"/>
    <row r="22" spans="1:4" ht="27" customHeight="1" x14ac:dyDescent="0.2"/>
  </sheetData>
  <mergeCells count="5">
    <mergeCell ref="A14:A15"/>
    <mergeCell ref="B14:B15"/>
    <mergeCell ref="C14:C15"/>
    <mergeCell ref="D14:D15"/>
    <mergeCell ref="A6:D11"/>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D14"/>
  <sheetViews>
    <sheetView view="pageBreakPreview" zoomScale="60" zoomScaleNormal="100" workbookViewId="0">
      <selection activeCell="D9" sqref="D9"/>
    </sheetView>
  </sheetViews>
  <sheetFormatPr defaultRowHeight="13.2" x14ac:dyDescent="0.2"/>
  <cols>
    <col min="1" max="1" width="6.44140625" customWidth="1"/>
    <col min="2" max="2" width="29.44140625" customWidth="1"/>
    <col min="3" max="3" width="79.33203125" customWidth="1"/>
    <col min="4" max="4" width="22.77734375" customWidth="1"/>
  </cols>
  <sheetData>
    <row r="2" spans="1:4" s="47" customFormat="1" ht="31.2" customHeight="1" x14ac:dyDescent="0.2">
      <c r="A2" s="53"/>
      <c r="B2" s="86" t="s">
        <v>336</v>
      </c>
    </row>
    <row r="3" spans="1:4" s="47" customFormat="1" ht="32.4" customHeight="1" x14ac:dyDescent="0.2">
      <c r="A3" s="53"/>
      <c r="B3" s="86" t="s">
        <v>247</v>
      </c>
      <c r="C3" s="54"/>
      <c r="D3" s="54"/>
    </row>
    <row r="4" spans="1:4" s="47" customFormat="1" ht="9" customHeight="1" x14ac:dyDescent="0.2">
      <c r="A4" s="53"/>
    </row>
    <row r="5" spans="1:4" s="47" customFormat="1" ht="25.2" customHeight="1" thickBot="1" x14ac:dyDescent="0.25">
      <c r="A5" s="48" t="s">
        <v>337</v>
      </c>
      <c r="B5" s="48"/>
      <c r="C5" s="48"/>
      <c r="D5" s="48"/>
    </row>
    <row r="6" spans="1:4" s="60" customFormat="1" ht="39.75" customHeight="1" x14ac:dyDescent="0.2">
      <c r="A6" s="620" t="s">
        <v>62</v>
      </c>
      <c r="B6" s="733" t="s">
        <v>116</v>
      </c>
      <c r="C6" s="733" t="s">
        <v>254</v>
      </c>
      <c r="D6" s="735" t="s">
        <v>170</v>
      </c>
    </row>
    <row r="7" spans="1:4" s="60" customFormat="1" ht="40.200000000000003" customHeight="1" thickBot="1" x14ac:dyDescent="0.25">
      <c r="A7" s="621"/>
      <c r="B7" s="734"/>
      <c r="C7" s="734"/>
      <c r="D7" s="736"/>
    </row>
    <row r="8" spans="1:4" ht="149.4" customHeight="1" x14ac:dyDescent="0.2">
      <c r="A8" s="71">
        <v>1</v>
      </c>
      <c r="B8" s="98"/>
      <c r="C8" s="111"/>
      <c r="D8" s="99"/>
    </row>
    <row r="9" spans="1:4" ht="149.4" customHeight="1" thickBot="1" x14ac:dyDescent="0.25">
      <c r="A9" s="156">
        <v>2</v>
      </c>
      <c r="B9" s="157"/>
      <c r="C9" s="157"/>
      <c r="D9" s="158"/>
    </row>
    <row r="10" spans="1:4" s="46" customFormat="1" ht="27" customHeight="1" x14ac:dyDescent="0.2">
      <c r="B10" s="46" t="s">
        <v>169</v>
      </c>
    </row>
    <row r="11" spans="1:4" s="46" customFormat="1" ht="27" customHeight="1" x14ac:dyDescent="0.2"/>
    <row r="12" spans="1:4" s="46" customFormat="1" ht="27" customHeight="1" x14ac:dyDescent="0.2"/>
    <row r="13" spans="1:4" ht="27" customHeight="1" x14ac:dyDescent="0.2"/>
    <row r="14" spans="1:4" ht="27" customHeight="1" x14ac:dyDescent="0.2"/>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sheetPr>
  <dimension ref="A2:Z16"/>
  <sheetViews>
    <sheetView view="pageBreakPreview" zoomScale="55" zoomScaleNormal="100" zoomScaleSheetLayoutView="55" workbookViewId="0">
      <selection activeCell="B6" sqref="B6:B7"/>
    </sheetView>
  </sheetViews>
  <sheetFormatPr defaultRowHeight="13.2" x14ac:dyDescent="0.2"/>
  <cols>
    <col min="1" max="1" width="4.44140625" customWidth="1"/>
    <col min="2" max="2" width="22.77734375" customWidth="1"/>
    <col min="3" max="3" width="29" customWidth="1"/>
    <col min="4" max="4" width="30.109375" customWidth="1"/>
    <col min="5" max="5" width="22.21875" customWidth="1"/>
    <col min="6" max="6" width="49.33203125" customWidth="1"/>
    <col min="7" max="7" width="12.77734375" customWidth="1"/>
    <col min="26" max="26" width="0" hidden="1" customWidth="1"/>
  </cols>
  <sheetData>
    <row r="2" spans="1:26" s="46" customFormat="1" ht="31.2" customHeight="1" x14ac:dyDescent="0.2">
      <c r="A2" s="3"/>
      <c r="B2" s="85" t="s">
        <v>341</v>
      </c>
    </row>
    <row r="3" spans="1:26" s="46" customFormat="1" ht="31.2" customHeight="1" x14ac:dyDescent="0.2">
      <c r="A3" s="3"/>
      <c r="B3" s="85" t="s">
        <v>122</v>
      </c>
      <c r="C3" s="49"/>
      <c r="D3" s="49"/>
      <c r="E3" s="49"/>
      <c r="F3" s="49"/>
    </row>
    <row r="4" spans="1:26" s="46" customFormat="1" ht="55.95" customHeight="1" x14ac:dyDescent="0.2">
      <c r="A4" s="3"/>
      <c r="B4" s="49"/>
      <c r="C4" s="49"/>
      <c r="D4" s="49"/>
      <c r="E4" s="49"/>
      <c r="F4" s="49"/>
    </row>
    <row r="5" spans="1:26" s="46" customFormat="1" ht="31.2" customHeight="1" thickBot="1" x14ac:dyDescent="0.25">
      <c r="A5" s="61" t="s">
        <v>342</v>
      </c>
      <c r="B5" s="61"/>
      <c r="C5" s="61"/>
      <c r="D5" s="61"/>
      <c r="E5" s="61"/>
      <c r="F5" s="61"/>
      <c r="G5" s="61"/>
    </row>
    <row r="6" spans="1:26" s="51" customFormat="1" ht="31.2" customHeight="1" x14ac:dyDescent="0.2">
      <c r="A6" s="724" t="s">
        <v>62</v>
      </c>
      <c r="B6" s="717" t="s">
        <v>123</v>
      </c>
      <c r="C6" s="717" t="s">
        <v>167</v>
      </c>
      <c r="D6" s="717" t="s">
        <v>124</v>
      </c>
      <c r="E6" s="717" t="s">
        <v>203</v>
      </c>
      <c r="F6" s="717" t="s">
        <v>125</v>
      </c>
      <c r="G6" s="747" t="s">
        <v>121</v>
      </c>
      <c r="Z6" s="126" t="s">
        <v>126</v>
      </c>
    </row>
    <row r="7" spans="1:26" s="51" customFormat="1" ht="31.2" customHeight="1" thickBot="1" x14ac:dyDescent="0.25">
      <c r="A7" s="745"/>
      <c r="B7" s="746"/>
      <c r="C7" s="746"/>
      <c r="D7" s="746"/>
      <c r="E7" s="746"/>
      <c r="F7" s="746"/>
      <c r="G7" s="748"/>
      <c r="Z7" s="126" t="s">
        <v>127</v>
      </c>
    </row>
    <row r="8" spans="1:26" ht="105" customHeight="1" x14ac:dyDescent="0.2">
      <c r="A8" s="34">
        <v>1</v>
      </c>
      <c r="B8" s="67"/>
      <c r="C8" s="113"/>
      <c r="D8" s="113"/>
      <c r="E8" s="114"/>
      <c r="F8" s="115"/>
      <c r="G8" s="116"/>
    </row>
    <row r="9" spans="1:26" ht="105" customHeight="1" x14ac:dyDescent="0.2">
      <c r="A9" s="13">
        <v>2</v>
      </c>
      <c r="B9" s="69"/>
      <c r="C9" s="113"/>
      <c r="D9" s="113"/>
      <c r="E9" s="114"/>
      <c r="F9" s="117"/>
      <c r="G9" s="118"/>
    </row>
    <row r="10" spans="1:26" ht="105" customHeight="1" x14ac:dyDescent="0.2">
      <c r="A10" s="13">
        <v>3</v>
      </c>
      <c r="B10" s="69"/>
      <c r="C10" s="113"/>
      <c r="D10" s="113"/>
      <c r="E10" s="114"/>
      <c r="F10" s="117"/>
      <c r="G10" s="118"/>
    </row>
    <row r="11" spans="1:26" ht="105" customHeight="1" x14ac:dyDescent="0.2">
      <c r="A11" s="13">
        <v>4</v>
      </c>
      <c r="B11" s="69"/>
      <c r="C11" s="113"/>
      <c r="D11" s="113"/>
      <c r="E11" s="114"/>
      <c r="F11" s="117"/>
      <c r="G11" s="118"/>
    </row>
    <row r="12" spans="1:26" ht="105" customHeight="1" x14ac:dyDescent="0.2">
      <c r="A12" s="13">
        <v>5</v>
      </c>
      <c r="B12" s="69"/>
      <c r="C12" s="113"/>
      <c r="D12" s="113"/>
      <c r="E12" s="114"/>
      <c r="F12" s="119"/>
      <c r="G12" s="118"/>
    </row>
    <row r="13" spans="1:26" ht="105" customHeight="1" x14ac:dyDescent="0.2">
      <c r="A13" s="13">
        <v>6</v>
      </c>
      <c r="B13" s="69"/>
      <c r="C13" s="113"/>
      <c r="D13" s="113"/>
      <c r="E13" s="114"/>
      <c r="F13" s="119"/>
      <c r="G13" s="118"/>
    </row>
    <row r="14" spans="1:26" ht="105" customHeight="1" thickBot="1" x14ac:dyDescent="0.25">
      <c r="A14" s="35">
        <v>7</v>
      </c>
      <c r="B14" s="76"/>
      <c r="C14" s="167"/>
      <c r="D14" s="167"/>
      <c r="E14" s="168"/>
      <c r="F14" s="169"/>
      <c r="G14" s="170"/>
    </row>
    <row r="15" spans="1:26" ht="100.2" customHeight="1" x14ac:dyDescent="0.2"/>
    <row r="16" spans="1:26" ht="100.2" customHeight="1" x14ac:dyDescent="0.2"/>
  </sheetData>
  <mergeCells count="7">
    <mergeCell ref="A6:A7"/>
    <mergeCell ref="B6:B7"/>
    <mergeCell ref="D6:D7"/>
    <mergeCell ref="F6:F7"/>
    <mergeCell ref="G6:G7"/>
    <mergeCell ref="E6:E7"/>
    <mergeCell ref="C6:C7"/>
  </mergeCells>
  <phoneticPr fontId="2"/>
  <dataValidations count="1">
    <dataValidation type="list" allowBlank="1" showInputMessage="1" showErrorMessage="1" sqref="E8:E14" xr:uid="{00000000-0002-0000-2500-000000000000}">
      <formula1>$Z$6:$Z$7</formula1>
    </dataValidation>
  </dataValidations>
  <printOptions horizontalCentered="1"/>
  <pageMargins left="0.19685039370078741" right="0.19685039370078741" top="0.59055118110236227" bottom="0.39370078740157483" header="0.19685039370078741" footer="0.19685039370078741"/>
  <pageSetup paperSize="9" scale="6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4E96-8C84-4698-96C4-B7966D04BC11}">
  <sheetPr>
    <tabColor theme="0"/>
  </sheetPr>
  <dimension ref="B1:AI19"/>
  <sheetViews>
    <sheetView showGridLines="0" view="pageBreakPreview" zoomScaleNormal="100" workbookViewId="0"/>
  </sheetViews>
  <sheetFormatPr defaultColWidth="9" defaultRowHeight="13.2" x14ac:dyDescent="0.2"/>
  <cols>
    <col min="1" max="34" width="2.44140625" style="135" customWidth="1"/>
    <col min="35" max="35" width="2.33203125" style="135" customWidth="1"/>
    <col min="36" max="16384" width="9" style="135"/>
  </cols>
  <sheetData>
    <row r="1" spans="2:35" ht="13.8" thickBot="1" x14ac:dyDescent="0.25"/>
    <row r="2" spans="2:35" ht="15" customHeight="1" x14ac:dyDescent="0.2">
      <c r="B2" s="545" t="s">
        <v>592</v>
      </c>
      <c r="C2" s="449"/>
      <c r="D2" s="449"/>
      <c r="E2" s="449"/>
      <c r="F2" s="449"/>
      <c r="G2" s="449"/>
      <c r="H2" s="449"/>
      <c r="I2" s="449"/>
      <c r="J2" s="449"/>
      <c r="K2" s="449"/>
      <c r="L2" s="449"/>
      <c r="M2" s="450"/>
      <c r="Q2" s="189" t="s">
        <v>514</v>
      </c>
      <c r="R2" s="190"/>
      <c r="S2" s="190"/>
      <c r="T2" s="190"/>
      <c r="U2" s="190"/>
      <c r="V2" s="190"/>
      <c r="W2" s="190"/>
      <c r="X2" s="190"/>
      <c r="Y2" s="190"/>
      <c r="Z2" s="190"/>
      <c r="AA2" s="190"/>
      <c r="AB2" s="190"/>
      <c r="AC2" s="190"/>
      <c r="AD2" s="190"/>
      <c r="AE2" s="190"/>
      <c r="AF2" s="190"/>
      <c r="AG2" s="190"/>
      <c r="AH2" s="190"/>
      <c r="AI2" s="210"/>
    </row>
    <row r="3" spans="2:35" ht="15" customHeight="1" thickBot="1" x14ac:dyDescent="0.25">
      <c r="B3" s="451"/>
      <c r="C3" s="452"/>
      <c r="D3" s="452"/>
      <c r="E3" s="452"/>
      <c r="F3" s="452"/>
      <c r="G3" s="452"/>
      <c r="H3" s="452"/>
      <c r="I3" s="452"/>
      <c r="J3" s="452"/>
      <c r="K3" s="452"/>
      <c r="L3" s="452"/>
      <c r="M3" s="453"/>
      <c r="Q3" s="193" t="s">
        <v>593</v>
      </c>
      <c r="R3" s="194"/>
      <c r="S3" s="194"/>
      <c r="T3" s="194"/>
      <c r="U3" s="194"/>
      <c r="AC3" s="194"/>
      <c r="AD3" s="194"/>
      <c r="AE3" s="194"/>
      <c r="AF3" s="194"/>
      <c r="AG3" s="194"/>
      <c r="AH3" s="194"/>
      <c r="AI3" s="211"/>
    </row>
    <row r="4" spans="2:35" ht="13.5" customHeight="1" thickBot="1" x14ac:dyDescent="0.25">
      <c r="B4" s="454"/>
      <c r="C4" s="455"/>
      <c r="D4" s="455"/>
      <c r="E4" s="455"/>
      <c r="F4" s="455"/>
      <c r="G4" s="455"/>
      <c r="H4" s="455"/>
      <c r="I4" s="455"/>
      <c r="J4" s="455"/>
      <c r="K4" s="455"/>
      <c r="L4" s="455"/>
      <c r="M4" s="456"/>
      <c r="U4" s="212" t="s">
        <v>104</v>
      </c>
      <c r="V4" s="190"/>
      <c r="W4" s="190"/>
      <c r="X4" s="190"/>
      <c r="Y4" s="190"/>
      <c r="Z4" s="190"/>
      <c r="AA4" s="190"/>
      <c r="AB4" s="190"/>
    </row>
    <row r="6" spans="2:35" ht="13.5" customHeight="1" x14ac:dyDescent="0.2">
      <c r="B6" s="457" t="s">
        <v>515</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row>
    <row r="7" spans="2:35"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row>
    <row r="10" spans="2:35" ht="13.8" thickBot="1" x14ac:dyDescent="0.25">
      <c r="B10" s="135" t="s">
        <v>518</v>
      </c>
    </row>
    <row r="11" spans="2:35" ht="103.2" customHeight="1" x14ac:dyDescent="0.2">
      <c r="B11" s="524" t="s">
        <v>1</v>
      </c>
      <c r="C11" s="525"/>
      <c r="D11" s="526" t="s">
        <v>540</v>
      </c>
      <c r="E11" s="526"/>
      <c r="F11" s="526"/>
      <c r="G11" s="526"/>
      <c r="H11" s="526"/>
      <c r="I11" s="526"/>
      <c r="J11" s="526"/>
      <c r="K11" s="526"/>
      <c r="L11" s="526"/>
      <c r="M11" s="526"/>
      <c r="N11" s="526"/>
      <c r="O11" s="526"/>
      <c r="P11" s="526"/>
      <c r="Q11" s="526"/>
      <c r="R11" s="526"/>
      <c r="S11" s="526"/>
      <c r="T11" s="526"/>
      <c r="U11" s="526"/>
      <c r="V11" s="526"/>
      <c r="W11" s="527"/>
      <c r="X11" s="749"/>
      <c r="Y11" s="749"/>
      <c r="Z11" s="749"/>
      <c r="AA11" s="749"/>
      <c r="AB11" s="749"/>
      <c r="AC11" s="749"/>
      <c r="AD11" s="749"/>
      <c r="AE11" s="700" t="s">
        <v>7</v>
      </c>
      <c r="AF11" s="674"/>
      <c r="AG11" s="675"/>
      <c r="AH11" s="213"/>
    </row>
    <row r="12" spans="2:35" ht="40.5" customHeight="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679" t="str">
        <f>IF(X11&gt;=1,"算定可","算定不可")</f>
        <v>算定不可</v>
      </c>
      <c r="Y12" s="679"/>
      <c r="Z12" s="679"/>
      <c r="AA12" s="679"/>
      <c r="AB12" s="679"/>
      <c r="AC12" s="679"/>
      <c r="AD12" s="679"/>
      <c r="AE12" s="679"/>
      <c r="AF12" s="679"/>
      <c r="AG12" s="680"/>
    </row>
    <row r="13" spans="2:35" ht="40.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IF(X11&gt;=5,5,IF(X11&gt;=1,2,))</f>
        <v>0</v>
      </c>
      <c r="Y13" s="512"/>
      <c r="Z13" s="512"/>
      <c r="AA13" s="512"/>
      <c r="AB13" s="512"/>
      <c r="AC13" s="512"/>
      <c r="AD13" s="512"/>
      <c r="AE13" s="512"/>
      <c r="AF13" s="512"/>
      <c r="AG13" s="513"/>
    </row>
    <row r="15" spans="2:35" x14ac:dyDescent="0.2">
      <c r="B15" s="135" t="s">
        <v>28</v>
      </c>
    </row>
    <row r="16" spans="2:35" x14ac:dyDescent="0.2">
      <c r="C16" s="135" t="s">
        <v>0</v>
      </c>
      <c r="E16" s="135" t="s">
        <v>516</v>
      </c>
    </row>
    <row r="17" spans="2:34" ht="13.8" thickBot="1" x14ac:dyDescent="0.25"/>
    <row r="18" spans="2:34" ht="30" customHeight="1" x14ac:dyDescent="0.2">
      <c r="B18" s="201" t="s">
        <v>206</v>
      </c>
      <c r="C18" s="202"/>
      <c r="D18" s="202"/>
      <c r="E18" s="202"/>
      <c r="F18" s="202"/>
      <c r="G18" s="202"/>
      <c r="H18" s="202"/>
      <c r="I18" s="202"/>
      <c r="J18" s="202"/>
      <c r="K18" s="202"/>
      <c r="L18" s="202"/>
      <c r="M18" s="202"/>
      <c r="N18" s="202"/>
      <c r="O18" s="202"/>
      <c r="P18" s="202"/>
      <c r="Q18" s="202"/>
      <c r="R18" s="202"/>
      <c r="S18" s="202"/>
      <c r="T18" s="202"/>
      <c r="U18" s="202"/>
      <c r="V18" s="203"/>
      <c r="W18" s="203"/>
      <c r="X18" s="203"/>
      <c r="Y18" s="203"/>
      <c r="Z18" s="203"/>
      <c r="AA18" s="203"/>
      <c r="AB18" s="203"/>
      <c r="AC18" s="203"/>
      <c r="AD18" s="203"/>
      <c r="AE18" s="203"/>
      <c r="AF18" s="203"/>
      <c r="AG18" s="204"/>
      <c r="AH18" s="205"/>
    </row>
    <row r="19" spans="2:34" ht="30" customHeight="1" thickBot="1" x14ac:dyDescent="0.25">
      <c r="B19" s="206"/>
      <c r="C19" s="207" t="s">
        <v>144</v>
      </c>
      <c r="D19" s="207"/>
      <c r="E19" s="207" t="s">
        <v>517</v>
      </c>
      <c r="F19" s="207"/>
      <c r="G19" s="207"/>
      <c r="H19" s="207"/>
      <c r="I19" s="207"/>
      <c r="J19" s="207"/>
      <c r="K19" s="207"/>
      <c r="L19" s="207"/>
      <c r="M19" s="207"/>
      <c r="N19" s="207"/>
      <c r="O19" s="207"/>
      <c r="P19" s="207"/>
      <c r="Q19" s="207"/>
      <c r="R19" s="207"/>
      <c r="S19" s="207"/>
      <c r="T19" s="207"/>
      <c r="U19" s="207"/>
      <c r="V19" s="208"/>
      <c r="W19" s="208"/>
      <c r="X19" s="208"/>
      <c r="Y19" s="208"/>
      <c r="Z19" s="208"/>
      <c r="AA19" s="208"/>
      <c r="AB19" s="208"/>
      <c r="AC19" s="208"/>
      <c r="AD19" s="208"/>
      <c r="AE19" s="208"/>
      <c r="AF19" s="208"/>
      <c r="AG19" s="209"/>
      <c r="AH19" s="205"/>
    </row>
  </sheetData>
  <sheetProtection algorithmName="SHA-512" hashValue="G4fyYJLRM0WvcK92FGVUcAKHBWQqEthC6G055Dwm7w5cgomm/zvJoI16GiF3TzHW5xlLe7u4xZp5J2O27L9bNA==" saltValue="D/1JCwBz//iMKZfTHD5Rqg==" spinCount="100000" sheet="1" selectLockedCells="1"/>
  <mergeCells count="10">
    <mergeCell ref="B12:W12"/>
    <mergeCell ref="X12:AG12"/>
    <mergeCell ref="B13:W13"/>
    <mergeCell ref="X13:AG13"/>
    <mergeCell ref="B2:M4"/>
    <mergeCell ref="B6:AG7"/>
    <mergeCell ref="B11:C11"/>
    <mergeCell ref="D11:W11"/>
    <mergeCell ref="X11:AD11"/>
    <mergeCell ref="AE11:AG11"/>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3D63-7BF8-4BCB-B831-B3FC7858E74D}">
  <sheetPr>
    <tabColor theme="0"/>
  </sheetPr>
  <dimension ref="B1:AZ31"/>
  <sheetViews>
    <sheetView showGridLines="0" view="pageBreakPreview" zoomScaleNormal="100" zoomScaleSheetLayoutView="100" workbookViewId="0"/>
  </sheetViews>
  <sheetFormatPr defaultColWidth="9" defaultRowHeight="13.2" x14ac:dyDescent="0.2"/>
  <cols>
    <col min="1" max="28" width="2.44140625" style="135" customWidth="1"/>
    <col min="29" max="29" width="3.77734375" style="135" customWidth="1"/>
    <col min="30" max="35" width="2.44140625" style="135" customWidth="1"/>
    <col min="36" max="16384" width="9" style="135"/>
  </cols>
  <sheetData>
    <row r="1" spans="2:52" ht="13.8" thickBot="1" x14ac:dyDescent="0.25"/>
    <row r="2" spans="2:52" ht="13.5" customHeight="1" x14ac:dyDescent="0.2">
      <c r="B2" s="545" t="s">
        <v>594</v>
      </c>
      <c r="C2" s="449"/>
      <c r="D2" s="449"/>
      <c r="E2" s="449"/>
      <c r="F2" s="449"/>
      <c r="G2" s="449"/>
      <c r="H2" s="449"/>
      <c r="I2" s="449"/>
      <c r="J2" s="449"/>
      <c r="K2" s="449"/>
      <c r="L2" s="449"/>
      <c r="M2" s="450"/>
      <c r="S2" s="316" t="s">
        <v>595</v>
      </c>
      <c r="T2" s="190"/>
      <c r="U2" s="190"/>
      <c r="V2" s="190"/>
      <c r="W2" s="190"/>
      <c r="X2" s="190"/>
      <c r="Y2" s="190"/>
      <c r="Z2" s="190"/>
      <c r="AA2" s="190"/>
      <c r="AB2" s="190"/>
      <c r="AC2" s="190"/>
      <c r="AD2" s="190"/>
      <c r="AE2" s="190"/>
      <c r="AF2" s="190"/>
      <c r="AG2" s="190"/>
      <c r="AH2" s="210"/>
    </row>
    <row r="3" spans="2:52" ht="13.5" customHeight="1" thickBot="1" x14ac:dyDescent="0.25">
      <c r="B3" s="451"/>
      <c r="C3" s="452"/>
      <c r="D3" s="452"/>
      <c r="E3" s="452"/>
      <c r="F3" s="452"/>
      <c r="G3" s="452"/>
      <c r="H3" s="452"/>
      <c r="I3" s="452"/>
      <c r="J3" s="452"/>
      <c r="K3" s="452"/>
      <c r="L3" s="452"/>
      <c r="M3" s="453"/>
      <c r="S3" s="193" t="s">
        <v>596</v>
      </c>
      <c r="T3" s="194"/>
      <c r="U3" s="194"/>
      <c r="V3" s="194"/>
      <c r="W3" s="194"/>
      <c r="X3" s="194"/>
      <c r="Y3" s="194"/>
      <c r="Z3" s="194"/>
      <c r="AA3" s="194"/>
      <c r="AB3" s="194"/>
      <c r="AC3" s="194"/>
      <c r="AD3" s="194"/>
      <c r="AE3" s="194"/>
      <c r="AF3" s="194"/>
      <c r="AG3" s="194"/>
      <c r="AH3" s="211"/>
    </row>
    <row r="4" spans="2:52" ht="13.5" customHeight="1" thickBot="1" x14ac:dyDescent="0.25">
      <c r="B4" s="454"/>
      <c r="C4" s="455"/>
      <c r="D4" s="455"/>
      <c r="E4" s="455"/>
      <c r="F4" s="455"/>
      <c r="G4" s="455"/>
      <c r="H4" s="455"/>
      <c r="I4" s="455"/>
      <c r="J4" s="455"/>
      <c r="K4" s="455"/>
      <c r="L4" s="455"/>
      <c r="M4" s="456"/>
      <c r="P4" s="317"/>
    </row>
    <row r="5" spans="2:52" x14ac:dyDescent="0.2">
      <c r="P5" s="317"/>
    </row>
    <row r="6" spans="2:52" x14ac:dyDescent="0.2">
      <c r="P6" s="317"/>
    </row>
    <row r="7" spans="2:52" ht="13.5" customHeight="1" x14ac:dyDescent="0.2">
      <c r="B7" s="457" t="s">
        <v>519</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192"/>
    </row>
    <row r="8" spans="2:52" ht="13.5" customHeight="1" x14ac:dyDescent="0.2">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192"/>
    </row>
    <row r="10" spans="2:52" ht="13.8" thickBot="1" x14ac:dyDescent="0.25">
      <c r="B10" s="135" t="s">
        <v>520</v>
      </c>
      <c r="AZ10" s="135" t="s">
        <v>31</v>
      </c>
    </row>
    <row r="11" spans="2:52" ht="90" customHeight="1" thickTop="1" thickBot="1" x14ac:dyDescent="0.25">
      <c r="B11" s="524" t="s">
        <v>1</v>
      </c>
      <c r="C11" s="525"/>
      <c r="D11" s="698" t="s">
        <v>521</v>
      </c>
      <c r="E11" s="698"/>
      <c r="F11" s="698"/>
      <c r="G11" s="698"/>
      <c r="H11" s="698"/>
      <c r="I11" s="698"/>
      <c r="J11" s="698"/>
      <c r="K11" s="698"/>
      <c r="L11" s="698"/>
      <c r="M11" s="698"/>
      <c r="N11" s="698"/>
      <c r="O11" s="698"/>
      <c r="P11" s="698"/>
      <c r="Q11" s="698"/>
      <c r="R11" s="698"/>
      <c r="S11" s="698"/>
      <c r="T11" s="698"/>
      <c r="U11" s="698"/>
      <c r="V11" s="698"/>
      <c r="W11" s="699"/>
      <c r="X11" s="683" t="s">
        <v>189</v>
      </c>
      <c r="Y11" s="684"/>
      <c r="Z11" s="750"/>
      <c r="AA11" s="751">
        <f>'2-23 別添1'!E4</f>
        <v>0</v>
      </c>
      <c r="AB11" s="752"/>
      <c r="AC11" s="752"/>
      <c r="AD11" s="753"/>
      <c r="AE11" s="754" t="s">
        <v>3</v>
      </c>
      <c r="AF11" s="755"/>
      <c r="AG11" s="756"/>
      <c r="AH11" s="350"/>
    </row>
    <row r="12" spans="2:52" ht="45" customHeight="1" thickTop="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507" t="str">
        <f>IF(AA11&gt;=5,"算定可","算定不可")</f>
        <v>算定不可</v>
      </c>
      <c r="Y12" s="507"/>
      <c r="Z12" s="507"/>
      <c r="AA12" s="624"/>
      <c r="AB12" s="624"/>
      <c r="AC12" s="624"/>
      <c r="AD12" s="624"/>
      <c r="AE12" s="507"/>
      <c r="AF12" s="507"/>
      <c r="AG12" s="508"/>
    </row>
    <row r="13" spans="2:52" ht="4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IF(AA11&gt;=5,3,IF(AA11&gt;=0,0,))</f>
        <v>0</v>
      </c>
      <c r="Y13" s="512"/>
      <c r="Z13" s="512"/>
      <c r="AA13" s="512"/>
      <c r="AB13" s="512"/>
      <c r="AC13" s="512"/>
      <c r="AD13" s="512"/>
      <c r="AE13" s="512"/>
      <c r="AF13" s="512"/>
      <c r="AG13" s="513"/>
    </row>
    <row r="15" spans="2:52" x14ac:dyDescent="0.2">
      <c r="B15" s="135" t="s">
        <v>28</v>
      </c>
    </row>
    <row r="16" spans="2:52" x14ac:dyDescent="0.2">
      <c r="C16" s="135" t="s">
        <v>0</v>
      </c>
      <c r="E16" s="135" t="s">
        <v>497</v>
      </c>
    </row>
    <row r="17" spans="2:34" ht="13.8" thickBot="1" x14ac:dyDescent="0.25"/>
    <row r="18" spans="2:34" ht="30" customHeight="1" x14ac:dyDescent="0.2">
      <c r="B18" s="201" t="s">
        <v>206</v>
      </c>
      <c r="C18" s="202"/>
      <c r="D18" s="202"/>
      <c r="E18" s="202"/>
      <c r="F18" s="202"/>
      <c r="G18" s="202"/>
      <c r="H18" s="202"/>
      <c r="I18" s="202"/>
      <c r="J18" s="202"/>
      <c r="K18" s="202"/>
      <c r="L18" s="202"/>
      <c r="M18" s="202"/>
      <c r="N18" s="202"/>
      <c r="O18" s="202"/>
      <c r="P18" s="202"/>
      <c r="Q18" s="202"/>
      <c r="R18" s="202"/>
      <c r="S18" s="202"/>
      <c r="T18" s="202"/>
      <c r="U18" s="202"/>
      <c r="V18" s="203"/>
      <c r="W18" s="203"/>
      <c r="X18" s="203"/>
      <c r="Y18" s="203"/>
      <c r="Z18" s="203"/>
      <c r="AA18" s="203"/>
      <c r="AB18" s="203"/>
      <c r="AC18" s="203"/>
      <c r="AD18" s="203"/>
      <c r="AE18" s="203"/>
      <c r="AF18" s="203"/>
      <c r="AG18" s="204"/>
      <c r="AH18" s="205"/>
    </row>
    <row r="19" spans="2:34" ht="30" customHeight="1" thickBot="1" x14ac:dyDescent="0.25">
      <c r="B19" s="206"/>
      <c r="C19" s="207" t="s">
        <v>144</v>
      </c>
      <c r="D19" s="207"/>
      <c r="E19" s="207" t="s">
        <v>522</v>
      </c>
      <c r="F19" s="207"/>
      <c r="G19" s="207"/>
      <c r="H19" s="207"/>
      <c r="I19" s="207"/>
      <c r="J19" s="207"/>
      <c r="K19" s="207"/>
      <c r="L19" s="207"/>
      <c r="M19" s="207"/>
      <c r="N19" s="207"/>
      <c r="O19" s="207"/>
      <c r="P19" s="207"/>
      <c r="Q19" s="207"/>
      <c r="R19" s="207"/>
      <c r="S19" s="207"/>
      <c r="T19" s="207"/>
      <c r="U19" s="207"/>
      <c r="V19" s="208"/>
      <c r="W19" s="208"/>
      <c r="X19" s="208"/>
      <c r="Y19" s="208"/>
      <c r="Z19" s="208"/>
      <c r="AA19" s="208"/>
      <c r="AB19" s="208"/>
      <c r="AC19" s="208"/>
      <c r="AD19" s="208"/>
      <c r="AE19" s="208"/>
      <c r="AF19" s="208"/>
      <c r="AG19" s="209"/>
      <c r="AH19" s="205"/>
    </row>
    <row r="30" spans="2:34" x14ac:dyDescent="0.2">
      <c r="Y30" s="367"/>
      <c r="Z30" s="367"/>
    </row>
    <row r="31" spans="2:34" x14ac:dyDescent="0.2">
      <c r="Y31" s="367"/>
      <c r="Z31" s="367"/>
    </row>
  </sheetData>
  <sheetProtection algorithmName="SHA-512" hashValue="C4uVi5Z89pqWdFMet0UPH/qnSSORcIfUq9kV5nLVJCzKHCqPs3ZYoJo28HqtblbNib5qV5LOgRvVCt9PLXutpQ==" saltValue="ZW/VthuJpYC4mJCSLv7JNQ==" spinCount="100000" sheet="1" selectLockedCells="1"/>
  <mergeCells count="11">
    <mergeCell ref="B12:W12"/>
    <mergeCell ref="X12:AG12"/>
    <mergeCell ref="B13:W13"/>
    <mergeCell ref="X13:AG13"/>
    <mergeCell ref="B2:M4"/>
    <mergeCell ref="B7:AG8"/>
    <mergeCell ref="B11:C11"/>
    <mergeCell ref="D11:W11"/>
    <mergeCell ref="X11:Z11"/>
    <mergeCell ref="AA11:AD11"/>
    <mergeCell ref="AE11:AG11"/>
  </mergeCells>
  <phoneticPr fontId="2"/>
  <dataValidations count="1">
    <dataValidation type="list" allowBlank="1" showInputMessage="1" showErrorMessage="1" sqref="AH11" xr:uid="{BD51A439-F60B-4712-B87D-56DB58812222}">
      <formula1>$Y$30:$Z$30</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26914-6851-4627-9E2D-E52AE2798CF9}">
  <sheetPr>
    <tabColor theme="0"/>
  </sheetPr>
  <dimension ref="A1:U25"/>
  <sheetViews>
    <sheetView view="pageBreakPreview" zoomScaleNormal="100" zoomScaleSheetLayoutView="100" workbookViewId="0"/>
  </sheetViews>
  <sheetFormatPr defaultColWidth="8.88671875" defaultRowHeight="13.2" x14ac:dyDescent="0.2"/>
  <cols>
    <col min="1" max="1" width="4.44140625" style="235" customWidth="1"/>
    <col min="2" max="2" width="31.88671875" style="135" customWidth="1"/>
    <col min="3" max="3" width="40.21875" style="135" customWidth="1"/>
    <col min="4" max="4" width="58" style="135" customWidth="1"/>
    <col min="5" max="5" width="13" style="135" customWidth="1"/>
    <col min="6" max="6" width="6.5546875" style="135" customWidth="1"/>
    <col min="7" max="8" width="2.44140625" style="135" customWidth="1"/>
    <col min="9" max="10" width="8.88671875" style="135" customWidth="1"/>
    <col min="11" max="20" width="8.88671875" style="135"/>
    <col min="21" max="21" width="0" style="135" hidden="1" customWidth="1"/>
    <col min="22" max="16384" width="8.88671875" style="135"/>
  </cols>
  <sheetData>
    <row r="1" spans="1:21" s="205" customFormat="1" ht="16.2" x14ac:dyDescent="0.2">
      <c r="A1" s="192"/>
      <c r="B1" s="216" t="s">
        <v>597</v>
      </c>
    </row>
    <row r="2" spans="1:21" s="205" customFormat="1" ht="17.399999999999999" customHeight="1" x14ac:dyDescent="0.2">
      <c r="A2" s="192"/>
      <c r="B2" s="216" t="s">
        <v>523</v>
      </c>
      <c r="C2" s="217"/>
    </row>
    <row r="3" spans="1:21" s="205" customFormat="1" ht="17.399999999999999" customHeight="1" thickBot="1" x14ac:dyDescent="0.25">
      <c r="A3" s="192"/>
      <c r="B3" s="216"/>
      <c r="C3" s="217"/>
    </row>
    <row r="4" spans="1:21" s="205" customFormat="1" ht="32.4" hidden="1" customHeight="1" thickBot="1" x14ac:dyDescent="0.25">
      <c r="A4" s="192"/>
      <c r="B4" s="216"/>
      <c r="C4" s="217"/>
      <c r="D4" s="218" t="s">
        <v>528</v>
      </c>
      <c r="E4" s="46">
        <f>SUM(E6:E25)</f>
        <v>0</v>
      </c>
    </row>
    <row r="5" spans="1:21" s="205" customFormat="1" ht="30.6" customHeight="1" thickBot="1" x14ac:dyDescent="0.25">
      <c r="A5" s="219" t="s">
        <v>62</v>
      </c>
      <c r="B5" s="220" t="s">
        <v>524</v>
      </c>
      <c r="C5" s="221" t="s">
        <v>525</v>
      </c>
      <c r="D5" s="221" t="s">
        <v>526</v>
      </c>
      <c r="E5" s="757" t="s">
        <v>527</v>
      </c>
      <c r="F5" s="758"/>
    </row>
    <row r="6" spans="1:21" ht="19.8" customHeight="1" thickTop="1" x14ac:dyDescent="0.2">
      <c r="A6" s="222">
        <v>1</v>
      </c>
      <c r="B6" s="215"/>
      <c r="C6" s="63"/>
      <c r="D6" s="223"/>
      <c r="E6" s="224"/>
      <c r="F6" s="225" t="s">
        <v>3</v>
      </c>
    </row>
    <row r="7" spans="1:21" ht="19.8" customHeight="1" x14ac:dyDescent="0.2">
      <c r="A7" s="226">
        <v>2</v>
      </c>
      <c r="B7" s="106"/>
      <c r="C7" s="106"/>
      <c r="D7" s="227"/>
      <c r="E7" s="228"/>
      <c r="F7" s="229" t="s">
        <v>3</v>
      </c>
    </row>
    <row r="8" spans="1:21" ht="19.8" customHeight="1" x14ac:dyDescent="0.2">
      <c r="A8" s="226">
        <v>3</v>
      </c>
      <c r="B8" s="106"/>
      <c r="C8" s="106"/>
      <c r="D8" s="227"/>
      <c r="E8" s="228"/>
      <c r="F8" s="230" t="s">
        <v>529</v>
      </c>
    </row>
    <row r="9" spans="1:21" ht="19.8" customHeight="1" x14ac:dyDescent="0.2">
      <c r="A9" s="226">
        <v>4</v>
      </c>
      <c r="B9" s="106"/>
      <c r="C9" s="106"/>
      <c r="D9" s="227"/>
      <c r="E9" s="228"/>
      <c r="F9" s="230" t="s">
        <v>529</v>
      </c>
    </row>
    <row r="10" spans="1:21" ht="19.8" customHeight="1" x14ac:dyDescent="0.2">
      <c r="A10" s="226">
        <v>5</v>
      </c>
      <c r="B10" s="106"/>
      <c r="C10" s="106"/>
      <c r="D10" s="227"/>
      <c r="E10" s="228"/>
      <c r="F10" s="225" t="s">
        <v>529</v>
      </c>
    </row>
    <row r="11" spans="1:21" ht="19.8" customHeight="1" x14ac:dyDescent="0.2">
      <c r="A11" s="226">
        <v>6</v>
      </c>
      <c r="B11" s="106"/>
      <c r="C11" s="106"/>
      <c r="D11" s="227"/>
      <c r="E11" s="228"/>
      <c r="F11" s="230" t="s">
        <v>529</v>
      </c>
    </row>
    <row r="12" spans="1:21" ht="19.8" customHeight="1" x14ac:dyDescent="0.2">
      <c r="A12" s="226">
        <v>7</v>
      </c>
      <c r="B12" s="106"/>
      <c r="C12" s="106"/>
      <c r="D12" s="227"/>
      <c r="E12" s="228"/>
      <c r="F12" s="225" t="s">
        <v>529</v>
      </c>
    </row>
    <row r="13" spans="1:21" ht="19.8" customHeight="1" x14ac:dyDescent="0.2">
      <c r="A13" s="226">
        <v>8</v>
      </c>
      <c r="B13" s="106"/>
      <c r="C13" s="106"/>
      <c r="D13" s="227"/>
      <c r="E13" s="228"/>
      <c r="F13" s="230" t="s">
        <v>529</v>
      </c>
      <c r="U13" s="135">
        <f>IF(N13="週1日以上3日未満配置している",200000,IF(N13="週3日以上7日未満配置している",400000,IF(N13="週7日配置している",600000,0)))</f>
        <v>0</v>
      </c>
    </row>
    <row r="14" spans="1:21" ht="19.8" customHeight="1" x14ac:dyDescent="0.2">
      <c r="A14" s="226">
        <v>9</v>
      </c>
      <c r="B14" s="106"/>
      <c r="C14" s="106"/>
      <c r="D14" s="227"/>
      <c r="E14" s="228"/>
      <c r="F14" s="225" t="s">
        <v>529</v>
      </c>
    </row>
    <row r="15" spans="1:21" ht="19.8" customHeight="1" x14ac:dyDescent="0.2">
      <c r="A15" s="226">
        <v>10</v>
      </c>
      <c r="B15" s="106"/>
      <c r="C15" s="106"/>
      <c r="D15" s="227"/>
      <c r="E15" s="228"/>
      <c r="F15" s="229" t="s">
        <v>529</v>
      </c>
    </row>
    <row r="16" spans="1:21" ht="19.8" customHeight="1" x14ac:dyDescent="0.2">
      <c r="A16" s="226">
        <v>11</v>
      </c>
      <c r="B16" s="106"/>
      <c r="C16" s="106"/>
      <c r="D16" s="227"/>
      <c r="E16" s="228"/>
      <c r="F16" s="230" t="s">
        <v>529</v>
      </c>
    </row>
    <row r="17" spans="1:6" ht="19.8" customHeight="1" x14ac:dyDescent="0.2">
      <c r="A17" s="226">
        <v>12</v>
      </c>
      <c r="B17" s="106"/>
      <c r="C17" s="106"/>
      <c r="D17" s="227"/>
      <c r="E17" s="228"/>
      <c r="F17" s="229" t="s">
        <v>529</v>
      </c>
    </row>
    <row r="18" spans="1:6" ht="19.8" customHeight="1" x14ac:dyDescent="0.2">
      <c r="A18" s="226">
        <v>13</v>
      </c>
      <c r="B18" s="106"/>
      <c r="C18" s="106"/>
      <c r="D18" s="227"/>
      <c r="E18" s="228"/>
      <c r="F18" s="230" t="s">
        <v>529</v>
      </c>
    </row>
    <row r="19" spans="1:6" ht="19.8" customHeight="1" x14ac:dyDescent="0.2">
      <c r="A19" s="226">
        <v>14</v>
      </c>
      <c r="B19" s="106"/>
      <c r="C19" s="106"/>
      <c r="D19" s="227"/>
      <c r="E19" s="228"/>
      <c r="F19" s="230" t="s">
        <v>529</v>
      </c>
    </row>
    <row r="20" spans="1:6" ht="19.8" customHeight="1" x14ac:dyDescent="0.2">
      <c r="A20" s="226">
        <v>15</v>
      </c>
      <c r="B20" s="106"/>
      <c r="C20" s="106"/>
      <c r="D20" s="227"/>
      <c r="E20" s="228"/>
      <c r="F20" s="225" t="s">
        <v>529</v>
      </c>
    </row>
    <row r="21" spans="1:6" ht="19.8" customHeight="1" x14ac:dyDescent="0.2">
      <c r="A21" s="226">
        <v>16</v>
      </c>
      <c r="B21" s="106"/>
      <c r="C21" s="106"/>
      <c r="D21" s="227"/>
      <c r="E21" s="228"/>
      <c r="F21" s="230" t="s">
        <v>529</v>
      </c>
    </row>
    <row r="22" spans="1:6" ht="19.8" customHeight="1" x14ac:dyDescent="0.2">
      <c r="A22" s="226">
        <v>17</v>
      </c>
      <c r="B22" s="106"/>
      <c r="C22" s="106"/>
      <c r="D22" s="227"/>
      <c r="E22" s="228"/>
      <c r="F22" s="225" t="s">
        <v>529</v>
      </c>
    </row>
    <row r="23" spans="1:6" ht="19.8" customHeight="1" x14ac:dyDescent="0.2">
      <c r="A23" s="226">
        <v>18</v>
      </c>
      <c r="B23" s="106"/>
      <c r="C23" s="106"/>
      <c r="D23" s="227"/>
      <c r="E23" s="228"/>
      <c r="F23" s="229" t="s">
        <v>529</v>
      </c>
    </row>
    <row r="24" spans="1:6" ht="19.8" customHeight="1" x14ac:dyDescent="0.2">
      <c r="A24" s="226">
        <v>19</v>
      </c>
      <c r="B24" s="106"/>
      <c r="C24" s="106"/>
      <c r="D24" s="227"/>
      <c r="E24" s="228"/>
      <c r="F24" s="230" t="s">
        <v>529</v>
      </c>
    </row>
    <row r="25" spans="1:6" ht="19.8" customHeight="1" thickBot="1" x14ac:dyDescent="0.25">
      <c r="A25" s="231">
        <v>20</v>
      </c>
      <c r="B25" s="214"/>
      <c r="C25" s="214"/>
      <c r="D25" s="232"/>
      <c r="E25" s="233"/>
      <c r="F25" s="234" t="s">
        <v>3</v>
      </c>
    </row>
  </sheetData>
  <mergeCells count="1">
    <mergeCell ref="E5:F5"/>
  </mergeCells>
  <phoneticPr fontId="2"/>
  <printOptions horizontalCentered="1"/>
  <pageMargins left="0.59055118110236227" right="0.59055118110236227" top="0.59055118110236227" bottom="0.39370078740157483" header="0.19685039370078741" footer="0.19685039370078741"/>
  <pageSetup paperSize="9" scale="85"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B1:AH31"/>
  <sheetViews>
    <sheetView showGridLines="0" view="pageBreakPreview" zoomScaleNormal="100" workbookViewId="0"/>
  </sheetViews>
  <sheetFormatPr defaultColWidth="9" defaultRowHeight="13.2" x14ac:dyDescent="0.2"/>
  <cols>
    <col min="1" max="34" width="2.44140625" style="135" customWidth="1"/>
    <col min="35" max="16384" width="9" style="135"/>
  </cols>
  <sheetData>
    <row r="1" spans="2:34" ht="13.8" thickBot="1" x14ac:dyDescent="0.25"/>
    <row r="2" spans="2:34" ht="15" customHeight="1" x14ac:dyDescent="0.2">
      <c r="B2" s="545" t="s">
        <v>598</v>
      </c>
      <c r="C2" s="449"/>
      <c r="D2" s="449"/>
      <c r="E2" s="449"/>
      <c r="F2" s="449"/>
      <c r="G2" s="449"/>
      <c r="H2" s="449"/>
      <c r="I2" s="449"/>
      <c r="J2" s="449"/>
      <c r="K2" s="449"/>
      <c r="L2" s="449"/>
      <c r="M2" s="450"/>
      <c r="Q2" s="339"/>
      <c r="R2" s="189" t="s">
        <v>480</v>
      </c>
      <c r="S2" s="190"/>
      <c r="T2" s="190"/>
      <c r="U2" s="190"/>
      <c r="V2" s="190"/>
      <c r="W2" s="190"/>
      <c r="X2" s="190"/>
      <c r="Y2" s="190"/>
      <c r="Z2" s="190"/>
      <c r="AA2" s="190"/>
      <c r="AB2" s="190"/>
      <c r="AC2" s="190"/>
      <c r="AD2" s="190"/>
      <c r="AE2" s="190"/>
      <c r="AF2" s="190"/>
      <c r="AG2" s="210"/>
    </row>
    <row r="3" spans="2:34" ht="15" customHeight="1" thickBot="1" x14ac:dyDescent="0.25">
      <c r="B3" s="451"/>
      <c r="C3" s="452"/>
      <c r="D3" s="452"/>
      <c r="E3" s="452"/>
      <c r="F3" s="452"/>
      <c r="G3" s="452"/>
      <c r="H3" s="452"/>
      <c r="I3" s="452"/>
      <c r="J3" s="452"/>
      <c r="K3" s="452"/>
      <c r="L3" s="452"/>
      <c r="M3" s="453"/>
      <c r="Q3" s="339"/>
      <c r="R3" s="362" t="s">
        <v>599</v>
      </c>
      <c r="AG3" s="339"/>
    </row>
    <row r="4" spans="2:34" ht="13.5" customHeight="1" thickBot="1" x14ac:dyDescent="0.25">
      <c r="B4" s="454"/>
      <c r="C4" s="455"/>
      <c r="D4" s="455"/>
      <c r="E4" s="455"/>
      <c r="F4" s="455"/>
      <c r="G4" s="455"/>
      <c r="H4" s="455"/>
      <c r="I4" s="455"/>
      <c r="J4" s="455"/>
      <c r="K4" s="455"/>
      <c r="L4" s="455"/>
      <c r="M4" s="456"/>
      <c r="O4" s="363"/>
      <c r="R4" s="190"/>
      <c r="S4" s="190"/>
      <c r="T4" s="190"/>
      <c r="U4" s="190"/>
      <c r="V4" s="190"/>
      <c r="W4" s="190"/>
      <c r="X4" s="190"/>
      <c r="Y4" s="190"/>
      <c r="Z4" s="190"/>
      <c r="AA4" s="190"/>
      <c r="AB4" s="190"/>
      <c r="AC4" s="190"/>
      <c r="AD4" s="190"/>
      <c r="AE4" s="190"/>
      <c r="AF4" s="190"/>
      <c r="AG4" s="190"/>
    </row>
    <row r="6" spans="2:34" ht="13.5" customHeight="1" x14ac:dyDescent="0.2">
      <c r="B6" s="457" t="s">
        <v>75</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row>
    <row r="7" spans="2:34" ht="13.5" customHeight="1" x14ac:dyDescent="0.2">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row>
    <row r="9" spans="2:34" ht="13.8" thickBot="1" x14ac:dyDescent="0.25">
      <c r="B9" s="135" t="s">
        <v>530</v>
      </c>
    </row>
    <row r="10" spans="2:34" ht="45" customHeight="1" thickTop="1" thickBot="1" x14ac:dyDescent="0.25">
      <c r="B10" s="483" t="s">
        <v>279</v>
      </c>
      <c r="C10" s="484"/>
      <c r="D10" s="484"/>
      <c r="E10" s="484"/>
      <c r="F10" s="484"/>
      <c r="G10" s="484"/>
      <c r="H10" s="484"/>
      <c r="I10" s="484"/>
      <c r="J10" s="484"/>
      <c r="K10" s="484"/>
      <c r="L10" s="484"/>
      <c r="M10" s="484"/>
      <c r="N10" s="484"/>
      <c r="O10" s="484"/>
      <c r="P10" s="484"/>
      <c r="Q10" s="484"/>
      <c r="R10" s="484"/>
      <c r="S10" s="484"/>
      <c r="T10" s="484"/>
      <c r="U10" s="484"/>
      <c r="V10" s="484"/>
      <c r="W10" s="759"/>
      <c r="X10" s="626"/>
      <c r="Y10" s="627"/>
      <c r="Z10" s="627"/>
      <c r="AA10" s="627"/>
      <c r="AB10" s="627"/>
      <c r="AC10" s="627"/>
      <c r="AD10" s="673"/>
      <c r="AE10" s="674" t="s">
        <v>117</v>
      </c>
      <c r="AF10" s="674"/>
      <c r="AG10" s="675"/>
      <c r="AH10" s="213"/>
    </row>
    <row r="11" spans="2:34" ht="45" customHeight="1" thickTop="1" x14ac:dyDescent="0.2">
      <c r="B11" s="676" t="s">
        <v>15</v>
      </c>
      <c r="C11" s="677"/>
      <c r="D11" s="677"/>
      <c r="E11" s="677"/>
      <c r="F11" s="677"/>
      <c r="G11" s="677"/>
      <c r="H11" s="677"/>
      <c r="I11" s="677"/>
      <c r="J11" s="677"/>
      <c r="K11" s="677"/>
      <c r="L11" s="677"/>
      <c r="M11" s="677"/>
      <c r="N11" s="677"/>
      <c r="O11" s="677"/>
      <c r="P11" s="677"/>
      <c r="Q11" s="677"/>
      <c r="R11" s="677"/>
      <c r="S11" s="677"/>
      <c r="T11" s="677"/>
      <c r="U11" s="677"/>
      <c r="V11" s="677"/>
      <c r="W11" s="678"/>
      <c r="X11" s="679" t="str">
        <f>IF(X10&gt;=1,"算定可","算定不可")</f>
        <v>算定不可</v>
      </c>
      <c r="Y11" s="679"/>
      <c r="Z11" s="679"/>
      <c r="AA11" s="679"/>
      <c r="AB11" s="679"/>
      <c r="AC11" s="679"/>
      <c r="AD11" s="679"/>
      <c r="AE11" s="679"/>
      <c r="AF11" s="679"/>
      <c r="AG11" s="680"/>
    </row>
    <row r="12" spans="2:34" ht="45" customHeight="1" thickBot="1" x14ac:dyDescent="0.25">
      <c r="B12" s="509" t="s">
        <v>16</v>
      </c>
      <c r="C12" s="510"/>
      <c r="D12" s="510"/>
      <c r="E12" s="510"/>
      <c r="F12" s="510"/>
      <c r="G12" s="510"/>
      <c r="H12" s="510"/>
      <c r="I12" s="510"/>
      <c r="J12" s="510"/>
      <c r="K12" s="510"/>
      <c r="L12" s="510"/>
      <c r="M12" s="510"/>
      <c r="N12" s="510"/>
      <c r="O12" s="510"/>
      <c r="P12" s="510"/>
      <c r="Q12" s="510"/>
      <c r="R12" s="510"/>
      <c r="S12" s="510"/>
      <c r="T12" s="510"/>
      <c r="U12" s="510"/>
      <c r="V12" s="510"/>
      <c r="W12" s="510"/>
      <c r="X12" s="511">
        <f>IF(施設区分!Q13&gt;=70,IF(X10&gt;0,2,0),IF(X10&gt;0,4,0))</f>
        <v>0</v>
      </c>
      <c r="Y12" s="512"/>
      <c r="Z12" s="512"/>
      <c r="AA12" s="512"/>
      <c r="AB12" s="512"/>
      <c r="AC12" s="512"/>
      <c r="AD12" s="512"/>
      <c r="AE12" s="512"/>
      <c r="AF12" s="512"/>
      <c r="AG12" s="513"/>
    </row>
    <row r="14" spans="2:34" x14ac:dyDescent="0.2">
      <c r="B14" s="135" t="s">
        <v>28</v>
      </c>
    </row>
    <row r="15" spans="2:34" x14ac:dyDescent="0.2">
      <c r="C15" s="135" t="s">
        <v>38</v>
      </c>
      <c r="E15" s="135" t="s">
        <v>6</v>
      </c>
    </row>
    <row r="16" spans="2:34" x14ac:dyDescent="0.2">
      <c r="C16" s="135" t="s">
        <v>44</v>
      </c>
      <c r="E16" s="135" t="s">
        <v>531</v>
      </c>
    </row>
    <row r="17" spans="2:34" x14ac:dyDescent="0.2">
      <c r="D17" s="135" t="s">
        <v>45</v>
      </c>
    </row>
    <row r="18" spans="2:34" ht="13.8" thickBot="1" x14ac:dyDescent="0.25"/>
    <row r="19" spans="2:34" ht="30" customHeight="1" x14ac:dyDescent="0.2">
      <c r="B19" s="201" t="s">
        <v>206</v>
      </c>
      <c r="C19" s="202"/>
      <c r="D19" s="202"/>
      <c r="E19" s="202"/>
      <c r="F19" s="202"/>
      <c r="G19" s="202"/>
      <c r="H19" s="202"/>
      <c r="I19" s="202"/>
      <c r="J19" s="202"/>
      <c r="K19" s="202"/>
      <c r="L19" s="202"/>
      <c r="M19" s="202"/>
      <c r="N19" s="202"/>
      <c r="O19" s="202"/>
      <c r="P19" s="202"/>
      <c r="Q19" s="202"/>
      <c r="R19" s="202"/>
      <c r="S19" s="202"/>
      <c r="T19" s="202"/>
      <c r="U19" s="202"/>
      <c r="V19" s="203"/>
      <c r="W19" s="203"/>
      <c r="X19" s="203"/>
      <c r="Y19" s="203"/>
      <c r="Z19" s="203"/>
      <c r="AA19" s="203"/>
      <c r="AB19" s="203"/>
      <c r="AC19" s="203"/>
      <c r="AD19" s="203"/>
      <c r="AE19" s="203"/>
      <c r="AF19" s="203"/>
      <c r="AG19" s="204"/>
      <c r="AH19" s="205"/>
    </row>
    <row r="20" spans="2:34" ht="30" customHeight="1" thickBot="1" x14ac:dyDescent="0.25">
      <c r="B20" s="206"/>
      <c r="C20" s="207" t="s">
        <v>144</v>
      </c>
      <c r="D20" s="207"/>
      <c r="E20" s="207" t="s">
        <v>212</v>
      </c>
      <c r="F20" s="207"/>
      <c r="G20" s="207"/>
      <c r="H20" s="207"/>
      <c r="I20" s="207"/>
      <c r="J20" s="207"/>
      <c r="K20" s="207"/>
      <c r="L20" s="207"/>
      <c r="M20" s="207"/>
      <c r="N20" s="207"/>
      <c r="O20" s="207"/>
      <c r="P20" s="207"/>
      <c r="Q20" s="207"/>
      <c r="R20" s="207"/>
      <c r="S20" s="207"/>
      <c r="T20" s="207"/>
      <c r="U20" s="207"/>
      <c r="V20" s="208"/>
      <c r="W20" s="208"/>
      <c r="X20" s="208"/>
      <c r="Y20" s="208"/>
      <c r="Z20" s="208"/>
      <c r="AA20" s="208"/>
      <c r="AB20" s="208"/>
      <c r="AC20" s="208"/>
      <c r="AD20" s="208"/>
      <c r="AE20" s="208"/>
      <c r="AF20" s="208"/>
      <c r="AG20" s="209"/>
      <c r="AH20" s="205"/>
    </row>
    <row r="27" spans="2:34" x14ac:dyDescent="0.2">
      <c r="V27" s="195"/>
      <c r="W27" s="195"/>
      <c r="X27" s="195"/>
      <c r="Y27" s="195"/>
      <c r="Z27" s="195"/>
      <c r="AA27" s="195"/>
      <c r="AB27" s="195"/>
      <c r="AC27" s="195"/>
      <c r="AD27" s="195"/>
      <c r="AE27" s="195"/>
      <c r="AF27" s="195"/>
    </row>
    <row r="28" spans="2:34" x14ac:dyDescent="0.2">
      <c r="V28" s="195"/>
      <c r="W28" s="195"/>
      <c r="X28" s="195"/>
      <c r="Y28" s="195"/>
      <c r="Z28" s="195"/>
      <c r="AA28" s="195"/>
      <c r="AB28" s="195"/>
      <c r="AC28" s="195"/>
      <c r="AD28" s="195"/>
      <c r="AE28" s="195"/>
      <c r="AF28" s="195"/>
    </row>
    <row r="29" spans="2:34" x14ac:dyDescent="0.2">
      <c r="V29" s="195"/>
      <c r="W29" s="195"/>
      <c r="X29" s="195"/>
      <c r="Y29" s="195"/>
      <c r="Z29" s="195"/>
      <c r="AA29" s="195"/>
      <c r="AB29" s="195"/>
      <c r="AC29" s="195"/>
      <c r="AD29" s="195"/>
      <c r="AE29" s="195"/>
      <c r="AF29" s="195"/>
    </row>
    <row r="30" spans="2:34" x14ac:dyDescent="0.2">
      <c r="V30" s="195"/>
      <c r="W30" s="195"/>
      <c r="X30" s="195"/>
      <c r="Y30" s="195" t="s">
        <v>31</v>
      </c>
      <c r="Z30" s="195" t="s">
        <v>32</v>
      </c>
      <c r="AA30" s="195"/>
      <c r="AB30" s="195"/>
      <c r="AC30" s="195"/>
      <c r="AD30" s="195"/>
      <c r="AE30" s="195"/>
      <c r="AF30" s="195"/>
    </row>
    <row r="31" spans="2:34" x14ac:dyDescent="0.2">
      <c r="V31" s="195"/>
      <c r="W31" s="195"/>
      <c r="X31" s="195"/>
      <c r="Y31" s="195"/>
      <c r="Z31" s="195"/>
      <c r="AA31" s="195"/>
      <c r="AB31" s="195"/>
      <c r="AC31" s="195"/>
      <c r="AD31" s="195"/>
      <c r="AE31" s="195"/>
      <c r="AF31" s="195"/>
    </row>
  </sheetData>
  <sheetProtection algorithmName="SHA-512" hashValue="n6zaQlpoIjG6pHFwyyXxlGFDL7gN0yH/GSloISFsOL0av3x/6jxj05Aw4OtcN4Wl0jXLY4GrrHKFYylka6yvzA==" saltValue="TIhuaNBl92YnHZH2jiYaMg==" spinCount="100000" sheet="1" selectLockedCells="1"/>
  <mergeCells count="9">
    <mergeCell ref="B2:M4"/>
    <mergeCell ref="B10:W10"/>
    <mergeCell ref="B6:AG7"/>
    <mergeCell ref="B12:W12"/>
    <mergeCell ref="X11:AG11"/>
    <mergeCell ref="B11:W11"/>
    <mergeCell ref="AE10:AG10"/>
    <mergeCell ref="X10:AD10"/>
    <mergeCell ref="X12:AG12"/>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F11"/>
  <sheetViews>
    <sheetView view="pageBreakPreview" zoomScaleNormal="100" zoomScaleSheetLayoutView="100" workbookViewId="0">
      <selection activeCell="B7" sqref="B7"/>
    </sheetView>
  </sheetViews>
  <sheetFormatPr defaultRowHeight="13.2" x14ac:dyDescent="0.2"/>
  <cols>
    <col min="1" max="1" width="4.6640625" style="16" customWidth="1"/>
    <col min="2" max="2" width="19.77734375" customWidth="1"/>
    <col min="3" max="3" width="4.44140625" customWidth="1"/>
    <col min="4" max="4" width="19.77734375" customWidth="1"/>
    <col min="5" max="5" width="32" customWidth="1"/>
    <col min="6" max="6" width="17.33203125" customWidth="1"/>
    <col min="13" max="13" width="13.77734375" customWidth="1"/>
    <col min="14" max="14" width="8.88671875" customWidth="1"/>
  </cols>
  <sheetData>
    <row r="1" spans="1:6" ht="22.95" customHeight="1" x14ac:dyDescent="0.2">
      <c r="B1" s="82" t="s">
        <v>343</v>
      </c>
      <c r="C1" s="24"/>
      <c r="D1" s="24"/>
    </row>
    <row r="2" spans="1:6" ht="21" customHeight="1" x14ac:dyDescent="0.2">
      <c r="B2" s="82" t="s">
        <v>118</v>
      </c>
      <c r="C2" s="25"/>
      <c r="D2" s="25"/>
    </row>
    <row r="3" spans="1:6" ht="37.200000000000003" customHeight="1" x14ac:dyDescent="0.2">
      <c r="B3" s="1"/>
      <c r="C3" s="1"/>
      <c r="D3" s="1"/>
    </row>
    <row r="4" spans="1:6" s="87" customFormat="1" ht="18" customHeight="1" x14ac:dyDescent="0.2">
      <c r="A4" s="534" t="s">
        <v>344</v>
      </c>
      <c r="B4" s="534"/>
      <c r="C4" s="534"/>
      <c r="D4" s="534"/>
      <c r="E4" s="534"/>
      <c r="F4" s="534"/>
    </row>
    <row r="5" spans="1:6" s="87" customFormat="1" ht="18" customHeight="1" thickBot="1" x14ac:dyDescent="0.25">
      <c r="A5" s="743"/>
      <c r="B5" s="743"/>
      <c r="C5" s="743"/>
      <c r="D5" s="743"/>
      <c r="E5" s="743"/>
      <c r="F5" s="743"/>
    </row>
    <row r="6" spans="1:6" ht="36" customHeight="1" thickBot="1" x14ac:dyDescent="0.25">
      <c r="A6" s="58" t="s">
        <v>62</v>
      </c>
      <c r="B6" s="760" t="s">
        <v>119</v>
      </c>
      <c r="C6" s="761"/>
      <c r="D6" s="762"/>
      <c r="E6" s="59" t="s">
        <v>120</v>
      </c>
      <c r="F6" s="171" t="s">
        <v>121</v>
      </c>
    </row>
    <row r="7" spans="1:6" ht="94.95" customHeight="1" thickTop="1" x14ac:dyDescent="0.2">
      <c r="A7" s="17">
        <v>1</v>
      </c>
      <c r="B7" s="43"/>
      <c r="C7" s="15" t="s">
        <v>345</v>
      </c>
      <c r="D7" s="43"/>
      <c r="E7" s="36"/>
      <c r="F7" s="172"/>
    </row>
    <row r="8" spans="1:6" ht="94.95" customHeight="1" x14ac:dyDescent="0.2">
      <c r="A8" s="18">
        <v>2</v>
      </c>
      <c r="B8" s="21"/>
      <c r="C8" s="10" t="s">
        <v>345</v>
      </c>
      <c r="D8" s="21"/>
      <c r="E8" s="37"/>
      <c r="F8" s="173"/>
    </row>
    <row r="9" spans="1:6" ht="94.95" customHeight="1" thickBot="1" x14ac:dyDescent="0.25">
      <c r="A9" s="26">
        <v>3</v>
      </c>
      <c r="B9" s="136"/>
      <c r="C9" s="22" t="s">
        <v>345</v>
      </c>
      <c r="D9" s="136"/>
      <c r="E9" s="174"/>
      <c r="F9" s="175"/>
    </row>
    <row r="10" spans="1:6" ht="18" customHeight="1" x14ac:dyDescent="0.2">
      <c r="A10" s="19"/>
      <c r="B10" s="1"/>
      <c r="C10" s="1"/>
      <c r="D10" s="1"/>
      <c r="E10" s="1"/>
      <c r="F10" s="1"/>
    </row>
    <row r="11" spans="1:6" x14ac:dyDescent="0.2">
      <c r="A11" s="19"/>
      <c r="B11" s="1"/>
      <c r="C11" s="1"/>
      <c r="D11" s="1"/>
      <c r="E11" s="1"/>
      <c r="F11" s="1"/>
    </row>
  </sheetData>
  <mergeCells count="2">
    <mergeCell ref="B6:D6"/>
    <mergeCell ref="A4:F5"/>
  </mergeCells>
  <phoneticPr fontId="2"/>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sheetPr>
  <dimension ref="B1:AZ31"/>
  <sheetViews>
    <sheetView showGridLines="0" view="pageBreakPreview" zoomScaleNormal="100" zoomScaleSheetLayoutView="100" workbookViewId="0"/>
  </sheetViews>
  <sheetFormatPr defaultColWidth="9" defaultRowHeight="13.2" x14ac:dyDescent="0.2"/>
  <cols>
    <col min="1" max="22" width="2.44140625" style="135" customWidth="1"/>
    <col min="23" max="23" width="6.6640625" style="135" customWidth="1"/>
    <col min="24" max="28" width="2.44140625" style="135" customWidth="1"/>
    <col min="29" max="29" width="4.109375" style="135" customWidth="1"/>
    <col min="30" max="35" width="2.44140625" style="135" customWidth="1"/>
    <col min="36" max="16384" width="9" style="135"/>
  </cols>
  <sheetData>
    <row r="1" spans="2:52" ht="13.8" thickBot="1" x14ac:dyDescent="0.25"/>
    <row r="2" spans="2:52" ht="15" customHeight="1" x14ac:dyDescent="0.2">
      <c r="B2" s="545" t="s">
        <v>600</v>
      </c>
      <c r="C2" s="449"/>
      <c r="D2" s="449"/>
      <c r="E2" s="449"/>
      <c r="F2" s="449"/>
      <c r="G2" s="449"/>
      <c r="H2" s="449"/>
      <c r="I2" s="449"/>
      <c r="J2" s="449"/>
      <c r="K2" s="449"/>
      <c r="L2" s="449"/>
      <c r="M2" s="450"/>
      <c r="S2" s="189" t="s">
        <v>480</v>
      </c>
      <c r="T2" s="190"/>
      <c r="U2" s="190"/>
      <c r="V2" s="190"/>
      <c r="W2" s="190"/>
      <c r="X2" s="190"/>
      <c r="Y2" s="190"/>
      <c r="Z2" s="190"/>
      <c r="AA2" s="190"/>
      <c r="AB2" s="190"/>
      <c r="AC2" s="190"/>
      <c r="AD2" s="190"/>
      <c r="AE2" s="190"/>
      <c r="AF2" s="190"/>
      <c r="AG2" s="191"/>
    </row>
    <row r="3" spans="2:52" ht="15" customHeight="1" thickBot="1" x14ac:dyDescent="0.25">
      <c r="B3" s="451"/>
      <c r="C3" s="452"/>
      <c r="D3" s="452"/>
      <c r="E3" s="452"/>
      <c r="F3" s="452"/>
      <c r="G3" s="452"/>
      <c r="H3" s="452"/>
      <c r="I3" s="452"/>
      <c r="J3" s="452"/>
      <c r="K3" s="452"/>
      <c r="L3" s="452"/>
      <c r="M3" s="453"/>
      <c r="S3" s="193" t="s">
        <v>601</v>
      </c>
      <c r="T3" s="194"/>
      <c r="U3" s="194"/>
      <c r="V3" s="194"/>
      <c r="W3" s="194"/>
      <c r="X3" s="194"/>
      <c r="Y3" s="194"/>
      <c r="Z3" s="194"/>
      <c r="AA3" s="194"/>
      <c r="AB3" s="194"/>
      <c r="AC3" s="194"/>
      <c r="AD3" s="194"/>
      <c r="AE3" s="194"/>
      <c r="AF3" s="194"/>
      <c r="AG3" s="191"/>
    </row>
    <row r="4" spans="2:52" ht="13.5" customHeight="1" thickBot="1" x14ac:dyDescent="0.25">
      <c r="B4" s="454"/>
      <c r="C4" s="455"/>
      <c r="D4" s="455"/>
      <c r="E4" s="455"/>
      <c r="F4" s="455"/>
      <c r="G4" s="455"/>
      <c r="H4" s="455"/>
      <c r="I4" s="455"/>
      <c r="J4" s="455"/>
      <c r="K4" s="455"/>
      <c r="L4" s="455"/>
      <c r="M4" s="456"/>
      <c r="P4" s="317"/>
    </row>
    <row r="5" spans="2:52" x14ac:dyDescent="0.2">
      <c r="P5" s="317"/>
    </row>
    <row r="6" spans="2:52" x14ac:dyDescent="0.2">
      <c r="P6" s="317"/>
    </row>
    <row r="7" spans="2:52" ht="13.5" customHeight="1" x14ac:dyDescent="0.2">
      <c r="B7" s="457" t="s">
        <v>148</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192"/>
    </row>
    <row r="8" spans="2:52" ht="13.5" customHeight="1" x14ac:dyDescent="0.2">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192"/>
    </row>
    <row r="10" spans="2:52" ht="13.8" thickBot="1" x14ac:dyDescent="0.25">
      <c r="B10" s="135" t="s">
        <v>532</v>
      </c>
      <c r="AZ10" s="135" t="s">
        <v>31</v>
      </c>
    </row>
    <row r="11" spans="2:52" ht="96.6" customHeight="1" thickTop="1" thickBot="1" x14ac:dyDescent="0.25">
      <c r="B11" s="524" t="s">
        <v>1</v>
      </c>
      <c r="C11" s="525"/>
      <c r="D11" s="526" t="s">
        <v>280</v>
      </c>
      <c r="E11" s="526"/>
      <c r="F11" s="526"/>
      <c r="G11" s="526"/>
      <c r="H11" s="526"/>
      <c r="I11" s="526"/>
      <c r="J11" s="526"/>
      <c r="K11" s="526"/>
      <c r="L11" s="526"/>
      <c r="M11" s="526"/>
      <c r="N11" s="526"/>
      <c r="O11" s="526"/>
      <c r="P11" s="526"/>
      <c r="Q11" s="526"/>
      <c r="R11" s="526"/>
      <c r="S11" s="526"/>
      <c r="T11" s="526"/>
      <c r="U11" s="526"/>
      <c r="V11" s="526"/>
      <c r="W11" s="527"/>
      <c r="X11" s="626"/>
      <c r="Y11" s="627"/>
      <c r="Z11" s="627"/>
      <c r="AA11" s="627"/>
      <c r="AB11" s="627"/>
      <c r="AC11" s="627"/>
      <c r="AD11" s="673"/>
      <c r="AE11" s="703" t="s">
        <v>33</v>
      </c>
      <c r="AF11" s="703"/>
      <c r="AG11" s="704"/>
      <c r="AH11" s="319"/>
    </row>
    <row r="12" spans="2:52" ht="96" customHeight="1" thickTop="1" thickBot="1" x14ac:dyDescent="0.25">
      <c r="B12" s="537" t="s">
        <v>2</v>
      </c>
      <c r="C12" s="538"/>
      <c r="D12" s="768" t="s">
        <v>281</v>
      </c>
      <c r="E12" s="768"/>
      <c r="F12" s="768"/>
      <c r="G12" s="768"/>
      <c r="H12" s="768"/>
      <c r="I12" s="768"/>
      <c r="J12" s="768"/>
      <c r="K12" s="768"/>
      <c r="L12" s="768"/>
      <c r="M12" s="768"/>
      <c r="N12" s="768"/>
      <c r="O12" s="768"/>
      <c r="P12" s="768"/>
      <c r="Q12" s="768"/>
      <c r="R12" s="768"/>
      <c r="S12" s="768"/>
      <c r="T12" s="768"/>
      <c r="U12" s="768"/>
      <c r="V12" s="768"/>
      <c r="W12" s="769"/>
      <c r="X12" s="626"/>
      <c r="Y12" s="627"/>
      <c r="Z12" s="627"/>
      <c r="AA12" s="627"/>
      <c r="AB12" s="627"/>
      <c r="AC12" s="627"/>
      <c r="AD12" s="673"/>
      <c r="AE12" s="703" t="s">
        <v>33</v>
      </c>
      <c r="AF12" s="703"/>
      <c r="AG12" s="704"/>
      <c r="AH12" s="319"/>
    </row>
    <row r="13" spans="2:52" ht="40.5" customHeight="1" thickTop="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624" t="str">
        <f>IF(OR(X11&gt;=37,X12&gt;=4),"算定可","算定不可")</f>
        <v>算定不可</v>
      </c>
      <c r="Y13" s="624"/>
      <c r="Z13" s="624"/>
      <c r="AA13" s="624"/>
      <c r="AB13" s="624"/>
      <c r="AC13" s="624"/>
      <c r="AD13" s="624"/>
      <c r="AE13" s="766"/>
      <c r="AF13" s="766"/>
      <c r="AG13" s="767"/>
    </row>
    <row r="14" spans="2:52"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IF(施設区分!Q13&gt;=70,IF(X11&gt;=37,5,IF(X12&gt;=9,5,IF(X12&gt;=4,2,))),IF(X11&gt;=37,10,IF(X12&gt;=9,10,IF(X12&gt;=4,4,IF(X12&gt;=1,0,0)))))</f>
        <v>0</v>
      </c>
      <c r="Y14" s="512"/>
      <c r="Z14" s="512"/>
      <c r="AA14" s="512"/>
      <c r="AB14" s="512"/>
      <c r="AC14" s="512"/>
      <c r="AD14" s="512"/>
      <c r="AE14" s="512"/>
      <c r="AF14" s="512"/>
      <c r="AG14" s="513"/>
    </row>
    <row r="16" spans="2:52" x14ac:dyDescent="0.2">
      <c r="B16" s="135" t="s">
        <v>28</v>
      </c>
    </row>
    <row r="17" spans="2:34" x14ac:dyDescent="0.2">
      <c r="C17" s="135" t="s">
        <v>0</v>
      </c>
      <c r="E17" s="135" t="s">
        <v>147</v>
      </c>
    </row>
    <row r="18" spans="2:34" ht="13.8" thickBot="1" x14ac:dyDescent="0.25"/>
    <row r="19" spans="2:34" ht="30" customHeight="1" x14ac:dyDescent="0.2">
      <c r="B19" s="201" t="s">
        <v>206</v>
      </c>
      <c r="C19" s="202"/>
      <c r="D19" s="202"/>
      <c r="E19" s="202"/>
      <c r="F19" s="202"/>
      <c r="G19" s="202"/>
      <c r="H19" s="202"/>
      <c r="I19" s="202"/>
      <c r="J19" s="202"/>
      <c r="K19" s="202"/>
      <c r="L19" s="202"/>
      <c r="M19" s="202"/>
      <c r="N19" s="202"/>
      <c r="O19" s="202"/>
      <c r="P19" s="202"/>
      <c r="Q19" s="202"/>
      <c r="R19" s="202"/>
      <c r="S19" s="202"/>
      <c r="T19" s="202"/>
      <c r="U19" s="202"/>
      <c r="V19" s="203"/>
      <c r="W19" s="203"/>
      <c r="X19" s="203"/>
      <c r="Y19" s="203"/>
      <c r="Z19" s="203"/>
      <c r="AA19" s="203"/>
      <c r="AB19" s="203"/>
      <c r="AC19" s="203"/>
      <c r="AD19" s="203"/>
      <c r="AE19" s="203"/>
      <c r="AF19" s="203"/>
      <c r="AG19" s="204"/>
      <c r="AH19" s="205"/>
    </row>
    <row r="20" spans="2:34" ht="30" customHeight="1" thickBot="1" x14ac:dyDescent="0.25">
      <c r="B20" s="763" t="s">
        <v>238</v>
      </c>
      <c r="C20" s="764"/>
      <c r="D20" s="764"/>
      <c r="E20" s="764"/>
      <c r="F20" s="764"/>
      <c r="G20" s="764"/>
      <c r="H20" s="764"/>
      <c r="I20" s="764"/>
      <c r="J20" s="764"/>
      <c r="K20" s="764"/>
      <c r="L20" s="764"/>
      <c r="M20" s="764"/>
      <c r="N20" s="764"/>
      <c r="O20" s="764"/>
      <c r="P20" s="764"/>
      <c r="Q20" s="764"/>
      <c r="R20" s="764"/>
      <c r="S20" s="764"/>
      <c r="T20" s="764"/>
      <c r="U20" s="764"/>
      <c r="V20" s="764"/>
      <c r="W20" s="764"/>
      <c r="X20" s="764"/>
      <c r="Y20" s="764"/>
      <c r="Z20" s="764"/>
      <c r="AA20" s="764"/>
      <c r="AB20" s="764"/>
      <c r="AC20" s="764"/>
      <c r="AD20" s="764"/>
      <c r="AE20" s="764"/>
      <c r="AF20" s="764"/>
      <c r="AG20" s="765"/>
      <c r="AH20" s="205"/>
    </row>
    <row r="28" spans="2:34" x14ac:dyDescent="0.2">
      <c r="W28" s="195"/>
      <c r="X28" s="195"/>
      <c r="Y28" s="195"/>
      <c r="Z28" s="195"/>
      <c r="AA28" s="195"/>
      <c r="AB28" s="195"/>
      <c r="AC28" s="195"/>
      <c r="AD28" s="195"/>
      <c r="AE28" s="195"/>
      <c r="AF28" s="195"/>
      <c r="AG28" s="195"/>
    </row>
    <row r="29" spans="2:34" x14ac:dyDescent="0.2">
      <c r="W29" s="195"/>
      <c r="X29" s="195"/>
      <c r="Y29" s="195" t="s">
        <v>34</v>
      </c>
      <c r="Z29" s="195" t="s">
        <v>35</v>
      </c>
      <c r="AA29" s="195"/>
      <c r="AB29" s="195"/>
      <c r="AC29" s="195"/>
      <c r="AD29" s="195"/>
      <c r="AE29" s="195"/>
      <c r="AF29" s="195"/>
      <c r="AG29" s="195"/>
    </row>
    <row r="30" spans="2:34" x14ac:dyDescent="0.2">
      <c r="W30" s="195"/>
      <c r="X30" s="195"/>
      <c r="Y30" s="195" t="s">
        <v>31</v>
      </c>
      <c r="Z30" s="195" t="s">
        <v>32</v>
      </c>
      <c r="AA30" s="195"/>
      <c r="AB30" s="195"/>
      <c r="AC30" s="195"/>
      <c r="AD30" s="195"/>
      <c r="AE30" s="195"/>
      <c r="AF30" s="195"/>
      <c r="AG30" s="195"/>
    </row>
    <row r="31" spans="2:34" x14ac:dyDescent="0.2">
      <c r="W31" s="195"/>
      <c r="X31" s="195"/>
      <c r="Y31" s="195"/>
      <c r="Z31" s="195"/>
      <c r="AA31" s="195"/>
      <c r="AB31" s="195"/>
      <c r="AC31" s="195"/>
      <c r="AD31" s="195"/>
      <c r="AE31" s="195"/>
      <c r="AF31" s="195"/>
      <c r="AG31" s="195"/>
    </row>
  </sheetData>
  <sheetProtection algorithmName="SHA-512" hashValue="MZPcnjTvQrq52SlnW9ytP/d9Bu1TMCGCijherhselJf46IBvNH+j/VoYk6wMEwPf+Ib1J8bZBWDcXaL26c5aow==" saltValue="Yp3D+AIMkHz23OenG9DNrg==" spinCount="100000" sheet="1" selectLockedCells="1"/>
  <mergeCells count="15">
    <mergeCell ref="B20:AG20"/>
    <mergeCell ref="AE12:AG12"/>
    <mergeCell ref="B13:W13"/>
    <mergeCell ref="X13:AG13"/>
    <mergeCell ref="B2:M4"/>
    <mergeCell ref="B14:W14"/>
    <mergeCell ref="B7:AG8"/>
    <mergeCell ref="B11:C11"/>
    <mergeCell ref="D11:W11"/>
    <mergeCell ref="AE11:AG11"/>
    <mergeCell ref="X14:AG14"/>
    <mergeCell ref="X11:AD11"/>
    <mergeCell ref="B12:C12"/>
    <mergeCell ref="D12:W12"/>
    <mergeCell ref="X12:AD12"/>
  </mergeCells>
  <phoneticPr fontId="2"/>
  <dataValidations count="1">
    <dataValidation type="list" allowBlank="1" showInputMessage="1" showErrorMessage="1" sqref="AH11" xr:uid="{00000000-0002-0000-2A00-000000000000}">
      <formula1>$Y$29:$Z$29</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2:AB42"/>
  <sheetViews>
    <sheetView view="pageBreakPreview" zoomScale="85" zoomScaleNormal="100" zoomScaleSheetLayoutView="85" workbookViewId="0">
      <selection activeCell="D29" sqref="D29"/>
    </sheetView>
  </sheetViews>
  <sheetFormatPr defaultRowHeight="13.2" x14ac:dyDescent="0.2"/>
  <cols>
    <col min="1" max="1" width="4.44140625" customWidth="1"/>
    <col min="2" max="2" width="22" customWidth="1"/>
    <col min="3" max="3" width="22.21875" customWidth="1"/>
    <col min="4" max="4" width="17.6640625" customWidth="1"/>
    <col min="5" max="5" width="39.6640625" customWidth="1"/>
    <col min="6" max="6" width="12.6640625" customWidth="1"/>
    <col min="7" max="7" width="11.109375" style="8" customWidth="1"/>
    <col min="10" max="10" width="9" customWidth="1"/>
  </cols>
  <sheetData>
    <row r="2" spans="1:10" s="1" customFormat="1" ht="14.4" x14ac:dyDescent="0.2">
      <c r="A2" s="8"/>
      <c r="B2" s="80" t="s">
        <v>338</v>
      </c>
      <c r="C2" s="14"/>
      <c r="D2" s="14"/>
      <c r="E2" s="14"/>
      <c r="G2" s="8"/>
    </row>
    <row r="3" spans="1:10" s="1" customFormat="1" ht="17.399999999999999" customHeight="1" x14ac:dyDescent="0.2">
      <c r="A3" s="8"/>
      <c r="B3" s="7" t="s">
        <v>128</v>
      </c>
      <c r="C3" s="11"/>
      <c r="D3" s="11"/>
      <c r="E3" s="11"/>
      <c r="G3" s="8"/>
    </row>
    <row r="4" spans="1:10" s="1" customFormat="1" ht="27" customHeight="1" thickBot="1" x14ac:dyDescent="0.25">
      <c r="A4" s="93" t="s">
        <v>150</v>
      </c>
      <c r="G4" s="8"/>
    </row>
    <row r="5" spans="1:10" s="1" customFormat="1" ht="27" customHeight="1" thickBot="1" x14ac:dyDescent="0.25">
      <c r="A5" s="8"/>
      <c r="B5" s="770" t="s">
        <v>14</v>
      </c>
      <c r="C5" s="159" t="s">
        <v>204</v>
      </c>
      <c r="D5" s="8"/>
      <c r="G5" s="8"/>
    </row>
    <row r="6" spans="1:10" s="1" customFormat="1" ht="27" customHeight="1" thickTop="1" thickBot="1" x14ac:dyDescent="0.25">
      <c r="A6" s="8"/>
      <c r="B6" s="771"/>
      <c r="C6" s="160">
        <f>SUM(C9:C20)</f>
        <v>0</v>
      </c>
      <c r="D6" s="8"/>
      <c r="G6" s="8"/>
    </row>
    <row r="7" spans="1:10" s="1" customFormat="1" ht="27" customHeight="1" thickBot="1" x14ac:dyDescent="0.25">
      <c r="A7" s="66" t="s">
        <v>165</v>
      </c>
      <c r="G7" s="8"/>
    </row>
    <row r="8" spans="1:10" s="1" customFormat="1" ht="27" customHeight="1" x14ac:dyDescent="0.2">
      <c r="A8" s="144" t="s">
        <v>62</v>
      </c>
      <c r="B8" s="145" t="s">
        <v>151</v>
      </c>
      <c r="C8" s="145" t="s">
        <v>204</v>
      </c>
      <c r="D8" s="145" t="s">
        <v>164</v>
      </c>
      <c r="E8" s="143" t="s">
        <v>130</v>
      </c>
      <c r="F8" s="8"/>
      <c r="G8" s="8"/>
      <c r="J8" s="103" t="s">
        <v>137</v>
      </c>
    </row>
    <row r="9" spans="1:10" s="1" customFormat="1" ht="27" customHeight="1" x14ac:dyDescent="0.2">
      <c r="A9" s="13">
        <v>1</v>
      </c>
      <c r="B9" s="10" t="s">
        <v>152</v>
      </c>
      <c r="C9" s="163"/>
      <c r="D9" s="163"/>
      <c r="E9" s="778"/>
      <c r="F9" s="8"/>
      <c r="G9" s="8"/>
    </row>
    <row r="10" spans="1:10" s="1" customFormat="1" ht="27" customHeight="1" x14ac:dyDescent="0.2">
      <c r="A10" s="13">
        <v>2</v>
      </c>
      <c r="B10" s="10" t="s">
        <v>153</v>
      </c>
      <c r="C10" s="163"/>
      <c r="D10" s="163"/>
      <c r="E10" s="779"/>
      <c r="F10" s="8"/>
      <c r="G10" s="8"/>
    </row>
    <row r="11" spans="1:10" s="1" customFormat="1" ht="27" customHeight="1" x14ac:dyDescent="0.2">
      <c r="A11" s="13">
        <v>3</v>
      </c>
      <c r="B11" s="10" t="s">
        <v>154</v>
      </c>
      <c r="C11" s="163"/>
      <c r="D11" s="163"/>
      <c r="E11" s="779"/>
      <c r="F11" s="8"/>
      <c r="G11" s="8"/>
    </row>
    <row r="12" spans="1:10" s="1" customFormat="1" ht="27" customHeight="1" x14ac:dyDescent="0.2">
      <c r="A12" s="13">
        <v>4</v>
      </c>
      <c r="B12" s="10" t="s">
        <v>155</v>
      </c>
      <c r="C12" s="163"/>
      <c r="D12" s="163"/>
      <c r="E12" s="779"/>
      <c r="F12" s="8"/>
      <c r="G12" s="8"/>
    </row>
    <row r="13" spans="1:10" s="1" customFormat="1" ht="27" customHeight="1" x14ac:dyDescent="0.2">
      <c r="A13" s="13">
        <v>5</v>
      </c>
      <c r="B13" s="10" t="s">
        <v>156</v>
      </c>
      <c r="C13" s="163"/>
      <c r="D13" s="163"/>
      <c r="E13" s="779"/>
      <c r="F13" s="8"/>
      <c r="G13" s="8"/>
    </row>
    <row r="14" spans="1:10" s="1" customFormat="1" ht="27" customHeight="1" x14ac:dyDescent="0.2">
      <c r="A14" s="13">
        <v>6</v>
      </c>
      <c r="B14" s="10" t="s">
        <v>157</v>
      </c>
      <c r="C14" s="163"/>
      <c r="D14" s="163"/>
      <c r="E14" s="779"/>
      <c r="F14" s="8"/>
      <c r="G14" s="8"/>
    </row>
    <row r="15" spans="1:10" s="1" customFormat="1" ht="27" customHeight="1" x14ac:dyDescent="0.2">
      <c r="A15" s="13">
        <v>7</v>
      </c>
      <c r="B15" s="10" t="s">
        <v>158</v>
      </c>
      <c r="C15" s="163"/>
      <c r="D15" s="163"/>
      <c r="E15" s="779"/>
      <c r="F15" s="8"/>
      <c r="G15" s="8"/>
    </row>
    <row r="16" spans="1:10" s="1" customFormat="1" ht="27" customHeight="1" x14ac:dyDescent="0.2">
      <c r="A16" s="13">
        <v>8</v>
      </c>
      <c r="B16" s="10" t="s">
        <v>159</v>
      </c>
      <c r="C16" s="163"/>
      <c r="D16" s="163"/>
      <c r="E16" s="779"/>
      <c r="F16" s="8"/>
      <c r="G16" s="8"/>
    </row>
    <row r="17" spans="1:28" s="1" customFormat="1" ht="27" customHeight="1" x14ac:dyDescent="0.2">
      <c r="A17" s="13">
        <v>9</v>
      </c>
      <c r="B17" s="10" t="s">
        <v>160</v>
      </c>
      <c r="C17" s="163"/>
      <c r="D17" s="163"/>
      <c r="E17" s="779"/>
      <c r="F17" s="8"/>
      <c r="G17" s="8"/>
    </row>
    <row r="18" spans="1:28" s="1" customFormat="1" ht="27" customHeight="1" x14ac:dyDescent="0.2">
      <c r="A18" s="13">
        <v>10</v>
      </c>
      <c r="B18" s="10" t="s">
        <v>161</v>
      </c>
      <c r="C18" s="163"/>
      <c r="D18" s="163"/>
      <c r="E18" s="779"/>
      <c r="F18" s="8"/>
      <c r="G18" s="8"/>
    </row>
    <row r="19" spans="1:28" s="1" customFormat="1" ht="27" customHeight="1" x14ac:dyDescent="0.2">
      <c r="A19" s="13">
        <v>11</v>
      </c>
      <c r="B19" s="10" t="s">
        <v>162</v>
      </c>
      <c r="C19" s="163"/>
      <c r="D19" s="163"/>
      <c r="E19" s="779"/>
      <c r="F19" s="8"/>
      <c r="G19" s="8"/>
    </row>
    <row r="20" spans="1:28" s="1" customFormat="1" ht="27" customHeight="1" thickBot="1" x14ac:dyDescent="0.25">
      <c r="A20" s="35">
        <v>12</v>
      </c>
      <c r="B20" s="22" t="s">
        <v>163</v>
      </c>
      <c r="C20" s="164"/>
      <c r="D20" s="164"/>
      <c r="E20" s="780"/>
      <c r="F20" s="8"/>
      <c r="G20" s="8"/>
    </row>
    <row r="21" spans="1:28" s="1" customFormat="1" ht="10.199999999999999" customHeight="1" x14ac:dyDescent="0.2">
      <c r="A21" s="8"/>
      <c r="B21" s="8"/>
      <c r="C21" s="8"/>
      <c r="D21" s="8"/>
      <c r="E21" s="8"/>
      <c r="F21" s="8"/>
      <c r="G21" s="8"/>
    </row>
    <row r="22" spans="1:28" s="1" customFormat="1" ht="25.2" customHeight="1" x14ac:dyDescent="0.2">
      <c r="A22" s="93" t="s">
        <v>339</v>
      </c>
      <c r="B22" s="9"/>
      <c r="C22" s="9"/>
      <c r="D22" s="9"/>
      <c r="E22" s="9"/>
      <c r="F22" s="9"/>
      <c r="G22" s="8"/>
    </row>
    <row r="23" spans="1:28" s="1" customFormat="1" ht="12.6" customHeight="1" thickBot="1" x14ac:dyDescent="0.25">
      <c r="A23" s="9"/>
      <c r="B23" s="9"/>
      <c r="C23" s="9"/>
      <c r="D23" s="9"/>
      <c r="E23" s="9"/>
      <c r="F23" s="9"/>
      <c r="G23" s="8"/>
    </row>
    <row r="24" spans="1:28" s="1" customFormat="1" ht="25.2" customHeight="1" thickBot="1" x14ac:dyDescent="0.25">
      <c r="A24" s="9"/>
      <c r="B24" s="772" t="s">
        <v>14</v>
      </c>
      <c r="C24" s="161" t="s">
        <v>166</v>
      </c>
      <c r="D24" s="8"/>
      <c r="E24" s="9"/>
      <c r="F24" s="9"/>
      <c r="G24" s="8"/>
      <c r="X24" s="103"/>
      <c r="Y24" s="103"/>
      <c r="Z24" s="103"/>
      <c r="AA24" s="103"/>
      <c r="AB24" s="103"/>
    </row>
    <row r="25" spans="1:28" s="1" customFormat="1" ht="25.2" customHeight="1" thickTop="1" thickBot="1" x14ac:dyDescent="0.25">
      <c r="A25" s="9"/>
      <c r="B25" s="773"/>
      <c r="C25" s="162">
        <f>COUNTIF(B29:B37,"&lt;&gt;")</f>
        <v>0</v>
      </c>
      <c r="D25" s="8"/>
      <c r="E25" s="9"/>
      <c r="F25" s="9"/>
      <c r="G25" s="8"/>
      <c r="X25" s="103"/>
      <c r="Y25" s="103"/>
      <c r="Z25" s="103"/>
      <c r="AA25" s="103"/>
      <c r="AB25" s="103"/>
    </row>
    <row r="26" spans="1:28" s="1" customFormat="1" ht="13.95" customHeight="1" thickBot="1" x14ac:dyDescent="0.25">
      <c r="A26" s="9"/>
      <c r="B26" s="9"/>
      <c r="C26" s="9"/>
      <c r="D26" s="9"/>
      <c r="E26" s="9"/>
      <c r="F26" s="9"/>
      <c r="G26" s="8"/>
      <c r="X26" s="103"/>
      <c r="Y26" s="103"/>
      <c r="Z26" s="103"/>
      <c r="AA26" s="103"/>
      <c r="AB26" s="103"/>
    </row>
    <row r="27" spans="1:28" s="51" customFormat="1" ht="39" customHeight="1" x14ac:dyDescent="0.2">
      <c r="A27" s="724" t="s">
        <v>62</v>
      </c>
      <c r="B27" s="717" t="s">
        <v>123</v>
      </c>
      <c r="C27" s="776" t="s">
        <v>340</v>
      </c>
      <c r="D27" s="774" t="s">
        <v>129</v>
      </c>
      <c r="E27" s="775"/>
      <c r="F27" s="775"/>
      <c r="G27" s="722" t="s">
        <v>146</v>
      </c>
      <c r="X27" s="126"/>
      <c r="Y27" s="126" t="s">
        <v>131</v>
      </c>
      <c r="Z27" s="126"/>
      <c r="AA27" s="126" t="s">
        <v>138</v>
      </c>
      <c r="AB27" s="126"/>
    </row>
    <row r="28" spans="1:28" s="51" customFormat="1" ht="39.6" customHeight="1" thickBot="1" x14ac:dyDescent="0.25">
      <c r="A28" s="745"/>
      <c r="B28" s="746"/>
      <c r="C28" s="777"/>
      <c r="D28" s="146" t="s">
        <v>149</v>
      </c>
      <c r="E28" s="146" t="s">
        <v>125</v>
      </c>
      <c r="F28" s="65" t="s">
        <v>205</v>
      </c>
      <c r="G28" s="726"/>
      <c r="J28" s="126"/>
      <c r="K28" s="126"/>
      <c r="X28" s="126"/>
      <c r="Y28" s="126" t="s">
        <v>132</v>
      </c>
      <c r="Z28" s="126"/>
      <c r="AA28" s="126" t="s">
        <v>137</v>
      </c>
      <c r="AB28" s="126"/>
    </row>
    <row r="29" spans="1:28" ht="66" customHeight="1" x14ac:dyDescent="0.2">
      <c r="A29" s="13">
        <v>1</v>
      </c>
      <c r="B29" s="165"/>
      <c r="C29" s="44"/>
      <c r="D29" s="39"/>
      <c r="E29" s="38"/>
      <c r="F29" s="44"/>
      <c r="G29" s="28"/>
      <c r="J29" s="120"/>
      <c r="K29" s="127" t="s">
        <v>263</v>
      </c>
      <c r="X29" s="120"/>
      <c r="Y29" s="120" t="s">
        <v>134</v>
      </c>
      <c r="Z29" s="120"/>
      <c r="AA29" s="120"/>
      <c r="AB29" s="120"/>
    </row>
    <row r="30" spans="1:28" ht="66" customHeight="1" x14ac:dyDescent="0.2">
      <c r="A30" s="13">
        <v>2</v>
      </c>
      <c r="B30" s="165"/>
      <c r="C30" s="44"/>
      <c r="D30" s="39"/>
      <c r="E30" s="38"/>
      <c r="F30" s="44"/>
      <c r="G30" s="28"/>
      <c r="J30" s="120"/>
      <c r="K30" s="127" t="s">
        <v>144</v>
      </c>
      <c r="X30" s="120"/>
      <c r="Y30" s="120"/>
      <c r="Z30" s="120"/>
      <c r="AA30" s="120"/>
      <c r="AB30" s="120"/>
    </row>
    <row r="31" spans="1:28" ht="66" customHeight="1" x14ac:dyDescent="0.2">
      <c r="A31" s="13">
        <v>3</v>
      </c>
      <c r="B31" s="165"/>
      <c r="C31" s="44"/>
      <c r="D31" s="39"/>
      <c r="E31" s="38"/>
      <c r="F31" s="44"/>
      <c r="G31" s="28"/>
      <c r="J31" s="120"/>
      <c r="K31" s="127"/>
      <c r="X31" s="120"/>
      <c r="Y31" s="120"/>
      <c r="Z31" s="120"/>
      <c r="AA31" s="120"/>
      <c r="AB31" s="120"/>
    </row>
    <row r="32" spans="1:28" ht="66" customHeight="1" x14ac:dyDescent="0.2">
      <c r="A32" s="13">
        <v>4</v>
      </c>
      <c r="B32" s="165"/>
      <c r="C32" s="44"/>
      <c r="D32" s="39"/>
      <c r="E32" s="38"/>
      <c r="F32" s="44"/>
      <c r="G32" s="28"/>
      <c r="J32" s="120"/>
      <c r="K32" s="127"/>
      <c r="X32" s="120"/>
      <c r="Y32" s="120"/>
      <c r="Z32" s="120"/>
      <c r="AA32" s="120"/>
      <c r="AB32" s="120"/>
    </row>
    <row r="33" spans="1:28" ht="66" customHeight="1" x14ac:dyDescent="0.2">
      <c r="A33" s="13">
        <v>5</v>
      </c>
      <c r="B33" s="165"/>
      <c r="C33" s="44"/>
      <c r="D33" s="39"/>
      <c r="E33" s="38"/>
      <c r="F33" s="44"/>
      <c r="G33" s="28"/>
      <c r="J33" s="120"/>
      <c r="K33" s="127"/>
      <c r="X33" s="120"/>
      <c r="Y33" s="120"/>
      <c r="Z33" s="120"/>
      <c r="AA33" s="120"/>
      <c r="AB33" s="120"/>
    </row>
    <row r="34" spans="1:28" ht="66" customHeight="1" x14ac:dyDescent="0.2">
      <c r="A34" s="13">
        <v>6</v>
      </c>
      <c r="B34" s="165"/>
      <c r="C34" s="44"/>
      <c r="D34" s="39"/>
      <c r="E34" s="38"/>
      <c r="F34" s="44"/>
      <c r="G34" s="28"/>
      <c r="X34" s="120"/>
      <c r="Y34" s="120" t="s">
        <v>135</v>
      </c>
      <c r="Z34" s="120"/>
      <c r="AA34" s="120"/>
      <c r="AB34" s="120"/>
    </row>
    <row r="35" spans="1:28" ht="66" customHeight="1" x14ac:dyDescent="0.2">
      <c r="A35" s="13">
        <v>7</v>
      </c>
      <c r="B35" s="165"/>
      <c r="C35" s="44"/>
      <c r="D35" s="39"/>
      <c r="E35" s="38"/>
      <c r="F35" s="44"/>
      <c r="G35" s="28"/>
      <c r="X35" s="120"/>
      <c r="Y35" s="120" t="s">
        <v>136</v>
      </c>
      <c r="Z35" s="120"/>
      <c r="AA35" s="120"/>
      <c r="AB35" s="120"/>
    </row>
    <row r="36" spans="1:28" ht="66" customHeight="1" x14ac:dyDescent="0.2">
      <c r="A36" s="13">
        <v>8</v>
      </c>
      <c r="B36" s="165"/>
      <c r="C36" s="44"/>
      <c r="D36" s="39"/>
      <c r="E36" s="38"/>
      <c r="F36" s="44"/>
      <c r="G36" s="28"/>
      <c r="X36" s="120"/>
      <c r="Y36" s="120" t="s">
        <v>112</v>
      </c>
      <c r="Z36" s="120"/>
      <c r="AA36" s="120"/>
      <c r="AB36" s="120"/>
    </row>
    <row r="37" spans="1:28" ht="66" customHeight="1" thickBot="1" x14ac:dyDescent="0.25">
      <c r="A37" s="35">
        <v>9</v>
      </c>
      <c r="B37" s="166"/>
      <c r="C37" s="64"/>
      <c r="D37" s="41"/>
      <c r="E37" s="42"/>
      <c r="F37" s="64"/>
      <c r="G37" s="105"/>
      <c r="X37" s="120"/>
      <c r="Y37" s="120"/>
      <c r="Z37" s="120"/>
      <c r="AA37" s="120"/>
      <c r="AB37" s="120"/>
    </row>
    <row r="38" spans="1:28" x14ac:dyDescent="0.2">
      <c r="X38" s="120"/>
      <c r="Y38" s="120"/>
      <c r="Z38" s="120"/>
      <c r="AA38" s="120"/>
      <c r="AB38" s="120"/>
    </row>
    <row r="39" spans="1:28" x14ac:dyDescent="0.2">
      <c r="X39" s="120"/>
      <c r="Y39" s="120"/>
      <c r="Z39" s="120"/>
      <c r="AA39" s="120"/>
      <c r="AB39" s="120"/>
    </row>
    <row r="40" spans="1:28" x14ac:dyDescent="0.2">
      <c r="X40" s="120"/>
      <c r="Y40" s="120"/>
      <c r="Z40" s="120"/>
      <c r="AA40" s="120"/>
      <c r="AB40" s="120"/>
    </row>
    <row r="41" spans="1:28" x14ac:dyDescent="0.2">
      <c r="X41" s="120"/>
      <c r="Y41" s="120"/>
      <c r="Z41" s="120"/>
      <c r="AA41" s="120"/>
      <c r="AB41" s="120"/>
    </row>
    <row r="42" spans="1:28" x14ac:dyDescent="0.2">
      <c r="X42" s="120"/>
      <c r="Y42" s="120"/>
      <c r="Z42" s="120"/>
      <c r="AA42" s="120"/>
      <c r="AB42" s="120"/>
    </row>
  </sheetData>
  <mergeCells count="8">
    <mergeCell ref="G27:G28"/>
    <mergeCell ref="B5:B6"/>
    <mergeCell ref="B24:B25"/>
    <mergeCell ref="A27:A28"/>
    <mergeCell ref="B27:B28"/>
    <mergeCell ref="D27:F27"/>
    <mergeCell ref="C27:C28"/>
    <mergeCell ref="E9:E20"/>
  </mergeCells>
  <phoneticPr fontId="2"/>
  <dataValidations count="4">
    <dataValidation type="list" allowBlank="1" showInputMessage="1" showErrorMessage="1" sqref="F29:F37" xr:uid="{00000000-0002-0000-2B00-000000000000}">
      <formula1>$AA$27:$AA$28</formula1>
    </dataValidation>
    <dataValidation type="list" allowBlank="1" showInputMessage="1" showErrorMessage="1" sqref="G29:G37" xr:uid="{00000000-0002-0000-2B00-000001000000}">
      <formula1>$K$29:$K$29</formula1>
    </dataValidation>
    <dataValidation type="list" allowBlank="1" showInputMessage="1" showErrorMessage="1" sqref="E9:E20" xr:uid="{00000000-0002-0000-2B00-000002000000}">
      <formula1>$J$8</formula1>
    </dataValidation>
    <dataValidation type="list" allowBlank="1" showInputMessage="1" showErrorMessage="1" sqref="C29:C37" xr:uid="{00000000-0002-0000-2B00-000003000000}">
      <formula1>$K$30</formula1>
    </dataValidation>
  </dataValidations>
  <printOptions horizontalCentered="1"/>
  <pageMargins left="0.19685039370078741" right="0.19685039370078741" top="0.59055118110236227" bottom="0.39370078740157483" header="0.19685039370078741" footer="0.19685039370078741"/>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1:AH30"/>
  <sheetViews>
    <sheetView showGridLines="0" view="pageBreakPreview" zoomScaleNormal="100" zoomScaleSheetLayoutView="100" workbookViewId="0">
      <selection activeCell="B1" sqref="B1"/>
    </sheetView>
  </sheetViews>
  <sheetFormatPr defaultColWidth="9" defaultRowHeight="13.2" x14ac:dyDescent="0.2"/>
  <cols>
    <col min="1" max="34" width="2.44140625" style="135" customWidth="1"/>
    <col min="35" max="35" width="4.44140625" style="135" customWidth="1"/>
    <col min="36" max="16384" width="9" style="135"/>
  </cols>
  <sheetData>
    <row r="1" spans="2:34" ht="13.8" thickBot="1" x14ac:dyDescent="0.25"/>
    <row r="2" spans="2:34" ht="15" customHeight="1" x14ac:dyDescent="0.2">
      <c r="B2" s="515" t="s">
        <v>547</v>
      </c>
      <c r="C2" s="516"/>
      <c r="D2" s="516"/>
      <c r="E2" s="516"/>
      <c r="F2" s="516"/>
      <c r="G2" s="516"/>
      <c r="H2" s="516"/>
      <c r="I2" s="516"/>
      <c r="J2" s="516"/>
      <c r="K2" s="516"/>
      <c r="L2" s="517"/>
      <c r="P2" s="316" t="s">
        <v>545</v>
      </c>
      <c r="Q2" s="190"/>
      <c r="R2" s="190"/>
      <c r="S2" s="190"/>
      <c r="T2" s="190"/>
      <c r="U2" s="190"/>
      <c r="V2" s="190"/>
      <c r="W2" s="190"/>
      <c r="X2" s="190"/>
      <c r="Y2" s="190"/>
      <c r="Z2" s="190"/>
      <c r="AA2" s="190"/>
      <c r="AB2" s="190"/>
      <c r="AC2" s="190"/>
      <c r="AD2" s="190"/>
      <c r="AE2" s="190"/>
      <c r="AF2" s="190"/>
      <c r="AG2" s="190"/>
      <c r="AH2" s="191"/>
    </row>
    <row r="3" spans="2:34" ht="15" customHeight="1" thickBot="1" x14ac:dyDescent="0.25">
      <c r="B3" s="518"/>
      <c r="C3" s="519"/>
      <c r="D3" s="519"/>
      <c r="E3" s="519"/>
      <c r="F3" s="519"/>
      <c r="G3" s="519"/>
      <c r="H3" s="519"/>
      <c r="I3" s="519"/>
      <c r="J3" s="519"/>
      <c r="K3" s="519"/>
      <c r="L3" s="520"/>
      <c r="P3" s="193" t="s">
        <v>548</v>
      </c>
      <c r="Q3" s="194"/>
      <c r="R3" s="194"/>
      <c r="S3" s="194"/>
      <c r="T3" s="194"/>
      <c r="U3" s="194"/>
      <c r="V3" s="194"/>
      <c r="W3" s="194"/>
      <c r="X3" s="194"/>
      <c r="Y3" s="194"/>
      <c r="Z3" s="194"/>
      <c r="AA3" s="194"/>
      <c r="AB3" s="194"/>
      <c r="AC3" s="194"/>
      <c r="AD3" s="194"/>
      <c r="AE3" s="194"/>
      <c r="AF3" s="194"/>
      <c r="AG3" s="194"/>
      <c r="AH3" s="191"/>
    </row>
    <row r="4" spans="2:34" ht="13.5" customHeight="1" thickBot="1" x14ac:dyDescent="0.25">
      <c r="B4" s="521"/>
      <c r="C4" s="522"/>
      <c r="D4" s="522"/>
      <c r="E4" s="522"/>
      <c r="F4" s="522"/>
      <c r="G4" s="522"/>
      <c r="H4" s="522"/>
      <c r="I4" s="522"/>
      <c r="J4" s="522"/>
      <c r="K4" s="522"/>
      <c r="L4" s="523"/>
      <c r="P4" s="317"/>
    </row>
    <row r="5" spans="2:34" x14ac:dyDescent="0.2">
      <c r="P5" s="317"/>
    </row>
    <row r="6" spans="2:34" x14ac:dyDescent="0.2">
      <c r="P6" s="317"/>
    </row>
    <row r="7" spans="2:34" ht="13.5" customHeight="1" x14ac:dyDescent="0.2">
      <c r="B7" s="457" t="s">
        <v>348</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192"/>
    </row>
    <row r="8" spans="2:34" ht="13.5" customHeight="1" x14ac:dyDescent="0.2">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192"/>
    </row>
    <row r="10" spans="2:34" x14ac:dyDescent="0.2">
      <c r="B10" s="135" t="s">
        <v>392</v>
      </c>
    </row>
    <row r="11" spans="2:34" ht="13.8" thickBot="1" x14ac:dyDescent="0.25">
      <c r="X11" s="318"/>
      <c r="Y11" s="318"/>
      <c r="Z11" s="318"/>
      <c r="AA11" s="318"/>
      <c r="AB11" s="318"/>
      <c r="AC11" s="318"/>
      <c r="AD11" s="318"/>
      <c r="AE11" s="318"/>
      <c r="AF11" s="318"/>
      <c r="AG11" s="318"/>
    </row>
    <row r="12" spans="2:34" ht="58.5" customHeight="1" x14ac:dyDescent="0.2">
      <c r="B12" s="524" t="s">
        <v>1</v>
      </c>
      <c r="C12" s="525"/>
      <c r="D12" s="526" t="s">
        <v>461</v>
      </c>
      <c r="E12" s="526"/>
      <c r="F12" s="526"/>
      <c r="G12" s="526"/>
      <c r="H12" s="526"/>
      <c r="I12" s="526"/>
      <c r="J12" s="526"/>
      <c r="K12" s="526"/>
      <c r="L12" s="526"/>
      <c r="M12" s="526"/>
      <c r="N12" s="526"/>
      <c r="O12" s="526"/>
      <c r="P12" s="526"/>
      <c r="Q12" s="526"/>
      <c r="R12" s="526"/>
      <c r="S12" s="526"/>
      <c r="T12" s="526"/>
      <c r="U12" s="526"/>
      <c r="V12" s="526"/>
      <c r="W12" s="527"/>
      <c r="X12" s="528">
        <f>'2-2 別添1'!B3</f>
        <v>0</v>
      </c>
      <c r="Y12" s="529"/>
      <c r="Z12" s="529"/>
      <c r="AA12" s="529"/>
      <c r="AB12" s="529"/>
      <c r="AC12" s="529"/>
      <c r="AD12" s="530"/>
      <c r="AE12" s="531" t="s">
        <v>186</v>
      </c>
      <c r="AF12" s="531"/>
      <c r="AG12" s="532"/>
      <c r="AH12" s="319"/>
    </row>
    <row r="13" spans="2:34" ht="40.5" customHeight="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507" t="str">
        <f>IF(X12&gt;0,"算定可","算定不可")</f>
        <v>算定不可</v>
      </c>
      <c r="Y13" s="507"/>
      <c r="Z13" s="507"/>
      <c r="AA13" s="507"/>
      <c r="AB13" s="507"/>
      <c r="AC13" s="507"/>
      <c r="AD13" s="507"/>
      <c r="AE13" s="507"/>
      <c r="AF13" s="507"/>
      <c r="AG13" s="508"/>
    </row>
    <row r="14" spans="2:34"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IF(X13="算定可",2,0)</f>
        <v>0</v>
      </c>
      <c r="Y14" s="512"/>
      <c r="Z14" s="512"/>
      <c r="AA14" s="512"/>
      <c r="AB14" s="512"/>
      <c r="AC14" s="512"/>
      <c r="AD14" s="512"/>
      <c r="AE14" s="512"/>
      <c r="AF14" s="512"/>
      <c r="AG14" s="513"/>
    </row>
    <row r="16" spans="2:34" x14ac:dyDescent="0.2">
      <c r="B16" s="135" t="s">
        <v>28</v>
      </c>
    </row>
    <row r="17" spans="3:34" x14ac:dyDescent="0.2">
      <c r="C17" s="135" t="s">
        <v>0</v>
      </c>
      <c r="E17" s="135" t="s">
        <v>349</v>
      </c>
    </row>
    <row r="18" spans="3:34" x14ac:dyDescent="0.2">
      <c r="C18" s="135" t="s">
        <v>96</v>
      </c>
      <c r="D18" s="514" t="s">
        <v>351</v>
      </c>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4"/>
    </row>
    <row r="19" spans="3:34" x14ac:dyDescent="0.2">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row>
    <row r="20" spans="3:34" x14ac:dyDescent="0.2">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row>
    <row r="21" spans="3:34" x14ac:dyDescent="0.2">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row>
    <row r="29" spans="3:34" x14ac:dyDescent="0.2">
      <c r="Y29" s="195"/>
      <c r="Z29" s="195"/>
      <c r="AA29" s="195"/>
      <c r="AB29" s="195"/>
      <c r="AC29" s="195"/>
      <c r="AD29" s="195"/>
      <c r="AE29" s="195"/>
    </row>
    <row r="30" spans="3:34" x14ac:dyDescent="0.2">
      <c r="Y30" s="195"/>
      <c r="Z30" s="195"/>
      <c r="AA30" s="195"/>
      <c r="AB30" s="195"/>
      <c r="AC30" s="195"/>
      <c r="AD30" s="195"/>
      <c r="AE30" s="195"/>
    </row>
  </sheetData>
  <sheetProtection algorithmName="SHA-512" hashValue="X8j0RWdzAKfRz7CMsLI7Ko3fWB9u7oeRrhRHQQEdNlmGBXbqh6vhdPv0XekN3h4sDbqdDW2iyD1dysYWqYVxAA==" saltValue="s0e0wLojqpZ3MKpZFIZFNw==" spinCount="100000" sheet="1" selectLockedCells="1"/>
  <mergeCells count="11">
    <mergeCell ref="B2:L4"/>
    <mergeCell ref="B7:AG8"/>
    <mergeCell ref="B12:C12"/>
    <mergeCell ref="D12:W12"/>
    <mergeCell ref="X12:AD12"/>
    <mergeCell ref="AE12:AG12"/>
    <mergeCell ref="B13:W13"/>
    <mergeCell ref="X13:AG13"/>
    <mergeCell ref="B14:W14"/>
    <mergeCell ref="X14:AG14"/>
    <mergeCell ref="D18:AH21"/>
  </mergeCells>
  <phoneticPr fontId="2"/>
  <dataValidations count="1">
    <dataValidation type="list" allowBlank="1" showInputMessage="1" showErrorMessage="1" sqref="AH12" xr:uid="{00000000-0002-0000-04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F62"/>
  <sheetViews>
    <sheetView showGridLines="0" view="pageBreakPreview" zoomScaleNormal="100" zoomScaleSheetLayoutView="100" workbookViewId="0">
      <selection activeCell="D10" sqref="D10"/>
    </sheetView>
  </sheetViews>
  <sheetFormatPr defaultRowHeight="13.2" x14ac:dyDescent="0.2"/>
  <cols>
    <col min="1" max="1" width="4.6640625" style="16"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82" t="s">
        <v>297</v>
      </c>
    </row>
    <row r="2" spans="1:32" ht="16.95" customHeight="1" x14ac:dyDescent="0.2">
      <c r="B2" s="81" t="s">
        <v>352</v>
      </c>
    </row>
    <row r="3" spans="1:32" ht="7.95" customHeight="1" thickBot="1" x14ac:dyDescent="0.25">
      <c r="B3" s="121">
        <f>COUNTIF(B5:B54,"*")</f>
        <v>0</v>
      </c>
    </row>
    <row r="4" spans="1:32" ht="31.95" customHeight="1" thickBot="1" x14ac:dyDescent="0.25">
      <c r="A4" s="30" t="s">
        <v>62</v>
      </c>
      <c r="B4" s="31" t="s">
        <v>63</v>
      </c>
      <c r="C4" s="32" t="s">
        <v>346</v>
      </c>
      <c r="D4" s="33" t="s">
        <v>353</v>
      </c>
    </row>
    <row r="5" spans="1:32" ht="25.95" customHeight="1" thickTop="1" x14ac:dyDescent="0.2">
      <c r="A5" s="17">
        <v>1</v>
      </c>
      <c r="B5" s="15"/>
      <c r="C5" s="43"/>
      <c r="D5" s="28"/>
    </row>
    <row r="6" spans="1:32" ht="25.95" customHeight="1" x14ac:dyDescent="0.2">
      <c r="A6" s="18">
        <v>2</v>
      </c>
      <c r="B6" s="10"/>
      <c r="C6" s="21"/>
      <c r="D6" s="29"/>
      <c r="AF6" t="s">
        <v>354</v>
      </c>
    </row>
    <row r="7" spans="1:32" ht="25.95" customHeight="1" x14ac:dyDescent="0.2">
      <c r="A7" s="18">
        <v>3</v>
      </c>
      <c r="B7" s="10"/>
      <c r="C7" s="21"/>
      <c r="D7" s="29"/>
      <c r="AF7" t="s">
        <v>355</v>
      </c>
    </row>
    <row r="8" spans="1:32" ht="25.95" customHeight="1" x14ac:dyDescent="0.2">
      <c r="A8" s="18">
        <v>4</v>
      </c>
      <c r="B8" s="10"/>
      <c r="C8" s="21"/>
      <c r="D8" s="29"/>
      <c r="AF8" t="s">
        <v>356</v>
      </c>
    </row>
    <row r="9" spans="1:32" ht="25.95" customHeight="1" x14ac:dyDescent="0.2">
      <c r="A9" s="18">
        <v>5</v>
      </c>
      <c r="B9" s="10"/>
      <c r="C9" s="21"/>
      <c r="D9" s="29"/>
    </row>
    <row r="10" spans="1:32" ht="25.95" customHeight="1" x14ac:dyDescent="0.2">
      <c r="A10" s="18">
        <v>6</v>
      </c>
      <c r="B10" s="10"/>
      <c r="C10" s="21"/>
      <c r="D10" s="29"/>
    </row>
    <row r="11" spans="1:32" ht="25.95" customHeight="1" x14ac:dyDescent="0.2">
      <c r="A11" s="18">
        <v>7</v>
      </c>
      <c r="B11" s="10"/>
      <c r="C11" s="21"/>
      <c r="D11" s="29"/>
    </row>
    <row r="12" spans="1:32" ht="25.95" customHeight="1" x14ac:dyDescent="0.2">
      <c r="A12" s="18">
        <v>8</v>
      </c>
      <c r="B12" s="10"/>
      <c r="C12" s="21"/>
      <c r="D12" s="29"/>
    </row>
    <row r="13" spans="1:32" ht="25.95" customHeight="1" x14ac:dyDescent="0.2">
      <c r="A13" s="18">
        <v>9</v>
      </c>
      <c r="B13" s="10"/>
      <c r="C13" s="21"/>
      <c r="D13" s="29"/>
    </row>
    <row r="14" spans="1:32" ht="25.95" customHeight="1" x14ac:dyDescent="0.2">
      <c r="A14" s="18">
        <v>10</v>
      </c>
      <c r="B14" s="10"/>
      <c r="C14" s="21"/>
      <c r="D14" s="29"/>
    </row>
    <row r="15" spans="1:32" ht="25.95" customHeight="1" x14ac:dyDescent="0.2">
      <c r="A15" s="18">
        <v>11</v>
      </c>
      <c r="B15" s="10"/>
      <c r="C15" s="21"/>
      <c r="D15" s="29"/>
    </row>
    <row r="16" spans="1:32" ht="25.95" customHeight="1" x14ac:dyDescent="0.2">
      <c r="A16" s="18">
        <v>12</v>
      </c>
      <c r="B16" s="10"/>
      <c r="C16" s="21"/>
      <c r="D16" s="29"/>
    </row>
    <row r="17" spans="1:4" ht="25.95" customHeight="1" x14ac:dyDescent="0.2">
      <c r="A17" s="18">
        <v>13</v>
      </c>
      <c r="B17" s="10"/>
      <c r="C17" s="21"/>
      <c r="D17" s="29"/>
    </row>
    <row r="18" spans="1:4" ht="25.95" customHeight="1" x14ac:dyDescent="0.2">
      <c r="A18" s="18">
        <v>14</v>
      </c>
      <c r="B18" s="10"/>
      <c r="C18" s="21"/>
      <c r="D18" s="29"/>
    </row>
    <row r="19" spans="1:4" ht="25.95" customHeight="1" x14ac:dyDescent="0.2">
      <c r="A19" s="18">
        <v>15</v>
      </c>
      <c r="B19" s="10"/>
      <c r="C19" s="21"/>
      <c r="D19" s="29"/>
    </row>
    <row r="20" spans="1:4" ht="25.95" customHeight="1" x14ac:dyDescent="0.2">
      <c r="A20" s="18">
        <v>16</v>
      </c>
      <c r="B20" s="10"/>
      <c r="C20" s="21"/>
      <c r="D20" s="29"/>
    </row>
    <row r="21" spans="1:4" ht="25.95" customHeight="1" x14ac:dyDescent="0.2">
      <c r="A21" s="18">
        <v>17</v>
      </c>
      <c r="B21" s="10"/>
      <c r="C21" s="21"/>
      <c r="D21" s="29"/>
    </row>
    <row r="22" spans="1:4" ht="25.95" customHeight="1" x14ac:dyDescent="0.2">
      <c r="A22" s="18">
        <v>18</v>
      </c>
      <c r="B22" s="10"/>
      <c r="C22" s="21"/>
      <c r="D22" s="29"/>
    </row>
    <row r="23" spans="1:4" ht="25.95" customHeight="1" x14ac:dyDescent="0.2">
      <c r="A23" s="18">
        <v>19</v>
      </c>
      <c r="B23" s="10"/>
      <c r="C23" s="21"/>
      <c r="D23" s="29"/>
    </row>
    <row r="24" spans="1:4" ht="25.95" customHeight="1" x14ac:dyDescent="0.2">
      <c r="A24" s="18">
        <v>20</v>
      </c>
      <c r="B24" s="10"/>
      <c r="C24" s="21"/>
      <c r="D24" s="29"/>
    </row>
    <row r="25" spans="1:4" ht="25.95" customHeight="1" x14ac:dyDescent="0.2">
      <c r="A25" s="18">
        <v>21</v>
      </c>
      <c r="B25" s="10"/>
      <c r="C25" s="21"/>
      <c r="D25" s="29"/>
    </row>
    <row r="26" spans="1:4" ht="25.95" customHeight="1" x14ac:dyDescent="0.2">
      <c r="A26" s="18">
        <v>22</v>
      </c>
      <c r="B26" s="10"/>
      <c r="C26" s="21"/>
      <c r="D26" s="29"/>
    </row>
    <row r="27" spans="1:4" ht="25.95" customHeight="1" x14ac:dyDescent="0.2">
      <c r="A27" s="18">
        <v>23</v>
      </c>
      <c r="B27" s="10"/>
      <c r="C27" s="21"/>
      <c r="D27" s="29"/>
    </row>
    <row r="28" spans="1:4" ht="25.95" customHeight="1" x14ac:dyDescent="0.2">
      <c r="A28" s="18">
        <v>24</v>
      </c>
      <c r="B28" s="10"/>
      <c r="C28" s="21"/>
      <c r="D28" s="29"/>
    </row>
    <row r="29" spans="1:4" ht="25.95" customHeight="1" x14ac:dyDescent="0.2">
      <c r="A29" s="18">
        <v>25</v>
      </c>
      <c r="B29" s="10"/>
      <c r="C29" s="21"/>
      <c r="D29" s="29"/>
    </row>
    <row r="30" spans="1:4" ht="25.95" customHeight="1" x14ac:dyDescent="0.2">
      <c r="A30" s="18">
        <v>26</v>
      </c>
      <c r="B30" s="10"/>
      <c r="C30" s="21"/>
      <c r="D30" s="29"/>
    </row>
    <row r="31" spans="1:4" ht="25.95" customHeight="1" x14ac:dyDescent="0.2">
      <c r="A31" s="18">
        <v>27</v>
      </c>
      <c r="B31" s="10"/>
      <c r="C31" s="21"/>
      <c r="D31" s="29"/>
    </row>
    <row r="32" spans="1:4" ht="25.95" customHeight="1" x14ac:dyDescent="0.2">
      <c r="A32" s="18">
        <v>28</v>
      </c>
      <c r="B32" s="10"/>
      <c r="C32" s="21"/>
      <c r="D32" s="29"/>
    </row>
    <row r="33" spans="1:4" ht="25.95" customHeight="1" x14ac:dyDescent="0.2">
      <c r="A33" s="18">
        <v>29</v>
      </c>
      <c r="B33" s="10"/>
      <c r="C33" s="21"/>
      <c r="D33" s="29"/>
    </row>
    <row r="34" spans="1:4" ht="25.95" customHeight="1" x14ac:dyDescent="0.2">
      <c r="A34" s="18">
        <v>30</v>
      </c>
      <c r="B34" s="10"/>
      <c r="C34" s="21"/>
      <c r="D34" s="29"/>
    </row>
    <row r="35" spans="1:4" ht="25.95" customHeight="1" x14ac:dyDescent="0.2">
      <c r="A35" s="18">
        <v>31</v>
      </c>
      <c r="B35" s="10"/>
      <c r="C35" s="21"/>
      <c r="D35" s="29"/>
    </row>
    <row r="36" spans="1:4" ht="25.95" customHeight="1" x14ac:dyDescent="0.2">
      <c r="A36" s="18">
        <v>32</v>
      </c>
      <c r="B36" s="10"/>
      <c r="C36" s="21"/>
      <c r="D36" s="29"/>
    </row>
    <row r="37" spans="1:4" ht="25.95" customHeight="1" x14ac:dyDescent="0.2">
      <c r="A37" s="18">
        <v>33</v>
      </c>
      <c r="B37" s="10"/>
      <c r="C37" s="21"/>
      <c r="D37" s="29"/>
    </row>
    <row r="38" spans="1:4" ht="25.95" customHeight="1" x14ac:dyDescent="0.2">
      <c r="A38" s="18">
        <v>34</v>
      </c>
      <c r="B38" s="10"/>
      <c r="C38" s="21"/>
      <c r="D38" s="29"/>
    </row>
    <row r="39" spans="1:4" ht="25.95" customHeight="1" x14ac:dyDescent="0.2">
      <c r="A39" s="18">
        <v>35</v>
      </c>
      <c r="B39" s="10"/>
      <c r="C39" s="21"/>
      <c r="D39" s="29"/>
    </row>
    <row r="40" spans="1:4" ht="25.95" customHeight="1" x14ac:dyDescent="0.2">
      <c r="A40" s="18">
        <v>36</v>
      </c>
      <c r="B40" s="10"/>
      <c r="C40" s="21"/>
      <c r="D40" s="29"/>
    </row>
    <row r="41" spans="1:4" ht="25.95" customHeight="1" x14ac:dyDescent="0.2">
      <c r="A41" s="18">
        <v>37</v>
      </c>
      <c r="B41" s="10"/>
      <c r="C41" s="21"/>
      <c r="D41" s="29"/>
    </row>
    <row r="42" spans="1:4" ht="25.95" customHeight="1" x14ac:dyDescent="0.2">
      <c r="A42" s="18">
        <v>38</v>
      </c>
      <c r="B42" s="10"/>
      <c r="C42" s="21"/>
      <c r="D42" s="29"/>
    </row>
    <row r="43" spans="1:4" ht="25.95" customHeight="1" x14ac:dyDescent="0.2">
      <c r="A43" s="18">
        <v>39</v>
      </c>
      <c r="B43" s="10"/>
      <c r="C43" s="21"/>
      <c r="D43" s="29"/>
    </row>
    <row r="44" spans="1:4" ht="25.95" customHeight="1" x14ac:dyDescent="0.2">
      <c r="A44" s="18">
        <v>40</v>
      </c>
      <c r="B44" s="10"/>
      <c r="C44" s="21"/>
      <c r="D44" s="29"/>
    </row>
    <row r="45" spans="1:4" ht="25.95" customHeight="1" x14ac:dyDescent="0.2">
      <c r="A45" s="18">
        <v>41</v>
      </c>
      <c r="B45" s="10"/>
      <c r="C45" s="21"/>
      <c r="D45" s="29"/>
    </row>
    <row r="46" spans="1:4" ht="25.95" customHeight="1" x14ac:dyDescent="0.2">
      <c r="A46" s="18">
        <v>42</v>
      </c>
      <c r="B46" s="10"/>
      <c r="C46" s="21"/>
      <c r="D46" s="29"/>
    </row>
    <row r="47" spans="1:4" ht="25.95" customHeight="1" x14ac:dyDescent="0.2">
      <c r="A47" s="18">
        <v>43</v>
      </c>
      <c r="B47" s="10"/>
      <c r="C47" s="21"/>
      <c r="D47" s="29"/>
    </row>
    <row r="48" spans="1:4" ht="25.95" customHeight="1" x14ac:dyDescent="0.2">
      <c r="A48" s="18">
        <v>44</v>
      </c>
      <c r="B48" s="10"/>
      <c r="C48" s="21"/>
      <c r="D48" s="29"/>
    </row>
    <row r="49" spans="1:32" ht="25.95" customHeight="1" x14ac:dyDescent="0.2">
      <c r="A49" s="18">
        <v>45</v>
      </c>
      <c r="B49" s="10"/>
      <c r="C49" s="21"/>
      <c r="D49" s="29"/>
    </row>
    <row r="50" spans="1:32" ht="25.95" customHeight="1" x14ac:dyDescent="0.2">
      <c r="A50" s="18">
        <v>46</v>
      </c>
      <c r="B50" s="10"/>
      <c r="C50" s="21"/>
      <c r="D50" s="29"/>
    </row>
    <row r="51" spans="1:32" ht="25.95" customHeight="1" x14ac:dyDescent="0.2">
      <c r="A51" s="18">
        <v>47</v>
      </c>
      <c r="B51" s="10"/>
      <c r="C51" s="21"/>
      <c r="D51" s="29"/>
    </row>
    <row r="52" spans="1:32" ht="25.95" customHeight="1" x14ac:dyDescent="0.2">
      <c r="A52" s="18">
        <v>48</v>
      </c>
      <c r="B52" s="10"/>
      <c r="C52" s="21"/>
      <c r="D52" s="29"/>
    </row>
    <row r="53" spans="1:32" ht="25.95" customHeight="1" x14ac:dyDescent="0.2">
      <c r="A53" s="18">
        <v>49</v>
      </c>
      <c r="B53" s="10"/>
      <c r="C53" s="21"/>
      <c r="D53" s="29"/>
    </row>
    <row r="54" spans="1:32" ht="27" customHeight="1" thickBot="1" x14ac:dyDescent="0.25">
      <c r="A54" s="26">
        <v>50</v>
      </c>
      <c r="B54" s="22"/>
      <c r="C54" s="136"/>
      <c r="D54" s="129"/>
    </row>
    <row r="55" spans="1:32" ht="25.95" customHeight="1" x14ac:dyDescent="0.2">
      <c r="A55" s="533" t="s">
        <v>224</v>
      </c>
      <c r="B55" s="533"/>
      <c r="C55" s="533"/>
      <c r="D55" s="533"/>
    </row>
    <row r="56" spans="1:32" ht="25.95" customHeight="1" x14ac:dyDescent="0.2">
      <c r="A56" s="1" t="s">
        <v>357</v>
      </c>
      <c r="B56" s="534" t="s">
        <v>358</v>
      </c>
      <c r="C56" s="534"/>
      <c r="D56" s="534"/>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40.799999999999997" customHeight="1" x14ac:dyDescent="0.2">
      <c r="A57" s="1"/>
      <c r="B57" s="534"/>
      <c r="C57" s="534"/>
      <c r="D57" s="534"/>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25.95" customHeight="1" x14ac:dyDescent="0.2"/>
    <row r="59" spans="1:32" ht="25.95" customHeight="1" x14ac:dyDescent="0.2"/>
    <row r="60" spans="1:32" ht="25.95" customHeight="1" x14ac:dyDescent="0.2"/>
    <row r="61" spans="1:32" ht="25.95" customHeight="1" x14ac:dyDescent="0.2"/>
    <row r="62" spans="1:32" ht="25.95" customHeight="1" x14ac:dyDescent="0.2"/>
  </sheetData>
  <mergeCells count="2">
    <mergeCell ref="A55:D55"/>
    <mergeCell ref="B56:D57"/>
  </mergeCells>
  <phoneticPr fontId="2"/>
  <dataValidations count="1">
    <dataValidation type="list" allowBlank="1" showInputMessage="1" showErrorMessage="1" sqref="D5:D54" xr:uid="{00000000-0002-0000-05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AH31"/>
  <sheetViews>
    <sheetView showGridLines="0" view="pageBreakPreview" zoomScaleNormal="100" zoomScaleSheetLayoutView="100" workbookViewId="0">
      <selection activeCell="AH13" sqref="AH13"/>
    </sheetView>
  </sheetViews>
  <sheetFormatPr defaultColWidth="9" defaultRowHeight="13.2" x14ac:dyDescent="0.2"/>
  <cols>
    <col min="1" max="34" width="2.44140625" style="135" customWidth="1"/>
    <col min="35" max="35" width="4.44140625" style="135" customWidth="1"/>
    <col min="36" max="16384" width="9" style="135"/>
  </cols>
  <sheetData>
    <row r="1" spans="2:34" ht="13.8" thickBot="1" x14ac:dyDescent="0.25"/>
    <row r="2" spans="2:34" ht="15" customHeight="1" x14ac:dyDescent="0.2">
      <c r="B2" s="545" t="s">
        <v>549</v>
      </c>
      <c r="C2" s="449"/>
      <c r="D2" s="449"/>
      <c r="E2" s="449"/>
      <c r="F2" s="449"/>
      <c r="G2" s="449"/>
      <c r="H2" s="449"/>
      <c r="I2" s="449"/>
      <c r="J2" s="449"/>
      <c r="K2" s="449"/>
      <c r="L2" s="450"/>
      <c r="P2" s="316" t="s">
        <v>545</v>
      </c>
      <c r="Q2" s="190"/>
      <c r="R2" s="190"/>
      <c r="S2" s="190"/>
      <c r="T2" s="190"/>
      <c r="U2" s="190"/>
      <c r="V2" s="190"/>
      <c r="W2" s="190"/>
      <c r="X2" s="190"/>
      <c r="Y2" s="190"/>
      <c r="Z2" s="190"/>
      <c r="AA2" s="190"/>
      <c r="AB2" s="190"/>
      <c r="AC2" s="190"/>
      <c r="AD2" s="190"/>
      <c r="AE2" s="190"/>
      <c r="AF2" s="190"/>
      <c r="AG2" s="190"/>
      <c r="AH2" s="191"/>
    </row>
    <row r="3" spans="2:34" ht="15" customHeight="1" thickBot="1" x14ac:dyDescent="0.25">
      <c r="B3" s="451"/>
      <c r="C3" s="452"/>
      <c r="D3" s="452"/>
      <c r="E3" s="452"/>
      <c r="F3" s="452"/>
      <c r="G3" s="452"/>
      <c r="H3" s="452"/>
      <c r="I3" s="452"/>
      <c r="J3" s="452"/>
      <c r="K3" s="452"/>
      <c r="L3" s="453"/>
      <c r="P3" s="193" t="s">
        <v>550</v>
      </c>
      <c r="Q3" s="194"/>
      <c r="R3" s="194"/>
      <c r="S3" s="194"/>
      <c r="T3" s="194"/>
      <c r="U3" s="194"/>
      <c r="V3" s="194"/>
      <c r="W3" s="194"/>
      <c r="X3" s="194"/>
      <c r="Y3" s="194"/>
      <c r="Z3" s="194"/>
      <c r="AA3" s="194"/>
      <c r="AB3" s="194"/>
      <c r="AC3" s="194"/>
      <c r="AD3" s="194"/>
      <c r="AE3" s="194"/>
      <c r="AF3" s="194"/>
      <c r="AG3" s="194"/>
      <c r="AH3" s="191"/>
    </row>
    <row r="4" spans="2:34" ht="13.5" customHeight="1" thickBot="1" x14ac:dyDescent="0.25">
      <c r="B4" s="454"/>
      <c r="C4" s="455"/>
      <c r="D4" s="455"/>
      <c r="E4" s="455"/>
      <c r="F4" s="455"/>
      <c r="G4" s="455"/>
      <c r="H4" s="455"/>
      <c r="I4" s="455"/>
      <c r="J4" s="455"/>
      <c r="K4" s="455"/>
      <c r="L4" s="456"/>
      <c r="P4" s="317"/>
    </row>
    <row r="5" spans="2:34" x14ac:dyDescent="0.2">
      <c r="P5" s="317"/>
    </row>
    <row r="6" spans="2:34" x14ac:dyDescent="0.2">
      <c r="P6" s="317"/>
    </row>
    <row r="7" spans="2:34" ht="13.5" customHeight="1" x14ac:dyDescent="0.2">
      <c r="B7" s="457" t="s">
        <v>390</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192"/>
    </row>
    <row r="8" spans="2:34" ht="13.5" customHeight="1" x14ac:dyDescent="0.2">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192"/>
    </row>
    <row r="10" spans="2:34" x14ac:dyDescent="0.2">
      <c r="B10" s="135" t="s">
        <v>391</v>
      </c>
    </row>
    <row r="11" spans="2:34" ht="13.8" thickBot="1" x14ac:dyDescent="0.25">
      <c r="X11" s="318"/>
      <c r="Y11" s="318"/>
      <c r="Z11" s="318"/>
      <c r="AA11" s="318"/>
      <c r="AB11" s="318"/>
      <c r="AC11" s="318"/>
      <c r="AD11" s="318"/>
      <c r="AE11" s="318"/>
      <c r="AF11" s="318"/>
      <c r="AG11" s="318"/>
    </row>
    <row r="12" spans="2:34" ht="58.5" customHeight="1" x14ac:dyDescent="0.2">
      <c r="B12" s="546" t="s">
        <v>1</v>
      </c>
      <c r="C12" s="547"/>
      <c r="D12" s="526" t="s">
        <v>462</v>
      </c>
      <c r="E12" s="526"/>
      <c r="F12" s="526"/>
      <c r="G12" s="526"/>
      <c r="H12" s="526"/>
      <c r="I12" s="526"/>
      <c r="J12" s="526"/>
      <c r="K12" s="526"/>
      <c r="L12" s="526"/>
      <c r="M12" s="526"/>
      <c r="N12" s="526"/>
      <c r="O12" s="526"/>
      <c r="P12" s="526"/>
      <c r="Q12" s="526"/>
      <c r="R12" s="526"/>
      <c r="S12" s="526"/>
      <c r="T12" s="526"/>
      <c r="U12" s="526"/>
      <c r="V12" s="526"/>
      <c r="W12" s="527"/>
      <c r="X12" s="542" t="e">
        <f>'2-1 2-3 別添1'!E5</f>
        <v>#DIV/0!</v>
      </c>
      <c r="Y12" s="543"/>
      <c r="Z12" s="543"/>
      <c r="AA12" s="543"/>
      <c r="AB12" s="543"/>
      <c r="AC12" s="543"/>
      <c r="AD12" s="543"/>
      <c r="AE12" s="543"/>
      <c r="AF12" s="543"/>
      <c r="AG12" s="544"/>
      <c r="AH12" s="319"/>
    </row>
    <row r="13" spans="2:34" ht="58.5" customHeight="1" x14ac:dyDescent="0.2">
      <c r="B13" s="537" t="s">
        <v>2</v>
      </c>
      <c r="C13" s="538"/>
      <c r="D13" s="535" t="s">
        <v>533</v>
      </c>
      <c r="E13" s="535"/>
      <c r="F13" s="535"/>
      <c r="G13" s="535"/>
      <c r="H13" s="535"/>
      <c r="I13" s="535"/>
      <c r="J13" s="535"/>
      <c r="K13" s="535"/>
      <c r="L13" s="535"/>
      <c r="M13" s="535"/>
      <c r="N13" s="535"/>
      <c r="O13" s="535"/>
      <c r="P13" s="535"/>
      <c r="Q13" s="535"/>
      <c r="R13" s="535"/>
      <c r="S13" s="535"/>
      <c r="T13" s="535"/>
      <c r="U13" s="535"/>
      <c r="V13" s="535"/>
      <c r="W13" s="536"/>
      <c r="X13" s="539"/>
      <c r="Y13" s="540"/>
      <c r="Z13" s="540"/>
      <c r="AA13" s="540"/>
      <c r="AB13" s="540"/>
      <c r="AC13" s="540"/>
      <c r="AD13" s="540"/>
      <c r="AE13" s="540"/>
      <c r="AF13" s="540"/>
      <c r="AG13" s="541"/>
      <c r="AH13" s="319"/>
    </row>
    <row r="14" spans="2:34" ht="40.5" customHeight="1" x14ac:dyDescent="0.2">
      <c r="B14" s="505" t="s">
        <v>15</v>
      </c>
      <c r="C14" s="506"/>
      <c r="D14" s="506"/>
      <c r="E14" s="506"/>
      <c r="F14" s="506"/>
      <c r="G14" s="506"/>
      <c r="H14" s="506"/>
      <c r="I14" s="506"/>
      <c r="J14" s="506"/>
      <c r="K14" s="506"/>
      <c r="L14" s="506"/>
      <c r="M14" s="506"/>
      <c r="N14" s="506"/>
      <c r="O14" s="506"/>
      <c r="P14" s="506"/>
      <c r="Q14" s="506"/>
      <c r="R14" s="506"/>
      <c r="S14" s="506"/>
      <c r="T14" s="506"/>
      <c r="U14" s="506"/>
      <c r="V14" s="506"/>
      <c r="W14" s="506"/>
      <c r="X14" s="507" t="e">
        <f>IF(AND(X13="登録している",X12&gt;=0.3),"算定可","算定不可")</f>
        <v>#DIV/0!</v>
      </c>
      <c r="Y14" s="507"/>
      <c r="Z14" s="507"/>
      <c r="AA14" s="507"/>
      <c r="AB14" s="507"/>
      <c r="AC14" s="507"/>
      <c r="AD14" s="507"/>
      <c r="AE14" s="507"/>
      <c r="AF14" s="507"/>
      <c r="AG14" s="508"/>
    </row>
    <row r="15" spans="2:34" ht="40.5" customHeight="1" thickBot="1" x14ac:dyDescent="0.25">
      <c r="B15" s="509" t="s">
        <v>16</v>
      </c>
      <c r="C15" s="510"/>
      <c r="D15" s="510"/>
      <c r="E15" s="510"/>
      <c r="F15" s="510"/>
      <c r="G15" s="510"/>
      <c r="H15" s="510"/>
      <c r="I15" s="510"/>
      <c r="J15" s="510"/>
      <c r="K15" s="510"/>
      <c r="L15" s="510"/>
      <c r="M15" s="510"/>
      <c r="N15" s="510"/>
      <c r="O15" s="510"/>
      <c r="P15" s="510"/>
      <c r="Q15" s="510"/>
      <c r="R15" s="510"/>
      <c r="S15" s="510"/>
      <c r="T15" s="510"/>
      <c r="U15" s="510"/>
      <c r="V15" s="510"/>
      <c r="W15" s="510"/>
      <c r="X15" s="511" t="e">
        <f>IF(X14="算定可",2,0)</f>
        <v>#DIV/0!</v>
      </c>
      <c r="Y15" s="512"/>
      <c r="Z15" s="512"/>
      <c r="AA15" s="512"/>
      <c r="AB15" s="512"/>
      <c r="AC15" s="512"/>
      <c r="AD15" s="512"/>
      <c r="AE15" s="512"/>
      <c r="AF15" s="512"/>
      <c r="AG15" s="513"/>
    </row>
    <row r="17" spans="2:34" x14ac:dyDescent="0.2">
      <c r="B17" s="135" t="s">
        <v>28</v>
      </c>
    </row>
    <row r="18" spans="2:34" x14ac:dyDescent="0.2">
      <c r="C18" s="135" t="s">
        <v>0</v>
      </c>
      <c r="E18" s="135" t="s">
        <v>349</v>
      </c>
    </row>
    <row r="19" spans="2:34" ht="13.2" customHeight="1" x14ac:dyDescent="0.2">
      <c r="C19" s="135" t="s">
        <v>96</v>
      </c>
      <c r="D19" s="548" t="s">
        <v>463</v>
      </c>
      <c r="E19" s="548"/>
      <c r="F19" s="548"/>
      <c r="G19" s="548"/>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320"/>
    </row>
    <row r="20" spans="2:34" x14ac:dyDescent="0.2">
      <c r="D20" s="548"/>
      <c r="E20" s="548"/>
      <c r="F20" s="548"/>
      <c r="G20" s="548"/>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320"/>
    </row>
    <row r="21" spans="2:34" x14ac:dyDescent="0.2">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320"/>
    </row>
    <row r="22" spans="2:34" x14ac:dyDescent="0.2">
      <c r="C22" s="135" t="s">
        <v>96</v>
      </c>
      <c r="D22" s="321" t="s">
        <v>464</v>
      </c>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row>
    <row r="30" spans="2:34" x14ac:dyDescent="0.2">
      <c r="Y30" s="195"/>
      <c r="Z30" s="195"/>
      <c r="AA30" s="195"/>
      <c r="AB30" s="195"/>
      <c r="AC30" s="195"/>
      <c r="AD30" s="195"/>
      <c r="AE30" s="195"/>
    </row>
    <row r="31" spans="2:34" x14ac:dyDescent="0.2">
      <c r="Y31" s="195"/>
      <c r="Z31" s="195"/>
      <c r="AA31" s="195"/>
      <c r="AB31" s="195"/>
      <c r="AC31" s="195"/>
      <c r="AD31" s="195"/>
      <c r="AE31" s="195"/>
    </row>
  </sheetData>
  <sheetProtection algorithmName="SHA-512" hashValue="K7mmEWGXgqJNgpjaw+wxeYyAeC2F+BVdMDkEBF4eadYuMNK37I2NaxCZRv3K0U3uAX1ucV3fMxeCgRPiP4ZpCQ==" saltValue="FyzDIuCfR7nenQg0RjpMWA==" spinCount="100000" sheet="1" selectLockedCells="1"/>
  <mergeCells count="13">
    <mergeCell ref="B14:W14"/>
    <mergeCell ref="X14:AG14"/>
    <mergeCell ref="B15:W15"/>
    <mergeCell ref="X15:AG15"/>
    <mergeCell ref="D19:AG21"/>
    <mergeCell ref="D13:W13"/>
    <mergeCell ref="B13:C13"/>
    <mergeCell ref="X13:AG13"/>
    <mergeCell ref="X12:AG12"/>
    <mergeCell ref="B2:L4"/>
    <mergeCell ref="B7:AG8"/>
    <mergeCell ref="B12:C12"/>
    <mergeCell ref="D12:W12"/>
  </mergeCells>
  <phoneticPr fontId="2"/>
  <dataValidations count="1">
    <dataValidation type="list" allowBlank="1" showInputMessage="1" showErrorMessage="1" sqref="X13:AG13" xr:uid="{5F1C0D91-79D7-4D02-AA00-122DCAC35548}">
      <formula1>"登録している,登録していない"</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1:AH30"/>
  <sheetViews>
    <sheetView showGridLines="0" view="pageBreakPreview" zoomScaleNormal="100" zoomScaleSheetLayoutView="100" workbookViewId="0"/>
  </sheetViews>
  <sheetFormatPr defaultColWidth="9" defaultRowHeight="13.2" x14ac:dyDescent="0.2"/>
  <cols>
    <col min="1" max="34" width="2.44140625" style="135" customWidth="1"/>
    <col min="35" max="35" width="4.44140625" style="135" customWidth="1"/>
    <col min="36" max="16384" width="9" style="135"/>
  </cols>
  <sheetData>
    <row r="1" spans="2:34" ht="13.8" thickBot="1" x14ac:dyDescent="0.25"/>
    <row r="2" spans="2:34" ht="15" customHeight="1" x14ac:dyDescent="0.2">
      <c r="B2" s="545" t="s">
        <v>551</v>
      </c>
      <c r="C2" s="449"/>
      <c r="D2" s="449"/>
      <c r="E2" s="449"/>
      <c r="F2" s="449"/>
      <c r="G2" s="449"/>
      <c r="H2" s="449"/>
      <c r="I2" s="449"/>
      <c r="J2" s="449"/>
      <c r="K2" s="449"/>
      <c r="L2" s="450"/>
      <c r="P2" s="316" t="s">
        <v>545</v>
      </c>
      <c r="Q2" s="190"/>
      <c r="R2" s="190"/>
      <c r="S2" s="190"/>
      <c r="T2" s="190"/>
      <c r="U2" s="190"/>
      <c r="V2" s="190"/>
      <c r="W2" s="190"/>
      <c r="X2" s="190"/>
      <c r="Y2" s="190"/>
      <c r="Z2" s="190"/>
      <c r="AA2" s="190"/>
      <c r="AB2" s="190"/>
      <c r="AC2" s="190"/>
      <c r="AD2" s="190"/>
      <c r="AE2" s="190"/>
      <c r="AF2" s="190"/>
      <c r="AG2" s="190"/>
      <c r="AH2" s="191"/>
    </row>
    <row r="3" spans="2:34" ht="15" customHeight="1" thickBot="1" x14ac:dyDescent="0.25">
      <c r="B3" s="451"/>
      <c r="C3" s="452"/>
      <c r="D3" s="452"/>
      <c r="E3" s="452"/>
      <c r="F3" s="452"/>
      <c r="G3" s="452"/>
      <c r="H3" s="452"/>
      <c r="I3" s="452"/>
      <c r="J3" s="452"/>
      <c r="K3" s="452"/>
      <c r="L3" s="453"/>
      <c r="P3" s="193" t="s">
        <v>552</v>
      </c>
      <c r="Q3" s="194"/>
      <c r="R3" s="194"/>
      <c r="S3" s="194"/>
      <c r="T3" s="194"/>
      <c r="U3" s="194"/>
      <c r="V3" s="194"/>
      <c r="W3" s="194"/>
      <c r="X3" s="194"/>
      <c r="Y3" s="194"/>
      <c r="Z3" s="194"/>
      <c r="AA3" s="194"/>
      <c r="AB3" s="194"/>
      <c r="AC3" s="194"/>
      <c r="AD3" s="194"/>
      <c r="AE3" s="194"/>
      <c r="AF3" s="194"/>
      <c r="AG3" s="194"/>
      <c r="AH3" s="191"/>
    </row>
    <row r="4" spans="2:34" ht="13.5" customHeight="1" thickBot="1" x14ac:dyDescent="0.25">
      <c r="B4" s="454"/>
      <c r="C4" s="455"/>
      <c r="D4" s="455"/>
      <c r="E4" s="455"/>
      <c r="F4" s="455"/>
      <c r="G4" s="455"/>
      <c r="H4" s="455"/>
      <c r="I4" s="455"/>
      <c r="J4" s="455"/>
      <c r="K4" s="455"/>
      <c r="L4" s="456"/>
      <c r="P4" s="317"/>
    </row>
    <row r="5" spans="2:34" x14ac:dyDescent="0.2">
      <c r="P5" s="317"/>
    </row>
    <row r="6" spans="2:34" x14ac:dyDescent="0.2">
      <c r="P6" s="317"/>
    </row>
    <row r="7" spans="2:34" ht="13.5" customHeight="1" x14ac:dyDescent="0.2">
      <c r="B7" s="457" t="s">
        <v>359</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192"/>
    </row>
    <row r="8" spans="2:34" ht="13.5" customHeight="1" x14ac:dyDescent="0.2">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192"/>
    </row>
    <row r="10" spans="2:34" x14ac:dyDescent="0.2">
      <c r="B10" s="135" t="s">
        <v>360</v>
      </c>
    </row>
    <row r="11" spans="2:34" ht="13.8" thickBot="1" x14ac:dyDescent="0.25">
      <c r="X11" s="318"/>
      <c r="Y11" s="318"/>
      <c r="Z11" s="318"/>
      <c r="AA11" s="318"/>
      <c r="AB11" s="318"/>
      <c r="AC11" s="318"/>
      <c r="AD11" s="318"/>
      <c r="AE11" s="318"/>
      <c r="AF11" s="318"/>
      <c r="AG11" s="318"/>
    </row>
    <row r="12" spans="2:34" ht="58.5" customHeight="1" x14ac:dyDescent="0.2">
      <c r="B12" s="524" t="s">
        <v>1</v>
      </c>
      <c r="C12" s="525"/>
      <c r="D12" s="526" t="s">
        <v>465</v>
      </c>
      <c r="E12" s="526"/>
      <c r="F12" s="526"/>
      <c r="G12" s="526"/>
      <c r="H12" s="526"/>
      <c r="I12" s="526"/>
      <c r="J12" s="526"/>
      <c r="K12" s="526"/>
      <c r="L12" s="526"/>
      <c r="M12" s="526"/>
      <c r="N12" s="526"/>
      <c r="O12" s="526"/>
      <c r="P12" s="526"/>
      <c r="Q12" s="526"/>
      <c r="R12" s="526"/>
      <c r="S12" s="526"/>
      <c r="T12" s="526"/>
      <c r="U12" s="526"/>
      <c r="V12" s="526"/>
      <c r="W12" s="527"/>
      <c r="X12" s="528">
        <f>'2-4 別添1'!B3</f>
        <v>0</v>
      </c>
      <c r="Y12" s="529"/>
      <c r="Z12" s="529"/>
      <c r="AA12" s="529"/>
      <c r="AB12" s="529"/>
      <c r="AC12" s="529"/>
      <c r="AD12" s="530"/>
      <c r="AE12" s="531" t="s">
        <v>186</v>
      </c>
      <c r="AF12" s="531"/>
      <c r="AG12" s="532"/>
      <c r="AH12" s="319"/>
    </row>
    <row r="13" spans="2:34" ht="40.5" customHeight="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507" t="str">
        <f>IF(X12&gt;0,"算定可","算定不可")</f>
        <v>算定不可</v>
      </c>
      <c r="Y13" s="507"/>
      <c r="Z13" s="507"/>
      <c r="AA13" s="507"/>
      <c r="AB13" s="507"/>
      <c r="AC13" s="507"/>
      <c r="AD13" s="507"/>
      <c r="AE13" s="507"/>
      <c r="AF13" s="507"/>
      <c r="AG13" s="508"/>
    </row>
    <row r="14" spans="2:34"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IF(X13="算定可",3,0)</f>
        <v>0</v>
      </c>
      <c r="Y14" s="512"/>
      <c r="Z14" s="512"/>
      <c r="AA14" s="512"/>
      <c r="AB14" s="512"/>
      <c r="AC14" s="512"/>
      <c r="AD14" s="512"/>
      <c r="AE14" s="512"/>
      <c r="AF14" s="512"/>
      <c r="AG14" s="513"/>
    </row>
    <row r="16" spans="2:34" x14ac:dyDescent="0.2">
      <c r="B16" s="135" t="s">
        <v>28</v>
      </c>
    </row>
    <row r="17" spans="3:34" x14ac:dyDescent="0.2">
      <c r="C17" s="135" t="s">
        <v>0</v>
      </c>
      <c r="E17" s="135" t="s">
        <v>349</v>
      </c>
    </row>
    <row r="18" spans="3:34" x14ac:dyDescent="0.2">
      <c r="C18" s="135" t="s">
        <v>96</v>
      </c>
      <c r="D18" s="514" t="s">
        <v>367</v>
      </c>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4"/>
    </row>
    <row r="19" spans="3:34" x14ac:dyDescent="0.2">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row>
    <row r="20" spans="3:34" x14ac:dyDescent="0.2">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row>
    <row r="21" spans="3:34" x14ac:dyDescent="0.2">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row>
    <row r="29" spans="3:34" x14ac:dyDescent="0.2">
      <c r="Y29" s="195"/>
      <c r="Z29" s="195"/>
      <c r="AA29" s="195"/>
      <c r="AB29" s="195"/>
      <c r="AC29" s="195"/>
      <c r="AD29" s="195"/>
      <c r="AE29" s="195"/>
    </row>
    <row r="30" spans="3:34" x14ac:dyDescent="0.2">
      <c r="Y30" s="195"/>
      <c r="Z30" s="195"/>
      <c r="AA30" s="195"/>
      <c r="AB30" s="195"/>
      <c r="AC30" s="195"/>
      <c r="AD30" s="195"/>
      <c r="AE30" s="195"/>
    </row>
  </sheetData>
  <sheetProtection algorithmName="SHA-512" hashValue="amfR1/6kScUWIqxpFcgC9sqY9w8m+57G5B6c3UNUR3R7irGmsYebsBzyh2FnCVAW7B6pEgoprWb8Um2crczDFQ==" saltValue="LsTk9ox6g3LLS5Szx5yCFw==" spinCount="100000" sheet="1" selectLockedCells="1"/>
  <mergeCells count="11">
    <mergeCell ref="B13:W13"/>
    <mergeCell ref="X13:AG13"/>
    <mergeCell ref="B14:W14"/>
    <mergeCell ref="X14:AG14"/>
    <mergeCell ref="D18:AH21"/>
    <mergeCell ref="B2:L4"/>
    <mergeCell ref="B7:AG8"/>
    <mergeCell ref="B12:C12"/>
    <mergeCell ref="D12:W12"/>
    <mergeCell ref="X12:AD12"/>
    <mergeCell ref="AE12:AG12"/>
  </mergeCells>
  <phoneticPr fontId="2"/>
  <dataValidations count="1">
    <dataValidation type="list" allowBlank="1" showInputMessage="1" showErrorMessage="1" sqref="AH12" xr:uid="{00000000-0002-0000-07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F52"/>
  <sheetViews>
    <sheetView showGridLines="0" view="pageBreakPreview" zoomScale="115" zoomScaleNormal="100" zoomScaleSheetLayoutView="115" workbookViewId="0"/>
  </sheetViews>
  <sheetFormatPr defaultRowHeight="13.2" x14ac:dyDescent="0.2"/>
  <cols>
    <col min="1" max="1" width="4.6640625" style="16"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82" t="s">
        <v>553</v>
      </c>
    </row>
    <row r="2" spans="1:32" ht="16.95" customHeight="1" x14ac:dyDescent="0.2">
      <c r="B2" s="81" t="s">
        <v>361</v>
      </c>
    </row>
    <row r="3" spans="1:32" ht="7.95" customHeight="1" thickBot="1" x14ac:dyDescent="0.25">
      <c r="B3" s="121">
        <f>COUNTIF(B5:B44,"*")</f>
        <v>0</v>
      </c>
    </row>
    <row r="4" spans="1:32" ht="31.95" customHeight="1" thickBot="1" x14ac:dyDescent="0.25">
      <c r="A4" s="30" t="s">
        <v>62</v>
      </c>
      <c r="B4" s="31" t="s">
        <v>362</v>
      </c>
      <c r="C4" s="32" t="s">
        <v>466</v>
      </c>
      <c r="D4" s="33" t="s">
        <v>353</v>
      </c>
    </row>
    <row r="5" spans="1:32" ht="25.95" customHeight="1" thickTop="1" x14ac:dyDescent="0.2">
      <c r="A5" s="17">
        <v>1</v>
      </c>
      <c r="B5" s="15"/>
      <c r="C5" s="43"/>
      <c r="D5" s="28"/>
    </row>
    <row r="6" spans="1:32" ht="25.95" customHeight="1" x14ac:dyDescent="0.2">
      <c r="A6" s="18">
        <v>2</v>
      </c>
      <c r="B6" s="10"/>
      <c r="C6" s="21"/>
      <c r="D6" s="29"/>
      <c r="AF6" t="s">
        <v>363</v>
      </c>
    </row>
    <row r="7" spans="1:32" ht="25.95" customHeight="1" x14ac:dyDescent="0.2">
      <c r="A7" s="18">
        <v>3</v>
      </c>
      <c r="B7" s="10"/>
      <c r="C7" s="21"/>
      <c r="D7" s="29"/>
      <c r="AF7" t="s">
        <v>364</v>
      </c>
    </row>
    <row r="8" spans="1:32" ht="25.95" customHeight="1" x14ac:dyDescent="0.2">
      <c r="A8" s="18">
        <v>4</v>
      </c>
      <c r="B8" s="10"/>
      <c r="C8" s="21"/>
      <c r="D8" s="29"/>
      <c r="AF8" t="s">
        <v>365</v>
      </c>
    </row>
    <row r="9" spans="1:32" ht="25.95" customHeight="1" x14ac:dyDescent="0.2">
      <c r="A9" s="18">
        <v>5</v>
      </c>
      <c r="B9" s="10"/>
      <c r="C9" s="21"/>
      <c r="D9" s="29"/>
    </row>
    <row r="10" spans="1:32" ht="25.95" customHeight="1" x14ac:dyDescent="0.2">
      <c r="A10" s="18">
        <v>6</v>
      </c>
      <c r="B10" s="10"/>
      <c r="C10" s="21"/>
      <c r="D10" s="29"/>
    </row>
    <row r="11" spans="1:32" ht="25.95" customHeight="1" x14ac:dyDescent="0.2">
      <c r="A11" s="18">
        <v>7</v>
      </c>
      <c r="B11" s="10"/>
      <c r="C11" s="21"/>
      <c r="D11" s="29"/>
    </row>
    <row r="12" spans="1:32" ht="25.95" customHeight="1" x14ac:dyDescent="0.2">
      <c r="A12" s="18">
        <v>8</v>
      </c>
      <c r="B12" s="10"/>
      <c r="C12" s="21"/>
      <c r="D12" s="29"/>
    </row>
    <row r="13" spans="1:32" ht="25.95" customHeight="1" x14ac:dyDescent="0.2">
      <c r="A13" s="18">
        <v>9</v>
      </c>
      <c r="B13" s="10"/>
      <c r="C13" s="21"/>
      <c r="D13" s="29"/>
    </row>
    <row r="14" spans="1:32" ht="25.95" customHeight="1" x14ac:dyDescent="0.2">
      <c r="A14" s="18">
        <v>10</v>
      </c>
      <c r="B14" s="10"/>
      <c r="C14" s="21"/>
      <c r="D14" s="29"/>
    </row>
    <row r="15" spans="1:32" ht="25.95" customHeight="1" x14ac:dyDescent="0.2">
      <c r="A15" s="18">
        <v>11</v>
      </c>
      <c r="B15" s="10"/>
      <c r="C15" s="21"/>
      <c r="D15" s="29"/>
    </row>
    <row r="16" spans="1:32" ht="25.95" customHeight="1" x14ac:dyDescent="0.2">
      <c r="A16" s="18">
        <v>12</v>
      </c>
      <c r="B16" s="10"/>
      <c r="C16" s="21"/>
      <c r="D16" s="29"/>
    </row>
    <row r="17" spans="1:4" ht="25.95" customHeight="1" x14ac:dyDescent="0.2">
      <c r="A17" s="18">
        <v>13</v>
      </c>
      <c r="B17" s="10"/>
      <c r="C17" s="21"/>
      <c r="D17" s="29"/>
    </row>
    <row r="18" spans="1:4" ht="25.95" customHeight="1" x14ac:dyDescent="0.2">
      <c r="A18" s="18">
        <v>14</v>
      </c>
      <c r="B18" s="10"/>
      <c r="C18" s="21"/>
      <c r="D18" s="29"/>
    </row>
    <row r="19" spans="1:4" ht="25.95" customHeight="1" x14ac:dyDescent="0.2">
      <c r="A19" s="18">
        <v>15</v>
      </c>
      <c r="B19" s="10"/>
      <c r="C19" s="21"/>
      <c r="D19" s="29"/>
    </row>
    <row r="20" spans="1:4" ht="25.95" customHeight="1" x14ac:dyDescent="0.2">
      <c r="A20" s="18">
        <v>16</v>
      </c>
      <c r="B20" s="10"/>
      <c r="C20" s="21"/>
      <c r="D20" s="29"/>
    </row>
    <row r="21" spans="1:4" ht="25.95" customHeight="1" x14ac:dyDescent="0.2">
      <c r="A21" s="18">
        <v>17</v>
      </c>
      <c r="B21" s="10"/>
      <c r="C21" s="21"/>
      <c r="D21" s="29"/>
    </row>
    <row r="22" spans="1:4" ht="25.95" customHeight="1" x14ac:dyDescent="0.2">
      <c r="A22" s="18">
        <v>18</v>
      </c>
      <c r="B22" s="10"/>
      <c r="C22" s="21"/>
      <c r="D22" s="29"/>
    </row>
    <row r="23" spans="1:4" ht="25.95" customHeight="1" x14ac:dyDescent="0.2">
      <c r="A23" s="18">
        <v>19</v>
      </c>
      <c r="B23" s="10"/>
      <c r="C23" s="21"/>
      <c r="D23" s="29"/>
    </row>
    <row r="24" spans="1:4" ht="25.95" customHeight="1" x14ac:dyDescent="0.2">
      <c r="A24" s="18">
        <v>20</v>
      </c>
      <c r="B24" s="10"/>
      <c r="C24" s="21"/>
      <c r="D24" s="29"/>
    </row>
    <row r="25" spans="1:4" ht="25.95" customHeight="1" x14ac:dyDescent="0.2">
      <c r="A25" s="18">
        <v>21</v>
      </c>
      <c r="B25" s="10"/>
      <c r="C25" s="21"/>
      <c r="D25" s="29"/>
    </row>
    <row r="26" spans="1:4" ht="25.95" customHeight="1" x14ac:dyDescent="0.2">
      <c r="A26" s="18">
        <v>22</v>
      </c>
      <c r="B26" s="10"/>
      <c r="C26" s="21"/>
      <c r="D26" s="29"/>
    </row>
    <row r="27" spans="1:4" ht="25.95" customHeight="1" x14ac:dyDescent="0.2">
      <c r="A27" s="18">
        <v>23</v>
      </c>
      <c r="B27" s="10"/>
      <c r="C27" s="21"/>
      <c r="D27" s="29"/>
    </row>
    <row r="28" spans="1:4" ht="25.95" customHeight="1" x14ac:dyDescent="0.2">
      <c r="A28" s="18">
        <v>24</v>
      </c>
      <c r="B28" s="10"/>
      <c r="C28" s="21"/>
      <c r="D28" s="29"/>
    </row>
    <row r="29" spans="1:4" ht="25.95" customHeight="1" x14ac:dyDescent="0.2">
      <c r="A29" s="18">
        <v>25</v>
      </c>
      <c r="B29" s="10"/>
      <c r="C29" s="21"/>
      <c r="D29" s="29"/>
    </row>
    <row r="30" spans="1:4" ht="25.95" customHeight="1" x14ac:dyDescent="0.2">
      <c r="A30" s="18">
        <v>26</v>
      </c>
      <c r="B30" s="10"/>
      <c r="C30" s="21"/>
      <c r="D30" s="29"/>
    </row>
    <row r="31" spans="1:4" ht="25.95" customHeight="1" x14ac:dyDescent="0.2">
      <c r="A31" s="18">
        <v>27</v>
      </c>
      <c r="B31" s="10"/>
      <c r="C31" s="21"/>
      <c r="D31" s="29"/>
    </row>
    <row r="32" spans="1:4" ht="25.95" customHeight="1" x14ac:dyDescent="0.2">
      <c r="A32" s="18">
        <v>28</v>
      </c>
      <c r="B32" s="10"/>
      <c r="C32" s="21"/>
      <c r="D32" s="29"/>
    </row>
    <row r="33" spans="1:32" ht="25.95" customHeight="1" x14ac:dyDescent="0.2">
      <c r="A33" s="18">
        <v>29</v>
      </c>
      <c r="B33" s="10"/>
      <c r="C33" s="21"/>
      <c r="D33" s="29"/>
    </row>
    <row r="34" spans="1:32" ht="25.95" customHeight="1" x14ac:dyDescent="0.2">
      <c r="A34" s="18">
        <v>30</v>
      </c>
      <c r="B34" s="10"/>
      <c r="C34" s="21"/>
      <c r="D34" s="29"/>
    </row>
    <row r="35" spans="1:32" ht="25.95" customHeight="1" x14ac:dyDescent="0.2">
      <c r="A35" s="18">
        <v>31</v>
      </c>
      <c r="B35" s="10"/>
      <c r="C35" s="21"/>
      <c r="D35" s="29"/>
    </row>
    <row r="36" spans="1:32" ht="25.95" customHeight="1" x14ac:dyDescent="0.2">
      <c r="A36" s="18">
        <v>32</v>
      </c>
      <c r="B36" s="10"/>
      <c r="C36" s="21"/>
      <c r="D36" s="29"/>
    </row>
    <row r="37" spans="1:32" ht="25.95" customHeight="1" x14ac:dyDescent="0.2">
      <c r="A37" s="18">
        <v>33</v>
      </c>
      <c r="B37" s="10"/>
      <c r="C37" s="21"/>
      <c r="D37" s="29"/>
    </row>
    <row r="38" spans="1:32" ht="25.95" customHeight="1" x14ac:dyDescent="0.2">
      <c r="A38" s="18">
        <v>34</v>
      </c>
      <c r="B38" s="10"/>
      <c r="C38" s="21"/>
      <c r="D38" s="29"/>
    </row>
    <row r="39" spans="1:32" ht="25.95" customHeight="1" x14ac:dyDescent="0.2">
      <c r="A39" s="18">
        <v>35</v>
      </c>
      <c r="B39" s="10"/>
      <c r="C39" s="21"/>
      <c r="D39" s="29"/>
    </row>
    <row r="40" spans="1:32" ht="25.95" customHeight="1" x14ac:dyDescent="0.2">
      <c r="A40" s="18">
        <v>36</v>
      </c>
      <c r="B40" s="10"/>
      <c r="C40" s="21"/>
      <c r="D40" s="29"/>
    </row>
    <row r="41" spans="1:32" ht="25.95" customHeight="1" x14ac:dyDescent="0.2">
      <c r="A41" s="18">
        <v>37</v>
      </c>
      <c r="B41" s="10"/>
      <c r="C41" s="21"/>
      <c r="D41" s="29"/>
    </row>
    <row r="42" spans="1:32" ht="25.95" customHeight="1" x14ac:dyDescent="0.2">
      <c r="A42" s="18">
        <v>38</v>
      </c>
      <c r="B42" s="10"/>
      <c r="C42" s="21"/>
      <c r="D42" s="29"/>
    </row>
    <row r="43" spans="1:32" ht="25.95" customHeight="1" x14ac:dyDescent="0.2">
      <c r="A43" s="18">
        <v>39</v>
      </c>
      <c r="B43" s="10"/>
      <c r="C43" s="21"/>
      <c r="D43" s="29"/>
    </row>
    <row r="44" spans="1:32" ht="27" customHeight="1" thickBot="1" x14ac:dyDescent="0.25">
      <c r="A44" s="26">
        <v>40</v>
      </c>
      <c r="B44" s="22"/>
      <c r="C44" s="136"/>
      <c r="D44" s="129"/>
    </row>
    <row r="45" spans="1:32" ht="25.95" customHeight="1" x14ac:dyDescent="0.2">
      <c r="A45" s="533" t="s">
        <v>224</v>
      </c>
      <c r="B45" s="533"/>
      <c r="C45" s="533"/>
      <c r="D45" s="533"/>
    </row>
    <row r="46" spans="1:32" ht="25.95" customHeight="1" x14ac:dyDescent="0.2">
      <c r="A46" s="182" t="s">
        <v>357</v>
      </c>
      <c r="B46" s="549" t="s">
        <v>366</v>
      </c>
      <c r="C46" s="549"/>
      <c r="D46" s="54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40.799999999999997" customHeight="1" x14ac:dyDescent="0.2">
      <c r="A47" s="1"/>
      <c r="B47" s="549"/>
      <c r="C47" s="549"/>
      <c r="D47" s="549"/>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25.95" customHeight="1" x14ac:dyDescent="0.2"/>
    <row r="49" ht="25.95" customHeight="1" x14ac:dyDescent="0.2"/>
    <row r="50" ht="25.95" customHeight="1" x14ac:dyDescent="0.2"/>
    <row r="51" ht="25.95" customHeight="1" x14ac:dyDescent="0.2"/>
    <row r="52" ht="25.95" customHeight="1" x14ac:dyDescent="0.2"/>
  </sheetData>
  <mergeCells count="2">
    <mergeCell ref="A45:D45"/>
    <mergeCell ref="B46:D47"/>
  </mergeCells>
  <phoneticPr fontId="2"/>
  <dataValidations count="1">
    <dataValidation type="list" allowBlank="1" showInputMessage="1" showErrorMessage="1" sqref="D5:D44" xr:uid="{00000000-0002-0000-08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51</vt:i4>
      </vt:variant>
    </vt:vector>
  </HeadingPairs>
  <TitlesOfParts>
    <vt:vector size="100" baseType="lpstr">
      <vt:lpstr>評価加算様式２</vt:lpstr>
      <vt:lpstr>施設区分</vt:lpstr>
      <vt:lpstr>2-1</vt:lpstr>
      <vt:lpstr>2-1 2-3 別添1</vt:lpstr>
      <vt:lpstr>2-2</vt:lpstr>
      <vt:lpstr>2-2 別添1</vt:lpstr>
      <vt:lpstr>2-3</vt:lpstr>
      <vt:lpstr>2-4</vt:lpstr>
      <vt:lpstr>2-4 別添1</vt:lpstr>
      <vt:lpstr>2-5</vt:lpstr>
      <vt:lpstr>2-5 別添1</vt:lpstr>
      <vt:lpstr>2-6</vt:lpstr>
      <vt:lpstr>2-6 別添1</vt:lpstr>
      <vt:lpstr>2-7</vt:lpstr>
      <vt:lpstr>2-8</vt:lpstr>
      <vt:lpstr>2-5別添1</vt:lpstr>
      <vt:lpstr>2-9</vt:lpstr>
      <vt:lpstr>2-6別添1</vt:lpstr>
      <vt:lpstr>2-10</vt:lpstr>
      <vt:lpstr>2-10 別添1</vt:lpstr>
      <vt:lpstr>2-8別添1</vt:lpstr>
      <vt:lpstr>2-9別添1</vt:lpstr>
      <vt:lpstr>2-11</vt:lpstr>
      <vt:lpstr>2-12</vt:lpstr>
      <vt:lpstr>2-13</vt:lpstr>
      <vt:lpstr>2-14</vt:lpstr>
      <vt:lpstr>2-14 別添1</vt:lpstr>
      <vt:lpstr>2-15</vt:lpstr>
      <vt:lpstr>2-16</vt:lpstr>
      <vt:lpstr>2-16 別添1</vt:lpstr>
      <vt:lpstr>2-17</vt:lpstr>
      <vt:lpstr>2-18</vt:lpstr>
      <vt:lpstr>2-19</vt:lpstr>
      <vt:lpstr>2-20</vt:lpstr>
      <vt:lpstr>2-21</vt:lpstr>
      <vt:lpstr>2-10別添1</vt:lpstr>
      <vt:lpstr>2-11別添1</vt:lpstr>
      <vt:lpstr>2-12別添1</vt:lpstr>
      <vt:lpstr>2-15別添1</vt:lpstr>
      <vt:lpstr>2-16別添1</vt:lpstr>
      <vt:lpstr>2-17別添1</vt:lpstr>
      <vt:lpstr>2-18別添1</vt:lpstr>
      <vt:lpstr>2-22</vt:lpstr>
      <vt:lpstr>2-23</vt:lpstr>
      <vt:lpstr>2-23 別添1</vt:lpstr>
      <vt:lpstr>2-24</vt:lpstr>
      <vt:lpstr>2-19別添1</vt:lpstr>
      <vt:lpstr>2-25</vt:lpstr>
      <vt:lpstr>2-20別添1</vt:lpstr>
      <vt:lpstr>'2-1'!Print_Area</vt:lpstr>
      <vt:lpstr>'2-1 2-3 別添1'!Print_Area</vt:lpstr>
      <vt:lpstr>'2-10'!Print_Area</vt:lpstr>
      <vt:lpstr>'2-10 別添1'!Print_Area</vt:lpstr>
      <vt:lpstr>'2-10別添1'!Print_Area</vt:lpstr>
      <vt:lpstr>'2-11'!Print_Area</vt:lpstr>
      <vt:lpstr>'2-11別添1'!Print_Area</vt:lpstr>
      <vt:lpstr>'2-12'!Print_Area</vt:lpstr>
      <vt:lpstr>'2-12別添1'!Print_Area</vt:lpstr>
      <vt:lpstr>'2-13'!Print_Area</vt:lpstr>
      <vt:lpstr>'2-14'!Print_Area</vt:lpstr>
      <vt:lpstr>'2-14 別添1'!Print_Area</vt:lpstr>
      <vt:lpstr>'2-15'!Print_Area</vt:lpstr>
      <vt:lpstr>'2-15別添1'!Print_Area</vt:lpstr>
      <vt:lpstr>'2-16'!Print_Area</vt:lpstr>
      <vt:lpstr>'2-16 別添1'!Print_Area</vt:lpstr>
      <vt:lpstr>'2-16別添1'!Print_Area</vt:lpstr>
      <vt:lpstr>'2-17'!Print_Area</vt:lpstr>
      <vt:lpstr>'2-17別添1'!Print_Area</vt:lpstr>
      <vt:lpstr>'2-18'!Print_Area</vt:lpstr>
      <vt:lpstr>'2-18別添1'!Print_Area</vt:lpstr>
      <vt:lpstr>'2-19'!Print_Area</vt:lpstr>
      <vt:lpstr>'2-19別添1'!Print_Area</vt:lpstr>
      <vt:lpstr>'2-2'!Print_Area</vt:lpstr>
      <vt:lpstr>'2-2 別添1'!Print_Area</vt:lpstr>
      <vt:lpstr>'2-20'!Print_Area</vt:lpstr>
      <vt:lpstr>'2-20別添1'!Print_Area</vt:lpstr>
      <vt:lpstr>'2-21'!Print_Area</vt:lpstr>
      <vt:lpstr>'2-22'!Print_Area</vt:lpstr>
      <vt:lpstr>'2-23'!Print_Area</vt:lpstr>
      <vt:lpstr>'2-23 別添1'!Print_Area</vt:lpstr>
      <vt:lpstr>'2-24'!Print_Area</vt:lpstr>
      <vt:lpstr>'2-25'!Print_Area</vt:lpstr>
      <vt:lpstr>'2-3'!Print_Area</vt:lpstr>
      <vt:lpstr>'2-4'!Print_Area</vt:lpstr>
      <vt:lpstr>'2-4 別添1'!Print_Area</vt:lpstr>
      <vt:lpstr>'2-5'!Print_Area</vt:lpstr>
      <vt:lpstr>'2-5 別添1'!Print_Area</vt:lpstr>
      <vt:lpstr>'2-5別添1'!Print_Area</vt:lpstr>
      <vt:lpstr>'2-6'!Print_Area</vt:lpstr>
      <vt:lpstr>'2-6 別添1'!Print_Area</vt:lpstr>
      <vt:lpstr>'2-6別添1'!Print_Area</vt:lpstr>
      <vt:lpstr>'2-7'!Print_Area</vt:lpstr>
      <vt:lpstr>'2-8'!Print_Area</vt:lpstr>
      <vt:lpstr>'2-8別添1'!Print_Area</vt:lpstr>
      <vt:lpstr>'2-9'!Print_Area</vt:lpstr>
      <vt:lpstr>'2-9別添1'!Print_Area</vt:lpstr>
      <vt:lpstr>施設区分!Print_Area</vt:lpstr>
      <vt:lpstr>評価加算様式２!Print_Area</vt:lpstr>
      <vt:lpstr>'2-20別添1'!Print_Titles</vt:lpstr>
      <vt:lpstr>'2-6別添1'!Print_Titles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梅原　健</cp:lastModifiedBy>
  <cp:lastPrinted>2025-05-20T05:08:49Z</cp:lastPrinted>
  <dcterms:created xsi:type="dcterms:W3CDTF">2011-03-22T23:59:46Z</dcterms:created>
  <dcterms:modified xsi:type="dcterms:W3CDTF">2026-01-07T04:14:32Z</dcterms:modified>
</cp:coreProperties>
</file>