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235" yWindow="1590" windowWidth="8475" windowHeight="4725" firstSheet="1" activeTab="1"/>
  </bookViews>
  <sheets>
    <sheet name="×費目別内訳書 （その他）" sheetId="8" state="hidden" r:id="rId1"/>
    <sheet name="工事工程表" sheetId="11" r:id="rId2"/>
    <sheet name="（別紙）算定例" sheetId="12" r:id="rId3"/>
    <sheet name="×費目別内訳書（記入例）" sheetId="9" state="hidden" r:id="rId4"/>
  </sheets>
  <definedNames>
    <definedName name="_xlnm.Print_Area" localSheetId="2">'（別紙）算定例'!$A$1:$M$40</definedName>
    <definedName name="_xlnm.Print_Area" localSheetId="0">'×費目別内訳書 （その他）'!$A$1:$J$46</definedName>
    <definedName name="_xlnm.Print_Area" localSheetId="3">'×費目別内訳書（記入例）'!$A$1:$J$54</definedName>
  </definedNames>
  <calcPr calcId="145621"/>
</workbook>
</file>

<file path=xl/calcChain.xml><?xml version="1.0" encoding="utf-8"?>
<calcChain xmlns="http://schemas.openxmlformats.org/spreadsheetml/2006/main">
  <c r="J8" i="12" l="1"/>
  <c r="J18" i="12"/>
  <c r="J20" i="12" s="1"/>
  <c r="K19" i="12"/>
  <c r="J19" i="12"/>
  <c r="G18" i="12"/>
  <c r="G20" i="12" s="1"/>
  <c r="K9" i="12"/>
  <c r="K10" i="12"/>
  <c r="K11" i="12"/>
  <c r="K12" i="12"/>
  <c r="K13" i="12"/>
  <c r="K14" i="12"/>
  <c r="K15" i="12"/>
  <c r="K16" i="12"/>
  <c r="K29" i="12"/>
  <c r="K30" i="12"/>
  <c r="K31" i="12"/>
  <c r="K32" i="12"/>
  <c r="K33" i="12"/>
  <c r="K34" i="12"/>
  <c r="K38" i="12"/>
  <c r="E41" i="9"/>
  <c r="F15" i="9"/>
  <c r="F13" i="9"/>
  <c r="G13" i="9"/>
  <c r="F20" i="9"/>
  <c r="G20" i="9"/>
  <c r="D25" i="9"/>
  <c r="F23" i="9"/>
  <c r="G23" i="9"/>
  <c r="D30" i="9"/>
  <c r="F27" i="9"/>
  <c r="F29" i="9"/>
  <c r="H29" i="9"/>
  <c r="G27" i="9"/>
  <c r="G29" i="9"/>
  <c r="D38" i="9"/>
  <c r="F34" i="9"/>
  <c r="G34" i="9"/>
  <c r="H34" i="9"/>
  <c r="F36" i="9"/>
  <c r="G36" i="9"/>
  <c r="H36" i="9"/>
  <c r="D19" i="9"/>
  <c r="D39" i="9"/>
  <c r="D41" i="9"/>
  <c r="F21" i="9"/>
  <c r="G21" i="9"/>
  <c r="H21" i="9"/>
  <c r="F26" i="9"/>
  <c r="G26" i="9"/>
  <c r="H26" i="9"/>
  <c r="F32" i="9"/>
  <c r="G32" i="9"/>
  <c r="G15" i="9"/>
  <c r="H15" i="9"/>
  <c r="H23" i="9"/>
  <c r="F30" i="9"/>
  <c r="H32" i="9"/>
  <c r="H20" i="9"/>
  <c r="F12" i="9"/>
  <c r="H27" i="9"/>
  <c r="F22" i="9"/>
  <c r="F33" i="9"/>
  <c r="F31" i="9"/>
  <c r="F28" i="9"/>
  <c r="F24" i="9"/>
  <c r="H13" i="9"/>
  <c r="F18" i="9"/>
  <c r="F16" i="9"/>
  <c r="F14" i="9"/>
  <c r="F40" i="9"/>
  <c r="F35" i="9"/>
  <c r="F17" i="9"/>
  <c r="G18" i="9"/>
  <c r="H18" i="9"/>
  <c r="H31" i="9"/>
  <c r="G31" i="9"/>
  <c r="G12" i="9"/>
  <c r="H12" i="9"/>
  <c r="F19" i="9"/>
  <c r="F39" i="9"/>
  <c r="F41" i="9"/>
  <c r="G40" i="9"/>
  <c r="H40" i="9"/>
  <c r="H33" i="9"/>
  <c r="F38" i="9"/>
  <c r="G33" i="9"/>
  <c r="G14" i="9"/>
  <c r="H14" i="9"/>
  <c r="G24" i="9"/>
  <c r="G25" i="9"/>
  <c r="H24" i="9"/>
  <c r="G22" i="9"/>
  <c r="H22" i="9"/>
  <c r="F25" i="9"/>
  <c r="H25" i="9"/>
  <c r="G17" i="9"/>
  <c r="H17" i="9"/>
  <c r="H16" i="9"/>
  <c r="G16" i="9"/>
  <c r="G28" i="9"/>
  <c r="G30" i="9"/>
  <c r="H30" i="9"/>
  <c r="H28" i="9"/>
  <c r="G35" i="9"/>
  <c r="H35" i="9"/>
  <c r="H19" i="9"/>
  <c r="H38" i="9"/>
  <c r="H41" i="9"/>
  <c r="G38" i="9"/>
  <c r="G19" i="9"/>
  <c r="G39" i="9"/>
  <c r="G41" i="9"/>
  <c r="H39" i="9"/>
  <c r="J21" i="12" l="1"/>
  <c r="K20" i="12"/>
  <c r="J22" i="12"/>
  <c r="G21" i="12"/>
  <c r="G22" i="12" s="1"/>
  <c r="K18" i="12"/>
  <c r="K22" i="12" l="1"/>
</calcChain>
</file>

<file path=xl/sharedStrings.xml><?xml version="1.0" encoding="utf-8"?>
<sst xmlns="http://schemas.openxmlformats.org/spreadsheetml/2006/main" count="260" uniqueCount="164">
  <si>
    <t>費目別内訳書（創設・増築・改築・拡張・大規模修繕）</t>
    <rPh sb="0" eb="3">
      <t>ヒモクベツ</t>
    </rPh>
    <rPh sb="3" eb="6">
      <t>ウチワケショ</t>
    </rPh>
    <rPh sb="7" eb="9">
      <t>ソウセツ</t>
    </rPh>
    <rPh sb="10" eb="12">
      <t>ゾウチク</t>
    </rPh>
    <rPh sb="13" eb="15">
      <t>カイチク</t>
    </rPh>
    <rPh sb="16" eb="18">
      <t>カクチョウ</t>
    </rPh>
    <rPh sb="19" eb="22">
      <t>ダイキボ</t>
    </rPh>
    <rPh sb="22" eb="24">
      <t>シュウゼン</t>
    </rPh>
    <phoneticPr fontId="2"/>
  </si>
  <si>
    <t>区分</t>
    <rPh sb="0" eb="2">
      <t>クブン</t>
    </rPh>
    <phoneticPr fontId="2"/>
  </si>
  <si>
    <t>共通仮設工事費</t>
    <rPh sb="0" eb="2">
      <t>キョウツウ</t>
    </rPh>
    <rPh sb="2" eb="4">
      <t>カセツ</t>
    </rPh>
    <rPh sb="4" eb="7">
      <t>コウジヒ</t>
    </rPh>
    <phoneticPr fontId="2"/>
  </si>
  <si>
    <t>建築工事費</t>
    <rPh sb="0" eb="2">
      <t>ケンチク</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</si>
  <si>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</si>
  <si>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</si>
  <si>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換気設備工事費</t>
    <rPh sb="0" eb="2">
      <t>カンキ</t>
    </rPh>
    <rPh sb="2" eb="4">
      <t>セツビ</t>
    </rPh>
    <rPh sb="4" eb="7">
      <t>コウジヒ</t>
    </rPh>
    <phoneticPr fontId="2"/>
  </si>
  <si>
    <t>外構工事費</t>
    <rPh sb="0" eb="2">
      <t>ガイコウ</t>
    </rPh>
    <rPh sb="2" eb="5">
      <t>コウジヒ</t>
    </rPh>
    <phoneticPr fontId="2"/>
  </si>
  <si>
    <t>計</t>
    <rPh sb="0" eb="1">
      <t>ケイ</t>
    </rPh>
    <phoneticPr fontId="2"/>
  </si>
  <si>
    <t>冷暖房設備工事費</t>
    <rPh sb="0" eb="3">
      <t>レイダンボウ</t>
    </rPh>
    <rPh sb="3" eb="5">
      <t>セツビ</t>
    </rPh>
    <rPh sb="5" eb="8">
      <t>コウジヒ</t>
    </rPh>
    <phoneticPr fontId="2"/>
  </si>
  <si>
    <t>暖房設備工事費</t>
    <rPh sb="0" eb="2">
      <t>ダンボウ</t>
    </rPh>
    <rPh sb="2" eb="4">
      <t>セツビ</t>
    </rPh>
    <rPh sb="4" eb="7">
      <t>コウジヒ</t>
    </rPh>
    <phoneticPr fontId="2"/>
  </si>
  <si>
    <t>冷房設備工事費</t>
    <rPh sb="0" eb="2">
      <t>レイボウ</t>
    </rPh>
    <rPh sb="2" eb="4">
      <t>セツビ</t>
    </rPh>
    <rPh sb="4" eb="7">
      <t>コウジヒ</t>
    </rPh>
    <phoneticPr fontId="2"/>
  </si>
  <si>
    <t>昇降機設備工事費</t>
    <rPh sb="0" eb="3">
      <t>ショウコウキ</t>
    </rPh>
    <rPh sb="3" eb="5">
      <t>セツビ</t>
    </rPh>
    <rPh sb="5" eb="8">
      <t>コウジヒ</t>
    </rPh>
    <phoneticPr fontId="2"/>
  </si>
  <si>
    <t>浄化槽設備工事費</t>
    <rPh sb="0" eb="3">
      <t>ジョウカソウ</t>
    </rPh>
    <rPh sb="3" eb="5">
      <t>セツビ</t>
    </rPh>
    <rPh sb="5" eb="8">
      <t>コウジヒ</t>
    </rPh>
    <phoneticPr fontId="2"/>
  </si>
  <si>
    <t>特殊浴槽</t>
    <rPh sb="0" eb="2">
      <t>トクシュ</t>
    </rPh>
    <rPh sb="2" eb="4">
      <t>ヨクソウ</t>
    </rPh>
    <phoneticPr fontId="2"/>
  </si>
  <si>
    <t>介護用リフト</t>
    <rPh sb="0" eb="3">
      <t>カイゴヨウ</t>
    </rPh>
    <phoneticPr fontId="2"/>
  </si>
  <si>
    <t>介護用リフト等特殊</t>
    <rPh sb="0" eb="3">
      <t>カイゴヨウ</t>
    </rPh>
    <rPh sb="6" eb="7">
      <t>トウ</t>
    </rPh>
    <rPh sb="7" eb="9">
      <t>トクシュ</t>
    </rPh>
    <phoneticPr fontId="2"/>
  </si>
  <si>
    <t>付帯工事費</t>
    <rPh sb="0" eb="2">
      <t>フタイ</t>
    </rPh>
    <rPh sb="2" eb="4">
      <t>コウジ</t>
    </rPh>
    <rPh sb="4" eb="5">
      <t>ヒ</t>
    </rPh>
    <phoneticPr fontId="2"/>
  </si>
  <si>
    <t>解体撤去工事費</t>
    <rPh sb="0" eb="2">
      <t>カイタイ</t>
    </rPh>
    <rPh sb="2" eb="4">
      <t>テッキョ</t>
    </rPh>
    <rPh sb="4" eb="7">
      <t>コウジヒ</t>
    </rPh>
    <phoneticPr fontId="2"/>
  </si>
  <si>
    <t>仮設工事費</t>
    <rPh sb="0" eb="2">
      <t>カセツ</t>
    </rPh>
    <rPh sb="2" eb="5">
      <t>コウジヒ</t>
    </rPh>
    <phoneticPr fontId="2"/>
  </si>
  <si>
    <t>敷地造成工事費</t>
    <rPh sb="0" eb="2">
      <t>シキチ</t>
    </rPh>
    <rPh sb="2" eb="4">
      <t>ゾウセイ</t>
    </rPh>
    <rPh sb="4" eb="7">
      <t>コウジヒ</t>
    </rPh>
    <phoneticPr fontId="2"/>
  </si>
  <si>
    <t>緑化</t>
    <rPh sb="0" eb="2">
      <t>リョクカ</t>
    </rPh>
    <phoneticPr fontId="2"/>
  </si>
  <si>
    <t>その他の対象外工事費</t>
    <rPh sb="2" eb="3">
      <t>タ</t>
    </rPh>
    <rPh sb="4" eb="7">
      <t>タイショウガイ</t>
    </rPh>
    <rPh sb="7" eb="10">
      <t>コウジヒ</t>
    </rPh>
    <phoneticPr fontId="2"/>
  </si>
  <si>
    <t>合計</t>
    <rPh sb="0" eb="2">
      <t>ゴウケイ</t>
    </rPh>
    <phoneticPr fontId="2"/>
  </si>
  <si>
    <t>非常通報装置</t>
    <rPh sb="0" eb="2">
      <t>ヒジョウ</t>
    </rPh>
    <rPh sb="2" eb="4">
      <t>ツウホウ</t>
    </rPh>
    <rPh sb="4" eb="6">
      <t>ソウチ</t>
    </rPh>
    <phoneticPr fontId="2"/>
  </si>
  <si>
    <t>合　　　　　　計</t>
    <rPh sb="0" eb="1">
      <t>ゴウ</t>
    </rPh>
    <rPh sb="7" eb="8">
      <t>ケイ</t>
    </rPh>
    <phoneticPr fontId="2"/>
  </si>
  <si>
    <t>総　　 合 　　計</t>
    <rPh sb="0" eb="1">
      <t>フサ</t>
    </rPh>
    <rPh sb="4" eb="5">
      <t>ゴウ</t>
    </rPh>
    <rPh sb="8" eb="9">
      <t>ケイ</t>
    </rPh>
    <phoneticPr fontId="2"/>
  </si>
  <si>
    <t>金額</t>
    <rPh sb="0" eb="2">
      <t>キンガク</t>
    </rPh>
    <phoneticPr fontId="2"/>
  </si>
  <si>
    <t>Ａ       円</t>
    <rPh sb="8" eb="9">
      <t>エン</t>
    </rPh>
    <phoneticPr fontId="2"/>
  </si>
  <si>
    <t>諸経費率</t>
    <rPh sb="0" eb="3">
      <t>ショケイヒ</t>
    </rPh>
    <rPh sb="3" eb="4">
      <t>リツ</t>
    </rPh>
    <phoneticPr fontId="2"/>
  </si>
  <si>
    <t>消費税</t>
    <rPh sb="0" eb="3">
      <t>ショウヒゼイ</t>
    </rPh>
    <phoneticPr fontId="2"/>
  </si>
  <si>
    <t>（Ａ×Ｂ）Ｃ 円</t>
    <rPh sb="7" eb="8">
      <t>エン</t>
    </rPh>
    <phoneticPr fontId="2"/>
  </si>
  <si>
    <t>（（Ａ＋Ｃ）×5％）Ｄ 円</t>
    <rPh sb="12" eb="13">
      <t>エン</t>
    </rPh>
    <phoneticPr fontId="2"/>
  </si>
  <si>
    <t>（Ａ＋Ｃ＋Ｄ）Ｅ 円</t>
    <rPh sb="9" eb="10">
      <t>エン</t>
    </rPh>
    <phoneticPr fontId="2"/>
  </si>
  <si>
    <t>内訳書の頁</t>
    <rPh sb="0" eb="3">
      <t>ウチワケショ</t>
    </rPh>
    <rPh sb="4" eb="5">
      <t>ページ</t>
    </rPh>
    <phoneticPr fontId="2"/>
  </si>
  <si>
    <t>備考</t>
    <rPh sb="0" eb="2">
      <t>ビコウ</t>
    </rPh>
    <phoneticPr fontId="2"/>
  </si>
  <si>
    <t>Ｂ　　　％</t>
    <phoneticPr fontId="2"/>
  </si>
  <si>
    <t>施設の名称：</t>
    <rPh sb="0" eb="2">
      <t>シセツ</t>
    </rPh>
    <rPh sb="3" eb="5">
      <t>メイショウ</t>
    </rPh>
    <phoneticPr fontId="2"/>
  </si>
  <si>
    <t>設置者名：</t>
    <rPh sb="0" eb="3">
      <t>セッチシャ</t>
    </rPh>
    <rPh sb="3" eb="4">
      <t>メイ</t>
    </rPh>
    <phoneticPr fontId="2"/>
  </si>
  <si>
    <t>工事区分：</t>
    <rPh sb="0" eb="4">
      <t>コウジクブン</t>
    </rPh>
    <phoneticPr fontId="2"/>
  </si>
  <si>
    <t>本体工事費</t>
    <rPh sb="0" eb="2">
      <t>ホンタイ</t>
    </rPh>
    <rPh sb="2" eb="5">
      <t>コウジヒ</t>
    </rPh>
    <phoneticPr fontId="2"/>
  </si>
  <si>
    <t>記　　　入　　　例</t>
    <rPh sb="0" eb="1">
      <t>キ</t>
    </rPh>
    <rPh sb="4" eb="5">
      <t>イリ</t>
    </rPh>
    <rPh sb="8" eb="9">
      <t>レイ</t>
    </rPh>
    <phoneticPr fontId="2"/>
  </si>
  <si>
    <t>スプリンクラー工事費</t>
    <rPh sb="7" eb="10">
      <t>コウジヒ</t>
    </rPh>
    <phoneticPr fontId="2"/>
  </si>
  <si>
    <t>Ｂ　　　％</t>
    <phoneticPr fontId="2"/>
  </si>
  <si>
    <t>解体撤去工事費</t>
  </si>
  <si>
    <t>仮設工事費</t>
  </si>
  <si>
    <t>その他施設合築特養</t>
    <rPh sb="2" eb="3">
      <t>タ</t>
    </rPh>
    <rPh sb="3" eb="5">
      <t>シセツ</t>
    </rPh>
    <rPh sb="5" eb="6">
      <t>ア</t>
    </rPh>
    <rPh sb="6" eb="7">
      <t>チク</t>
    </rPh>
    <rPh sb="7" eb="8">
      <t>トク</t>
    </rPh>
    <rPh sb="8" eb="9">
      <t>ヨウ</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</si>
  <si>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</si>
  <si>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</si>
  <si>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</si>
  <si>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</si>
  <si>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</si>
  <si>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</si>
  <si>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</si>
  <si>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</si>
  <si>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仮設工事費※９</t>
    <rPh sb="0" eb="2">
      <t>カセツ</t>
    </rPh>
    <rPh sb="2" eb="5">
      <t>コウジヒ</t>
    </rPh>
    <phoneticPr fontId="2"/>
  </si>
  <si>
    <t>※９　改築の場合であって、補助が認められたものに限る。</t>
    <rPh sb="3" eb="5">
      <t>カイチク</t>
    </rPh>
    <rPh sb="6" eb="8">
      <t>バアイ</t>
    </rPh>
    <rPh sb="13" eb="15">
      <t>ホジョ</t>
    </rPh>
    <rPh sb="16" eb="17">
      <t>ミト</t>
    </rPh>
    <rPh sb="24" eb="25">
      <t>カギ</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</si>
  <si>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</si>
  <si>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</si>
  <si>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</si>
  <si>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</si>
  <si>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</si>
  <si>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</si>
  <si>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</si>
  <si>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</si>
  <si>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4月</t>
  </si>
  <si>
    <t>4月</t>
    <rPh sb="1" eb="2">
      <t>ガツ</t>
    </rPh>
    <phoneticPr fontId="2"/>
  </si>
  <si>
    <t>5月</t>
  </si>
  <si>
    <t>6月</t>
  </si>
  <si>
    <t>7月</t>
  </si>
  <si>
    <t>8月</t>
  </si>
  <si>
    <t>9月</t>
  </si>
  <si>
    <t>10月</t>
  </si>
  <si>
    <t>11月</t>
  </si>
  <si>
    <t>12月</t>
  </si>
  <si>
    <t>1月</t>
  </si>
  <si>
    <t>2月</t>
  </si>
  <si>
    <t>3月</t>
  </si>
  <si>
    <t>共通仮設</t>
    <rPh sb="0" eb="2">
      <t>キョウツウ</t>
    </rPh>
    <rPh sb="2" eb="4">
      <t>カセツ</t>
    </rPh>
    <phoneticPr fontId="2"/>
  </si>
  <si>
    <t>ア　共通仮設</t>
    <rPh sb="2" eb="4">
      <t>キョウツウ</t>
    </rPh>
    <rPh sb="4" eb="6">
      <t>カセツ</t>
    </rPh>
    <phoneticPr fontId="2"/>
  </si>
  <si>
    <t>イ　建築工事</t>
    <rPh sb="2" eb="4">
      <t>ケンチク</t>
    </rPh>
    <rPh sb="4" eb="6">
      <t>コウジ</t>
    </rPh>
    <phoneticPr fontId="2"/>
  </si>
  <si>
    <t>ウ　電気設備工事</t>
    <rPh sb="2" eb="4">
      <t>デンキ</t>
    </rPh>
    <rPh sb="4" eb="6">
      <t>セツビ</t>
    </rPh>
    <rPh sb="6" eb="8">
      <t>コウジ</t>
    </rPh>
    <phoneticPr fontId="2"/>
  </si>
  <si>
    <t>エ　空調換気設備工事</t>
    <rPh sb="2" eb="4">
      <t>クウチョウ</t>
    </rPh>
    <rPh sb="4" eb="6">
      <t>カンキ</t>
    </rPh>
    <rPh sb="6" eb="8">
      <t>セツビ</t>
    </rPh>
    <rPh sb="8" eb="10">
      <t>コウジ</t>
    </rPh>
    <phoneticPr fontId="2"/>
  </si>
  <si>
    <t>カ　スプリンクラー設備工事</t>
    <phoneticPr fontId="2"/>
  </si>
  <si>
    <t>ク　昇降機設備工事</t>
    <phoneticPr fontId="2"/>
  </si>
  <si>
    <t>オ　給排水衛生設備工事</t>
    <phoneticPr fontId="2"/>
  </si>
  <si>
    <t>ケ　浄化槽設備工事</t>
    <rPh sb="2" eb="5">
      <t>ジョウカソウ</t>
    </rPh>
    <rPh sb="5" eb="7">
      <t>セツビ</t>
    </rPh>
    <rPh sb="7" eb="9">
      <t>コウジ</t>
    </rPh>
    <phoneticPr fontId="2"/>
  </si>
  <si>
    <t>コ　介護用リフト等</t>
    <rPh sb="2" eb="5">
      <t>カイゴヨウ</t>
    </rPh>
    <rPh sb="8" eb="9">
      <t>トウ</t>
    </rPh>
    <phoneticPr fontId="2"/>
  </si>
  <si>
    <t>工事項目</t>
    <rPh sb="0" eb="2">
      <t>コウジ</t>
    </rPh>
    <rPh sb="2" eb="4">
      <t>コウモク</t>
    </rPh>
    <phoneticPr fontId="2"/>
  </si>
  <si>
    <t>型枠</t>
    <rPh sb="0" eb="2">
      <t>カタワク</t>
    </rPh>
    <phoneticPr fontId="2"/>
  </si>
  <si>
    <t>鉄筋コンクリート</t>
    <rPh sb="0" eb="2">
      <t>テッキン</t>
    </rPh>
    <phoneticPr fontId="2"/>
  </si>
  <si>
    <t>外構</t>
    <rPh sb="0" eb="1">
      <t>ソト</t>
    </rPh>
    <rPh sb="1" eb="2">
      <t>カマエ</t>
    </rPh>
    <phoneticPr fontId="2"/>
  </si>
  <si>
    <t>昇降機</t>
    <rPh sb="0" eb="3">
      <t>ショウコウキ</t>
    </rPh>
    <phoneticPr fontId="2"/>
  </si>
  <si>
    <t>空調換気設備</t>
    <rPh sb="0" eb="2">
      <t>クウチョウ</t>
    </rPh>
    <rPh sb="2" eb="4">
      <t>カンキ</t>
    </rPh>
    <rPh sb="4" eb="6">
      <t>セツビ</t>
    </rPh>
    <phoneticPr fontId="2"/>
  </si>
  <si>
    <t>給排水衛生設備</t>
    <rPh sb="0" eb="1">
      <t>キュウ</t>
    </rPh>
    <rPh sb="1" eb="3">
      <t>ハイスイ</t>
    </rPh>
    <rPh sb="3" eb="5">
      <t>エイセイ</t>
    </rPh>
    <rPh sb="5" eb="7">
      <t>セツビ</t>
    </rPh>
    <phoneticPr fontId="2"/>
  </si>
  <si>
    <t>内装</t>
    <rPh sb="0" eb="2">
      <t>ナイソウ</t>
    </rPh>
    <phoneticPr fontId="2"/>
  </si>
  <si>
    <t>電気設備</t>
    <rPh sb="0" eb="2">
      <t>デンキ</t>
    </rPh>
    <rPh sb="2" eb="4">
      <t>セツビ</t>
    </rPh>
    <phoneticPr fontId="2"/>
  </si>
  <si>
    <t>リフト・浴槽</t>
    <rPh sb="4" eb="6">
      <t>ヨクソウ</t>
    </rPh>
    <phoneticPr fontId="2"/>
  </si>
  <si>
    <t>外装</t>
    <rPh sb="0" eb="2">
      <t>ガイソウ</t>
    </rPh>
    <phoneticPr fontId="2"/>
  </si>
  <si>
    <t>キ　外構工事</t>
    <phoneticPr fontId="2"/>
  </si>
  <si>
    <t>暦年スケジュール</t>
    <rPh sb="0" eb="1">
      <t>コヨミ</t>
    </rPh>
    <rPh sb="1" eb="2">
      <t>ネン</t>
    </rPh>
    <phoneticPr fontId="2"/>
  </si>
  <si>
    <t>出来高</t>
    <rPh sb="0" eb="3">
      <t>デキダカ</t>
    </rPh>
    <phoneticPr fontId="2"/>
  </si>
  <si>
    <t>月単位工事出来高（右軸％）</t>
    <rPh sb="0" eb="3">
      <t>ツキタンイ</t>
    </rPh>
    <rPh sb="3" eb="5">
      <t>コウジ</t>
    </rPh>
    <rPh sb="5" eb="8">
      <t>デキダカ</t>
    </rPh>
    <rPh sb="9" eb="10">
      <t>ミギ</t>
    </rPh>
    <rPh sb="10" eb="11">
      <t>ジク</t>
    </rPh>
    <phoneticPr fontId="2"/>
  </si>
  <si>
    <t>スプリンクラー</t>
    <phoneticPr fontId="2"/>
  </si>
  <si>
    <t>工事工程表（介護専用型有料老人ホーム）　</t>
    <rPh sb="0" eb="2">
      <t>コウジ</t>
    </rPh>
    <rPh sb="2" eb="4">
      <t>コウテイ</t>
    </rPh>
    <rPh sb="4" eb="5">
      <t>ヒョウ</t>
    </rPh>
    <phoneticPr fontId="2"/>
  </si>
  <si>
    <t>3月</t>
    <rPh sb="1" eb="2">
      <t>ガツ</t>
    </rPh>
    <phoneticPr fontId="2"/>
  </si>
  <si>
    <t>4月</t>
    <phoneticPr fontId="2"/>
  </si>
  <si>
    <t>土工事</t>
    <rPh sb="0" eb="1">
      <t>ツチ</t>
    </rPh>
    <rPh sb="1" eb="3">
      <t>コウジ</t>
    </rPh>
    <phoneticPr fontId="2"/>
  </si>
  <si>
    <t>杭うち</t>
    <rPh sb="0" eb="1">
      <t>クイ</t>
    </rPh>
    <phoneticPr fontId="2"/>
  </si>
  <si>
    <t>　別　　　紙　　　（内示説明会時配布資料抜粋）</t>
    <rPh sb="1" eb="2">
      <t>ベツ</t>
    </rPh>
    <rPh sb="5" eb="6">
      <t>カミ</t>
    </rPh>
    <rPh sb="10" eb="12">
      <t>ナイジ</t>
    </rPh>
    <rPh sb="12" eb="14">
      <t>セツメイ</t>
    </rPh>
    <rPh sb="14" eb="15">
      <t>カイ</t>
    </rPh>
    <rPh sb="15" eb="16">
      <t>ジ</t>
    </rPh>
    <rPh sb="16" eb="18">
      <t>ハイフ</t>
    </rPh>
    <rPh sb="18" eb="20">
      <t>シリョウ</t>
    </rPh>
    <rPh sb="20" eb="22">
      <t>バッスイ</t>
    </rPh>
    <phoneticPr fontId="2"/>
  </si>
  <si>
    <t>出来高算定例</t>
    <rPh sb="0" eb="3">
      <t>デキダカ</t>
    </rPh>
    <rPh sb="3" eb="5">
      <t>サンテイ</t>
    </rPh>
    <rPh sb="5" eb="6">
      <t>レイ</t>
    </rPh>
    <phoneticPr fontId="2"/>
  </si>
  <si>
    <t>(1)総括表（大項目）</t>
    <rPh sb="3" eb="5">
      <t>ソウカツ</t>
    </rPh>
    <rPh sb="5" eb="6">
      <t>ヒョウ</t>
    </rPh>
    <rPh sb="7" eb="8">
      <t>ダイ</t>
    </rPh>
    <rPh sb="8" eb="10">
      <t>コウモク</t>
    </rPh>
    <phoneticPr fontId="2"/>
  </si>
  <si>
    <t>契   約   内   訳</t>
    <rPh sb="0" eb="1">
      <t>チギリ</t>
    </rPh>
    <rPh sb="4" eb="5">
      <t>ヤク</t>
    </rPh>
    <rPh sb="8" eb="9">
      <t>ウチ</t>
    </rPh>
    <rPh sb="12" eb="13">
      <t>ヤク</t>
    </rPh>
    <phoneticPr fontId="2"/>
  </si>
  <si>
    <t>出来高内訳</t>
    <rPh sb="0" eb="3">
      <t>デキダカ</t>
    </rPh>
    <rPh sb="3" eb="5">
      <t>ウチワケ</t>
    </rPh>
    <phoneticPr fontId="2"/>
  </si>
  <si>
    <t>名　　　　　称</t>
    <rPh sb="0" eb="1">
      <t>ナ</t>
    </rPh>
    <rPh sb="6" eb="7">
      <t>ショウ</t>
    </rPh>
    <phoneticPr fontId="2"/>
  </si>
  <si>
    <t>仕様</t>
    <rPh sb="0" eb="2">
      <t>シヨウ</t>
    </rPh>
    <phoneticPr fontId="2"/>
  </si>
  <si>
    <t>単位</t>
    <rPh sb="0" eb="2">
      <t>タンイ</t>
    </rPh>
    <phoneticPr fontId="2"/>
  </si>
  <si>
    <t>数量</t>
    <rPh sb="0" eb="2">
      <t>スウリョウ</t>
    </rPh>
    <phoneticPr fontId="2"/>
  </si>
  <si>
    <t>単価</t>
    <rPh sb="0" eb="2">
      <t>タンカ</t>
    </rPh>
    <phoneticPr fontId="2"/>
  </si>
  <si>
    <t>出来高率</t>
    <rPh sb="0" eb="3">
      <t>デキダカ</t>
    </rPh>
    <rPh sb="3" eb="4">
      <t>リツ</t>
    </rPh>
    <phoneticPr fontId="2"/>
  </si>
  <si>
    <t>Ａ</t>
    <phoneticPr fontId="2"/>
  </si>
  <si>
    <t>共通仮設費</t>
    <rPh sb="0" eb="2">
      <t>キョウツウ</t>
    </rPh>
    <rPh sb="2" eb="4">
      <t>カセツ</t>
    </rPh>
    <rPh sb="4" eb="5">
      <t>ヒ</t>
    </rPh>
    <phoneticPr fontId="2"/>
  </si>
  <si>
    <t>内訳P　　～P　　</t>
    <rPh sb="0" eb="2">
      <t>ウチワケ</t>
    </rPh>
    <phoneticPr fontId="2"/>
  </si>
  <si>
    <t>Ｂ</t>
    <phoneticPr fontId="2"/>
  </si>
  <si>
    <t>　　　P　　～P　　</t>
    <phoneticPr fontId="2"/>
  </si>
  <si>
    <t>Ｃ</t>
    <phoneticPr fontId="2"/>
  </si>
  <si>
    <t>　　　P　　～P　　</t>
    <phoneticPr fontId="2"/>
  </si>
  <si>
    <t>Ｄ</t>
    <phoneticPr fontId="2"/>
  </si>
  <si>
    <t>給排水衛生設備</t>
    <rPh sb="0" eb="3">
      <t>キュウハイスイ</t>
    </rPh>
    <rPh sb="3" eb="5">
      <t>エイセイ</t>
    </rPh>
    <rPh sb="5" eb="7">
      <t>セツビ</t>
    </rPh>
    <phoneticPr fontId="2"/>
  </si>
  <si>
    <t>　　　P　　～P　　</t>
    <phoneticPr fontId="2"/>
  </si>
  <si>
    <t>Ｅ</t>
    <phoneticPr fontId="2"/>
  </si>
  <si>
    <t>　　　P　　～P　　</t>
    <phoneticPr fontId="2"/>
  </si>
  <si>
    <t>Ｆ</t>
    <phoneticPr fontId="2"/>
  </si>
  <si>
    <t>Ｇ</t>
    <phoneticPr fontId="2"/>
  </si>
  <si>
    <t>Ｈ</t>
    <phoneticPr fontId="2"/>
  </si>
  <si>
    <t>Ｉ</t>
    <phoneticPr fontId="2"/>
  </si>
  <si>
    <t>Ｊ</t>
    <phoneticPr fontId="2"/>
  </si>
  <si>
    <t>外構工事（対象外）</t>
    <rPh sb="0" eb="1">
      <t>ガイ</t>
    </rPh>
    <rPh sb="1" eb="2">
      <t>コウ</t>
    </rPh>
    <rPh sb="2" eb="4">
      <t>コウジ</t>
    </rPh>
    <rPh sb="5" eb="7">
      <t>タイショウ</t>
    </rPh>
    <rPh sb="7" eb="8">
      <t>ガイ</t>
    </rPh>
    <phoneticPr fontId="2"/>
  </si>
  <si>
    <t>小計</t>
    <rPh sb="0" eb="2">
      <t>ショウケイ</t>
    </rPh>
    <phoneticPr fontId="2"/>
  </si>
  <si>
    <t>諸経費計</t>
    <rPh sb="0" eb="3">
      <t>ショケイヒ</t>
    </rPh>
    <rPh sb="3" eb="4">
      <t>ケイ</t>
    </rPh>
    <phoneticPr fontId="2"/>
  </si>
  <si>
    <t>(2)工事費別の内訳（中項目）</t>
    <rPh sb="3" eb="6">
      <t>コウジヒ</t>
    </rPh>
    <rPh sb="6" eb="7">
      <t>ベツ</t>
    </rPh>
    <rPh sb="8" eb="10">
      <t>ウチワケ</t>
    </rPh>
    <rPh sb="11" eb="12">
      <t>ナカ</t>
    </rPh>
    <rPh sb="12" eb="14">
      <t>コウモク</t>
    </rPh>
    <phoneticPr fontId="2"/>
  </si>
  <si>
    <t>B</t>
    <phoneticPr fontId="2"/>
  </si>
  <si>
    <t>仮設費</t>
    <rPh sb="0" eb="2">
      <t>カセツ</t>
    </rPh>
    <rPh sb="2" eb="3">
      <t>ヒ</t>
    </rPh>
    <phoneticPr fontId="2"/>
  </si>
  <si>
    <t>　　　P　　～P　　</t>
    <phoneticPr fontId="2"/>
  </si>
  <si>
    <t>土工事</t>
    <rPh sb="0" eb="1">
      <t>ド</t>
    </rPh>
    <rPh sb="1" eb="3">
      <t>コウジ</t>
    </rPh>
    <phoneticPr fontId="2"/>
  </si>
  <si>
    <t>　　　P　　～P　　</t>
    <phoneticPr fontId="2"/>
  </si>
  <si>
    <t>杭打工事費</t>
    <rPh sb="0" eb="1">
      <t>クイ</t>
    </rPh>
    <rPh sb="1" eb="2">
      <t>ダ</t>
    </rPh>
    <rPh sb="2" eb="5">
      <t>コウジヒ</t>
    </rPh>
    <phoneticPr fontId="2"/>
  </si>
  <si>
    <t>　　　P　　～P　　</t>
    <phoneticPr fontId="2"/>
  </si>
  <si>
    <t>コンクリート工事費</t>
    <rPh sb="6" eb="9">
      <t>コウジヒ</t>
    </rPh>
    <phoneticPr fontId="2"/>
  </si>
  <si>
    <t>　　　P　　～P　　</t>
    <phoneticPr fontId="2"/>
  </si>
  <si>
    <t>型枠工事費</t>
    <rPh sb="0" eb="1">
      <t>カタ</t>
    </rPh>
    <rPh sb="1" eb="2">
      <t>ワク</t>
    </rPh>
    <rPh sb="2" eb="5">
      <t>コウジヒ</t>
    </rPh>
    <phoneticPr fontId="2"/>
  </si>
  <si>
    <t>鉄筋工事費</t>
    <rPh sb="0" eb="2">
      <t>テッキン</t>
    </rPh>
    <rPh sb="2" eb="5">
      <t>コウジヒ</t>
    </rPh>
    <phoneticPr fontId="2"/>
  </si>
  <si>
    <t>　～</t>
    <phoneticPr fontId="2"/>
  </si>
  <si>
    <t>雑工事費</t>
    <rPh sb="0" eb="1">
      <t>ザツ</t>
    </rPh>
    <rPh sb="1" eb="4">
      <t>コウジヒ</t>
    </rPh>
    <phoneticPr fontId="2"/>
  </si>
  <si>
    <t>建築工費費計</t>
    <rPh sb="0" eb="2">
      <t>ケンチク</t>
    </rPh>
    <rPh sb="2" eb="4">
      <t>コウヒ</t>
    </rPh>
    <rPh sb="4" eb="5">
      <t>ヒ</t>
    </rPh>
    <rPh sb="5" eb="6">
      <t>ケイ</t>
    </rPh>
    <phoneticPr fontId="2"/>
  </si>
  <si>
    <t>介護用リフト等費</t>
    <rPh sb="0" eb="3">
      <t>カイゴヨウ</t>
    </rPh>
    <rPh sb="6" eb="7">
      <t>トウ</t>
    </rPh>
    <rPh sb="7" eb="8">
      <t>ヒ</t>
    </rPh>
    <phoneticPr fontId="2"/>
  </si>
  <si>
    <t>スプリンクラー設備</t>
    <phoneticPr fontId="2"/>
  </si>
  <si>
    <t>昇降機設備</t>
    <phoneticPr fontId="2"/>
  </si>
  <si>
    <t>解体撤去工事（対象外）</t>
    <rPh sb="0" eb="2">
      <t>カイタイ</t>
    </rPh>
    <rPh sb="2" eb="4">
      <t>テッキョ</t>
    </rPh>
    <rPh sb="4" eb="6">
      <t>コウジ</t>
    </rPh>
    <rPh sb="7" eb="9">
      <t>タイショウ</t>
    </rPh>
    <rPh sb="9" eb="10">
      <t>ガイ</t>
    </rPh>
    <phoneticPr fontId="2"/>
  </si>
  <si>
    <t>消費税（１０％）</t>
    <rPh sb="0" eb="3">
      <t>ショウヒゼイ</t>
    </rPh>
    <phoneticPr fontId="2"/>
  </si>
  <si>
    <r>
      <rPr>
        <sz val="11"/>
        <rFont val="ＭＳ Ｐゴシック"/>
        <family val="3"/>
        <charset val="128"/>
      </rPr>
      <t>令和○○年度（工事出来高2％）</t>
    </r>
    <rPh sb="0" eb="1">
      <t>レイ</t>
    </rPh>
    <rPh sb="1" eb="2">
      <t>ワ</t>
    </rPh>
    <rPh sb="4" eb="6">
      <t>ネンド</t>
    </rPh>
    <rPh sb="7" eb="9">
      <t>コウジ</t>
    </rPh>
    <rPh sb="9" eb="12">
      <t>デキダカ</t>
    </rPh>
    <phoneticPr fontId="2"/>
  </si>
  <si>
    <r>
      <rPr>
        <sz val="11"/>
        <rFont val="ＭＳ Ｐゴシック"/>
        <family val="3"/>
        <charset val="128"/>
      </rPr>
      <t>令和○○年度（工事出来高98％）</t>
    </r>
    <rPh sb="0" eb="1">
      <t>レイ</t>
    </rPh>
    <rPh sb="1" eb="2">
      <t>ワ</t>
    </rPh>
    <rPh sb="4" eb="6">
      <t>ネンド</t>
    </rPh>
    <rPh sb="7" eb="9">
      <t>コウジ</t>
    </rPh>
    <rPh sb="9" eb="12">
      <t>デキダカ</t>
    </rPh>
    <phoneticPr fontId="2"/>
  </si>
  <si>
    <r>
      <rPr>
        <sz val="11"/>
        <rFont val="ＭＳ Ｐゴシック"/>
        <family val="3"/>
        <charset val="128"/>
      </rPr>
      <t>令和○○年度</t>
    </r>
    <rPh sb="0" eb="1">
      <t>レイ</t>
    </rPh>
    <rPh sb="1" eb="2">
      <t>ワ</t>
    </rPh>
    <phoneticPr fontId="2"/>
  </si>
  <si>
    <r>
      <rPr>
        <sz val="11"/>
        <rFont val="ＭＳ Ｐゴシック"/>
        <family val="3"/>
        <charset val="128"/>
      </rPr>
      <t>令和○○年</t>
    </r>
    <rPh sb="0" eb="1">
      <t>レイ</t>
    </rPh>
    <rPh sb="1" eb="2">
      <t>ワ</t>
    </rPh>
    <rPh sb="4" eb="5">
      <t>ネン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</si>
</sst>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00_ "/>
    <numFmt numFmtId="177" formatCode="0.00000000%"/>
  </numFmts>
  <fonts count="13">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0"/>
      <name val="ＭＳ Ｐゴシック"/>
      <family val="3"/>
      <charset val="128"/>
    </font>
    <font>
      <sz val="11"/>
      <name val="ＭＳ Ｐゴシック"/>
      <family val="3"/>
      <charset val="128"/>
    </font>
    <font>
      <b/>
      <sz val="16"/>
      <name val="ＭＳ Ｐゴシック"/>
      <family val="3"/>
      <charset val="128"/>
    </font>
    <font>
      <sz val="8"/>
      <name val="ＭＳ Ｐゴシック"/>
      <family val="3"/>
      <charset val="128"/>
    </font>
    <font>
      <b/>
      <sz val="18"/>
      <name val="ＭＳ Ｐゴシック"/>
      <family val="3"/>
      <charset val="128"/>
    </font>
    <font>
      <sz val="14"/>
      <name val="ＭＳ Ｐゴシック"/>
      <family val="3"/>
      <charset val="128"/>
    </font>
    <font>
      <sz val="10"/>
      <name val="ＭＳ Ｐ明朝"/>
      <family val="1"/>
      <charset val="128"/>
    </font>
    <font>
      <sz val="12"/>
      <name val="ＭＳ Ｐ明朝"/>
      <family val="1"/>
      <charset val="128"/>
    </font>
    <font>
      <b/>
      <sz val="14"/>
      <name val="ＭＳ Ｐ明朝"/>
      <family val="1"/>
      <charset val="128"/>
    </font>
  </fonts>
  <fills count="4">
    <fill>
      <patternFill patternType="none"/>
    </fill>
    <fill>
      <patternFill patternType="gray125"/>
    </fill>
    <fill>
      <patternFill patternType="solid">
        <fgColor indexed="43"/>
        <bgColor indexed="64"/>
      </patternFill>
    </fill>
    <fill>
      <patternFill patternType="solid">
        <fgColor indexed="13"/>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medium">
        <color indexed="64"/>
      </bottom>
      <diagonal/>
    </border>
    <border>
      <left/>
      <right style="medium">
        <color indexed="64"/>
      </right>
      <top style="thin">
        <color indexed="64"/>
      </top>
      <bottom/>
      <diagonal/>
    </border>
    <border>
      <left/>
      <right style="medium">
        <color indexed="64"/>
      </right>
      <top style="hair">
        <color indexed="64"/>
      </top>
      <bottom style="thin">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medium">
        <color indexed="64"/>
      </right>
      <top style="hair">
        <color indexed="64"/>
      </top>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double">
        <color indexed="64"/>
      </left>
      <right style="thin">
        <color indexed="64"/>
      </right>
      <top style="double">
        <color indexed="64"/>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double">
        <color indexed="64"/>
      </left>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38" fontId="1" fillId="0" borderId="0" applyFont="0" applyFill="0" applyBorder="0" applyAlignment="0" applyProtection="0"/>
  </cellStyleXfs>
  <cellXfs count="176">
    <xf numFmtId="0" fontId="0" fillId="0" borderId="0" xfId="0"/>
    <xf numFmtId="0" fontId="3" fillId="0" borderId="0" xfId="0" applyFont="1"/>
    <xf numFmtId="0" fontId="0" fillId="0" borderId="0" xfId="0" applyBorder="1" applyAlignment="1">
      <alignment horizontal="centerContinuous"/>
    </xf>
    <xf numFmtId="38" fontId="0" fillId="0" borderId="0" xfId="0" applyNumberFormat="1"/>
    <xf numFmtId="0" fontId="4" fillId="0" borderId="0" xfId="0" applyFont="1" applyFill="1" applyBorder="1" applyAlignment="1"/>
    <xf numFmtId="0" fontId="0" fillId="0" borderId="1" xfId="0" applyBorder="1" applyAlignment="1">
      <alignment horizontal="center" vertical="center"/>
    </xf>
    <xf numFmtId="0" fontId="0" fillId="0" borderId="2" xfId="0" applyBorder="1" applyAlignment="1">
      <alignment horizontal="center" vertical="center"/>
    </xf>
    <xf numFmtId="38" fontId="5" fillId="0" borderId="0" xfId="2" applyFont="1" applyBorder="1"/>
    <xf numFmtId="38" fontId="0" fillId="0" borderId="0" xfId="0" applyNumberFormat="1" applyBorder="1"/>
    <xf numFmtId="0" fontId="0" fillId="0" borderId="0" xfId="0" applyBorder="1"/>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0" xfId="0" applyBorder="1" applyAlignment="1">
      <alignment horizontal="center" vertical="center"/>
    </xf>
    <xf numFmtId="0" fontId="0" fillId="0" borderId="11" xfId="0" applyBorder="1" applyAlignment="1">
      <alignment horizontal="centerContinuous" vertical="center"/>
    </xf>
    <xf numFmtId="0" fontId="0" fillId="0" borderId="12" xfId="0" applyBorder="1" applyAlignment="1">
      <alignment horizontal="centerContinuous" vertical="center"/>
    </xf>
    <xf numFmtId="0" fontId="0" fillId="0" borderId="13" xfId="0" applyBorder="1" applyAlignment="1">
      <alignment vertical="center"/>
    </xf>
    <xf numFmtId="0" fontId="0" fillId="0" borderId="14" xfId="0" applyBorder="1" applyAlignment="1">
      <alignment horizontal="centerContinuous" vertical="center"/>
    </xf>
    <xf numFmtId="38" fontId="5" fillId="0" borderId="1" xfId="2" applyFont="1" applyBorder="1" applyAlignment="1">
      <alignment vertical="center"/>
    </xf>
    <xf numFmtId="0" fontId="0" fillId="0" borderId="15" xfId="0" applyBorder="1" applyAlignment="1">
      <alignment vertical="center"/>
    </xf>
    <xf numFmtId="0" fontId="0" fillId="0" borderId="5" xfId="0" applyBorder="1" applyAlignment="1">
      <alignment horizontal="centerContinuous" vertical="center"/>
    </xf>
    <xf numFmtId="0" fontId="0" fillId="0" borderId="0" xfId="0" applyBorder="1" applyAlignment="1">
      <alignment horizontal="centerContinuous" vertical="center"/>
    </xf>
    <xf numFmtId="0" fontId="0" fillId="0" borderId="6" xfId="0" applyBorder="1" applyAlignment="1">
      <alignment horizontal="centerContinuous" vertical="center"/>
    </xf>
    <xf numFmtId="0" fontId="0" fillId="0" borderId="16" xfId="0" applyBorder="1" applyAlignment="1">
      <alignment vertical="center"/>
    </xf>
    <xf numFmtId="0" fontId="0" fillId="0" borderId="1" xfId="0" applyFill="1" applyBorder="1" applyAlignment="1">
      <alignment horizontal="center" vertical="center"/>
    </xf>
    <xf numFmtId="38" fontId="5" fillId="0" borderId="1" xfId="2" applyNumberFormat="1" applyFont="1" applyBorder="1" applyAlignment="1">
      <alignment vertical="center"/>
    </xf>
    <xf numFmtId="38" fontId="0" fillId="0" borderId="1" xfId="0" applyNumberFormat="1" applyBorder="1" applyAlignment="1">
      <alignment vertical="center"/>
    </xf>
    <xf numFmtId="0" fontId="0" fillId="0" borderId="11" xfId="0" applyBorder="1" applyAlignment="1">
      <alignment vertical="center"/>
    </xf>
    <xf numFmtId="0" fontId="0" fillId="0" borderId="14" xfId="0" applyBorder="1" applyAlignment="1">
      <alignment vertical="center"/>
    </xf>
    <xf numFmtId="0" fontId="0" fillId="0" borderId="12" xfId="0" applyBorder="1" applyAlignment="1">
      <alignment vertical="center"/>
    </xf>
    <xf numFmtId="0" fontId="0" fillId="0" borderId="11" xfId="0" applyFill="1" applyBorder="1" applyAlignment="1">
      <alignment vertical="center"/>
    </xf>
    <xf numFmtId="0" fontId="0" fillId="0" borderId="1" xfId="0" applyFill="1" applyBorder="1" applyAlignment="1">
      <alignment vertical="center"/>
    </xf>
    <xf numFmtId="176" fontId="0" fillId="0" borderId="1" xfId="0" applyNumberFormat="1" applyBorder="1" applyAlignment="1">
      <alignment vertical="center"/>
    </xf>
    <xf numFmtId="0" fontId="0" fillId="0" borderId="12" xfId="0" applyBorder="1" applyAlignment="1">
      <alignment horizontal="center" vertical="center"/>
    </xf>
    <xf numFmtId="0" fontId="0" fillId="0" borderId="3" xfId="0" applyFill="1" applyBorder="1" applyAlignment="1">
      <alignment vertical="center"/>
    </xf>
    <xf numFmtId="177" fontId="5" fillId="0" borderId="1" xfId="1" applyNumberFormat="1" applyFont="1" applyBorder="1" applyAlignment="1">
      <alignment vertical="center"/>
    </xf>
    <xf numFmtId="177" fontId="5" fillId="0" borderId="0" xfId="1" applyNumberFormat="1" applyFont="1" applyBorder="1"/>
    <xf numFmtId="0" fontId="0" fillId="0" borderId="10" xfId="0" applyBorder="1" applyAlignment="1">
      <alignment horizontal="left" vertical="center" wrapText="1"/>
    </xf>
    <xf numFmtId="0" fontId="0" fillId="0" borderId="0" xfId="0" applyBorder="1" applyAlignment="1">
      <alignment horizontal="center" vertical="center"/>
    </xf>
    <xf numFmtId="0" fontId="4" fillId="0" borderId="0" xfId="0" applyFont="1"/>
    <xf numFmtId="0" fontId="0" fillId="0" borderId="6" xfId="0" applyBorder="1"/>
    <xf numFmtId="0" fontId="0" fillId="0" borderId="0" xfId="0" applyAlignment="1">
      <alignment vertical="center"/>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2" fillId="0" borderId="9" xfId="0" applyFont="1" applyBorder="1" applyAlignment="1">
      <alignment horizontal="center"/>
    </xf>
    <xf numFmtId="0" fontId="2" fillId="0" borderId="22" xfId="0" applyFont="1" applyBorder="1" applyAlignment="1">
      <alignment horizontal="center"/>
    </xf>
    <xf numFmtId="0" fontId="2" fillId="0" borderId="9" xfId="0" applyFont="1" applyBorder="1" applyAlignment="1">
      <alignment horizontal="right"/>
    </xf>
    <xf numFmtId="0" fontId="2" fillId="0" borderId="9" xfId="0" applyFont="1" applyBorder="1" applyAlignment="1">
      <alignment horizontal="left"/>
    </xf>
    <xf numFmtId="0" fontId="6" fillId="0" borderId="0" xfId="0" applyFont="1" applyAlignment="1">
      <alignment vertical="center"/>
    </xf>
    <xf numFmtId="0" fontId="2" fillId="0" borderId="9" xfId="0" applyFont="1" applyBorder="1" applyAlignment="1">
      <alignment vertical="top"/>
    </xf>
    <xf numFmtId="0" fontId="2" fillId="0" borderId="22" xfId="0" applyFont="1" applyBorder="1" applyAlignment="1">
      <alignment horizontal="right"/>
    </xf>
    <xf numFmtId="0" fontId="4" fillId="0" borderId="0" xfId="0" applyFont="1" applyAlignment="1">
      <alignment vertical="center" shrinkToFit="1"/>
    </xf>
    <xf numFmtId="9" fontId="4" fillId="0" borderId="0" xfId="0" applyNumberFormat="1" applyFont="1" applyAlignment="1">
      <alignment horizontal="left" vertical="top" shrinkToFit="1"/>
    </xf>
    <xf numFmtId="0" fontId="4" fillId="0" borderId="0" xfId="0" applyFont="1" applyAlignment="1">
      <alignment vertical="top" shrinkToFit="1"/>
    </xf>
    <xf numFmtId="0" fontId="4" fillId="0" borderId="0" xfId="0" applyFont="1" applyAlignment="1">
      <alignment vertical="top"/>
    </xf>
    <xf numFmtId="0" fontId="0" fillId="2" borderId="1" xfId="0" applyFill="1" applyBorder="1" applyAlignment="1">
      <alignment vertical="center" shrinkToFit="1"/>
    </xf>
    <xf numFmtId="9" fontId="0" fillId="2" borderId="13" xfId="0" applyNumberFormat="1" applyFill="1" applyBorder="1" applyAlignment="1">
      <alignment vertical="center"/>
    </xf>
    <xf numFmtId="0" fontId="7" fillId="0" borderId="9" xfId="0" applyFont="1" applyBorder="1" applyAlignment="1">
      <alignment horizontal="left"/>
    </xf>
    <xf numFmtId="0" fontId="7" fillId="0" borderId="9" xfId="0" applyFont="1" applyBorder="1" applyAlignment="1">
      <alignment horizontal="center"/>
    </xf>
    <xf numFmtId="0" fontId="7" fillId="0" borderId="22" xfId="0" applyFont="1" applyBorder="1" applyAlignment="1">
      <alignment horizontal="center"/>
    </xf>
    <xf numFmtId="0" fontId="7" fillId="0" borderId="9" xfId="0" applyFont="1" applyBorder="1" applyAlignment="1"/>
    <xf numFmtId="0" fontId="7" fillId="0" borderId="22" xfId="0" applyFont="1" applyBorder="1" applyAlignment="1">
      <alignment horizontal="right"/>
    </xf>
    <xf numFmtId="0" fontId="8" fillId="0" borderId="0" xfId="0" applyFont="1" applyAlignment="1">
      <alignment vertical="center"/>
    </xf>
    <xf numFmtId="0" fontId="0" fillId="0" borderId="24" xfId="0" applyBorder="1" applyAlignment="1">
      <alignment vertical="center"/>
    </xf>
    <xf numFmtId="0" fontId="0" fillId="0" borderId="25" xfId="0" applyBorder="1" applyAlignment="1">
      <alignment vertical="center"/>
    </xf>
    <xf numFmtId="0" fontId="7" fillId="0" borderId="21" xfId="0" applyFont="1" applyBorder="1" applyAlignment="1">
      <alignment horizontal="left"/>
    </xf>
    <xf numFmtId="0" fontId="5" fillId="0" borderId="9" xfId="0" applyFont="1" applyBorder="1" applyAlignment="1">
      <alignment vertical="center"/>
    </xf>
    <xf numFmtId="0" fontId="5" fillId="0" borderId="3" xfId="0" applyFont="1" applyBorder="1" applyAlignment="1">
      <alignment horizontal="center"/>
    </xf>
    <xf numFmtId="0" fontId="5" fillId="0" borderId="22" xfId="0" applyFont="1" applyBorder="1" applyAlignment="1">
      <alignment vertical="center"/>
    </xf>
    <xf numFmtId="0" fontId="5" fillId="0" borderId="24" xfId="0" applyFont="1" applyBorder="1" applyAlignment="1">
      <alignment horizontal="center"/>
    </xf>
    <xf numFmtId="0" fontId="7" fillId="0" borderId="17" xfId="0" applyFont="1" applyBorder="1" applyAlignment="1"/>
    <xf numFmtId="0" fontId="2" fillId="0" borderId="3" xfId="0" applyFont="1" applyBorder="1" applyAlignment="1">
      <alignment horizontal="center"/>
    </xf>
    <xf numFmtId="0" fontId="2" fillId="0" borderId="17" xfId="0" applyFont="1" applyBorder="1" applyAlignment="1">
      <alignment horizontal="left"/>
    </xf>
    <xf numFmtId="0" fontId="0" fillId="0" borderId="26" xfId="0"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29" xfId="0" applyBorder="1" applyAlignme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10" fillId="3" borderId="1" xfId="0" applyFont="1" applyFill="1" applyBorder="1"/>
    <xf numFmtId="0" fontId="10" fillId="0" borderId="1" xfId="0" applyFont="1" applyBorder="1" applyAlignment="1">
      <alignment shrinkToFit="1"/>
    </xf>
    <xf numFmtId="0" fontId="10" fillId="0" borderId="1" xfId="0" applyFont="1" applyBorder="1"/>
    <xf numFmtId="38" fontId="4" fillId="0" borderId="0" xfId="2" applyFont="1"/>
    <xf numFmtId="10" fontId="4" fillId="0" borderId="0" xfId="0" applyNumberFormat="1" applyFont="1"/>
    <xf numFmtId="0" fontId="4" fillId="0" borderId="0" xfId="0" applyFont="1" applyAlignment="1"/>
    <xf numFmtId="0" fontId="5" fillId="0" borderId="0" xfId="0" applyFont="1"/>
    <xf numFmtId="0" fontId="10" fillId="0" borderId="1" xfId="0" applyFont="1" applyBorder="1" applyAlignment="1">
      <alignment horizontal="center" shrinkToFit="1"/>
    </xf>
    <xf numFmtId="38" fontId="10" fillId="0" borderId="11" xfId="2" applyFont="1" applyBorder="1" applyAlignment="1">
      <alignment horizontal="center" shrinkToFit="1"/>
    </xf>
    <xf numFmtId="0" fontId="10" fillId="0" borderId="34" xfId="0" applyFont="1" applyBorder="1" applyAlignment="1">
      <alignment horizontal="center" shrinkToFit="1"/>
    </xf>
    <xf numFmtId="38" fontId="10" fillId="0" borderId="1" xfId="2" applyFont="1" applyBorder="1" applyAlignment="1">
      <alignment horizontal="center" shrinkToFit="1"/>
    </xf>
    <xf numFmtId="10" fontId="10" fillId="0" borderId="35" xfId="0" applyNumberFormat="1" applyFont="1" applyBorder="1" applyAlignment="1">
      <alignment horizontal="center" shrinkToFit="1"/>
    </xf>
    <xf numFmtId="0" fontId="10" fillId="0" borderId="36" xfId="0" applyFont="1" applyBorder="1" applyAlignment="1">
      <alignment horizontal="center"/>
    </xf>
    <xf numFmtId="38" fontId="10" fillId="0" borderId="11" xfId="2" applyFont="1" applyBorder="1"/>
    <xf numFmtId="0" fontId="10" fillId="0" borderId="34" xfId="0" applyFont="1" applyBorder="1"/>
    <xf numFmtId="38" fontId="10" fillId="0" borderId="1" xfId="2" applyFont="1" applyBorder="1"/>
    <xf numFmtId="10" fontId="10" fillId="3" borderId="35" xfId="0" applyNumberFormat="1" applyFont="1" applyFill="1" applyBorder="1"/>
    <xf numFmtId="10" fontId="10" fillId="0" borderId="35" xfId="0" applyNumberFormat="1" applyFont="1" applyBorder="1"/>
    <xf numFmtId="10" fontId="11" fillId="0" borderId="0" xfId="0" applyNumberFormat="1" applyFont="1" applyFill="1" applyBorder="1" applyAlignment="1"/>
    <xf numFmtId="0" fontId="10" fillId="0" borderId="17" xfId="0" applyFont="1" applyBorder="1" applyAlignment="1">
      <alignment horizontal="center"/>
    </xf>
    <xf numFmtId="0" fontId="10" fillId="0" borderId="9" xfId="0" applyFont="1" applyBorder="1"/>
    <xf numFmtId="0" fontId="10" fillId="0" borderId="9" xfId="0" applyFont="1" applyBorder="1" applyAlignment="1">
      <alignment shrinkToFit="1"/>
    </xf>
    <xf numFmtId="38" fontId="10" fillId="0" borderId="3" xfId="2" applyFont="1" applyBorder="1"/>
    <xf numFmtId="0" fontId="10" fillId="0" borderId="37" xfId="0" applyFont="1" applyBorder="1"/>
    <xf numFmtId="38" fontId="10" fillId="0" borderId="9" xfId="2" applyFont="1" applyBorder="1"/>
    <xf numFmtId="10" fontId="10" fillId="0" borderId="38" xfId="0" applyNumberFormat="1" applyFont="1" applyBorder="1"/>
    <xf numFmtId="0" fontId="10" fillId="0" borderId="39" xfId="0" applyFont="1" applyBorder="1"/>
    <xf numFmtId="0" fontId="10" fillId="0" borderId="40" xfId="0" applyFont="1" applyBorder="1"/>
    <xf numFmtId="38" fontId="10" fillId="0" borderId="41" xfId="2" applyFont="1" applyBorder="1"/>
    <xf numFmtId="0" fontId="10" fillId="0" borderId="42" xfId="0" applyFont="1" applyBorder="1"/>
    <xf numFmtId="38" fontId="10" fillId="0" borderId="40" xfId="2" applyFont="1" applyBorder="1"/>
    <xf numFmtId="10" fontId="10" fillId="0" borderId="43" xfId="0" applyNumberFormat="1" applyFont="1" applyBorder="1"/>
    <xf numFmtId="0" fontId="10" fillId="3" borderId="40" xfId="0" applyFont="1" applyFill="1" applyBorder="1"/>
    <xf numFmtId="10" fontId="10" fillId="3" borderId="43" xfId="0" applyNumberFormat="1" applyFont="1" applyFill="1" applyBorder="1"/>
    <xf numFmtId="0" fontId="10" fillId="0" borderId="44" xfId="0" applyFont="1" applyBorder="1"/>
    <xf numFmtId="0" fontId="10" fillId="0" borderId="45" xfId="0" applyFont="1" applyBorder="1"/>
    <xf numFmtId="38" fontId="10" fillId="0" borderId="46" xfId="2" applyFont="1" applyBorder="1"/>
    <xf numFmtId="0" fontId="10" fillId="0" borderId="47" xfId="0" applyFont="1" applyBorder="1"/>
    <xf numFmtId="38" fontId="10" fillId="0" borderId="45" xfId="2" applyFont="1" applyBorder="1"/>
    <xf numFmtId="10" fontId="10" fillId="0" borderId="48" xfId="0" applyNumberFormat="1" applyFont="1" applyBorder="1"/>
    <xf numFmtId="0" fontId="4" fillId="0" borderId="0" xfId="0" applyFont="1" applyBorder="1"/>
    <xf numFmtId="38" fontId="4" fillId="0" borderId="0" xfId="2" applyFont="1" applyBorder="1"/>
    <xf numFmtId="10" fontId="4" fillId="0" borderId="0" xfId="0" applyNumberFormat="1" applyFont="1" applyBorder="1"/>
    <xf numFmtId="0" fontId="10" fillId="0" borderId="0" xfId="0" applyFont="1" applyBorder="1" applyAlignment="1">
      <alignment horizontal="center"/>
    </xf>
    <xf numFmtId="0" fontId="10" fillId="0" borderId="0" xfId="0" applyFont="1" applyBorder="1"/>
    <xf numFmtId="0" fontId="12" fillId="0" borderId="0" xfId="0" applyFont="1" applyBorder="1" applyAlignment="1">
      <alignment horizontal="left" vertical="center" textRotation="255" shrinkToFit="1"/>
    </xf>
    <xf numFmtId="38" fontId="10" fillId="0" borderId="0" xfId="2" applyFont="1" applyBorder="1"/>
    <xf numFmtId="10" fontId="10" fillId="0" borderId="0" xfId="0" applyNumberFormat="1" applyFont="1" applyBorder="1"/>
    <xf numFmtId="0" fontId="10" fillId="0" borderId="49" xfId="0" applyFont="1" applyBorder="1" applyAlignment="1">
      <alignment horizontal="center"/>
    </xf>
    <xf numFmtId="0" fontId="10" fillId="0" borderId="13" xfId="0" applyFont="1" applyBorder="1"/>
    <xf numFmtId="38" fontId="10" fillId="0" borderId="7" xfId="2" applyFont="1" applyBorder="1"/>
    <xf numFmtId="0" fontId="10" fillId="0" borderId="50" xfId="0" applyFont="1" applyBorder="1"/>
    <xf numFmtId="38" fontId="10" fillId="0" borderId="13" xfId="2" applyFont="1" applyBorder="1"/>
    <xf numFmtId="10" fontId="10" fillId="0" borderId="51" xfId="0" applyNumberFormat="1" applyFont="1" applyBorder="1"/>
    <xf numFmtId="0" fontId="10" fillId="0" borderId="13" xfId="0" applyFont="1" applyBorder="1" applyAlignment="1">
      <alignment shrinkToFit="1"/>
    </xf>
    <xf numFmtId="0" fontId="10" fillId="0" borderId="52" xfId="0" applyFont="1" applyBorder="1"/>
    <xf numFmtId="0" fontId="10" fillId="0" borderId="53" xfId="0" applyFont="1" applyBorder="1"/>
    <xf numFmtId="38" fontId="10" fillId="0" borderId="54" xfId="2" applyFont="1" applyBorder="1"/>
    <xf numFmtId="0" fontId="10" fillId="0" borderId="55" xfId="0" applyFont="1" applyBorder="1"/>
    <xf numFmtId="38" fontId="10" fillId="0" borderId="53" xfId="2" applyFont="1" applyBorder="1"/>
    <xf numFmtId="0" fontId="0" fillId="0" borderId="1" xfId="0" applyBorder="1" applyAlignment="1">
      <alignment horizontal="center" vertical="center"/>
    </xf>
    <xf numFmtId="0" fontId="0" fillId="0" borderId="10" xfId="0"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10" fillId="0" borderId="62" xfId="0" applyFont="1" applyBorder="1" applyAlignment="1">
      <alignment horizontal="center" shrinkToFit="1"/>
    </xf>
    <xf numFmtId="0" fontId="10" fillId="0" borderId="12" xfId="0" applyFont="1" applyBorder="1" applyAlignment="1">
      <alignment horizontal="center" shrinkToFit="1"/>
    </xf>
    <xf numFmtId="0" fontId="9" fillId="0" borderId="0" xfId="0" applyFont="1" applyAlignment="1">
      <alignment horizontal="center"/>
    </xf>
    <xf numFmtId="0" fontId="10" fillId="0" borderId="59" xfId="0" applyFont="1" applyBorder="1" applyAlignment="1">
      <alignment horizontal="center"/>
    </xf>
    <xf numFmtId="0" fontId="10" fillId="0" borderId="60" xfId="0" applyFont="1" applyBorder="1" applyAlignment="1">
      <alignment horizontal="center"/>
    </xf>
    <xf numFmtId="0" fontId="10" fillId="0" borderId="63" xfId="0" applyFont="1" applyBorder="1" applyAlignment="1">
      <alignment horizontal="center"/>
    </xf>
    <xf numFmtId="0" fontId="10" fillId="0" borderId="61" xfId="0" applyFont="1" applyBorder="1" applyAlignment="1">
      <alignment horizontal="center"/>
    </xf>
    <xf numFmtId="0" fontId="0" fillId="2" borderId="59" xfId="0" applyFont="1" applyFill="1" applyBorder="1" applyAlignment="1">
      <alignment horizontal="center" vertical="center"/>
    </xf>
    <xf numFmtId="0" fontId="0" fillId="2" borderId="60" xfId="0" applyFont="1" applyFill="1" applyBorder="1" applyAlignment="1">
      <alignment horizontal="center" vertical="center"/>
    </xf>
    <xf numFmtId="0" fontId="0" fillId="2" borderId="61"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14" xfId="0" applyFont="1" applyFill="1" applyBorder="1" applyAlignment="1">
      <alignment horizontal="center" vertical="center"/>
    </xf>
    <xf numFmtId="0" fontId="0" fillId="2" borderId="12" xfId="0" applyFont="1" applyFill="1" applyBorder="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209550</xdr:colOff>
      <xdr:row>19</xdr:row>
      <xdr:rowOff>171450</xdr:rowOff>
    </xdr:from>
    <xdr:to>
      <xdr:col>15</xdr:col>
      <xdr:colOff>9525</xdr:colOff>
      <xdr:row>21</xdr:row>
      <xdr:rowOff>0</xdr:rowOff>
    </xdr:to>
    <xdr:sp macro="" textlink="">
      <xdr:nvSpPr>
        <xdr:cNvPr id="9260" name="Line 1"/>
        <xdr:cNvSpPr>
          <a:spLocks noChangeShapeType="1"/>
        </xdr:cNvSpPr>
      </xdr:nvSpPr>
      <xdr:spPr bwMode="auto">
        <a:xfrm flipV="1">
          <a:off x="6696075" y="5276850"/>
          <a:ext cx="619125"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390525</xdr:colOff>
      <xdr:row>13</xdr:row>
      <xdr:rowOff>0</xdr:rowOff>
    </xdr:from>
    <xdr:to>
      <xdr:col>20</xdr:col>
      <xdr:colOff>19050</xdr:colOff>
      <xdr:row>19</xdr:row>
      <xdr:rowOff>190500</xdr:rowOff>
    </xdr:to>
    <xdr:sp macro="" textlink="">
      <xdr:nvSpPr>
        <xdr:cNvPr id="9261" name="Line 3"/>
        <xdr:cNvSpPr>
          <a:spLocks noChangeShapeType="1"/>
        </xdr:cNvSpPr>
      </xdr:nvSpPr>
      <xdr:spPr bwMode="auto">
        <a:xfrm flipV="1">
          <a:off x="7286625" y="3505200"/>
          <a:ext cx="2085975" cy="1790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0</xdr:colOff>
      <xdr:row>4</xdr:row>
      <xdr:rowOff>9525</xdr:rowOff>
    </xdr:from>
    <xdr:to>
      <xdr:col>22</xdr:col>
      <xdr:colOff>400050</xdr:colOff>
      <xdr:row>13</xdr:row>
      <xdr:rowOff>9525</xdr:rowOff>
    </xdr:to>
    <xdr:sp macro="" textlink="">
      <xdr:nvSpPr>
        <xdr:cNvPr id="9262" name="Line 4"/>
        <xdr:cNvSpPr>
          <a:spLocks noChangeShapeType="1"/>
        </xdr:cNvSpPr>
      </xdr:nvSpPr>
      <xdr:spPr bwMode="auto">
        <a:xfrm flipV="1">
          <a:off x="9353550" y="1114425"/>
          <a:ext cx="1219200" cy="2400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22</xdr:col>
      <xdr:colOff>400050</xdr:colOff>
      <xdr:row>3</xdr:row>
      <xdr:rowOff>0</xdr:rowOff>
    </xdr:from>
    <xdr:to>
      <xdr:col>23</xdr:col>
      <xdr:colOff>219075</xdr:colOff>
      <xdr:row>4</xdr:row>
      <xdr:rowOff>19050</xdr:rowOff>
    </xdr:to>
    <xdr:sp macro="" textlink="">
      <xdr:nvSpPr>
        <xdr:cNvPr id="9263" name="Line 5"/>
        <xdr:cNvSpPr>
          <a:spLocks noChangeShapeType="1"/>
        </xdr:cNvSpPr>
      </xdr:nvSpPr>
      <xdr:spPr bwMode="auto">
        <a:xfrm flipH="1">
          <a:off x="10572750" y="838200"/>
          <a:ext cx="228600" cy="285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180975</xdr:colOff>
      <xdr:row>5</xdr:row>
      <xdr:rowOff>123825</xdr:rowOff>
    </xdr:from>
    <xdr:to>
      <xdr:col>14</xdr:col>
      <xdr:colOff>190500</xdr:colOff>
      <xdr:row>5</xdr:row>
      <xdr:rowOff>123825</xdr:rowOff>
    </xdr:to>
    <xdr:sp macro="" textlink="">
      <xdr:nvSpPr>
        <xdr:cNvPr id="9264" name="Line 6"/>
        <xdr:cNvSpPr>
          <a:spLocks noChangeShapeType="1"/>
        </xdr:cNvSpPr>
      </xdr:nvSpPr>
      <xdr:spPr bwMode="auto">
        <a:xfrm flipV="1">
          <a:off x="6667500" y="1495425"/>
          <a:ext cx="419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180975</xdr:colOff>
      <xdr:row>6</xdr:row>
      <xdr:rowOff>114300</xdr:rowOff>
    </xdr:from>
    <xdr:to>
      <xdr:col>14</xdr:col>
      <xdr:colOff>200025</xdr:colOff>
      <xdr:row>6</xdr:row>
      <xdr:rowOff>114300</xdr:rowOff>
    </xdr:to>
    <xdr:sp macro="" textlink="">
      <xdr:nvSpPr>
        <xdr:cNvPr id="9265" name="Line 7"/>
        <xdr:cNvSpPr>
          <a:spLocks noChangeShapeType="1"/>
        </xdr:cNvSpPr>
      </xdr:nvSpPr>
      <xdr:spPr bwMode="auto">
        <a:xfrm flipV="1">
          <a:off x="6667500" y="1752600"/>
          <a:ext cx="428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180975</xdr:colOff>
      <xdr:row>6</xdr:row>
      <xdr:rowOff>114300</xdr:rowOff>
    </xdr:from>
    <xdr:to>
      <xdr:col>19</xdr:col>
      <xdr:colOff>247650</xdr:colOff>
      <xdr:row>6</xdr:row>
      <xdr:rowOff>114300</xdr:rowOff>
    </xdr:to>
    <xdr:sp macro="" textlink="">
      <xdr:nvSpPr>
        <xdr:cNvPr id="9266" name="Line 8"/>
        <xdr:cNvSpPr>
          <a:spLocks noChangeShapeType="1"/>
        </xdr:cNvSpPr>
      </xdr:nvSpPr>
      <xdr:spPr bwMode="auto">
        <a:xfrm>
          <a:off x="7077075" y="1752600"/>
          <a:ext cx="2114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381000</xdr:colOff>
      <xdr:row>3</xdr:row>
      <xdr:rowOff>123825</xdr:rowOff>
    </xdr:from>
    <xdr:to>
      <xdr:col>22</xdr:col>
      <xdr:colOff>9525</xdr:colOff>
      <xdr:row>3</xdr:row>
      <xdr:rowOff>123825</xdr:rowOff>
    </xdr:to>
    <xdr:sp macro="" textlink="">
      <xdr:nvSpPr>
        <xdr:cNvPr id="9267" name="Line 9"/>
        <xdr:cNvSpPr>
          <a:spLocks noChangeShapeType="1"/>
        </xdr:cNvSpPr>
      </xdr:nvSpPr>
      <xdr:spPr bwMode="auto">
        <a:xfrm>
          <a:off x="6867525" y="962025"/>
          <a:ext cx="3314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0</xdr:colOff>
      <xdr:row>5</xdr:row>
      <xdr:rowOff>114300</xdr:rowOff>
    </xdr:from>
    <xdr:to>
      <xdr:col>19</xdr:col>
      <xdr:colOff>219075</xdr:colOff>
      <xdr:row>5</xdr:row>
      <xdr:rowOff>114300</xdr:rowOff>
    </xdr:to>
    <xdr:sp macro="" textlink="">
      <xdr:nvSpPr>
        <xdr:cNvPr id="9268" name="Line 10"/>
        <xdr:cNvSpPr>
          <a:spLocks noChangeShapeType="1"/>
        </xdr:cNvSpPr>
      </xdr:nvSpPr>
      <xdr:spPr bwMode="auto">
        <a:xfrm>
          <a:off x="7305675" y="1485900"/>
          <a:ext cx="18573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22</xdr:col>
      <xdr:colOff>9525</xdr:colOff>
      <xdr:row>21</xdr:row>
      <xdr:rowOff>114300</xdr:rowOff>
    </xdr:from>
    <xdr:to>
      <xdr:col>23</xdr:col>
      <xdr:colOff>200025</xdr:colOff>
      <xdr:row>21</xdr:row>
      <xdr:rowOff>114300</xdr:rowOff>
    </xdr:to>
    <xdr:sp macro="" textlink="">
      <xdr:nvSpPr>
        <xdr:cNvPr id="9269" name="Line 11"/>
        <xdr:cNvSpPr>
          <a:spLocks noChangeShapeType="1"/>
        </xdr:cNvSpPr>
      </xdr:nvSpPr>
      <xdr:spPr bwMode="auto">
        <a:xfrm flipV="1">
          <a:off x="10182225" y="5753100"/>
          <a:ext cx="600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0</xdr:colOff>
      <xdr:row>9</xdr:row>
      <xdr:rowOff>123825</xdr:rowOff>
    </xdr:from>
    <xdr:to>
      <xdr:col>22</xdr:col>
      <xdr:colOff>400050</xdr:colOff>
      <xdr:row>9</xdr:row>
      <xdr:rowOff>123825</xdr:rowOff>
    </xdr:to>
    <xdr:sp macro="" textlink="">
      <xdr:nvSpPr>
        <xdr:cNvPr id="9270" name="Line 13"/>
        <xdr:cNvSpPr>
          <a:spLocks noChangeShapeType="1"/>
        </xdr:cNvSpPr>
      </xdr:nvSpPr>
      <xdr:spPr bwMode="auto">
        <a:xfrm>
          <a:off x="9353550" y="2562225"/>
          <a:ext cx="1219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257175</xdr:colOff>
      <xdr:row>11</xdr:row>
      <xdr:rowOff>123825</xdr:rowOff>
    </xdr:from>
    <xdr:to>
      <xdr:col>23</xdr:col>
      <xdr:colOff>9525</xdr:colOff>
      <xdr:row>11</xdr:row>
      <xdr:rowOff>123825</xdr:rowOff>
    </xdr:to>
    <xdr:sp macro="" textlink="">
      <xdr:nvSpPr>
        <xdr:cNvPr id="9271" name="Line 14"/>
        <xdr:cNvSpPr>
          <a:spLocks noChangeShapeType="1"/>
        </xdr:cNvSpPr>
      </xdr:nvSpPr>
      <xdr:spPr bwMode="auto">
        <a:xfrm flipV="1">
          <a:off x="9201150" y="3095625"/>
          <a:ext cx="1390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390525</xdr:colOff>
      <xdr:row>13</xdr:row>
      <xdr:rowOff>123825</xdr:rowOff>
    </xdr:from>
    <xdr:to>
      <xdr:col>22</xdr:col>
      <xdr:colOff>400050</xdr:colOff>
      <xdr:row>13</xdr:row>
      <xdr:rowOff>123825</xdr:rowOff>
    </xdr:to>
    <xdr:sp macro="" textlink="">
      <xdr:nvSpPr>
        <xdr:cNvPr id="9272" name="Line 15"/>
        <xdr:cNvSpPr>
          <a:spLocks noChangeShapeType="1"/>
        </xdr:cNvSpPr>
      </xdr:nvSpPr>
      <xdr:spPr bwMode="auto">
        <a:xfrm>
          <a:off x="9334500" y="3629025"/>
          <a:ext cx="12382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238125</xdr:colOff>
      <xdr:row>6</xdr:row>
      <xdr:rowOff>114300</xdr:rowOff>
    </xdr:from>
    <xdr:to>
      <xdr:col>23</xdr:col>
      <xdr:colOff>171450</xdr:colOff>
      <xdr:row>6</xdr:row>
      <xdr:rowOff>114300</xdr:rowOff>
    </xdr:to>
    <xdr:sp macro="" textlink="">
      <xdr:nvSpPr>
        <xdr:cNvPr id="9273" name="Line 16"/>
        <xdr:cNvSpPr>
          <a:spLocks noChangeShapeType="1"/>
        </xdr:cNvSpPr>
      </xdr:nvSpPr>
      <xdr:spPr bwMode="auto">
        <a:xfrm flipV="1">
          <a:off x="9182100" y="1752600"/>
          <a:ext cx="1571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209550</xdr:colOff>
      <xdr:row>7</xdr:row>
      <xdr:rowOff>123825</xdr:rowOff>
    </xdr:from>
    <xdr:to>
      <xdr:col>23</xdr:col>
      <xdr:colOff>19050</xdr:colOff>
      <xdr:row>7</xdr:row>
      <xdr:rowOff>123825</xdr:rowOff>
    </xdr:to>
    <xdr:sp macro="" textlink="">
      <xdr:nvSpPr>
        <xdr:cNvPr id="9274" name="Line 20"/>
        <xdr:cNvSpPr>
          <a:spLocks noChangeShapeType="1"/>
        </xdr:cNvSpPr>
      </xdr:nvSpPr>
      <xdr:spPr bwMode="auto">
        <a:xfrm flipV="1">
          <a:off x="9153525" y="2028825"/>
          <a:ext cx="1447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22</xdr:col>
      <xdr:colOff>209550</xdr:colOff>
      <xdr:row>19</xdr:row>
      <xdr:rowOff>123825</xdr:rowOff>
    </xdr:from>
    <xdr:to>
      <xdr:col>23</xdr:col>
      <xdr:colOff>190500</xdr:colOff>
      <xdr:row>19</xdr:row>
      <xdr:rowOff>123825</xdr:rowOff>
    </xdr:to>
    <xdr:sp macro="" textlink="">
      <xdr:nvSpPr>
        <xdr:cNvPr id="9275" name="Line 21"/>
        <xdr:cNvSpPr>
          <a:spLocks noChangeShapeType="1"/>
        </xdr:cNvSpPr>
      </xdr:nvSpPr>
      <xdr:spPr bwMode="auto">
        <a:xfrm>
          <a:off x="10382250" y="5229225"/>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219075</xdr:colOff>
      <xdr:row>5</xdr:row>
      <xdr:rowOff>114300</xdr:rowOff>
    </xdr:from>
    <xdr:to>
      <xdr:col>22</xdr:col>
      <xdr:colOff>9525</xdr:colOff>
      <xdr:row>5</xdr:row>
      <xdr:rowOff>114300</xdr:rowOff>
    </xdr:to>
    <xdr:sp macro="" textlink="">
      <xdr:nvSpPr>
        <xdr:cNvPr id="9276" name="Line 22"/>
        <xdr:cNvSpPr>
          <a:spLocks noChangeShapeType="1"/>
        </xdr:cNvSpPr>
      </xdr:nvSpPr>
      <xdr:spPr bwMode="auto">
        <a:xfrm flipV="1">
          <a:off x="9163050" y="1485900"/>
          <a:ext cx="10191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333375</xdr:colOff>
      <xdr:row>20</xdr:row>
      <xdr:rowOff>28575</xdr:rowOff>
    </xdr:from>
    <xdr:to>
      <xdr:col>14</xdr:col>
      <xdr:colOff>114300</xdr:colOff>
      <xdr:row>20</xdr:row>
      <xdr:rowOff>200025</xdr:rowOff>
    </xdr:to>
    <xdr:sp macro="" textlink="">
      <xdr:nvSpPr>
        <xdr:cNvPr id="9239" name="AutoShape 23"/>
        <xdr:cNvSpPr>
          <a:spLocks noChangeArrowheads="1"/>
        </xdr:cNvSpPr>
      </xdr:nvSpPr>
      <xdr:spPr bwMode="auto">
        <a:xfrm>
          <a:off x="6819900" y="5400675"/>
          <a:ext cx="190500" cy="171450"/>
        </a:xfrm>
        <a:prstGeom prst="star5">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clientData/>
  </xdr:twoCellAnchor>
  <xdr:twoCellAnchor>
    <xdr:from>
      <xdr:col>5</xdr:col>
      <xdr:colOff>304800</xdr:colOff>
      <xdr:row>17</xdr:row>
      <xdr:rowOff>38100</xdr:rowOff>
    </xdr:from>
    <xdr:to>
      <xdr:col>13</xdr:col>
      <xdr:colOff>361950</xdr:colOff>
      <xdr:row>19</xdr:row>
      <xdr:rowOff>9525</xdr:rowOff>
    </xdr:to>
    <xdr:sp macro="" textlink="">
      <xdr:nvSpPr>
        <xdr:cNvPr id="9240" name="AutoShape 24"/>
        <xdr:cNvSpPr>
          <a:spLocks noChangeArrowheads="1"/>
        </xdr:cNvSpPr>
      </xdr:nvSpPr>
      <xdr:spPr bwMode="auto">
        <a:xfrm>
          <a:off x="3514725" y="4610100"/>
          <a:ext cx="3333750" cy="504825"/>
        </a:xfrm>
        <a:prstGeom prst="wedgeRoundRectCallout">
          <a:avLst>
            <a:gd name="adj1" fmla="val 48569"/>
            <a:gd name="adj2" fmla="val 116037"/>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2か年以上の事業になる場合には、各年度末の工事出来高（％）が分かるようにすること。</a:t>
          </a: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15</xdr:col>
      <xdr:colOff>0</xdr:colOff>
      <xdr:row>19</xdr:row>
      <xdr:rowOff>219075</xdr:rowOff>
    </xdr:from>
    <xdr:to>
      <xdr:col>20</xdr:col>
      <xdr:colOff>400050</xdr:colOff>
      <xdr:row>20</xdr:row>
      <xdr:rowOff>257175</xdr:rowOff>
    </xdr:to>
    <xdr:sp macro="" textlink="">
      <xdr:nvSpPr>
        <xdr:cNvPr id="9241" name="AutoShape 25"/>
        <xdr:cNvSpPr>
          <a:spLocks noChangeArrowheads="1"/>
        </xdr:cNvSpPr>
      </xdr:nvSpPr>
      <xdr:spPr bwMode="auto">
        <a:xfrm>
          <a:off x="7305675" y="5324475"/>
          <a:ext cx="2447925" cy="304800"/>
        </a:xfrm>
        <a:prstGeom prst="wedgeRoundRectCallout">
          <a:avLst>
            <a:gd name="adj1" fmla="val -53500"/>
            <a:gd name="adj2" fmla="val 240625"/>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月単位で出来高を確認できること。</a:t>
          </a:r>
        </a:p>
      </xdr:txBody>
    </xdr:sp>
    <xdr:clientData/>
  </xdr:twoCellAnchor>
  <xdr:twoCellAnchor>
    <xdr:from>
      <xdr:col>28</xdr:col>
      <xdr:colOff>0</xdr:colOff>
      <xdr:row>0</xdr:row>
      <xdr:rowOff>114300</xdr:rowOff>
    </xdr:from>
    <xdr:to>
      <xdr:col>29</xdr:col>
      <xdr:colOff>285750</xdr:colOff>
      <xdr:row>1</xdr:row>
      <xdr:rowOff>76200</xdr:rowOff>
    </xdr:to>
    <xdr:sp macro="" textlink="">
      <xdr:nvSpPr>
        <xdr:cNvPr id="9242" name="Rectangle 26"/>
        <xdr:cNvSpPr>
          <a:spLocks noChangeArrowheads="1"/>
        </xdr:cNvSpPr>
      </xdr:nvSpPr>
      <xdr:spPr bwMode="auto">
        <a:xfrm>
          <a:off x="12630150" y="114300"/>
          <a:ext cx="695325" cy="266700"/>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作成例</a:t>
          </a:r>
        </a:p>
      </xdr:txBody>
    </xdr:sp>
    <xdr:clientData/>
  </xdr:twoCellAnchor>
  <xdr:twoCellAnchor>
    <xdr:from>
      <xdr:col>19</xdr:col>
      <xdr:colOff>400050</xdr:colOff>
      <xdr:row>15</xdr:row>
      <xdr:rowOff>104775</xdr:rowOff>
    </xdr:from>
    <xdr:to>
      <xdr:col>21</xdr:col>
      <xdr:colOff>19050</xdr:colOff>
      <xdr:row>15</xdr:row>
      <xdr:rowOff>104775</xdr:rowOff>
    </xdr:to>
    <xdr:sp macro="" textlink="">
      <xdr:nvSpPr>
        <xdr:cNvPr id="9281" name="Line 27"/>
        <xdr:cNvSpPr>
          <a:spLocks noChangeShapeType="1"/>
        </xdr:cNvSpPr>
      </xdr:nvSpPr>
      <xdr:spPr bwMode="auto">
        <a:xfrm flipV="1">
          <a:off x="9344025" y="4143375"/>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400050</xdr:colOff>
      <xdr:row>17</xdr:row>
      <xdr:rowOff>76200</xdr:rowOff>
    </xdr:from>
    <xdr:to>
      <xdr:col>23</xdr:col>
      <xdr:colOff>285750</xdr:colOff>
      <xdr:row>18</xdr:row>
      <xdr:rowOff>123825</xdr:rowOff>
    </xdr:to>
    <xdr:sp macro="" textlink="">
      <xdr:nvSpPr>
        <xdr:cNvPr id="9246" name="AutoShape 30"/>
        <xdr:cNvSpPr>
          <a:spLocks noChangeArrowheads="1"/>
        </xdr:cNvSpPr>
      </xdr:nvSpPr>
      <xdr:spPr bwMode="auto">
        <a:xfrm>
          <a:off x="8524875" y="4648200"/>
          <a:ext cx="2343150" cy="314325"/>
        </a:xfrm>
        <a:prstGeom prst="wedgeRoundRectCallout">
          <a:avLst>
            <a:gd name="adj1" fmla="val -72356"/>
            <a:gd name="adj2" fmla="val -37880"/>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出来高曲線を記入すること。</a:t>
          </a:r>
        </a:p>
      </xdr:txBody>
    </xdr:sp>
    <xdr:clientData/>
  </xdr:twoCellAnchor>
  <xdr:oneCellAnchor>
    <xdr:from>
      <xdr:col>13</xdr:col>
      <xdr:colOff>257175</xdr:colOff>
      <xdr:row>19</xdr:row>
      <xdr:rowOff>114300</xdr:rowOff>
    </xdr:from>
    <xdr:ext cx="258725" cy="201850"/>
    <xdr:sp macro="" textlink="">
      <xdr:nvSpPr>
        <xdr:cNvPr id="9247" name="Text Box 31"/>
        <xdr:cNvSpPr txBox="1">
          <a:spLocks noChangeArrowheads="1"/>
        </xdr:cNvSpPr>
      </xdr:nvSpPr>
      <xdr:spPr bwMode="auto">
        <a:xfrm>
          <a:off x="6743700" y="5219700"/>
          <a:ext cx="258725" cy="20185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2.2%</a:t>
          </a:r>
        </a:p>
      </xdr:txBody>
    </xdr:sp>
    <xdr:clientData/>
  </xdr:oneCellAnchor>
  <xdr:oneCellAnchor>
    <xdr:from>
      <xdr:col>23</xdr:col>
      <xdr:colOff>9525</xdr:colOff>
      <xdr:row>3</xdr:row>
      <xdr:rowOff>114300</xdr:rowOff>
    </xdr:from>
    <xdr:ext cx="300595" cy="201850"/>
    <xdr:sp macro="" textlink="">
      <xdr:nvSpPr>
        <xdr:cNvPr id="9248" name="Text Box 32"/>
        <xdr:cNvSpPr txBox="1">
          <a:spLocks noChangeArrowheads="1"/>
        </xdr:cNvSpPr>
      </xdr:nvSpPr>
      <xdr:spPr bwMode="auto">
        <a:xfrm>
          <a:off x="10591800" y="952500"/>
          <a:ext cx="300595" cy="20185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100%</a:t>
          </a:r>
        </a:p>
      </xdr:txBody>
    </xdr:sp>
    <xdr:clientData/>
  </xdr:oneCellAnchor>
  <xdr:twoCellAnchor>
    <xdr:from>
      <xdr:col>23</xdr:col>
      <xdr:colOff>123825</xdr:colOff>
      <xdr:row>2</xdr:row>
      <xdr:rowOff>180975</xdr:rowOff>
    </xdr:from>
    <xdr:to>
      <xdr:col>23</xdr:col>
      <xdr:colOff>314325</xdr:colOff>
      <xdr:row>3</xdr:row>
      <xdr:rowOff>85725</xdr:rowOff>
    </xdr:to>
    <xdr:sp macro="" textlink="">
      <xdr:nvSpPr>
        <xdr:cNvPr id="9249" name="AutoShape 33"/>
        <xdr:cNvSpPr>
          <a:spLocks noChangeArrowheads="1"/>
        </xdr:cNvSpPr>
      </xdr:nvSpPr>
      <xdr:spPr bwMode="auto">
        <a:xfrm>
          <a:off x="10706100" y="752475"/>
          <a:ext cx="190500" cy="171450"/>
        </a:xfrm>
        <a:prstGeom prst="star5">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clientData/>
  </xdr:twoCellAnchor>
  <xdr:twoCellAnchor>
    <xdr:from>
      <xdr:col>23</xdr:col>
      <xdr:colOff>171450</xdr:colOff>
      <xdr:row>5</xdr:row>
      <xdr:rowOff>209550</xdr:rowOff>
    </xdr:from>
    <xdr:to>
      <xdr:col>24</xdr:col>
      <xdr:colOff>200025</xdr:colOff>
      <xdr:row>5</xdr:row>
      <xdr:rowOff>209550</xdr:rowOff>
    </xdr:to>
    <xdr:sp macro="" textlink="">
      <xdr:nvSpPr>
        <xdr:cNvPr id="9286" name="Line 37"/>
        <xdr:cNvSpPr>
          <a:spLocks noChangeShapeType="1"/>
        </xdr:cNvSpPr>
      </xdr:nvSpPr>
      <xdr:spPr bwMode="auto">
        <a:xfrm>
          <a:off x="10753725" y="15811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oneCellAnchor>
    <xdr:from>
      <xdr:col>23</xdr:col>
      <xdr:colOff>180975</xdr:colOff>
      <xdr:row>6</xdr:row>
      <xdr:rowOff>9525</xdr:rowOff>
    </xdr:from>
    <xdr:ext cx="428835" cy="267253"/>
    <xdr:sp macro="" textlink="">
      <xdr:nvSpPr>
        <xdr:cNvPr id="9254" name="Text Box 38"/>
        <xdr:cNvSpPr txBox="1">
          <a:spLocks noChangeArrowheads="1"/>
        </xdr:cNvSpPr>
      </xdr:nvSpPr>
      <xdr:spPr bwMode="auto">
        <a:xfrm>
          <a:off x="10763250" y="1647825"/>
          <a:ext cx="428835" cy="267253"/>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18288" rIns="0" bIns="0" anchor="t" upright="1">
          <a:spAutoFit/>
        </a:bodyPr>
        <a:lstStyle/>
        <a:p>
          <a:pPr algn="l" rtl="0">
            <a:defRPr sz="1000"/>
          </a:pPr>
          <a:r>
            <a:rPr lang="ja-JP" altLang="en-US" sz="800" b="0" i="0" u="none" strike="noStrike" baseline="0">
              <a:solidFill>
                <a:srgbClr val="000000"/>
              </a:solidFill>
              <a:latin typeface="ＭＳ Ｐゴシック"/>
              <a:ea typeface="ＭＳ Ｐゴシック"/>
            </a:rPr>
            <a:t>各種検査</a:t>
          </a:r>
        </a:p>
        <a:p>
          <a:pPr algn="l" rtl="0">
            <a:lnSpc>
              <a:spcPts val="900"/>
            </a:lnSpc>
            <a:defRPr sz="1000"/>
          </a:pPr>
          <a:r>
            <a:rPr lang="ja-JP" altLang="en-US" sz="800" b="0" i="0" u="none" strike="noStrike" baseline="0">
              <a:solidFill>
                <a:srgbClr val="000000"/>
              </a:solidFill>
              <a:latin typeface="ＭＳ Ｐゴシック"/>
              <a:ea typeface="ＭＳ Ｐゴシック"/>
            </a:rPr>
            <a:t>手直し</a:t>
          </a:r>
        </a:p>
      </xdr:txBody>
    </xdr:sp>
    <xdr:clientData/>
  </xdr:oneCellAnchor>
  <xdr:twoCellAnchor>
    <xdr:from>
      <xdr:col>24</xdr:col>
      <xdr:colOff>209550</xdr:colOff>
      <xdr:row>5</xdr:row>
      <xdr:rowOff>28575</xdr:rowOff>
    </xdr:from>
    <xdr:to>
      <xdr:col>24</xdr:col>
      <xdr:colOff>381000</xdr:colOff>
      <xdr:row>6</xdr:row>
      <xdr:rowOff>247650</xdr:rowOff>
    </xdr:to>
    <xdr:sp macro="" textlink="">
      <xdr:nvSpPr>
        <xdr:cNvPr id="9257" name="Rectangle 41"/>
        <xdr:cNvSpPr>
          <a:spLocks noChangeArrowheads="1"/>
        </xdr:cNvSpPr>
      </xdr:nvSpPr>
      <xdr:spPr bwMode="auto">
        <a:xfrm>
          <a:off x="11201400" y="1400175"/>
          <a:ext cx="171450" cy="48577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wordArtVertRtl" wrap="square" lIns="27432" tIns="0" rIns="0" bIns="0" anchor="b" upright="1"/>
        <a:lstStyle/>
        <a:p>
          <a:pPr algn="dist" rtl="0">
            <a:defRPr sz="1000"/>
          </a:pPr>
          <a:r>
            <a:rPr lang="ja-JP" altLang="en-US" sz="800" b="0" i="0" u="none" strike="noStrike" baseline="0">
              <a:solidFill>
                <a:srgbClr val="000000"/>
              </a:solidFill>
              <a:latin typeface="ＭＳ Ｐゴシック"/>
              <a:ea typeface="ＭＳ Ｐゴシック"/>
            </a:rPr>
            <a:t>引渡し</a:t>
          </a:r>
        </a:p>
      </xdr:txBody>
    </xdr:sp>
    <xdr:clientData/>
  </xdr:twoCellAnchor>
  <xdr:twoCellAnchor>
    <xdr:from>
      <xdr:col>26</xdr:col>
      <xdr:colOff>38100</xdr:colOff>
      <xdr:row>5</xdr:row>
      <xdr:rowOff>19050</xdr:rowOff>
    </xdr:from>
    <xdr:to>
      <xdr:col>26</xdr:col>
      <xdr:colOff>209550</xdr:colOff>
      <xdr:row>6</xdr:row>
      <xdr:rowOff>238125</xdr:rowOff>
    </xdr:to>
    <xdr:sp macro="" textlink="">
      <xdr:nvSpPr>
        <xdr:cNvPr id="9258" name="Rectangle 42"/>
        <xdr:cNvSpPr>
          <a:spLocks noChangeArrowheads="1"/>
        </xdr:cNvSpPr>
      </xdr:nvSpPr>
      <xdr:spPr bwMode="auto">
        <a:xfrm>
          <a:off x="11849100" y="1390650"/>
          <a:ext cx="171450" cy="48577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wordArtVertRtl" wrap="square" lIns="27432" tIns="0" rIns="0" bIns="0" anchor="b" upright="1"/>
        <a:lstStyle/>
        <a:p>
          <a:pPr algn="dist" rtl="0">
            <a:defRPr sz="1000"/>
          </a:pPr>
          <a:r>
            <a:rPr lang="ja-JP" altLang="en-US" sz="800" b="0" i="0" u="none" strike="noStrike" baseline="0">
              <a:solidFill>
                <a:srgbClr val="000000"/>
              </a:solidFill>
              <a:latin typeface="ＭＳ Ｐゴシック"/>
              <a:ea typeface="ＭＳ Ｐゴシック"/>
            </a:rPr>
            <a:t>開設</a:t>
          </a:r>
        </a:p>
      </xdr:txBody>
    </xdr:sp>
    <xdr:clientData/>
  </xdr:twoCellAnchor>
  <xdr:twoCellAnchor>
    <xdr:from>
      <xdr:col>12</xdr:col>
      <xdr:colOff>323850</xdr:colOff>
      <xdr:row>26</xdr:row>
      <xdr:rowOff>114300</xdr:rowOff>
    </xdr:from>
    <xdr:to>
      <xdr:col>25</xdr:col>
      <xdr:colOff>219075</xdr:colOff>
      <xdr:row>29</xdr:row>
      <xdr:rowOff>19050</xdr:rowOff>
    </xdr:to>
    <xdr:sp macro="" textlink="">
      <xdr:nvSpPr>
        <xdr:cNvPr id="9259" name="Rectangle 43"/>
        <xdr:cNvSpPr>
          <a:spLocks noChangeArrowheads="1"/>
        </xdr:cNvSpPr>
      </xdr:nvSpPr>
      <xdr:spPr bwMode="auto">
        <a:xfrm>
          <a:off x="6400800" y="7086600"/>
          <a:ext cx="5219700" cy="41910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出来高の考え方は別紙算定例を参照</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47625</xdr:colOff>
      <xdr:row>8</xdr:row>
      <xdr:rowOff>76200</xdr:rowOff>
    </xdr:from>
    <xdr:to>
      <xdr:col>11</xdr:col>
      <xdr:colOff>114300</xdr:colOff>
      <xdr:row>16</xdr:row>
      <xdr:rowOff>257175</xdr:rowOff>
    </xdr:to>
    <xdr:sp macro="" textlink="">
      <xdr:nvSpPr>
        <xdr:cNvPr id="11269" name="AutoShape 1"/>
        <xdr:cNvSpPr>
          <a:spLocks/>
        </xdr:cNvSpPr>
      </xdr:nvSpPr>
      <xdr:spPr bwMode="auto">
        <a:xfrm>
          <a:off x="6534150" y="1885950"/>
          <a:ext cx="66675" cy="2314575"/>
        </a:xfrm>
        <a:prstGeom prst="rightBrace">
          <a:avLst>
            <a:gd name="adj1" fmla="val 289286"/>
            <a:gd name="adj2" fmla="val 51440"/>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9</xdr:col>
      <xdr:colOff>400050</xdr:colOff>
      <xdr:row>1</xdr:row>
      <xdr:rowOff>28575</xdr:rowOff>
    </xdr:from>
    <xdr:to>
      <xdr:col>12</xdr:col>
      <xdr:colOff>219075</xdr:colOff>
      <xdr:row>3</xdr:row>
      <xdr:rowOff>76200</xdr:rowOff>
    </xdr:to>
    <xdr:sp macro="" textlink="">
      <xdr:nvSpPr>
        <xdr:cNvPr id="11266" name="AutoShape 2"/>
        <xdr:cNvSpPr>
          <a:spLocks noChangeArrowheads="1"/>
        </xdr:cNvSpPr>
      </xdr:nvSpPr>
      <xdr:spPr bwMode="auto">
        <a:xfrm>
          <a:off x="5543550" y="323850"/>
          <a:ext cx="1809750" cy="495300"/>
        </a:xfrm>
        <a:prstGeom prst="wedgeRoundRectCallout">
          <a:avLst>
            <a:gd name="adj1" fmla="val 19185"/>
            <a:gd name="adj2" fmla="val 48269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共通仮設費及び諸経費の</a:t>
          </a:r>
        </a:p>
        <a:p>
          <a:pPr algn="l" rtl="0">
            <a:lnSpc>
              <a:spcPts val="1100"/>
            </a:lnSpc>
            <a:defRPr sz="1000"/>
          </a:pPr>
          <a:r>
            <a:rPr lang="ja-JP" altLang="en-US" sz="900" b="0" i="0" u="none" strike="noStrike" baseline="0">
              <a:solidFill>
                <a:srgbClr val="000000"/>
              </a:solidFill>
              <a:latin typeface="ＭＳ Ｐゴシック"/>
              <a:ea typeface="ＭＳ Ｐゴシック"/>
            </a:rPr>
            <a:t>出来高率は、直接工事費と</a:t>
          </a:r>
        </a:p>
        <a:p>
          <a:pPr algn="l" rtl="0">
            <a:lnSpc>
              <a:spcPts val="1000"/>
            </a:lnSpc>
            <a:defRPr sz="1000"/>
          </a:pPr>
          <a:r>
            <a:rPr lang="ja-JP" altLang="en-US" sz="900" b="0" i="0" u="none" strike="noStrike" baseline="0">
              <a:solidFill>
                <a:srgbClr val="000000"/>
              </a:solidFill>
              <a:latin typeface="ＭＳ Ｐゴシック"/>
              <a:ea typeface="ＭＳ Ｐゴシック"/>
            </a:rPr>
            <a:t>同じにする。</a:t>
          </a:r>
        </a:p>
      </xdr:txBody>
    </xdr:sp>
    <xdr:clientData/>
  </xdr:twoCellAnchor>
  <xdr:twoCellAnchor>
    <xdr:from>
      <xdr:col>1</xdr:col>
      <xdr:colOff>19050</xdr:colOff>
      <xdr:row>0</xdr:row>
      <xdr:rowOff>133350</xdr:rowOff>
    </xdr:from>
    <xdr:to>
      <xdr:col>1</xdr:col>
      <xdr:colOff>714375</xdr:colOff>
      <xdr:row>1</xdr:row>
      <xdr:rowOff>0</xdr:rowOff>
    </xdr:to>
    <xdr:sp macro="" textlink="">
      <xdr:nvSpPr>
        <xdr:cNvPr id="11271" name="Rectangle 3"/>
        <xdr:cNvSpPr>
          <a:spLocks noChangeArrowheads="1"/>
        </xdr:cNvSpPr>
      </xdr:nvSpPr>
      <xdr:spPr bwMode="auto">
        <a:xfrm>
          <a:off x="209550" y="133350"/>
          <a:ext cx="69532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1</xdr:col>
      <xdr:colOff>285750</xdr:colOff>
      <xdr:row>10</xdr:row>
      <xdr:rowOff>104775</xdr:rowOff>
    </xdr:from>
    <xdr:to>
      <xdr:col>10</xdr:col>
      <xdr:colOff>485775</xdr:colOff>
      <xdr:row>15</xdr:row>
      <xdr:rowOff>38100</xdr:rowOff>
    </xdr:to>
    <xdr:sp macro="" textlink="">
      <xdr:nvSpPr>
        <xdr:cNvPr id="11268" name="Text Box 4"/>
        <xdr:cNvSpPr txBox="1">
          <a:spLocks noChangeArrowheads="1"/>
        </xdr:cNvSpPr>
      </xdr:nvSpPr>
      <xdr:spPr bwMode="auto">
        <a:xfrm>
          <a:off x="476250" y="2447925"/>
          <a:ext cx="5943600" cy="1266825"/>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18288" anchor="ctr" upright="1"/>
        <a:lstStyle/>
        <a:p>
          <a:pPr algn="l" rtl="0">
            <a:lnSpc>
              <a:spcPts val="1300"/>
            </a:lnSpc>
            <a:defRPr sz="1000"/>
          </a:pPr>
          <a:r>
            <a:rPr lang="ja-JP" altLang="en-US" sz="1050" b="0" i="0" u="none" strike="noStrike" baseline="0">
              <a:solidFill>
                <a:srgbClr val="000000"/>
              </a:solidFill>
              <a:latin typeface="HG丸ｺﾞｼｯｸM-PRO"/>
              <a:ea typeface="HG丸ｺﾞｼｯｸM-PRO"/>
            </a:rPr>
            <a:t>出来高算定の注意事項</a:t>
          </a:r>
        </a:p>
        <a:p>
          <a:pPr algn="l" rtl="0">
            <a:lnSpc>
              <a:spcPts val="1200"/>
            </a:lnSpc>
            <a:defRPr sz="1000"/>
          </a:pPr>
          <a:r>
            <a:rPr lang="ja-JP" altLang="en-US" sz="1050" b="0" i="0" u="none" strike="noStrike" baseline="0">
              <a:solidFill>
                <a:srgbClr val="000000"/>
              </a:solidFill>
              <a:latin typeface="HG丸ｺﾞｼｯｸM-PRO"/>
              <a:ea typeface="HG丸ｺﾞｼｯｸM-PRO"/>
            </a:rPr>
            <a:t>①出来高算定の内訳は、個々の直接工事費の出来高（金額）の積み上げにより作成する。</a:t>
          </a:r>
        </a:p>
        <a:p>
          <a:pPr algn="l" rtl="0">
            <a:lnSpc>
              <a:spcPts val="1300"/>
            </a:lnSpc>
            <a:defRPr sz="1000"/>
          </a:pPr>
          <a:r>
            <a:rPr lang="ja-JP" altLang="en-US" sz="1050" b="0" i="0" u="none" strike="noStrike" baseline="0">
              <a:solidFill>
                <a:srgbClr val="000000"/>
              </a:solidFill>
              <a:latin typeface="HG丸ｺﾞｼｯｸM-PRO"/>
              <a:ea typeface="HG丸ｺﾞｼｯｸM-PRO"/>
            </a:rPr>
            <a:t>②共通仮設費及び諸経費の出来高率は、直接工事の出来高率と同じにする。</a:t>
          </a:r>
        </a:p>
        <a:p>
          <a:pPr algn="l" rtl="0">
            <a:lnSpc>
              <a:spcPts val="1200"/>
            </a:lnSpc>
            <a:defRPr sz="1000"/>
          </a:pPr>
          <a:r>
            <a:rPr lang="ja-JP" altLang="en-US" sz="1050" b="0" i="0" u="none" strike="noStrike" baseline="0">
              <a:solidFill>
                <a:srgbClr val="000000"/>
              </a:solidFill>
              <a:latin typeface="HG丸ｺﾞｼｯｸM-PRO"/>
              <a:ea typeface="HG丸ｺﾞｼｯｸM-PRO"/>
            </a:rPr>
            <a:t>③現場での取り付け作業が完了したものを出来高に算入すること。</a:t>
          </a:r>
        </a:p>
        <a:p>
          <a:pPr algn="l" rtl="0">
            <a:lnSpc>
              <a:spcPts val="1200"/>
            </a:lnSpc>
            <a:defRPr sz="1000"/>
          </a:pPr>
          <a:r>
            <a:rPr lang="ja-JP" altLang="en-US" sz="1050" b="0" i="0" u="none" strike="noStrike" baseline="0">
              <a:solidFill>
                <a:srgbClr val="000000"/>
              </a:solidFill>
              <a:latin typeface="HG丸ｺﾞｼｯｸM-PRO"/>
              <a:ea typeface="HG丸ｺﾞｼｯｸM-PRO"/>
            </a:rPr>
            <a:t>（メーカーに発注しただけ、現場に搬入しただけでは出来高に算定できない。）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933450</xdr:colOff>
      <xdr:row>1</xdr:row>
      <xdr:rowOff>9525</xdr:rowOff>
    </xdr:from>
    <xdr:to>
      <xdr:col>6</xdr:col>
      <xdr:colOff>180975</xdr:colOff>
      <xdr:row>4</xdr:row>
      <xdr:rowOff>47625</xdr:rowOff>
    </xdr:to>
    <xdr:sp macro="" textlink="">
      <xdr:nvSpPr>
        <xdr:cNvPr id="4097" name="AutoShape 1"/>
        <xdr:cNvSpPr>
          <a:spLocks noChangeArrowheads="1"/>
        </xdr:cNvSpPr>
      </xdr:nvSpPr>
      <xdr:spPr bwMode="auto">
        <a:xfrm>
          <a:off x="4057650" y="180975"/>
          <a:ext cx="3257550" cy="647700"/>
        </a:xfrm>
        <a:prstGeom prst="wedgeRoundRectCallout">
          <a:avLst>
            <a:gd name="adj1" fmla="val -53509"/>
            <a:gd name="adj2" fmla="val 158824"/>
            <a:gd name="adj3" fmla="val 16667"/>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工事請負契約書の内訳書から、諸経費及び消費税が含まれていない金額を転記する。</a:t>
          </a:r>
        </a:p>
      </xdr:txBody>
    </xdr:sp>
    <xdr:clientData/>
  </xdr:twoCellAnchor>
  <xdr:twoCellAnchor>
    <xdr:from>
      <xdr:col>6</xdr:col>
      <xdr:colOff>323850</xdr:colOff>
      <xdr:row>1</xdr:row>
      <xdr:rowOff>85725</xdr:rowOff>
    </xdr:from>
    <xdr:to>
      <xdr:col>8</xdr:col>
      <xdr:colOff>342900</xdr:colOff>
      <xdr:row>6</xdr:row>
      <xdr:rowOff>123825</xdr:rowOff>
    </xdr:to>
    <xdr:sp macro="" textlink="">
      <xdr:nvSpPr>
        <xdr:cNvPr id="4098" name="AutoShape 2"/>
        <xdr:cNvSpPr>
          <a:spLocks noChangeArrowheads="1"/>
        </xdr:cNvSpPr>
      </xdr:nvSpPr>
      <xdr:spPr bwMode="auto">
        <a:xfrm>
          <a:off x="7458075" y="257175"/>
          <a:ext cx="2905125" cy="962025"/>
        </a:xfrm>
        <a:prstGeom prst="wedgeRoundRectCallout">
          <a:avLst>
            <a:gd name="adj1" fmla="val -61477"/>
            <a:gd name="adj2" fmla="val 143069"/>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(56,604,324÷849,076,700)×26,069,270＝1,737,927(四捨五入)　　　四捨五入した結果、全体で端数が生じた場合は、対象外工事費で調整する。</a:t>
          </a:r>
        </a:p>
      </xdr:txBody>
    </xdr:sp>
    <xdr:clientData/>
  </xdr:twoCellAnchor>
  <xdr:twoCellAnchor>
    <xdr:from>
      <xdr:col>3</xdr:col>
      <xdr:colOff>962025</xdr:colOff>
      <xdr:row>41</xdr:row>
      <xdr:rowOff>161925</xdr:rowOff>
    </xdr:from>
    <xdr:to>
      <xdr:col>5</xdr:col>
      <xdr:colOff>904875</xdr:colOff>
      <xdr:row>43</xdr:row>
      <xdr:rowOff>133350</xdr:rowOff>
    </xdr:to>
    <xdr:sp macro="" textlink="">
      <xdr:nvSpPr>
        <xdr:cNvPr id="4099" name="AutoShape 3"/>
        <xdr:cNvSpPr>
          <a:spLocks noChangeArrowheads="1"/>
        </xdr:cNvSpPr>
      </xdr:nvSpPr>
      <xdr:spPr bwMode="auto">
        <a:xfrm>
          <a:off x="4086225" y="7886700"/>
          <a:ext cx="2638425" cy="314325"/>
        </a:xfrm>
        <a:prstGeom prst="wedgeRoundRectCallout">
          <a:avLst>
            <a:gd name="adj1" fmla="val -181"/>
            <a:gd name="adj2" fmla="val -101514"/>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※２参照 (56,604,324÷849,076,700)</a:t>
          </a:r>
        </a:p>
      </xdr:txBody>
    </xdr:sp>
    <xdr:clientData/>
  </xdr:twoCellAnchor>
  <xdr:twoCellAnchor>
    <xdr:from>
      <xdr:col>6</xdr:col>
      <xdr:colOff>552450</xdr:colOff>
      <xdr:row>42</xdr:row>
      <xdr:rowOff>9525</xdr:rowOff>
    </xdr:from>
    <xdr:to>
      <xdr:col>8</xdr:col>
      <xdr:colOff>1123950</xdr:colOff>
      <xdr:row>44</xdr:row>
      <xdr:rowOff>123825</xdr:rowOff>
    </xdr:to>
    <xdr:sp macro="" textlink="">
      <xdr:nvSpPr>
        <xdr:cNvPr id="4100" name="AutoShape 4"/>
        <xdr:cNvSpPr>
          <a:spLocks noChangeArrowheads="1"/>
        </xdr:cNvSpPr>
      </xdr:nvSpPr>
      <xdr:spPr bwMode="auto">
        <a:xfrm>
          <a:off x="7686675" y="7905750"/>
          <a:ext cx="3457575" cy="457200"/>
        </a:xfrm>
        <a:prstGeom prst="wedgeRoundRectCallout">
          <a:avLst>
            <a:gd name="adj1" fmla="val 8403"/>
            <a:gd name="adj2" fmla="val -79167"/>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E欄で算出された金額を、「面積事業費按分表」の100％事業費の計欄(右端1列)に転記する。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Normal="100" workbookViewId="0">
      <selection activeCell="A29" sqref="A29:A32"/>
    </sheetView>
  </sheetViews>
  <sheetFormatPr defaultRowHeight="13.5"/>
  <cols>
    <col min="1" max="1" width="13.875" customWidth="1"/>
    <col min="2" max="2" width="4.625" customWidth="1"/>
    <col min="3" max="3" width="21.375" bestFit="1" customWidth="1"/>
    <col min="4" max="4" width="12.875" bestFit="1" customWidth="1"/>
    <col min="5" max="6" width="12.875" customWidth="1"/>
    <col min="7" max="7" width="19.75" bestFit="1" customWidth="1"/>
    <col min="8" max="8" width="16" customWidth="1"/>
    <col min="9" max="9" width="20.625" customWidth="1"/>
    <col min="10" max="10" width="23.625" customWidth="1"/>
  </cols>
  <sheetData>
    <row r="1" spans="1:10" ht="18.75">
      <c r="A1" s="1" t="s">
        <v>0</v>
      </c>
      <c r="I1" s="46"/>
      <c r="J1" s="39" t="s">
        <v>46</v>
      </c>
    </row>
    <row r="3" spans="1:10" ht="15.95" customHeight="1">
      <c r="A3" t="s">
        <v>38</v>
      </c>
      <c r="D3" t="s">
        <v>37</v>
      </c>
      <c r="G3" t="s">
        <v>39</v>
      </c>
    </row>
    <row r="4" spans="1:10" ht="15" customHeight="1">
      <c r="A4" s="10"/>
      <c r="B4" s="25"/>
      <c r="C4" s="11"/>
      <c r="D4" s="156" t="s">
        <v>27</v>
      </c>
      <c r="E4" s="154" t="s">
        <v>29</v>
      </c>
      <c r="F4" s="154" t="s">
        <v>27</v>
      </c>
      <c r="G4" s="154" t="s">
        <v>30</v>
      </c>
      <c r="H4" s="154" t="s">
        <v>23</v>
      </c>
      <c r="I4" s="16"/>
      <c r="J4" s="16"/>
    </row>
    <row r="5" spans="1:10" ht="15" customHeight="1">
      <c r="A5" s="26" t="s">
        <v>1</v>
      </c>
      <c r="B5" s="27"/>
      <c r="C5" s="28"/>
      <c r="D5" s="157"/>
      <c r="E5" s="154"/>
      <c r="F5" s="154"/>
      <c r="G5" s="154"/>
      <c r="H5" s="154"/>
      <c r="I5" s="19" t="s">
        <v>34</v>
      </c>
      <c r="J5" s="19" t="s">
        <v>35</v>
      </c>
    </row>
    <row r="6" spans="1:10" ht="15" customHeight="1">
      <c r="A6" s="14"/>
      <c r="B6" s="29"/>
      <c r="C6" s="15"/>
      <c r="D6" s="5" t="s">
        <v>28</v>
      </c>
      <c r="E6" s="5" t="s">
        <v>36</v>
      </c>
      <c r="F6" s="5" t="s">
        <v>31</v>
      </c>
      <c r="G6" s="30" t="s">
        <v>32</v>
      </c>
      <c r="H6" s="30" t="s">
        <v>33</v>
      </c>
      <c r="I6" s="22"/>
      <c r="J6" s="22"/>
    </row>
    <row r="7" spans="1:10" ht="15" customHeight="1">
      <c r="A7" s="16"/>
      <c r="B7" s="5">
        <v>1</v>
      </c>
      <c r="C7" s="17" t="s">
        <v>2</v>
      </c>
      <c r="D7" s="24"/>
      <c r="E7" s="158"/>
      <c r="F7" s="31"/>
      <c r="G7" s="31"/>
      <c r="H7" s="32"/>
      <c r="I7" s="17"/>
      <c r="J7" s="17"/>
    </row>
    <row r="8" spans="1:10" ht="15" customHeight="1">
      <c r="A8" s="18"/>
      <c r="B8" s="5">
        <v>2</v>
      </c>
      <c r="C8" s="17" t="s">
        <v>3</v>
      </c>
      <c r="D8" s="24"/>
      <c r="E8" s="159"/>
      <c r="F8" s="31"/>
      <c r="G8" s="31"/>
      <c r="H8" s="32"/>
      <c r="I8" s="17"/>
      <c r="J8" s="17"/>
    </row>
    <row r="9" spans="1:10" ht="15" customHeight="1">
      <c r="A9" s="18"/>
      <c r="B9" s="5">
        <v>3</v>
      </c>
      <c r="C9" s="17" t="s">
        <v>4</v>
      </c>
      <c r="D9" s="24"/>
      <c r="E9" s="159"/>
      <c r="F9" s="31"/>
      <c r="G9" s="31"/>
      <c r="H9" s="32"/>
      <c r="I9" s="17"/>
      <c r="J9" s="17"/>
    </row>
    <row r="10" spans="1:10" ht="15" customHeight="1">
      <c r="A10" s="19" t="s">
        <v>40</v>
      </c>
      <c r="B10" s="5">
        <v>4</v>
      </c>
      <c r="C10" s="17" t="s">
        <v>5</v>
      </c>
      <c r="D10" s="24"/>
      <c r="E10" s="159"/>
      <c r="F10" s="31"/>
      <c r="G10" s="31"/>
      <c r="H10" s="32"/>
      <c r="I10" s="17"/>
      <c r="J10" s="17"/>
    </row>
    <row r="11" spans="1:10" ht="15" customHeight="1">
      <c r="A11" s="18"/>
      <c r="B11" s="5">
        <v>5</v>
      </c>
      <c r="C11" s="17" t="s">
        <v>6</v>
      </c>
      <c r="D11" s="24"/>
      <c r="E11" s="159"/>
      <c r="F11" s="31"/>
      <c r="G11" s="31"/>
      <c r="H11" s="32"/>
      <c r="I11" s="17"/>
      <c r="J11" s="17"/>
    </row>
    <row r="12" spans="1:10" ht="15" customHeight="1">
      <c r="A12" s="18"/>
      <c r="B12" s="5">
        <v>6</v>
      </c>
      <c r="C12" s="17" t="s">
        <v>7</v>
      </c>
      <c r="D12" s="24"/>
      <c r="E12" s="159"/>
      <c r="F12" s="24"/>
      <c r="G12" s="24"/>
      <c r="H12" s="17"/>
      <c r="I12" s="17"/>
      <c r="J12" s="17"/>
    </row>
    <row r="13" spans="1:10" ht="15" customHeight="1">
      <c r="A13" s="18"/>
      <c r="B13" s="5">
        <v>7</v>
      </c>
      <c r="C13" s="35" t="s">
        <v>42</v>
      </c>
      <c r="D13" s="24"/>
      <c r="E13" s="159"/>
      <c r="F13" s="24"/>
      <c r="G13" s="24"/>
      <c r="H13" s="17"/>
      <c r="I13" s="17"/>
      <c r="J13" s="17"/>
    </row>
    <row r="14" spans="1:10" ht="15" customHeight="1">
      <c r="A14" s="22"/>
      <c r="B14" s="20" t="s">
        <v>8</v>
      </c>
      <c r="C14" s="21"/>
      <c r="D14" s="24"/>
      <c r="E14" s="159"/>
      <c r="F14" s="24"/>
      <c r="G14" s="24"/>
      <c r="H14" s="32"/>
      <c r="I14" s="17"/>
      <c r="J14" s="17"/>
    </row>
    <row r="15" spans="1:10" ht="15" customHeight="1">
      <c r="A15" s="33" t="s">
        <v>9</v>
      </c>
      <c r="B15" s="34"/>
      <c r="C15" s="35"/>
      <c r="D15" s="24"/>
      <c r="E15" s="159"/>
      <c r="F15" s="31"/>
      <c r="G15" s="31"/>
      <c r="H15" s="32"/>
      <c r="I15" s="17"/>
      <c r="J15" s="17"/>
    </row>
    <row r="16" spans="1:10" ht="15" customHeight="1">
      <c r="A16" s="33" t="s">
        <v>10</v>
      </c>
      <c r="B16" s="34"/>
      <c r="C16" s="35"/>
      <c r="D16" s="24"/>
      <c r="E16" s="159"/>
      <c r="F16" s="24"/>
      <c r="G16" s="24"/>
      <c r="H16" s="17"/>
      <c r="I16" s="17"/>
      <c r="J16" s="17"/>
    </row>
    <row r="17" spans="1:10" ht="15" customHeight="1">
      <c r="A17" s="33" t="s">
        <v>11</v>
      </c>
      <c r="B17" s="34"/>
      <c r="C17" s="35"/>
      <c r="D17" s="24"/>
      <c r="E17" s="159"/>
      <c r="F17" s="24"/>
      <c r="G17" s="24"/>
      <c r="H17" s="17"/>
      <c r="I17" s="17"/>
      <c r="J17" s="17"/>
    </row>
    <row r="18" spans="1:10" ht="15" customHeight="1">
      <c r="A18" s="10"/>
      <c r="B18" s="11"/>
      <c r="C18" s="17"/>
      <c r="D18" s="24"/>
      <c r="E18" s="159"/>
      <c r="F18" s="31"/>
      <c r="G18" s="31"/>
      <c r="H18" s="32"/>
      <c r="I18" s="17"/>
      <c r="J18" s="17"/>
    </row>
    <row r="19" spans="1:10" ht="15" customHeight="1">
      <c r="A19" s="12" t="s">
        <v>12</v>
      </c>
      <c r="B19" s="13"/>
      <c r="C19" s="17"/>
      <c r="D19" s="24"/>
      <c r="E19" s="159"/>
      <c r="F19" s="24"/>
      <c r="G19" s="24"/>
      <c r="H19" s="17"/>
      <c r="I19" s="17"/>
      <c r="J19" s="17"/>
    </row>
    <row r="20" spans="1:10" ht="15" customHeight="1">
      <c r="A20" s="14"/>
      <c r="B20" s="15"/>
      <c r="C20" s="5" t="s">
        <v>8</v>
      </c>
      <c r="D20" s="24"/>
      <c r="E20" s="159"/>
      <c r="F20" s="24"/>
      <c r="G20" s="24"/>
      <c r="H20" s="24"/>
      <c r="I20" s="17"/>
      <c r="J20" s="17"/>
    </row>
    <row r="21" spans="1:10" ht="15" customHeight="1">
      <c r="A21" s="36" t="s">
        <v>13</v>
      </c>
      <c r="B21" s="29"/>
      <c r="C21" s="39"/>
      <c r="D21" s="24"/>
      <c r="E21" s="159"/>
      <c r="F21" s="24"/>
      <c r="G21" s="24"/>
      <c r="H21" s="24"/>
      <c r="I21" s="17"/>
      <c r="J21" s="17"/>
    </row>
    <row r="22" spans="1:10" ht="15" customHeight="1">
      <c r="A22" s="10"/>
      <c r="B22" s="11"/>
      <c r="C22" s="37" t="s">
        <v>14</v>
      </c>
      <c r="D22" s="24"/>
      <c r="E22" s="159"/>
      <c r="F22" s="24"/>
      <c r="G22" s="24"/>
      <c r="H22" s="17"/>
      <c r="I22" s="17"/>
      <c r="J22" s="17"/>
    </row>
    <row r="23" spans="1:10" ht="15" customHeight="1">
      <c r="A23" s="12" t="s">
        <v>16</v>
      </c>
      <c r="B23" s="13"/>
      <c r="C23" s="37" t="s">
        <v>15</v>
      </c>
      <c r="D23" s="24"/>
      <c r="E23" s="159"/>
      <c r="F23" s="24"/>
      <c r="G23" s="24"/>
      <c r="H23" s="17"/>
      <c r="I23" s="17"/>
      <c r="J23" s="17"/>
    </row>
    <row r="24" spans="1:10" ht="15" customHeight="1">
      <c r="A24" s="12" t="s">
        <v>17</v>
      </c>
      <c r="B24" s="13"/>
      <c r="C24" s="17"/>
      <c r="D24" s="24"/>
      <c r="E24" s="159"/>
      <c r="F24" s="24"/>
      <c r="G24" s="24"/>
      <c r="H24" s="17"/>
      <c r="I24" s="17"/>
      <c r="J24" s="17"/>
    </row>
    <row r="25" spans="1:10" ht="15" customHeight="1">
      <c r="A25" s="14"/>
      <c r="B25" s="15"/>
      <c r="C25" s="5" t="s">
        <v>8</v>
      </c>
      <c r="D25" s="24"/>
      <c r="E25" s="159"/>
      <c r="F25" s="24"/>
      <c r="G25" s="24"/>
      <c r="H25" s="17"/>
      <c r="I25" s="17"/>
      <c r="J25" s="17"/>
    </row>
    <row r="26" spans="1:10" ht="15" customHeight="1">
      <c r="A26" s="33" t="s">
        <v>18</v>
      </c>
      <c r="B26" s="34"/>
      <c r="C26" s="35"/>
      <c r="D26" s="24"/>
      <c r="E26" s="159"/>
      <c r="F26" s="31"/>
      <c r="G26" s="31"/>
      <c r="H26" s="32"/>
      <c r="I26" s="17"/>
      <c r="J26" s="17"/>
    </row>
    <row r="27" spans="1:10" ht="15" customHeight="1">
      <c r="A27" s="33" t="s">
        <v>55</v>
      </c>
      <c r="B27" s="34"/>
      <c r="C27" s="35"/>
      <c r="D27" s="24"/>
      <c r="E27" s="159"/>
      <c r="F27" s="24"/>
      <c r="G27" s="24"/>
      <c r="H27" s="17"/>
      <c r="I27" s="17"/>
      <c r="J27" s="17"/>
    </row>
    <row r="28" spans="1:10" ht="15" customHeight="1">
      <c r="A28" s="16"/>
      <c r="B28" s="5">
        <v>1</v>
      </c>
      <c r="C28" s="17" t="s">
        <v>20</v>
      </c>
      <c r="D28" s="24"/>
      <c r="E28" s="159"/>
      <c r="F28" s="24"/>
      <c r="G28" s="24"/>
      <c r="H28" s="17"/>
      <c r="I28" s="17"/>
      <c r="J28" s="17"/>
    </row>
    <row r="29" spans="1:10" ht="15" customHeight="1">
      <c r="A29" s="155" t="s">
        <v>22</v>
      </c>
      <c r="B29" s="5">
        <v>2</v>
      </c>
      <c r="C29" s="17" t="s">
        <v>21</v>
      </c>
      <c r="D29" s="24"/>
      <c r="E29" s="159"/>
      <c r="F29" s="31"/>
      <c r="G29" s="31"/>
      <c r="H29" s="32"/>
      <c r="I29" s="17"/>
      <c r="J29" s="17"/>
    </row>
    <row r="30" spans="1:10" ht="15" customHeight="1">
      <c r="A30" s="155"/>
      <c r="B30" s="5">
        <v>3</v>
      </c>
      <c r="C30" s="17" t="s">
        <v>18</v>
      </c>
      <c r="D30" s="24"/>
      <c r="E30" s="159"/>
      <c r="F30" s="31"/>
      <c r="G30" s="31"/>
      <c r="H30" s="32"/>
      <c r="I30" s="17"/>
      <c r="J30" s="17"/>
    </row>
    <row r="31" spans="1:10" ht="15" customHeight="1">
      <c r="A31" s="155"/>
      <c r="B31" s="5">
        <v>4</v>
      </c>
      <c r="C31" s="17" t="s">
        <v>19</v>
      </c>
      <c r="D31" s="24"/>
      <c r="E31" s="159"/>
      <c r="F31" s="31"/>
      <c r="G31" s="31"/>
      <c r="H31" s="32"/>
      <c r="I31" s="17"/>
      <c r="J31" s="17"/>
    </row>
    <row r="32" spans="1:10" ht="15" customHeight="1">
      <c r="A32" s="155"/>
      <c r="B32" s="17"/>
      <c r="C32" s="17"/>
      <c r="D32" s="24"/>
      <c r="E32" s="159"/>
      <c r="F32" s="24"/>
      <c r="G32" s="24"/>
      <c r="H32" s="17"/>
      <c r="I32" s="17"/>
      <c r="J32" s="17"/>
    </row>
    <row r="33" spans="1:10" ht="15" customHeight="1">
      <c r="A33" s="22"/>
      <c r="B33" s="20" t="s">
        <v>8</v>
      </c>
      <c r="C33" s="21"/>
      <c r="D33" s="24"/>
      <c r="E33" s="159"/>
      <c r="F33" s="24"/>
      <c r="G33" s="24"/>
      <c r="H33" s="24"/>
      <c r="I33" s="17"/>
      <c r="J33" s="17"/>
    </row>
    <row r="34" spans="1:10" ht="15" customHeight="1">
      <c r="A34" s="20" t="s">
        <v>25</v>
      </c>
      <c r="B34" s="23"/>
      <c r="C34" s="21"/>
      <c r="D34" s="24"/>
      <c r="E34" s="159"/>
      <c r="F34" s="24"/>
      <c r="G34" s="24"/>
      <c r="H34" s="17"/>
      <c r="I34" s="17"/>
      <c r="J34" s="17"/>
    </row>
    <row r="35" spans="1:10" ht="15" customHeight="1">
      <c r="A35" s="20" t="s">
        <v>24</v>
      </c>
      <c r="B35" s="23"/>
      <c r="C35" s="21"/>
      <c r="D35" s="24"/>
      <c r="E35" s="160"/>
      <c r="F35" s="24"/>
      <c r="G35" s="24"/>
      <c r="H35" s="17"/>
      <c r="I35" s="17"/>
      <c r="J35" s="17"/>
    </row>
    <row r="36" spans="1:10" ht="15" customHeight="1">
      <c r="A36" s="20" t="s">
        <v>26</v>
      </c>
      <c r="B36" s="23"/>
      <c r="C36" s="21"/>
      <c r="D36" s="24"/>
      <c r="E36" s="38"/>
      <c r="F36" s="24"/>
      <c r="G36" s="24"/>
      <c r="H36" s="24"/>
      <c r="I36" s="17"/>
      <c r="J36" s="17"/>
    </row>
    <row r="38" spans="1:10">
      <c r="A38" s="4" t="s">
        <v>47</v>
      </c>
    </row>
    <row r="39" spans="1:10">
      <c r="A39" s="4" t="s">
        <v>48</v>
      </c>
      <c r="F39" s="3"/>
    </row>
    <row r="40" spans="1:10">
      <c r="A40" s="4" t="s">
        <v>49</v>
      </c>
    </row>
    <row r="41" spans="1:10">
      <c r="A41" s="4" t="s">
        <v>50</v>
      </c>
    </row>
    <row r="42" spans="1:10">
      <c r="A42" s="4" t="s">
        <v>51</v>
      </c>
    </row>
    <row r="43" spans="1:10">
      <c r="A43" s="4" t="s">
        <v>52</v>
      </c>
    </row>
    <row r="44" spans="1:10">
      <c r="A44" s="4" t="s">
        <v>53</v>
      </c>
    </row>
    <row r="45" spans="1:10">
      <c r="A45" s="45" t="s">
        <v>54</v>
      </c>
    </row>
    <row r="46" spans="1:10">
      <c r="A46" s="4" t="s">
        <v>56</v>
      </c>
    </row>
  </sheetData>
  <mergeCells count="7">
    <mergeCell ref="F4:F5"/>
    <mergeCell ref="G4:G5"/>
    <mergeCell ref="H4:H5"/>
    <mergeCell ref="A29:A32"/>
    <mergeCell ref="D4:D5"/>
    <mergeCell ref="E4:E5"/>
    <mergeCell ref="E7:E35"/>
  </mergeCells>
  <phoneticPr fontId="2"/>
  <pageMargins left="0.75" right="0.75" top="0.56000000000000005" bottom="0.55000000000000004" header="0.51200000000000001" footer="0.51200000000000001"/>
  <pageSetup paperSize="9" scale="83"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26"/>
  <sheetViews>
    <sheetView showGridLines="0" tabSelected="1" zoomScaleNormal="100" zoomScaleSheetLayoutView="100" workbookViewId="0"/>
  </sheetViews>
  <sheetFormatPr defaultRowHeight="13.5"/>
  <cols>
    <col min="1" max="1" width="1.375" style="47" customWidth="1"/>
    <col min="2" max="2" width="24.625" style="47" customWidth="1"/>
    <col min="3" max="30" width="5.375" style="47" customWidth="1"/>
    <col min="31" max="16384" width="9" style="47"/>
  </cols>
  <sheetData>
    <row r="1" spans="2:30" ht="24" customHeight="1">
      <c r="B1" s="75" t="s">
        <v>104</v>
      </c>
    </row>
    <row r="2" spans="2:30" ht="21" customHeight="1" thickBot="1">
      <c r="B2" s="61"/>
    </row>
    <row r="3" spans="2:30" ht="21" customHeight="1">
      <c r="B3" s="48" t="s">
        <v>88</v>
      </c>
      <c r="C3" s="170" t="s">
        <v>160</v>
      </c>
      <c r="D3" s="171"/>
      <c r="E3" s="171"/>
      <c r="F3" s="171"/>
      <c r="G3" s="171"/>
      <c r="H3" s="171"/>
      <c r="I3" s="171"/>
      <c r="J3" s="171"/>
      <c r="K3" s="171"/>
      <c r="L3" s="171"/>
      <c r="M3" s="171"/>
      <c r="N3" s="171"/>
      <c r="O3" s="170" t="s">
        <v>161</v>
      </c>
      <c r="P3" s="171"/>
      <c r="Q3" s="171"/>
      <c r="R3" s="171"/>
      <c r="S3" s="171"/>
      <c r="T3" s="171"/>
      <c r="U3" s="171"/>
      <c r="V3" s="171"/>
      <c r="W3" s="171"/>
      <c r="X3" s="171"/>
      <c r="Y3" s="171"/>
      <c r="Z3" s="172"/>
      <c r="AA3" s="170" t="s">
        <v>162</v>
      </c>
      <c r="AB3" s="171"/>
      <c r="AC3" s="172"/>
      <c r="AD3" s="64" t="s">
        <v>101</v>
      </c>
    </row>
    <row r="4" spans="2:30" ht="21" customHeight="1">
      <c r="B4" s="33" t="s">
        <v>79</v>
      </c>
      <c r="C4" s="50"/>
      <c r="D4" s="16"/>
      <c r="E4" s="16"/>
      <c r="F4" s="16"/>
      <c r="G4" s="16"/>
      <c r="H4" s="16"/>
      <c r="I4" s="16"/>
      <c r="J4" s="16"/>
      <c r="K4" s="16"/>
      <c r="L4" s="16"/>
      <c r="M4" s="16"/>
      <c r="N4" s="10"/>
      <c r="O4" s="50"/>
      <c r="P4" s="16"/>
      <c r="Q4" s="11"/>
      <c r="R4" s="70" t="s">
        <v>78</v>
      </c>
      <c r="S4" s="70"/>
      <c r="T4" s="59"/>
      <c r="U4" s="59"/>
      <c r="V4" s="16"/>
      <c r="W4" s="16"/>
      <c r="X4" s="16"/>
      <c r="Y4" s="16"/>
      <c r="Z4" s="10"/>
      <c r="AA4" s="50"/>
      <c r="AB4" s="16"/>
      <c r="AC4" s="86"/>
      <c r="AD4" s="65">
        <v>1</v>
      </c>
    </row>
    <row r="5" spans="2:30" ht="21" customHeight="1">
      <c r="B5" s="33"/>
      <c r="C5" s="54"/>
      <c r="D5" s="55"/>
      <c r="E5" s="55"/>
      <c r="F5" s="55"/>
      <c r="G5" s="55"/>
      <c r="H5" s="55"/>
      <c r="I5" s="55"/>
      <c r="J5" s="55"/>
      <c r="K5" s="55"/>
      <c r="L5" s="55"/>
      <c r="M5" s="55"/>
      <c r="N5" s="76"/>
      <c r="O5" s="54"/>
      <c r="P5" s="55"/>
      <c r="Q5" s="56"/>
      <c r="R5" s="55"/>
      <c r="S5" s="55"/>
      <c r="T5" s="55"/>
      <c r="U5" s="55"/>
      <c r="V5" s="55"/>
      <c r="W5" s="55"/>
      <c r="X5" s="55"/>
      <c r="Y5" s="55"/>
      <c r="Z5" s="76"/>
      <c r="AA5" s="54"/>
      <c r="AB5" s="55"/>
      <c r="AC5" s="87"/>
      <c r="AD5" s="66"/>
    </row>
    <row r="6" spans="2:30" ht="21" customHeight="1">
      <c r="B6" s="33" t="s">
        <v>80</v>
      </c>
      <c r="C6" s="50"/>
      <c r="D6" s="16"/>
      <c r="E6" s="16"/>
      <c r="F6" s="16"/>
      <c r="G6" s="16"/>
      <c r="H6" s="16"/>
      <c r="I6" s="16"/>
      <c r="J6" s="16"/>
      <c r="K6" s="16"/>
      <c r="L6" s="16"/>
      <c r="M6" s="79"/>
      <c r="N6" s="80"/>
      <c r="O6" s="83" t="s">
        <v>107</v>
      </c>
      <c r="P6" s="16"/>
      <c r="Q6" s="11"/>
      <c r="R6" s="73" t="s">
        <v>90</v>
      </c>
      <c r="S6" s="73"/>
      <c r="T6" s="62"/>
      <c r="U6" s="71" t="s">
        <v>98</v>
      </c>
      <c r="V6" s="71"/>
      <c r="W6" s="71"/>
      <c r="X6" s="59"/>
      <c r="Y6" s="16"/>
      <c r="Z6" s="10"/>
      <c r="AA6" s="50"/>
      <c r="AB6" s="16"/>
      <c r="AC6" s="86"/>
      <c r="AD6" s="65">
        <v>0.9</v>
      </c>
    </row>
    <row r="7" spans="2:30" ht="21" customHeight="1">
      <c r="B7" s="33"/>
      <c r="C7" s="54"/>
      <c r="D7" s="55"/>
      <c r="E7" s="55"/>
      <c r="F7" s="55"/>
      <c r="G7" s="55"/>
      <c r="H7" s="55"/>
      <c r="I7" s="55"/>
      <c r="J7" s="55"/>
      <c r="K7" s="55"/>
      <c r="L7" s="55"/>
      <c r="M7" s="81"/>
      <c r="N7" s="82"/>
      <c r="O7" s="78" t="s">
        <v>108</v>
      </c>
      <c r="P7" s="55"/>
      <c r="Q7" s="56"/>
      <c r="R7" s="72" t="s">
        <v>89</v>
      </c>
      <c r="S7" s="58"/>
      <c r="T7" s="55"/>
      <c r="U7" s="55"/>
      <c r="V7" s="74" t="s">
        <v>95</v>
      </c>
      <c r="W7" s="74"/>
      <c r="X7" s="55"/>
      <c r="Y7" s="63"/>
      <c r="Z7" s="76"/>
      <c r="AA7" s="54"/>
      <c r="AB7" s="55"/>
      <c r="AC7" s="87"/>
      <c r="AD7" s="66"/>
    </row>
    <row r="8" spans="2:30" ht="21" customHeight="1">
      <c r="B8" s="33" t="s">
        <v>81</v>
      </c>
      <c r="C8" s="50"/>
      <c r="D8" s="16"/>
      <c r="E8" s="16"/>
      <c r="F8" s="16"/>
      <c r="G8" s="16"/>
      <c r="H8" s="16"/>
      <c r="I8" s="16"/>
      <c r="J8" s="16"/>
      <c r="K8" s="16"/>
      <c r="L8" s="16"/>
      <c r="M8" s="16"/>
      <c r="N8" s="10"/>
      <c r="O8" s="50"/>
      <c r="P8" s="16"/>
      <c r="Q8" s="11"/>
      <c r="R8" s="16"/>
      <c r="S8" s="16"/>
      <c r="T8" s="70" t="s">
        <v>96</v>
      </c>
      <c r="U8" s="70"/>
      <c r="V8" s="16"/>
      <c r="W8" s="16"/>
      <c r="X8" s="59"/>
      <c r="Y8" s="16"/>
      <c r="Z8" s="10"/>
      <c r="AA8" s="50"/>
      <c r="AB8" s="16"/>
      <c r="AC8" s="86"/>
      <c r="AD8" s="65">
        <v>0.8</v>
      </c>
    </row>
    <row r="9" spans="2:30" ht="21" customHeight="1">
      <c r="B9" s="33"/>
      <c r="C9" s="54"/>
      <c r="D9" s="55"/>
      <c r="E9" s="55"/>
      <c r="F9" s="55"/>
      <c r="G9" s="55"/>
      <c r="H9" s="55"/>
      <c r="I9" s="55"/>
      <c r="J9" s="55"/>
      <c r="K9" s="55"/>
      <c r="L9" s="55"/>
      <c r="M9" s="55"/>
      <c r="N9" s="76"/>
      <c r="O9" s="54"/>
      <c r="P9" s="55"/>
      <c r="Q9" s="56"/>
      <c r="R9" s="55"/>
      <c r="S9" s="55"/>
      <c r="T9" s="55"/>
      <c r="U9" s="55"/>
      <c r="V9" s="55"/>
      <c r="W9" s="55"/>
      <c r="X9" s="55"/>
      <c r="Y9" s="55"/>
      <c r="Z9" s="76"/>
      <c r="AA9" s="54"/>
      <c r="AB9" s="55"/>
      <c r="AC9" s="87"/>
      <c r="AD9" s="66"/>
    </row>
    <row r="10" spans="2:30" ht="21" customHeight="1">
      <c r="B10" s="33" t="s">
        <v>82</v>
      </c>
      <c r="C10" s="50"/>
      <c r="D10" s="16"/>
      <c r="E10" s="16"/>
      <c r="F10" s="16"/>
      <c r="G10" s="16"/>
      <c r="H10" s="16"/>
      <c r="I10" s="16"/>
      <c r="J10" s="16"/>
      <c r="K10" s="16"/>
      <c r="L10" s="16"/>
      <c r="M10" s="16"/>
      <c r="N10" s="10"/>
      <c r="O10" s="50"/>
      <c r="P10" s="16"/>
      <c r="Q10" s="11"/>
      <c r="R10" s="16"/>
      <c r="S10" s="16"/>
      <c r="T10" s="16"/>
      <c r="U10" s="70" t="s">
        <v>93</v>
      </c>
      <c r="V10" s="70"/>
      <c r="W10" s="60"/>
      <c r="X10" s="16"/>
      <c r="Y10" s="16"/>
      <c r="Z10" s="10"/>
      <c r="AA10" s="50"/>
      <c r="AB10" s="16"/>
      <c r="AC10" s="86"/>
      <c r="AD10" s="65">
        <v>0.7</v>
      </c>
    </row>
    <row r="11" spans="2:30" ht="21" customHeight="1">
      <c r="B11" s="33"/>
      <c r="C11" s="54"/>
      <c r="D11" s="55"/>
      <c r="E11" s="55"/>
      <c r="F11" s="55"/>
      <c r="G11" s="55"/>
      <c r="H11" s="55"/>
      <c r="I11" s="55"/>
      <c r="J11" s="55"/>
      <c r="K11" s="55"/>
      <c r="L11" s="55"/>
      <c r="M11" s="55"/>
      <c r="N11" s="76"/>
      <c r="O11" s="54"/>
      <c r="P11" s="55"/>
      <c r="Q11" s="56"/>
      <c r="R11" s="55"/>
      <c r="S11" s="55"/>
      <c r="T11" s="55"/>
      <c r="U11" s="55"/>
      <c r="V11" s="55"/>
      <c r="W11" s="55"/>
      <c r="X11" s="55"/>
      <c r="Y11" s="55"/>
      <c r="Z11" s="76"/>
      <c r="AA11" s="54"/>
      <c r="AB11" s="55"/>
      <c r="AC11" s="87"/>
      <c r="AD11" s="66"/>
    </row>
    <row r="12" spans="2:30" ht="21" customHeight="1">
      <c r="B12" s="33" t="s">
        <v>85</v>
      </c>
      <c r="C12" s="50"/>
      <c r="D12" s="16"/>
      <c r="E12" s="16"/>
      <c r="F12" s="16"/>
      <c r="G12" s="16"/>
      <c r="H12" s="16"/>
      <c r="I12" s="16"/>
      <c r="J12" s="16"/>
      <c r="K12" s="16"/>
      <c r="L12" s="16"/>
      <c r="M12" s="16"/>
      <c r="N12" s="10"/>
      <c r="O12" s="50"/>
      <c r="P12" s="16"/>
      <c r="Q12" s="11"/>
      <c r="R12" s="16"/>
      <c r="S12" s="16"/>
      <c r="T12" s="70"/>
      <c r="U12" s="70" t="s">
        <v>94</v>
      </c>
      <c r="V12" s="60"/>
      <c r="W12" s="60"/>
      <c r="X12" s="16"/>
      <c r="Y12" s="16"/>
      <c r="Z12" s="10"/>
      <c r="AA12" s="50"/>
      <c r="AB12" s="16"/>
      <c r="AC12" s="86"/>
      <c r="AD12" s="65">
        <v>0.6</v>
      </c>
    </row>
    <row r="13" spans="2:30" ht="21" customHeight="1">
      <c r="B13" s="33"/>
      <c r="C13" s="54"/>
      <c r="D13" s="55"/>
      <c r="E13" s="55"/>
      <c r="F13" s="55"/>
      <c r="G13" s="55"/>
      <c r="H13" s="55"/>
      <c r="I13" s="55"/>
      <c r="J13" s="55"/>
      <c r="K13" s="55"/>
      <c r="L13" s="55"/>
      <c r="M13" s="55"/>
      <c r="N13" s="76"/>
      <c r="O13" s="54"/>
      <c r="P13" s="55"/>
      <c r="Q13" s="56"/>
      <c r="R13" s="55"/>
      <c r="S13" s="55"/>
      <c r="T13" s="55"/>
      <c r="U13" s="55"/>
      <c r="V13" s="55"/>
      <c r="W13" s="55"/>
      <c r="X13" s="55"/>
      <c r="Y13" s="55"/>
      <c r="Z13" s="76"/>
      <c r="AA13" s="54"/>
      <c r="AB13" s="55"/>
      <c r="AC13" s="87"/>
      <c r="AD13" s="66"/>
    </row>
    <row r="14" spans="2:30" ht="21" customHeight="1">
      <c r="B14" s="33" t="s">
        <v>83</v>
      </c>
      <c r="C14" s="50"/>
      <c r="D14" s="16"/>
      <c r="E14" s="16"/>
      <c r="F14" s="16"/>
      <c r="G14" s="16"/>
      <c r="H14" s="16"/>
      <c r="I14" s="16"/>
      <c r="J14" s="16"/>
      <c r="K14" s="16"/>
      <c r="L14" s="16"/>
      <c r="M14" s="16"/>
      <c r="N14" s="10"/>
      <c r="O14" s="50"/>
      <c r="P14" s="16"/>
      <c r="Q14" s="11"/>
      <c r="R14" s="16"/>
      <c r="S14" s="16"/>
      <c r="T14" s="16"/>
      <c r="U14" s="70"/>
      <c r="V14" s="70" t="s">
        <v>103</v>
      </c>
      <c r="W14" s="60"/>
      <c r="X14" s="16"/>
      <c r="Y14" s="16"/>
      <c r="Z14" s="10"/>
      <c r="AA14" s="50"/>
      <c r="AB14" s="16"/>
      <c r="AC14" s="86"/>
      <c r="AD14" s="65">
        <v>0.5</v>
      </c>
    </row>
    <row r="15" spans="2:30" ht="21" customHeight="1">
      <c r="B15" s="33"/>
      <c r="C15" s="54"/>
      <c r="D15" s="55"/>
      <c r="E15" s="55"/>
      <c r="F15" s="55"/>
      <c r="G15" s="55"/>
      <c r="H15" s="55"/>
      <c r="I15" s="55"/>
      <c r="J15" s="55"/>
      <c r="K15" s="55"/>
      <c r="L15" s="55"/>
      <c r="M15" s="55"/>
      <c r="N15" s="76"/>
      <c r="O15" s="54"/>
      <c r="P15" s="55"/>
      <c r="Q15" s="56"/>
      <c r="R15" s="55"/>
      <c r="S15" s="55"/>
      <c r="T15" s="55"/>
      <c r="U15" s="55"/>
      <c r="V15" s="55"/>
      <c r="W15" s="55"/>
      <c r="X15" s="55"/>
      <c r="Y15" s="55"/>
      <c r="Z15" s="76"/>
      <c r="AA15" s="54"/>
      <c r="AB15" s="55"/>
      <c r="AC15" s="87"/>
      <c r="AD15" s="66"/>
    </row>
    <row r="16" spans="2:30" ht="21" customHeight="1">
      <c r="B16" s="33" t="s">
        <v>84</v>
      </c>
      <c r="C16" s="50"/>
      <c r="D16" s="16"/>
      <c r="E16" s="16"/>
      <c r="F16" s="16"/>
      <c r="G16" s="16"/>
      <c r="H16" s="16"/>
      <c r="I16" s="16"/>
      <c r="J16" s="16"/>
      <c r="K16" s="16"/>
      <c r="L16" s="16"/>
      <c r="M16" s="16"/>
      <c r="N16" s="10"/>
      <c r="O16" s="50"/>
      <c r="P16" s="16"/>
      <c r="Q16" s="11"/>
      <c r="R16" s="16"/>
      <c r="S16" s="16"/>
      <c r="T16" s="16"/>
      <c r="U16" s="71" t="s">
        <v>92</v>
      </c>
      <c r="V16" s="71"/>
      <c r="W16" s="16"/>
      <c r="X16" s="57"/>
      <c r="Y16" s="16"/>
      <c r="Z16" s="10"/>
      <c r="AA16" s="50"/>
      <c r="AB16" s="16"/>
      <c r="AC16" s="86"/>
      <c r="AD16" s="65">
        <v>0.3</v>
      </c>
    </row>
    <row r="17" spans="2:30" ht="21" customHeight="1">
      <c r="B17" s="33"/>
      <c r="C17" s="54"/>
      <c r="D17" s="55"/>
      <c r="E17" s="55"/>
      <c r="F17" s="55"/>
      <c r="G17" s="55"/>
      <c r="H17" s="55"/>
      <c r="I17" s="55"/>
      <c r="J17" s="55"/>
      <c r="K17" s="55"/>
      <c r="L17" s="55"/>
      <c r="M17" s="55"/>
      <c r="N17" s="76"/>
      <c r="O17" s="54"/>
      <c r="P17" s="55"/>
      <c r="Q17" s="56"/>
      <c r="R17" s="55"/>
      <c r="S17" s="55"/>
      <c r="T17" s="55"/>
      <c r="U17" s="55"/>
      <c r="V17" s="55"/>
      <c r="W17" s="55"/>
      <c r="X17" s="55"/>
      <c r="Y17" s="55"/>
      <c r="Z17" s="76"/>
      <c r="AA17" s="54"/>
      <c r="AB17" s="55"/>
      <c r="AC17" s="87"/>
      <c r="AD17" s="65"/>
    </row>
    <row r="18" spans="2:30" ht="21" customHeight="1">
      <c r="B18" s="33" t="s">
        <v>86</v>
      </c>
      <c r="C18" s="50"/>
      <c r="D18" s="16"/>
      <c r="E18" s="16"/>
      <c r="F18" s="16"/>
      <c r="G18" s="16"/>
      <c r="H18" s="16"/>
      <c r="I18" s="16"/>
      <c r="J18" s="16"/>
      <c r="K18" s="16"/>
      <c r="L18" s="16"/>
      <c r="M18" s="16"/>
      <c r="N18" s="10"/>
      <c r="O18" s="50"/>
      <c r="P18" s="16"/>
      <c r="Q18" s="11"/>
      <c r="R18" s="16"/>
      <c r="S18" s="16"/>
      <c r="T18" s="16"/>
      <c r="U18" s="16"/>
      <c r="V18" s="16"/>
      <c r="W18" s="16"/>
      <c r="X18" s="16"/>
      <c r="Y18" s="16"/>
      <c r="Z18" s="10"/>
      <c r="AA18" s="50"/>
      <c r="AB18" s="16"/>
      <c r="AC18" s="86"/>
      <c r="AD18" s="65">
        <v>0.2</v>
      </c>
    </row>
    <row r="19" spans="2:30" ht="21" customHeight="1">
      <c r="B19" s="33"/>
      <c r="C19" s="54"/>
      <c r="D19" s="55"/>
      <c r="E19" s="55"/>
      <c r="F19" s="55"/>
      <c r="G19" s="55"/>
      <c r="H19" s="55"/>
      <c r="I19" s="55"/>
      <c r="J19" s="55"/>
      <c r="K19" s="55"/>
      <c r="L19" s="55"/>
      <c r="M19" s="55"/>
      <c r="N19" s="76"/>
      <c r="O19" s="54"/>
      <c r="P19" s="55"/>
      <c r="Q19" s="56"/>
      <c r="R19" s="55"/>
      <c r="S19" s="55"/>
      <c r="T19" s="55"/>
      <c r="U19" s="55"/>
      <c r="V19" s="55"/>
      <c r="W19" s="55"/>
      <c r="X19" s="55"/>
      <c r="Y19" s="55"/>
      <c r="Z19" s="76"/>
      <c r="AA19" s="54"/>
      <c r="AB19" s="55"/>
      <c r="AC19" s="87"/>
      <c r="AD19" s="66"/>
    </row>
    <row r="20" spans="2:30" ht="21" customHeight="1">
      <c r="B20" s="33" t="s">
        <v>87</v>
      </c>
      <c r="C20" s="50"/>
      <c r="D20" s="16"/>
      <c r="E20" s="16"/>
      <c r="F20" s="16"/>
      <c r="G20" s="16"/>
      <c r="H20" s="16"/>
      <c r="I20" s="16"/>
      <c r="J20" s="16"/>
      <c r="K20" s="16"/>
      <c r="L20" s="16"/>
      <c r="M20" s="16"/>
      <c r="N20" s="10"/>
      <c r="O20" s="50"/>
      <c r="P20" s="16"/>
      <c r="Q20" s="11"/>
      <c r="R20" s="16"/>
      <c r="S20" s="16"/>
      <c r="T20" s="16"/>
      <c r="U20" s="16"/>
      <c r="V20" s="16"/>
      <c r="W20" s="70" t="s">
        <v>97</v>
      </c>
      <c r="X20" s="16"/>
      <c r="Y20" s="70"/>
      <c r="Z20" s="10"/>
      <c r="AA20" s="85"/>
      <c r="AB20" s="16"/>
      <c r="AC20" s="86"/>
      <c r="AD20" s="65">
        <v>0.1</v>
      </c>
    </row>
    <row r="21" spans="2:30" ht="21" customHeight="1">
      <c r="B21" s="10"/>
      <c r="C21" s="89"/>
      <c r="D21" s="90"/>
      <c r="E21" s="90"/>
      <c r="F21" s="90"/>
      <c r="G21" s="90"/>
      <c r="H21" s="90"/>
      <c r="I21" s="90"/>
      <c r="J21" s="90"/>
      <c r="K21" s="90"/>
      <c r="L21" s="90"/>
      <c r="M21" s="90"/>
      <c r="N21" s="91"/>
      <c r="O21" s="89"/>
      <c r="P21" s="90"/>
      <c r="Q21" s="92"/>
      <c r="R21" s="90"/>
      <c r="S21" s="90"/>
      <c r="T21" s="90"/>
      <c r="U21" s="90"/>
      <c r="V21" s="90"/>
      <c r="W21" s="90"/>
      <c r="X21" s="90"/>
      <c r="Y21" s="90"/>
      <c r="Z21" s="91"/>
      <c r="AA21" s="89"/>
      <c r="AB21" s="90"/>
      <c r="AC21" s="93"/>
      <c r="AD21" s="66"/>
    </row>
    <row r="22" spans="2:30" ht="21" customHeight="1">
      <c r="B22" s="33" t="s">
        <v>99</v>
      </c>
      <c r="C22" s="50"/>
      <c r="D22" s="16"/>
      <c r="E22" s="16"/>
      <c r="F22" s="16"/>
      <c r="G22" s="16"/>
      <c r="H22" s="16"/>
      <c r="I22" s="16"/>
      <c r="J22" s="16"/>
      <c r="K22" s="16"/>
      <c r="L22" s="16"/>
      <c r="M22" s="16"/>
      <c r="N22" s="10"/>
      <c r="O22" s="50"/>
      <c r="P22" s="16"/>
      <c r="Q22" s="11"/>
      <c r="R22" s="16"/>
      <c r="S22" s="16"/>
      <c r="T22" s="16"/>
      <c r="U22" s="16"/>
      <c r="V22" s="16"/>
      <c r="W22" s="71" t="s">
        <v>91</v>
      </c>
      <c r="X22" s="71"/>
      <c r="Y22" s="57"/>
      <c r="Z22" s="84"/>
      <c r="AA22" s="50"/>
      <c r="AB22" s="16"/>
      <c r="AC22" s="86"/>
      <c r="AD22" s="65">
        <v>0.4</v>
      </c>
    </row>
    <row r="23" spans="2:30" ht="21" customHeight="1" thickBot="1">
      <c r="B23" s="33"/>
      <c r="C23" s="51"/>
      <c r="D23" s="52"/>
      <c r="E23" s="52"/>
      <c r="F23" s="52"/>
      <c r="G23" s="52"/>
      <c r="H23" s="52"/>
      <c r="I23" s="52"/>
      <c r="J23" s="52"/>
      <c r="K23" s="52"/>
      <c r="L23" s="52"/>
      <c r="M23" s="52"/>
      <c r="N23" s="77"/>
      <c r="O23" s="51"/>
      <c r="P23" s="52"/>
      <c r="Q23" s="53"/>
      <c r="R23" s="52"/>
      <c r="S23" s="52"/>
      <c r="T23" s="52"/>
      <c r="U23" s="52"/>
      <c r="V23" s="52"/>
      <c r="W23" s="52"/>
      <c r="X23" s="52"/>
      <c r="Y23" s="52"/>
      <c r="Z23" s="77"/>
      <c r="AA23" s="51"/>
      <c r="AB23" s="52"/>
      <c r="AC23" s="88"/>
      <c r="AD23" s="66"/>
    </row>
    <row r="24" spans="2:30" ht="21" customHeight="1">
      <c r="B24" s="68" t="s">
        <v>102</v>
      </c>
      <c r="C24" s="69">
        <v>0</v>
      </c>
      <c r="D24" s="69">
        <v>0</v>
      </c>
      <c r="E24" s="69">
        <v>0</v>
      </c>
      <c r="F24" s="69">
        <v>0</v>
      </c>
      <c r="G24" s="69">
        <v>0</v>
      </c>
      <c r="H24" s="69">
        <v>0</v>
      </c>
      <c r="I24" s="69">
        <v>0</v>
      </c>
      <c r="J24" s="69">
        <v>0</v>
      </c>
      <c r="K24" s="69">
        <v>0</v>
      </c>
      <c r="L24" s="69">
        <v>0</v>
      </c>
      <c r="M24" s="69">
        <v>0</v>
      </c>
      <c r="N24" s="69">
        <v>0.02</v>
      </c>
      <c r="O24" s="69">
        <v>7.0000000000000007E-2</v>
      </c>
      <c r="P24" s="69">
        <v>0.15</v>
      </c>
      <c r="Q24" s="69">
        <v>0.24</v>
      </c>
      <c r="R24" s="69">
        <v>0.32</v>
      </c>
      <c r="S24" s="69">
        <v>0.42</v>
      </c>
      <c r="T24" s="69">
        <v>0.5</v>
      </c>
      <c r="U24" s="69">
        <v>0.65</v>
      </c>
      <c r="V24" s="69">
        <v>0.8</v>
      </c>
      <c r="W24" s="69">
        <v>0.95</v>
      </c>
      <c r="X24" s="69">
        <v>1</v>
      </c>
      <c r="Y24" s="69">
        <v>1</v>
      </c>
      <c r="Z24" s="69">
        <v>1</v>
      </c>
      <c r="AA24" s="69">
        <v>1</v>
      </c>
      <c r="AB24" s="69">
        <v>1</v>
      </c>
      <c r="AC24" s="69">
        <v>1</v>
      </c>
      <c r="AD24" s="66"/>
    </row>
    <row r="25" spans="2:30" ht="21" customHeight="1">
      <c r="B25" s="161" t="s">
        <v>100</v>
      </c>
      <c r="C25" s="49" t="s">
        <v>66</v>
      </c>
      <c r="D25" s="49" t="s">
        <v>67</v>
      </c>
      <c r="E25" s="49" t="s">
        <v>68</v>
      </c>
      <c r="F25" s="49" t="s">
        <v>69</v>
      </c>
      <c r="G25" s="49" t="s">
        <v>70</v>
      </c>
      <c r="H25" s="49" t="s">
        <v>71</v>
      </c>
      <c r="I25" s="49" t="s">
        <v>72</v>
      </c>
      <c r="J25" s="49" t="s">
        <v>73</v>
      </c>
      <c r="K25" s="49" t="s">
        <v>74</v>
      </c>
      <c r="L25" s="49" t="s">
        <v>75</v>
      </c>
      <c r="M25" s="49" t="s">
        <v>76</v>
      </c>
      <c r="N25" s="49" t="s">
        <v>105</v>
      </c>
      <c r="O25" s="49" t="s">
        <v>106</v>
      </c>
      <c r="P25" s="49" t="s">
        <v>67</v>
      </c>
      <c r="Q25" s="49" t="s">
        <v>68</v>
      </c>
      <c r="R25" s="49" t="s">
        <v>69</v>
      </c>
      <c r="S25" s="49" t="s">
        <v>70</v>
      </c>
      <c r="T25" s="49" t="s">
        <v>71</v>
      </c>
      <c r="U25" s="49" t="s">
        <v>72</v>
      </c>
      <c r="V25" s="49" t="s">
        <v>73</v>
      </c>
      <c r="W25" s="49" t="s">
        <v>74</v>
      </c>
      <c r="X25" s="49" t="s">
        <v>75</v>
      </c>
      <c r="Y25" s="49" t="s">
        <v>76</v>
      </c>
      <c r="Z25" s="49" t="s">
        <v>77</v>
      </c>
      <c r="AA25" s="49" t="s">
        <v>65</v>
      </c>
      <c r="AB25" s="49" t="s">
        <v>67</v>
      </c>
      <c r="AC25" s="49" t="s">
        <v>68</v>
      </c>
      <c r="AD25" s="67"/>
    </row>
    <row r="26" spans="2:30" ht="21" customHeight="1">
      <c r="B26" s="162"/>
      <c r="C26" s="173" t="s">
        <v>163</v>
      </c>
      <c r="D26" s="174"/>
      <c r="E26" s="174"/>
      <c r="F26" s="174"/>
      <c r="G26" s="174"/>
      <c r="H26" s="174"/>
      <c r="I26" s="174"/>
      <c r="J26" s="174"/>
      <c r="K26" s="175"/>
      <c r="L26" s="173" t="s">
        <v>163</v>
      </c>
      <c r="M26" s="174"/>
      <c r="N26" s="174"/>
      <c r="O26" s="174"/>
      <c r="P26" s="174"/>
      <c r="Q26" s="174"/>
      <c r="R26" s="174"/>
      <c r="S26" s="174"/>
      <c r="T26" s="174"/>
      <c r="U26" s="174"/>
      <c r="V26" s="174"/>
      <c r="W26" s="175"/>
      <c r="X26" s="173" t="s">
        <v>163</v>
      </c>
      <c r="Y26" s="174"/>
      <c r="Z26" s="174"/>
      <c r="AA26" s="174"/>
      <c r="AB26" s="174"/>
      <c r="AC26" s="175"/>
      <c r="AD26" s="67"/>
    </row>
  </sheetData>
  <mergeCells count="7">
    <mergeCell ref="B25:B26"/>
    <mergeCell ref="C3:N3"/>
    <mergeCell ref="AA3:AC3"/>
    <mergeCell ref="O3:Z3"/>
    <mergeCell ref="C26:K26"/>
    <mergeCell ref="L26:W26"/>
    <mergeCell ref="X26:AC26"/>
  </mergeCells>
  <phoneticPr fontId="2"/>
  <pageMargins left="0.57999999999999996" right="0.59" top="1.18" bottom="1.17" header="0.79" footer="0.79"/>
  <pageSetup paperSize="9" scale="75" orientation="landscape" horizont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view="pageBreakPreview" zoomScaleNormal="100" workbookViewId="0"/>
  </sheetViews>
  <sheetFormatPr defaultRowHeight="12"/>
  <cols>
    <col min="1" max="1" width="2.5" style="45" customWidth="1"/>
    <col min="2" max="2" width="16.75" style="45" customWidth="1"/>
    <col min="3" max="3" width="8.625" style="45" customWidth="1"/>
    <col min="4" max="4" width="4.5" style="45" customWidth="1"/>
    <col min="5" max="5" width="4.875" style="45" customWidth="1"/>
    <col min="6" max="6" width="6.25" style="45" customWidth="1"/>
    <col min="7" max="7" width="12.625" style="97" bestFit="1" customWidth="1"/>
    <col min="8" max="8" width="5.25" style="45" customWidth="1"/>
    <col min="9" max="9" width="6.125" style="45" customWidth="1"/>
    <col min="10" max="10" width="10.375" style="97" bestFit="1" customWidth="1"/>
    <col min="11" max="11" width="7.25" style="98" customWidth="1"/>
    <col min="12" max="12" width="8.5" style="99" customWidth="1"/>
    <col min="13" max="13" width="5.25" style="45" customWidth="1"/>
    <col min="14" max="16384" width="9" style="45"/>
  </cols>
  <sheetData>
    <row r="1" spans="1:12" ht="23.25" customHeight="1">
      <c r="B1" s="45" t="s">
        <v>109</v>
      </c>
    </row>
    <row r="2" spans="1:12" ht="23.25" customHeight="1">
      <c r="A2" s="165" t="s">
        <v>110</v>
      </c>
      <c r="B2" s="165"/>
      <c r="C2" s="165"/>
      <c r="D2" s="165"/>
      <c r="E2" s="165"/>
      <c r="F2" s="165"/>
      <c r="G2" s="165"/>
      <c r="H2" s="165"/>
      <c r="I2" s="165"/>
      <c r="J2" s="165"/>
      <c r="K2" s="165"/>
    </row>
    <row r="4" spans="1:12" ht="13.5">
      <c r="A4" s="100" t="s">
        <v>111</v>
      </c>
    </row>
    <row r="5" spans="1:12" ht="7.5" customHeight="1" thickBot="1"/>
    <row r="6" spans="1:12" ht="21" customHeight="1">
      <c r="A6" s="166" t="s">
        <v>112</v>
      </c>
      <c r="B6" s="167"/>
      <c r="C6" s="167"/>
      <c r="D6" s="167"/>
      <c r="E6" s="167"/>
      <c r="F6" s="167"/>
      <c r="G6" s="167"/>
      <c r="H6" s="168" t="s">
        <v>113</v>
      </c>
      <c r="I6" s="167"/>
      <c r="J6" s="167"/>
      <c r="K6" s="169"/>
    </row>
    <row r="7" spans="1:12" ht="21" customHeight="1">
      <c r="A7" s="163" t="s">
        <v>114</v>
      </c>
      <c r="B7" s="164"/>
      <c r="C7" s="101" t="s">
        <v>115</v>
      </c>
      <c r="D7" s="101" t="s">
        <v>116</v>
      </c>
      <c r="E7" s="101" t="s">
        <v>117</v>
      </c>
      <c r="F7" s="101" t="s">
        <v>118</v>
      </c>
      <c r="G7" s="102" t="s">
        <v>27</v>
      </c>
      <c r="H7" s="103" t="s">
        <v>117</v>
      </c>
      <c r="I7" s="101" t="s">
        <v>118</v>
      </c>
      <c r="J7" s="104" t="s">
        <v>27</v>
      </c>
      <c r="K7" s="105" t="s">
        <v>119</v>
      </c>
    </row>
    <row r="8" spans="1:12" ht="21" customHeight="1">
      <c r="A8" s="106" t="s">
        <v>120</v>
      </c>
      <c r="B8" s="94" t="s">
        <v>121</v>
      </c>
      <c r="C8" s="95" t="s">
        <v>122</v>
      </c>
      <c r="D8" s="96"/>
      <c r="E8" s="96"/>
      <c r="F8" s="96"/>
      <c r="G8" s="107">
        <v>20000000</v>
      </c>
      <c r="H8" s="108"/>
      <c r="I8" s="96"/>
      <c r="J8" s="109">
        <f>G8*K8</f>
        <v>3642000.0000000005</v>
      </c>
      <c r="K8" s="110">
        <v>0.18210000000000001</v>
      </c>
    </row>
    <row r="9" spans="1:12" ht="21" customHeight="1">
      <c r="A9" s="106" t="s">
        <v>123</v>
      </c>
      <c r="B9" s="96" t="s">
        <v>3</v>
      </c>
      <c r="C9" s="95" t="s">
        <v>124</v>
      </c>
      <c r="D9" s="96"/>
      <c r="E9" s="96"/>
      <c r="F9" s="96"/>
      <c r="G9" s="107">
        <v>400000000</v>
      </c>
      <c r="H9" s="108"/>
      <c r="I9" s="96"/>
      <c r="J9" s="109">
        <v>90000000</v>
      </c>
      <c r="K9" s="111">
        <f t="shared" ref="K9:K18" si="0">J9/G9</f>
        <v>0.22500000000000001</v>
      </c>
    </row>
    <row r="10" spans="1:12" ht="21" customHeight="1">
      <c r="A10" s="106" t="s">
        <v>125</v>
      </c>
      <c r="B10" s="96" t="s">
        <v>96</v>
      </c>
      <c r="C10" s="95" t="s">
        <v>126</v>
      </c>
      <c r="D10" s="96"/>
      <c r="E10" s="96"/>
      <c r="F10" s="96"/>
      <c r="G10" s="107">
        <v>22000000</v>
      </c>
      <c r="H10" s="108"/>
      <c r="I10" s="96"/>
      <c r="J10" s="109">
        <v>300000</v>
      </c>
      <c r="K10" s="111">
        <f t="shared" si="0"/>
        <v>1.3636363636363636E-2</v>
      </c>
    </row>
    <row r="11" spans="1:12" ht="21" customHeight="1">
      <c r="A11" s="106" t="s">
        <v>127</v>
      </c>
      <c r="B11" s="96" t="s">
        <v>93</v>
      </c>
      <c r="C11" s="95" t="s">
        <v>129</v>
      </c>
      <c r="D11" s="96"/>
      <c r="E11" s="96"/>
      <c r="F11" s="96"/>
      <c r="G11" s="107">
        <v>21000000</v>
      </c>
      <c r="H11" s="108"/>
      <c r="I11" s="96"/>
      <c r="J11" s="109">
        <v>500000</v>
      </c>
      <c r="K11" s="111">
        <f t="shared" si="0"/>
        <v>2.3809523809523808E-2</v>
      </c>
    </row>
    <row r="12" spans="1:12" ht="21" customHeight="1">
      <c r="A12" s="106" t="s">
        <v>130</v>
      </c>
      <c r="B12" s="96" t="s">
        <v>128</v>
      </c>
      <c r="C12" s="95" t="s">
        <v>131</v>
      </c>
      <c r="D12" s="96"/>
      <c r="E12" s="96"/>
      <c r="F12" s="96"/>
      <c r="G12" s="107">
        <v>20000000</v>
      </c>
      <c r="H12" s="108"/>
      <c r="I12" s="96"/>
      <c r="J12" s="109"/>
      <c r="K12" s="111">
        <f t="shared" si="0"/>
        <v>0</v>
      </c>
    </row>
    <row r="13" spans="1:12" ht="21" customHeight="1">
      <c r="A13" s="106" t="s">
        <v>132</v>
      </c>
      <c r="B13" s="96" t="s">
        <v>156</v>
      </c>
      <c r="C13" s="95" t="s">
        <v>131</v>
      </c>
      <c r="D13" s="96"/>
      <c r="E13" s="96"/>
      <c r="F13" s="96"/>
      <c r="G13" s="107">
        <v>12000000</v>
      </c>
      <c r="H13" s="108"/>
      <c r="I13" s="96"/>
      <c r="J13" s="109"/>
      <c r="K13" s="111">
        <f t="shared" si="0"/>
        <v>0</v>
      </c>
      <c r="L13" s="112">
        <v>0.18210000000000001</v>
      </c>
    </row>
    <row r="14" spans="1:12" ht="21" customHeight="1">
      <c r="A14" s="106" t="s">
        <v>133</v>
      </c>
      <c r="B14" s="96" t="s">
        <v>157</v>
      </c>
      <c r="C14" s="95" t="s">
        <v>131</v>
      </c>
      <c r="D14" s="96"/>
      <c r="E14" s="96"/>
      <c r="F14" s="96"/>
      <c r="G14" s="107">
        <v>10000000</v>
      </c>
      <c r="H14" s="108"/>
      <c r="I14" s="96"/>
      <c r="J14" s="109"/>
      <c r="K14" s="111">
        <f t="shared" si="0"/>
        <v>0</v>
      </c>
    </row>
    <row r="15" spans="1:12" ht="21" customHeight="1">
      <c r="A15" s="106" t="s">
        <v>134</v>
      </c>
      <c r="B15" s="96" t="s">
        <v>155</v>
      </c>
      <c r="C15" s="95" t="s">
        <v>131</v>
      </c>
      <c r="D15" s="96"/>
      <c r="E15" s="96"/>
      <c r="F15" s="96"/>
      <c r="G15" s="107">
        <v>10000000</v>
      </c>
      <c r="H15" s="108"/>
      <c r="I15" s="96"/>
      <c r="J15" s="109">
        <v>0</v>
      </c>
      <c r="K15" s="111">
        <f t="shared" si="0"/>
        <v>0</v>
      </c>
    </row>
    <row r="16" spans="1:12" ht="21" customHeight="1">
      <c r="A16" s="106" t="s">
        <v>135</v>
      </c>
      <c r="B16" s="96" t="s">
        <v>137</v>
      </c>
      <c r="C16" s="95" t="s">
        <v>124</v>
      </c>
      <c r="D16" s="96"/>
      <c r="E16" s="96"/>
      <c r="F16" s="96"/>
      <c r="G16" s="107">
        <v>9000000</v>
      </c>
      <c r="H16" s="108"/>
      <c r="I16" s="96"/>
      <c r="J16" s="109">
        <v>1000000</v>
      </c>
      <c r="K16" s="111">
        <f t="shared" si="0"/>
        <v>0.1111111111111111</v>
      </c>
    </row>
    <row r="17" spans="1:11" ht="21" customHeight="1" thickBot="1">
      <c r="A17" s="113" t="s">
        <v>136</v>
      </c>
      <c r="B17" s="114" t="s">
        <v>158</v>
      </c>
      <c r="C17" s="115" t="s">
        <v>124</v>
      </c>
      <c r="D17" s="114"/>
      <c r="E17" s="114"/>
      <c r="F17" s="114"/>
      <c r="G17" s="116">
        <v>0</v>
      </c>
      <c r="H17" s="117"/>
      <c r="I17" s="114"/>
      <c r="J17" s="118">
        <v>0</v>
      </c>
      <c r="K17" s="111">
        <v>0</v>
      </c>
    </row>
    <row r="18" spans="1:11" ht="21" customHeight="1" thickTop="1" thickBot="1">
      <c r="A18" s="120"/>
      <c r="B18" s="121" t="s">
        <v>138</v>
      </c>
      <c r="C18" s="121"/>
      <c r="D18" s="121"/>
      <c r="E18" s="121"/>
      <c r="F18" s="121"/>
      <c r="G18" s="122">
        <f>SUM(G8:G17)</f>
        <v>524000000</v>
      </c>
      <c r="H18" s="123"/>
      <c r="I18" s="121"/>
      <c r="J18" s="124">
        <f>SUM(J8:J17)</f>
        <v>95442000</v>
      </c>
      <c r="K18" s="125">
        <f t="shared" si="0"/>
        <v>0.18214122137404581</v>
      </c>
    </row>
    <row r="19" spans="1:11" ht="21" customHeight="1" thickTop="1" thickBot="1">
      <c r="A19" s="120"/>
      <c r="B19" s="126" t="s">
        <v>139</v>
      </c>
      <c r="C19" s="121"/>
      <c r="D19" s="121"/>
      <c r="E19" s="121"/>
      <c r="F19" s="121"/>
      <c r="G19" s="122">
        <v>26000000</v>
      </c>
      <c r="H19" s="123"/>
      <c r="I19" s="121"/>
      <c r="J19" s="124">
        <f>K19*G19</f>
        <v>4734600</v>
      </c>
      <c r="K19" s="127">
        <f>L13</f>
        <v>0.18210000000000001</v>
      </c>
    </row>
    <row r="20" spans="1:11" ht="21" customHeight="1" thickTop="1" thickBot="1">
      <c r="A20" s="120"/>
      <c r="B20" s="121" t="s">
        <v>8</v>
      </c>
      <c r="C20" s="121"/>
      <c r="D20" s="121"/>
      <c r="E20" s="121"/>
      <c r="F20" s="121"/>
      <c r="G20" s="122">
        <f>SUM(G18:G19)</f>
        <v>550000000</v>
      </c>
      <c r="H20" s="123"/>
      <c r="I20" s="121"/>
      <c r="J20" s="124">
        <f>SUM(J18:J19)</f>
        <v>100176600</v>
      </c>
      <c r="K20" s="125">
        <f>J20/G20</f>
        <v>0.18213927272727273</v>
      </c>
    </row>
    <row r="21" spans="1:11" ht="21" customHeight="1" thickTop="1" thickBot="1">
      <c r="A21" s="120"/>
      <c r="B21" s="121" t="s">
        <v>159</v>
      </c>
      <c r="C21" s="121"/>
      <c r="D21" s="121"/>
      <c r="E21" s="121"/>
      <c r="F21" s="121"/>
      <c r="G21" s="122">
        <f>G20*0.1</f>
        <v>55000000</v>
      </c>
      <c r="H21" s="123"/>
      <c r="I21" s="121"/>
      <c r="J21" s="122">
        <f>J20*0.1</f>
        <v>10017660</v>
      </c>
      <c r="K21" s="125"/>
    </row>
    <row r="22" spans="1:11" ht="21" customHeight="1" thickTop="1" thickBot="1">
      <c r="A22" s="128"/>
      <c r="B22" s="129" t="s">
        <v>23</v>
      </c>
      <c r="C22" s="129"/>
      <c r="D22" s="129"/>
      <c r="E22" s="129"/>
      <c r="F22" s="129"/>
      <c r="G22" s="130">
        <f>SUM(G20:G21)</f>
        <v>605000000</v>
      </c>
      <c r="H22" s="131"/>
      <c r="I22" s="129"/>
      <c r="J22" s="132">
        <f>SUM(J20:J21)</f>
        <v>110194260</v>
      </c>
      <c r="K22" s="133">
        <f>J22/G22</f>
        <v>0.18213927272727273</v>
      </c>
    </row>
    <row r="23" spans="1:11" ht="18" customHeight="1">
      <c r="A23" s="134"/>
      <c r="B23" s="134"/>
      <c r="C23" s="134"/>
      <c r="D23" s="134"/>
      <c r="E23" s="134"/>
      <c r="F23" s="134"/>
      <c r="G23" s="135"/>
      <c r="H23" s="134"/>
      <c r="I23" s="134"/>
      <c r="J23" s="135"/>
      <c r="K23" s="136"/>
    </row>
    <row r="24" spans="1:11" ht="18" customHeight="1">
      <c r="A24" s="100" t="s">
        <v>140</v>
      </c>
      <c r="B24" s="134"/>
      <c r="C24" s="134"/>
      <c r="D24" s="134"/>
      <c r="E24" s="134"/>
      <c r="F24" s="134"/>
      <c r="G24" s="135"/>
      <c r="H24" s="134"/>
      <c r="I24" s="134"/>
      <c r="J24" s="135"/>
      <c r="K24" s="136"/>
    </row>
    <row r="25" spans="1:11" ht="7.5" customHeight="1" thickBot="1"/>
    <row r="26" spans="1:11" ht="21" customHeight="1">
      <c r="A26" s="166" t="s">
        <v>112</v>
      </c>
      <c r="B26" s="167"/>
      <c r="C26" s="167"/>
      <c r="D26" s="167"/>
      <c r="E26" s="167"/>
      <c r="F26" s="167"/>
      <c r="G26" s="167"/>
      <c r="H26" s="168" t="s">
        <v>113</v>
      </c>
      <c r="I26" s="167"/>
      <c r="J26" s="167"/>
      <c r="K26" s="169"/>
    </row>
    <row r="27" spans="1:11" ht="21" customHeight="1">
      <c r="A27" s="163" t="s">
        <v>114</v>
      </c>
      <c r="B27" s="164"/>
      <c r="C27" s="101" t="s">
        <v>115</v>
      </c>
      <c r="D27" s="101" t="s">
        <v>116</v>
      </c>
      <c r="E27" s="101" t="s">
        <v>117</v>
      </c>
      <c r="F27" s="101" t="s">
        <v>118</v>
      </c>
      <c r="G27" s="102" t="s">
        <v>27</v>
      </c>
      <c r="H27" s="103" t="s">
        <v>117</v>
      </c>
      <c r="I27" s="101" t="s">
        <v>118</v>
      </c>
      <c r="J27" s="104" t="s">
        <v>27</v>
      </c>
      <c r="K27" s="105" t="s">
        <v>119</v>
      </c>
    </row>
    <row r="28" spans="1:11" ht="21" customHeight="1">
      <c r="A28" s="106" t="s">
        <v>141</v>
      </c>
      <c r="B28" s="96" t="s">
        <v>3</v>
      </c>
      <c r="C28" s="95"/>
      <c r="D28" s="96"/>
      <c r="E28" s="96"/>
      <c r="F28" s="96"/>
      <c r="G28" s="107"/>
      <c r="H28" s="108"/>
      <c r="I28" s="96"/>
      <c r="J28" s="109"/>
      <c r="K28" s="111"/>
    </row>
    <row r="29" spans="1:11" ht="21" customHeight="1">
      <c r="A29" s="106">
        <v>1</v>
      </c>
      <c r="B29" s="96" t="s">
        <v>142</v>
      </c>
      <c r="C29" s="95" t="s">
        <v>143</v>
      </c>
      <c r="D29" s="96"/>
      <c r="E29" s="96"/>
      <c r="F29" s="96"/>
      <c r="G29" s="107">
        <v>20000000</v>
      </c>
      <c r="H29" s="108"/>
      <c r="I29" s="96"/>
      <c r="J29" s="109">
        <v>500000</v>
      </c>
      <c r="K29" s="111">
        <f t="shared" ref="K29:K34" si="1">J29/G29</f>
        <v>2.5000000000000001E-2</v>
      </c>
    </row>
    <row r="30" spans="1:11" ht="21" customHeight="1">
      <c r="A30" s="106">
        <v>2</v>
      </c>
      <c r="B30" s="96" t="s">
        <v>144</v>
      </c>
      <c r="C30" s="95" t="s">
        <v>145</v>
      </c>
      <c r="D30" s="96"/>
      <c r="E30" s="96"/>
      <c r="F30" s="96"/>
      <c r="G30" s="107">
        <v>50000000</v>
      </c>
      <c r="H30" s="108"/>
      <c r="I30" s="96"/>
      <c r="J30" s="109">
        <v>50000000</v>
      </c>
      <c r="K30" s="111">
        <f t="shared" si="1"/>
        <v>1</v>
      </c>
    </row>
    <row r="31" spans="1:11" ht="21" customHeight="1">
      <c r="A31" s="106">
        <v>3</v>
      </c>
      <c r="B31" s="96" t="s">
        <v>146</v>
      </c>
      <c r="C31" s="95" t="s">
        <v>147</v>
      </c>
      <c r="D31" s="96"/>
      <c r="E31" s="96"/>
      <c r="F31" s="96"/>
      <c r="G31" s="107">
        <v>12000000</v>
      </c>
      <c r="H31" s="108"/>
      <c r="I31" s="96"/>
      <c r="J31" s="109">
        <v>12000000</v>
      </c>
      <c r="K31" s="111">
        <f t="shared" si="1"/>
        <v>1</v>
      </c>
    </row>
    <row r="32" spans="1:11" ht="21" customHeight="1">
      <c r="A32" s="106">
        <v>4</v>
      </c>
      <c r="B32" s="96" t="s">
        <v>148</v>
      </c>
      <c r="C32" s="95" t="s">
        <v>149</v>
      </c>
      <c r="D32" s="96"/>
      <c r="E32" s="96"/>
      <c r="F32" s="96"/>
      <c r="G32" s="107">
        <v>30000000</v>
      </c>
      <c r="H32" s="108"/>
      <c r="I32" s="96"/>
      <c r="J32" s="109">
        <v>10000000</v>
      </c>
      <c r="K32" s="111">
        <f t="shared" si="1"/>
        <v>0.33333333333333331</v>
      </c>
    </row>
    <row r="33" spans="1:11" ht="21" customHeight="1">
      <c r="A33" s="106">
        <v>5</v>
      </c>
      <c r="B33" s="96" t="s">
        <v>150</v>
      </c>
      <c r="C33" s="95" t="s">
        <v>124</v>
      </c>
      <c r="D33" s="96"/>
      <c r="E33" s="96"/>
      <c r="F33" s="96"/>
      <c r="G33" s="107">
        <v>80000000</v>
      </c>
      <c r="H33" s="108"/>
      <c r="I33" s="96"/>
      <c r="J33" s="109">
        <v>15000000</v>
      </c>
      <c r="K33" s="111">
        <f t="shared" si="1"/>
        <v>0.1875</v>
      </c>
    </row>
    <row r="34" spans="1:11" ht="21" customHeight="1">
      <c r="A34" s="113">
        <v>6</v>
      </c>
      <c r="B34" s="114" t="s">
        <v>151</v>
      </c>
      <c r="C34" s="115" t="s">
        <v>124</v>
      </c>
      <c r="D34" s="114"/>
      <c r="E34" s="114"/>
      <c r="F34" s="114"/>
      <c r="G34" s="116">
        <v>45000000</v>
      </c>
      <c r="H34" s="117"/>
      <c r="I34" s="114"/>
      <c r="J34" s="118">
        <v>16000000</v>
      </c>
      <c r="K34" s="119">
        <f t="shared" si="1"/>
        <v>0.35555555555555557</v>
      </c>
    </row>
    <row r="35" spans="1:11" ht="6" customHeight="1">
      <c r="A35" s="113"/>
      <c r="B35" s="114"/>
      <c r="C35" s="115"/>
      <c r="D35" s="114"/>
      <c r="E35" s="114"/>
      <c r="F35" s="114"/>
      <c r="G35" s="116"/>
      <c r="H35" s="117"/>
      <c r="I35" s="114"/>
      <c r="J35" s="118"/>
      <c r="K35" s="119"/>
    </row>
    <row r="36" spans="1:11" ht="27" customHeight="1">
      <c r="A36" s="137"/>
      <c r="B36" s="138"/>
      <c r="C36" s="139" t="s">
        <v>152</v>
      </c>
      <c r="D36" s="138"/>
      <c r="E36" s="138"/>
      <c r="F36" s="138"/>
      <c r="G36" s="140"/>
      <c r="H36" s="138"/>
      <c r="I36" s="138"/>
      <c r="J36" s="140"/>
      <c r="K36" s="141"/>
    </row>
    <row r="37" spans="1:11" ht="6.75" customHeight="1">
      <c r="A37" s="142"/>
      <c r="B37" s="143"/>
      <c r="C37" s="143"/>
      <c r="D37" s="143"/>
      <c r="E37" s="143"/>
      <c r="F37" s="143"/>
      <c r="G37" s="144"/>
      <c r="H37" s="145"/>
      <c r="I37" s="143"/>
      <c r="J37" s="146"/>
      <c r="K37" s="147"/>
    </row>
    <row r="38" spans="1:11" ht="21" customHeight="1">
      <c r="A38" s="142">
        <v>21</v>
      </c>
      <c r="B38" s="143" t="s">
        <v>153</v>
      </c>
      <c r="C38" s="148" t="s">
        <v>126</v>
      </c>
      <c r="D38" s="143"/>
      <c r="E38" s="143"/>
      <c r="F38" s="143"/>
      <c r="G38" s="144">
        <v>50000000</v>
      </c>
      <c r="H38" s="145"/>
      <c r="I38" s="143"/>
      <c r="J38" s="146">
        <v>1000000</v>
      </c>
      <c r="K38" s="147">
        <f>J38/G38</f>
        <v>0.02</v>
      </c>
    </row>
    <row r="39" spans="1:11" ht="21" customHeight="1" thickBot="1">
      <c r="A39" s="113"/>
      <c r="B39" s="114"/>
      <c r="C39" s="115"/>
      <c r="D39" s="114"/>
      <c r="E39" s="114"/>
      <c r="F39" s="114"/>
      <c r="G39" s="116"/>
      <c r="H39" s="117"/>
      <c r="I39" s="114"/>
      <c r="J39" s="118"/>
      <c r="K39" s="119"/>
    </row>
    <row r="40" spans="1:11" ht="21" customHeight="1" thickTop="1" thickBot="1">
      <c r="A40" s="149"/>
      <c r="B40" s="150" t="s">
        <v>154</v>
      </c>
      <c r="C40" s="150"/>
      <c r="D40" s="150"/>
      <c r="E40" s="150"/>
      <c r="F40" s="150"/>
      <c r="G40" s="151">
        <v>400000000</v>
      </c>
      <c r="H40" s="152"/>
      <c r="I40" s="150"/>
      <c r="J40" s="153">
        <v>90000000</v>
      </c>
      <c r="K40" s="133">
        <v>0.22500000000000001</v>
      </c>
    </row>
  </sheetData>
  <mergeCells count="7">
    <mergeCell ref="A27:B27"/>
    <mergeCell ref="A2:K2"/>
    <mergeCell ref="A6:G6"/>
    <mergeCell ref="H6:K6"/>
    <mergeCell ref="A7:B7"/>
    <mergeCell ref="A26:G26"/>
    <mergeCell ref="H26:K26"/>
  </mergeCells>
  <phoneticPr fontId="2"/>
  <printOptions horizontalCentered="1"/>
  <pageMargins left="0.53" right="0.2" top="0.98425196850393704" bottom="0.78740157480314965" header="0.51181102362204722" footer="0.51181102362204722"/>
  <pageSetup paperSize="9" scale="98" orientation="portrait" horizontalDpi="400" verticalDpi="4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54"/>
  <sheetViews>
    <sheetView zoomScaleNormal="100" workbookViewId="0">
      <selection activeCell="A32" sqref="A32"/>
    </sheetView>
  </sheetViews>
  <sheetFormatPr defaultRowHeight="13.5"/>
  <cols>
    <col min="1" max="1" width="14.25" customWidth="1"/>
    <col min="2" max="2" width="4.625" customWidth="1"/>
    <col min="3" max="3" width="22.125" customWidth="1"/>
    <col min="4" max="4" width="20" customWidth="1"/>
    <col min="5" max="5" width="15.375" customWidth="1"/>
    <col min="6" max="6" width="17.25" customWidth="1"/>
    <col min="7" max="7" width="19.75" bestFit="1" customWidth="1"/>
    <col min="8" max="8" width="18.125" customWidth="1"/>
    <col min="9" max="9" width="19" customWidth="1"/>
    <col min="10" max="10" width="22.375" customWidth="1"/>
  </cols>
  <sheetData>
    <row r="3" spans="1:10" ht="14.25" thickBot="1"/>
    <row r="4" spans="1:10" ht="20.25" customHeight="1" thickTop="1" thickBot="1">
      <c r="J4" s="6" t="s">
        <v>41</v>
      </c>
    </row>
    <row r="5" spans="1:10" ht="6" customHeight="1" thickTop="1">
      <c r="J5" s="44"/>
    </row>
    <row r="6" spans="1:10" ht="18.75">
      <c r="A6" s="1" t="s">
        <v>0</v>
      </c>
      <c r="I6" s="46"/>
      <c r="J6" s="39" t="s">
        <v>46</v>
      </c>
    </row>
    <row r="8" spans="1:10">
      <c r="A8" t="s">
        <v>38</v>
      </c>
      <c r="D8" t="s">
        <v>37</v>
      </c>
      <c r="G8" t="s">
        <v>39</v>
      </c>
    </row>
    <row r="9" spans="1:10" ht="15" customHeight="1">
      <c r="A9" s="10"/>
      <c r="B9" s="25"/>
      <c r="C9" s="11"/>
      <c r="D9" s="156" t="s">
        <v>27</v>
      </c>
      <c r="E9" s="154" t="s">
        <v>29</v>
      </c>
      <c r="F9" s="154" t="s">
        <v>27</v>
      </c>
      <c r="G9" s="154" t="s">
        <v>30</v>
      </c>
      <c r="H9" s="154" t="s">
        <v>23</v>
      </c>
      <c r="I9" s="16"/>
      <c r="J9" s="16"/>
    </row>
    <row r="10" spans="1:10" ht="15" customHeight="1">
      <c r="A10" s="26" t="s">
        <v>1</v>
      </c>
      <c r="B10" s="27"/>
      <c r="C10" s="28"/>
      <c r="D10" s="157"/>
      <c r="E10" s="154"/>
      <c r="F10" s="154"/>
      <c r="G10" s="154"/>
      <c r="H10" s="154"/>
      <c r="I10" s="19" t="s">
        <v>34</v>
      </c>
      <c r="J10" s="19" t="s">
        <v>35</v>
      </c>
    </row>
    <row r="11" spans="1:10" ht="15" customHeight="1">
      <c r="A11" s="14"/>
      <c r="B11" s="29"/>
      <c r="C11" s="15"/>
      <c r="D11" s="5" t="s">
        <v>28</v>
      </c>
      <c r="E11" s="5" t="s">
        <v>43</v>
      </c>
      <c r="F11" s="5" t="s">
        <v>31</v>
      </c>
      <c r="G11" s="30" t="s">
        <v>32</v>
      </c>
      <c r="H11" s="30" t="s">
        <v>33</v>
      </c>
      <c r="I11" s="22"/>
      <c r="J11" s="22"/>
    </row>
    <row r="12" spans="1:10" ht="15" customHeight="1">
      <c r="A12" s="16"/>
      <c r="B12" s="5">
        <v>1</v>
      </c>
      <c r="C12" s="17" t="s">
        <v>2</v>
      </c>
      <c r="D12" s="24">
        <v>26069270</v>
      </c>
      <c r="E12" s="158"/>
      <c r="F12" s="31">
        <f>ROUND(D12*E41,0)</f>
        <v>1737927</v>
      </c>
      <c r="G12" s="31">
        <f t="shared" ref="G12:G17" si="0">ROUND((D12+F12)*0.05,0)</f>
        <v>1390360</v>
      </c>
      <c r="H12" s="32">
        <f t="shared" ref="H12:H41" si="1">D12+F12+G12</f>
        <v>29197557</v>
      </c>
      <c r="I12" s="17"/>
      <c r="J12" s="17"/>
    </row>
    <row r="13" spans="1:10" ht="15" customHeight="1">
      <c r="A13" s="18"/>
      <c r="B13" s="5">
        <v>2</v>
      </c>
      <c r="C13" s="17" t="s">
        <v>3</v>
      </c>
      <c r="D13" s="24">
        <v>506239610</v>
      </c>
      <c r="E13" s="159"/>
      <c r="F13" s="31">
        <f>ROUND(D13*E41,0)</f>
        <v>33748837</v>
      </c>
      <c r="G13" s="31">
        <f t="shared" si="0"/>
        <v>26999422</v>
      </c>
      <c r="H13" s="32">
        <f t="shared" si="1"/>
        <v>566987869</v>
      </c>
      <c r="I13" s="17"/>
      <c r="J13" s="17"/>
    </row>
    <row r="14" spans="1:10" ht="15" customHeight="1">
      <c r="A14" s="18"/>
      <c r="B14" s="5">
        <v>3</v>
      </c>
      <c r="C14" s="17" t="s">
        <v>4</v>
      </c>
      <c r="D14" s="24">
        <v>78849900</v>
      </c>
      <c r="E14" s="159"/>
      <c r="F14" s="31">
        <f>ROUND(D14*E41,0)</f>
        <v>5256587</v>
      </c>
      <c r="G14" s="31">
        <f t="shared" si="0"/>
        <v>4205324</v>
      </c>
      <c r="H14" s="32">
        <f t="shared" si="1"/>
        <v>88311811</v>
      </c>
      <c r="I14" s="17"/>
      <c r="J14" s="17"/>
    </row>
    <row r="15" spans="1:10" ht="15" customHeight="1">
      <c r="A15" s="19" t="s">
        <v>40</v>
      </c>
      <c r="B15" s="5">
        <v>4</v>
      </c>
      <c r="C15" s="17" t="s">
        <v>5</v>
      </c>
      <c r="D15" s="24">
        <v>54675000</v>
      </c>
      <c r="E15" s="159"/>
      <c r="F15" s="31">
        <f>ROUND(D15*E41,0)</f>
        <v>3644949</v>
      </c>
      <c r="G15" s="31">
        <f t="shared" si="0"/>
        <v>2915997</v>
      </c>
      <c r="H15" s="32">
        <f t="shared" si="1"/>
        <v>61235946</v>
      </c>
      <c r="I15" s="17"/>
      <c r="J15" s="17"/>
    </row>
    <row r="16" spans="1:10" ht="15" customHeight="1">
      <c r="A16" s="18"/>
      <c r="B16" s="5">
        <v>5</v>
      </c>
      <c r="C16" s="17" t="s">
        <v>6</v>
      </c>
      <c r="D16" s="24">
        <v>32040000</v>
      </c>
      <c r="E16" s="159"/>
      <c r="F16" s="31">
        <f>ROUND(D16*E41,0)</f>
        <v>2135970</v>
      </c>
      <c r="G16" s="31">
        <f t="shared" si="0"/>
        <v>1708799</v>
      </c>
      <c r="H16" s="32">
        <f t="shared" si="1"/>
        <v>35884769</v>
      </c>
      <c r="I16" s="17"/>
      <c r="J16" s="17"/>
    </row>
    <row r="17" spans="1:10" ht="15" customHeight="1">
      <c r="A17" s="18"/>
      <c r="B17" s="5">
        <v>6</v>
      </c>
      <c r="C17" s="17" t="s">
        <v>7</v>
      </c>
      <c r="D17" s="24">
        <v>11585520</v>
      </c>
      <c r="E17" s="159"/>
      <c r="F17" s="31">
        <f>ROUND(D17*E41,0)</f>
        <v>772357</v>
      </c>
      <c r="G17" s="31">
        <f t="shared" si="0"/>
        <v>617894</v>
      </c>
      <c r="H17" s="32">
        <f t="shared" si="1"/>
        <v>12975771</v>
      </c>
      <c r="I17" s="17"/>
      <c r="J17" s="17"/>
    </row>
    <row r="18" spans="1:10" ht="15" customHeight="1">
      <c r="A18" s="18"/>
      <c r="B18" s="5">
        <v>7</v>
      </c>
      <c r="C18" s="40" t="s">
        <v>42</v>
      </c>
      <c r="D18" s="24">
        <v>45581000</v>
      </c>
      <c r="E18" s="159"/>
      <c r="F18" s="31">
        <f>ROUND(D18*E41,0)</f>
        <v>3038691</v>
      </c>
      <c r="G18" s="31">
        <f>ROUND((D18+F18)*0.05,0)</f>
        <v>2430985</v>
      </c>
      <c r="H18" s="32">
        <f>D18+F18+G18</f>
        <v>51050676</v>
      </c>
      <c r="I18" s="17"/>
      <c r="J18" s="17"/>
    </row>
    <row r="19" spans="1:10" ht="15" customHeight="1">
      <c r="A19" s="22"/>
      <c r="B19" s="20" t="s">
        <v>8</v>
      </c>
      <c r="C19" s="21"/>
      <c r="D19" s="24">
        <f>SUM(D12:D18)</f>
        <v>755040300</v>
      </c>
      <c r="E19" s="159"/>
      <c r="F19" s="24">
        <f>SUM(F12:F18)</f>
        <v>50335318</v>
      </c>
      <c r="G19" s="24">
        <f>SUM(G12:G18)</f>
        <v>40268781</v>
      </c>
      <c r="H19" s="32">
        <f>SUM(H12:H18)</f>
        <v>845644399</v>
      </c>
      <c r="I19" s="17"/>
      <c r="J19" s="17"/>
    </row>
    <row r="20" spans="1:10" ht="15" customHeight="1">
      <c r="A20" s="33" t="s">
        <v>9</v>
      </c>
      <c r="B20" s="34"/>
      <c r="C20" s="35"/>
      <c r="D20" s="24">
        <v>65160900</v>
      </c>
      <c r="E20" s="159"/>
      <c r="F20" s="31">
        <f>ROUND(D20*E41,0)</f>
        <v>4343999</v>
      </c>
      <c r="G20" s="31">
        <f>ROUND((D20+F20)*0.05,0)</f>
        <v>3475245</v>
      </c>
      <c r="H20" s="32">
        <f t="shared" si="1"/>
        <v>72980144</v>
      </c>
      <c r="I20" s="17"/>
      <c r="J20" s="17"/>
    </row>
    <row r="21" spans="1:10" ht="15" customHeight="1">
      <c r="A21" s="33" t="s">
        <v>10</v>
      </c>
      <c r="B21" s="34"/>
      <c r="C21" s="35"/>
      <c r="D21" s="24"/>
      <c r="E21" s="159"/>
      <c r="F21" s="31">
        <f>ROUND(D21*E41,0)</f>
        <v>0</v>
      </c>
      <c r="G21" s="31">
        <f>ROUND((D21+F21)*0.05,0)</f>
        <v>0</v>
      </c>
      <c r="H21" s="32">
        <f t="shared" si="1"/>
        <v>0</v>
      </c>
      <c r="I21" s="17"/>
      <c r="J21" s="17"/>
    </row>
    <row r="22" spans="1:10" ht="15" customHeight="1">
      <c r="A22" s="33" t="s">
        <v>11</v>
      </c>
      <c r="B22" s="34"/>
      <c r="C22" s="35"/>
      <c r="D22" s="24"/>
      <c r="E22" s="159"/>
      <c r="F22" s="31">
        <f>ROUND(D22*E41,0)</f>
        <v>0</v>
      </c>
      <c r="G22" s="31">
        <f>ROUND((D22+F22)*0.05,0)</f>
        <v>0</v>
      </c>
      <c r="H22" s="32">
        <f t="shared" si="1"/>
        <v>0</v>
      </c>
      <c r="I22" s="17"/>
      <c r="J22" s="17"/>
    </row>
    <row r="23" spans="1:10" ht="15" customHeight="1">
      <c r="A23" s="10"/>
      <c r="B23" s="11"/>
      <c r="C23" s="17"/>
      <c r="D23" s="24">
        <v>9000000</v>
      </c>
      <c r="E23" s="159"/>
      <c r="F23" s="31">
        <f>ROUND(D23*E41,0)</f>
        <v>599992</v>
      </c>
      <c r="G23" s="31">
        <f>ROUND((D23+F23)*0.05,0)</f>
        <v>480000</v>
      </c>
      <c r="H23" s="32">
        <f t="shared" si="1"/>
        <v>10079992</v>
      </c>
      <c r="I23" s="17"/>
      <c r="J23" s="17"/>
    </row>
    <row r="24" spans="1:10" ht="15" customHeight="1">
      <c r="A24" s="12" t="s">
        <v>12</v>
      </c>
      <c r="B24" s="13"/>
      <c r="C24" s="17"/>
      <c r="D24" s="24"/>
      <c r="E24" s="159"/>
      <c r="F24" s="31">
        <f>ROUND(D24*E41,0)</f>
        <v>0</v>
      </c>
      <c r="G24" s="31">
        <f>ROUND((D24+F24)*0.05,0)</f>
        <v>0</v>
      </c>
      <c r="H24" s="32">
        <f t="shared" si="1"/>
        <v>0</v>
      </c>
      <c r="I24" s="17"/>
      <c r="J24" s="17"/>
    </row>
    <row r="25" spans="1:10" ht="15" customHeight="1">
      <c r="A25" s="14"/>
      <c r="B25" s="15"/>
      <c r="C25" s="5" t="s">
        <v>8</v>
      </c>
      <c r="D25" s="24">
        <f>SUM(D23:D24)</f>
        <v>9000000</v>
      </c>
      <c r="E25" s="159"/>
      <c r="F25" s="31">
        <f>SUM(F23:F24)</f>
        <v>599992</v>
      </c>
      <c r="G25" s="31">
        <f>SUM(G23:G24)</f>
        <v>480000</v>
      </c>
      <c r="H25" s="32">
        <f t="shared" si="1"/>
        <v>10079992</v>
      </c>
      <c r="I25" s="17"/>
      <c r="J25" s="17"/>
    </row>
    <row r="26" spans="1:10" ht="15" customHeight="1">
      <c r="A26" s="36" t="s">
        <v>13</v>
      </c>
      <c r="B26" s="34"/>
      <c r="C26" s="35"/>
      <c r="D26" s="24"/>
      <c r="E26" s="159"/>
      <c r="F26" s="31">
        <f>ROUND(D26*E41,0)</f>
        <v>0</v>
      </c>
      <c r="G26" s="31">
        <f>ROUND((D26+F26)*0.05,0)</f>
        <v>0</v>
      </c>
      <c r="H26" s="32">
        <f t="shared" si="1"/>
        <v>0</v>
      </c>
      <c r="I26" s="17"/>
      <c r="J26" s="17"/>
    </row>
    <row r="27" spans="1:10" ht="15" customHeight="1">
      <c r="A27" s="10"/>
      <c r="B27" s="11"/>
      <c r="C27" s="37" t="s">
        <v>14</v>
      </c>
      <c r="D27" s="24">
        <v>7650000</v>
      </c>
      <c r="E27" s="159"/>
      <c r="F27" s="31">
        <f>ROUND(D27*E41,0)</f>
        <v>509993</v>
      </c>
      <c r="G27" s="31">
        <f>ROUND((D27+F27)*0.05,0)</f>
        <v>408000</v>
      </c>
      <c r="H27" s="32">
        <f t="shared" si="1"/>
        <v>8567993</v>
      </c>
      <c r="I27" s="17"/>
      <c r="J27" s="17"/>
    </row>
    <row r="28" spans="1:10" ht="15" customHeight="1">
      <c r="A28" s="12" t="s">
        <v>16</v>
      </c>
      <c r="B28" s="13"/>
      <c r="C28" s="37" t="s">
        <v>15</v>
      </c>
      <c r="D28" s="24"/>
      <c r="E28" s="159"/>
      <c r="F28" s="31">
        <f>ROUND(D28*E41,0)</f>
        <v>0</v>
      </c>
      <c r="G28" s="31">
        <f>ROUND((D28+F28)*0.05,0)</f>
        <v>0</v>
      </c>
      <c r="H28" s="32">
        <f t="shared" si="1"/>
        <v>0</v>
      </c>
      <c r="I28" s="17"/>
      <c r="J28" s="17"/>
    </row>
    <row r="29" spans="1:10" ht="15" customHeight="1">
      <c r="A29" s="12" t="s">
        <v>17</v>
      </c>
      <c r="B29" s="13"/>
      <c r="C29" s="17"/>
      <c r="D29" s="24"/>
      <c r="E29" s="159"/>
      <c r="F29" s="31">
        <f>ROUND(D29*E41,0)</f>
        <v>0</v>
      </c>
      <c r="G29" s="31">
        <f>ROUND((D29+F29)*0.05,0)</f>
        <v>0</v>
      </c>
      <c r="H29" s="32">
        <f t="shared" si="1"/>
        <v>0</v>
      </c>
      <c r="I29" s="17"/>
      <c r="J29" s="17"/>
    </row>
    <row r="30" spans="1:10" ht="15" customHeight="1">
      <c r="A30" s="14"/>
      <c r="B30" s="15"/>
      <c r="C30" s="5" t="s">
        <v>8</v>
      </c>
      <c r="D30" s="24">
        <f>SUM(D27:D29)</f>
        <v>7650000</v>
      </c>
      <c r="E30" s="159"/>
      <c r="F30" s="24">
        <f>SUM(F27:F29)</f>
        <v>509993</v>
      </c>
      <c r="G30" s="31">
        <f>SUM(G27:G29)</f>
        <v>408000</v>
      </c>
      <c r="H30" s="32">
        <f t="shared" si="1"/>
        <v>8567993</v>
      </c>
      <c r="I30" s="17"/>
      <c r="J30" s="17"/>
    </row>
    <row r="31" spans="1:10" ht="15" customHeight="1">
      <c r="A31" s="33" t="s">
        <v>18</v>
      </c>
      <c r="B31" s="34"/>
      <c r="C31" s="35"/>
      <c r="D31" s="24"/>
      <c r="E31" s="159"/>
      <c r="F31" s="31">
        <f>ROUND(D31*E41,0)</f>
        <v>0</v>
      </c>
      <c r="G31" s="31">
        <f>ROUND((D31+F31)*0.05,0)</f>
        <v>0</v>
      </c>
      <c r="H31" s="32">
        <f t="shared" si="1"/>
        <v>0</v>
      </c>
      <c r="I31" s="17"/>
      <c r="J31" s="17"/>
    </row>
    <row r="32" spans="1:10" ht="15" customHeight="1">
      <c r="A32" s="33" t="s">
        <v>55</v>
      </c>
      <c r="B32" s="34"/>
      <c r="C32" s="35"/>
      <c r="D32" s="24"/>
      <c r="E32" s="159"/>
      <c r="F32" s="31">
        <f>ROUND(D32*E41,0)</f>
        <v>0</v>
      </c>
      <c r="G32" s="31">
        <f>ROUND((D32+F32)*0.05,0)</f>
        <v>0</v>
      </c>
      <c r="H32" s="32">
        <f t="shared" si="1"/>
        <v>0</v>
      </c>
      <c r="I32" s="17"/>
      <c r="J32" s="17"/>
    </row>
    <row r="33" spans="1:10" ht="15" customHeight="1">
      <c r="A33" s="16"/>
      <c r="B33" s="5">
        <v>1</v>
      </c>
      <c r="C33" s="17" t="s">
        <v>20</v>
      </c>
      <c r="D33" s="24">
        <v>0</v>
      </c>
      <c r="E33" s="159"/>
      <c r="F33" s="31">
        <f>ROUND(D33*E41,0)</f>
        <v>0</v>
      </c>
      <c r="G33" s="31">
        <f>ROUND((D33+F33)*0.05,0)</f>
        <v>0</v>
      </c>
      <c r="H33" s="32">
        <f t="shared" si="1"/>
        <v>0</v>
      </c>
      <c r="I33" s="17"/>
      <c r="J33" s="17"/>
    </row>
    <row r="34" spans="1:10" ht="15" customHeight="1">
      <c r="A34" s="155" t="s">
        <v>22</v>
      </c>
      <c r="B34" s="5">
        <v>2</v>
      </c>
      <c r="C34" s="17" t="s">
        <v>21</v>
      </c>
      <c r="D34" s="24">
        <v>11697500</v>
      </c>
      <c r="E34" s="159"/>
      <c r="F34" s="31">
        <f>ROUND(D34*E41,0)</f>
        <v>779822</v>
      </c>
      <c r="G34" s="31">
        <f>ROUND((D34+F34)*0.05,0)-1</f>
        <v>623865</v>
      </c>
      <c r="H34" s="32">
        <f t="shared" si="1"/>
        <v>13101187</v>
      </c>
      <c r="I34" s="17"/>
      <c r="J34" s="17"/>
    </row>
    <row r="35" spans="1:10" ht="15" customHeight="1">
      <c r="A35" s="155"/>
      <c r="B35" s="5">
        <v>3</v>
      </c>
      <c r="C35" s="17" t="s">
        <v>44</v>
      </c>
      <c r="D35" s="24"/>
      <c r="E35" s="159"/>
      <c r="F35" s="31">
        <f>ROUND(D35*E41,0)</f>
        <v>0</v>
      </c>
      <c r="G35" s="31">
        <f>ROUND((D35+F35)*0.05,0)</f>
        <v>0</v>
      </c>
      <c r="H35" s="32">
        <f t="shared" si="1"/>
        <v>0</v>
      </c>
      <c r="I35" s="17"/>
      <c r="J35" s="17"/>
    </row>
    <row r="36" spans="1:10" ht="15" customHeight="1">
      <c r="A36" s="155"/>
      <c r="B36" s="5">
        <v>4</v>
      </c>
      <c r="C36" s="17" t="s">
        <v>45</v>
      </c>
      <c r="D36" s="24"/>
      <c r="E36" s="159"/>
      <c r="F36" s="31">
        <f>ROUND(D36*E41,0)</f>
        <v>0</v>
      </c>
      <c r="G36" s="31">
        <f>ROUND((D36+F36)*0.05,0)</f>
        <v>0</v>
      </c>
      <c r="H36" s="32">
        <f t="shared" si="1"/>
        <v>0</v>
      </c>
      <c r="I36" s="17"/>
      <c r="J36" s="17"/>
    </row>
    <row r="37" spans="1:10" ht="15" customHeight="1">
      <c r="A37" s="43"/>
      <c r="B37" s="17"/>
      <c r="C37" s="35"/>
      <c r="D37" s="24"/>
      <c r="E37" s="159"/>
      <c r="F37" s="31"/>
      <c r="G37" s="31"/>
      <c r="H37" s="32"/>
      <c r="I37" s="17"/>
      <c r="J37" s="17"/>
    </row>
    <row r="38" spans="1:10" ht="15" customHeight="1">
      <c r="A38" s="22"/>
      <c r="B38" s="20" t="s">
        <v>8</v>
      </c>
      <c r="C38" s="21"/>
      <c r="D38" s="24">
        <f>SUM(D33:D36)</f>
        <v>11697500</v>
      </c>
      <c r="E38" s="159"/>
      <c r="F38" s="31">
        <f>SUM(F33:F36)</f>
        <v>779822</v>
      </c>
      <c r="G38" s="31">
        <f>SUM(G33:G36)</f>
        <v>623865</v>
      </c>
      <c r="H38" s="32">
        <f t="shared" si="1"/>
        <v>13101187</v>
      </c>
      <c r="I38" s="17"/>
      <c r="J38" s="17"/>
    </row>
    <row r="39" spans="1:10" ht="15" customHeight="1">
      <c r="A39" s="20" t="s">
        <v>25</v>
      </c>
      <c r="B39" s="23"/>
      <c r="C39" s="21"/>
      <c r="D39" s="24">
        <f>D19+D20+D25+D30+D31+D38</f>
        <v>848548700</v>
      </c>
      <c r="E39" s="159"/>
      <c r="F39" s="24">
        <f>F19+F20+F25+F30+F31+F38</f>
        <v>56569124</v>
      </c>
      <c r="G39" s="24">
        <f>G19+G20+G25+G30+G31+G38</f>
        <v>45255891</v>
      </c>
      <c r="H39" s="32">
        <f>H19+H20+H25+H30+H31+H38</f>
        <v>950373715</v>
      </c>
      <c r="I39" s="17"/>
      <c r="J39" s="17"/>
    </row>
    <row r="40" spans="1:10" ht="15" customHeight="1">
      <c r="A40" s="20" t="s">
        <v>24</v>
      </c>
      <c r="B40" s="23"/>
      <c r="C40" s="21"/>
      <c r="D40" s="24">
        <v>528000</v>
      </c>
      <c r="E40" s="160"/>
      <c r="F40" s="31">
        <f>ROUND(D40*E41,0)</f>
        <v>35200</v>
      </c>
      <c r="G40" s="31">
        <f>ROUND((D40+F40)*0.05,0)</f>
        <v>28160</v>
      </c>
      <c r="H40" s="32">
        <f t="shared" si="1"/>
        <v>591360</v>
      </c>
      <c r="I40" s="17"/>
      <c r="J40" s="17"/>
    </row>
    <row r="41" spans="1:10" ht="15" customHeight="1">
      <c r="A41" s="20" t="s">
        <v>26</v>
      </c>
      <c r="B41" s="23"/>
      <c r="C41" s="21"/>
      <c r="D41" s="24">
        <f>D39+D40</f>
        <v>849076700</v>
      </c>
      <c r="E41" s="41">
        <f>ROUND(56604324/849076700,10)</f>
        <v>6.6665737000000003E-2</v>
      </c>
      <c r="F41" s="24">
        <f>F39+F40</f>
        <v>56604324</v>
      </c>
      <c r="G41" s="24">
        <f>G39+G40</f>
        <v>45284051</v>
      </c>
      <c r="H41" s="32">
        <f t="shared" si="1"/>
        <v>950965075</v>
      </c>
      <c r="I41" s="17"/>
      <c r="J41" s="17"/>
    </row>
    <row r="42" spans="1:10">
      <c r="A42" s="2"/>
      <c r="B42" s="2"/>
      <c r="C42" s="2"/>
      <c r="D42" s="7"/>
      <c r="E42" s="42"/>
      <c r="F42" s="7"/>
      <c r="G42" s="7"/>
      <c r="H42" s="8"/>
      <c r="I42" s="9"/>
      <c r="J42" s="9"/>
    </row>
    <row r="43" spans="1:10">
      <c r="A43" s="2"/>
      <c r="B43" s="2"/>
      <c r="C43" s="2"/>
      <c r="D43" s="7"/>
      <c r="E43" s="42"/>
      <c r="F43" s="7"/>
      <c r="G43" s="7"/>
      <c r="H43" s="8"/>
      <c r="I43" s="9"/>
      <c r="J43" s="9"/>
    </row>
    <row r="44" spans="1:10">
      <c r="A44" s="2"/>
      <c r="B44" s="2"/>
      <c r="C44" s="2"/>
      <c r="D44" s="7"/>
      <c r="E44" s="42"/>
      <c r="F44" s="7"/>
      <c r="G44" s="7"/>
      <c r="H44" s="8"/>
      <c r="I44" s="9"/>
      <c r="J44" s="9"/>
    </row>
    <row r="45" spans="1:10">
      <c r="A45" s="2"/>
      <c r="B45" s="2"/>
      <c r="C45" s="2"/>
      <c r="D45" s="7"/>
      <c r="E45" s="42"/>
      <c r="F45" s="7"/>
      <c r="G45" s="7"/>
      <c r="H45" s="8"/>
      <c r="J45" s="9"/>
    </row>
    <row r="46" spans="1:10">
      <c r="A46" s="4" t="s">
        <v>57</v>
      </c>
      <c r="F46" s="3"/>
      <c r="J46" s="9"/>
    </row>
    <row r="47" spans="1:10">
      <c r="A47" s="4" t="s">
        <v>58</v>
      </c>
    </row>
    <row r="48" spans="1:10">
      <c r="A48" s="4" t="s">
        <v>59</v>
      </c>
    </row>
    <row r="49" spans="1:1">
      <c r="A49" s="4" t="s">
        <v>60</v>
      </c>
    </row>
    <row r="50" spans="1:1">
      <c r="A50" s="4" t="s">
        <v>61</v>
      </c>
    </row>
    <row r="51" spans="1:1">
      <c r="A51" s="4" t="s">
        <v>62</v>
      </c>
    </row>
    <row r="52" spans="1:1">
      <c r="A52" s="4" t="s">
        <v>63</v>
      </c>
    </row>
    <row r="53" spans="1:1">
      <c r="A53" s="45" t="s">
        <v>64</v>
      </c>
    </row>
    <row r="54" spans="1:1">
      <c r="A54" s="4" t="s">
        <v>56</v>
      </c>
    </row>
  </sheetData>
  <mergeCells count="7">
    <mergeCell ref="F9:F10"/>
    <mergeCell ref="G9:G10"/>
    <mergeCell ref="H9:H10"/>
    <mergeCell ref="A34:A36"/>
    <mergeCell ref="D9:D10"/>
    <mergeCell ref="E9:E10"/>
    <mergeCell ref="E12:E40"/>
  </mergeCells>
  <phoneticPr fontId="2"/>
  <pageMargins left="1.2598425196850394" right="0.78740157480314965" top="0.62992125984251968" bottom="0.59055118110236227" header="0.51181102362204722" footer="0.51181102362204722"/>
  <pageSetup paperSize="9" scale="70"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×費目別内訳書 （その他）</vt:lpstr>
      <vt:lpstr>工事工程表</vt:lpstr>
      <vt:lpstr>（別紙）算定例</vt:lpstr>
      <vt:lpstr>×費目別内訳書（記入例）</vt:lpstr>
      <vt:lpstr>'（別紙）算定例'!Print_Area</vt:lpstr>
      <vt:lpstr>'×費目別内訳書 （その他）'!Print_Area</vt:lpstr>
      <vt:lpstr>'×費目別内訳書（記入例）'!Print_Area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川口　格</dc:creator>
  <cp:lastModifiedBy>東京都</cp:lastModifiedBy>
  <cp:lastPrinted>2014-01-27T01:53:06Z</cp:lastPrinted>
  <dcterms:created xsi:type="dcterms:W3CDTF">1997-01-08T22:48:59Z</dcterms:created>
  <dcterms:modified xsi:type="dcterms:W3CDTF">2019-06-12T06:48:12Z</dcterms:modified>
</cp:coreProperties>
</file>