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認定こども園\02 認定事務\01_02 認定要件規定（条例・規則等）\R0403 要綱改正　※作業中\起案準備\起案（三類型）\様式（案）\"/>
    </mc:Choice>
  </mc:AlternateContent>
  <bookViews>
    <workbookView xWindow="48" yWindow="516" windowWidth="17472" windowHeight="8556" tabRatio="542"/>
  </bookViews>
  <sheets>
    <sheet name="第１片" sheetId="15" r:id="rId1"/>
    <sheet name="第２片" sheetId="9" r:id="rId2"/>
    <sheet name="第３片" sheetId="17" r:id="rId3"/>
    <sheet name="第４片" sheetId="18" r:id="rId4"/>
  </sheets>
  <definedNames>
    <definedName name="_xlnm.Print_Area" localSheetId="0">第１片!$A$1:$L$36</definedName>
    <definedName name="_xlnm.Print_Area" localSheetId="1">第２片!$A$1:$M$45</definedName>
    <definedName name="_xlnm.Print_Area" localSheetId="2">第３片!$A$1:$W$47</definedName>
    <definedName name="_xlnm.Print_Area" localSheetId="3">第４片!$A$1:$J$48</definedName>
  </definedNames>
  <calcPr calcId="162913"/>
</workbook>
</file>

<file path=xl/calcChain.xml><?xml version="1.0" encoding="utf-8"?>
<calcChain xmlns="http://schemas.openxmlformats.org/spreadsheetml/2006/main">
  <c r="N43" i="17" l="1"/>
  <c r="F37" i="17"/>
  <c r="N32" i="17"/>
  <c r="E33" i="15"/>
  <c r="H27" i="15"/>
  <c r="K18" i="15"/>
  <c r="K10" i="15"/>
  <c r="K7" i="15"/>
  <c r="H33" i="15" l="1"/>
  <c r="S12" i="17" l="1"/>
  <c r="J22" i="15" l="1"/>
  <c r="F12" i="17" s="1"/>
  <c r="I22" i="15"/>
  <c r="F11" i="17" s="1"/>
  <c r="H22" i="15"/>
  <c r="F10" i="17" s="1"/>
  <c r="G22" i="15"/>
  <c r="F8" i="17" s="1"/>
  <c r="F22" i="15"/>
  <c r="F7" i="17" s="1"/>
  <c r="E22" i="15"/>
  <c r="K21" i="15"/>
  <c r="N7" i="17" l="1"/>
  <c r="K22" i="15"/>
  <c r="F6" i="17"/>
  <c r="S18" i="17" l="1"/>
  <c r="N16" i="17"/>
  <c r="J11" i="15"/>
  <c r="I11" i="15"/>
  <c r="H11" i="15"/>
  <c r="G11" i="15"/>
  <c r="F39" i="17" s="1"/>
  <c r="F11" i="15"/>
  <c r="F38" i="17" s="1"/>
  <c r="E11" i="15"/>
  <c r="N37" i="17" s="1"/>
  <c r="F27" i="15" l="1"/>
  <c r="F41" i="17"/>
  <c r="N38" i="17"/>
  <c r="F40" i="17"/>
  <c r="N40" i="17" s="1"/>
  <c r="G27" i="15"/>
  <c r="F42" i="17"/>
  <c r="E27" i="15"/>
  <c r="K11" i="15"/>
  <c r="N41" i="17" l="1"/>
  <c r="N6" i="17"/>
  <c r="N10" i="17"/>
  <c r="F6" i="9"/>
  <c r="H6" i="9" s="1"/>
  <c r="F7" i="9" l="1"/>
  <c r="H7" i="9" s="1"/>
  <c r="H8" i="9" s="1"/>
  <c r="F11" i="9"/>
  <c r="H11" i="9" s="1"/>
  <c r="F9" i="9"/>
  <c r="H9" i="9" s="1"/>
  <c r="N11" i="17"/>
  <c r="N13" i="17" s="1"/>
  <c r="N14" i="17" l="1"/>
  <c r="N9" i="17"/>
  <c r="S40" i="17"/>
  <c r="S15" i="17" s="1"/>
  <c r="N17" i="17" l="1"/>
  <c r="S8" i="17" s="1"/>
</calcChain>
</file>

<file path=xl/sharedStrings.xml><?xml version="1.0" encoding="utf-8"?>
<sst xmlns="http://schemas.openxmlformats.org/spreadsheetml/2006/main" count="299" uniqueCount="156">
  <si>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</si>
  <si>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</si>
  <si>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</si>
  <si>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</si>
  <si>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</si>
  <si>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</si>
  <si>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合計</t>
    <rPh sb="0" eb="2">
      <t>ゴウケイ</t>
    </rPh>
    <phoneticPr fontId="1"/>
  </si>
  <si>
    <t>②上記以外の子どもの定員</t>
    <rPh sb="1" eb="3">
      <t>ジョウキ</t>
    </rPh>
    <rPh sb="3" eb="5">
      <t>イガイ</t>
    </rPh>
    <rPh sb="6" eb="7">
      <t>コ</t>
    </rPh>
    <rPh sb="10" eb="12">
      <t>テイイン</t>
    </rPh>
    <phoneticPr fontId="1"/>
  </si>
  <si>
    <t>２　学級数</t>
    <rPh sb="2" eb="4">
      <t>ガッキュウ</t>
    </rPh>
    <rPh sb="4" eb="5">
      <t>スウ</t>
    </rPh>
    <phoneticPr fontId="1"/>
  </si>
  <si>
    <t>配置基準</t>
    <rPh sb="0" eb="2">
      <t>ハイチ</t>
    </rPh>
    <rPh sb="2" eb="4">
      <t>キジュン</t>
    </rPh>
    <phoneticPr fontId="1"/>
  </si>
  <si>
    <t>現状</t>
    <rPh sb="0" eb="2">
      <t>ゲンジョウ</t>
    </rPh>
    <phoneticPr fontId="1"/>
  </si>
  <si>
    <t>保育従事職員</t>
    <rPh sb="0" eb="2">
      <t>ホイク</t>
    </rPh>
    <rPh sb="2" eb="4">
      <t>ジュウジ</t>
    </rPh>
    <rPh sb="4" eb="6">
      <t>ショクイン</t>
    </rPh>
    <phoneticPr fontId="1"/>
  </si>
  <si>
    <t>乳児室・ほふく室</t>
    <rPh sb="0" eb="2">
      <t>ニュウジ</t>
    </rPh>
    <rPh sb="2" eb="3">
      <t>シツ</t>
    </rPh>
    <rPh sb="7" eb="8">
      <t>シツ</t>
    </rPh>
    <phoneticPr fontId="1"/>
  </si>
  <si>
    <t>保育室・遊戯室</t>
    <rPh sb="0" eb="3">
      <t>ホイクシツ</t>
    </rPh>
    <rPh sb="4" eb="7">
      <t>ユウギシツ</t>
    </rPh>
    <phoneticPr fontId="1"/>
  </si>
  <si>
    <t>職名</t>
    <rPh sb="0" eb="2">
      <t>ショクメイ</t>
    </rPh>
    <phoneticPr fontId="1"/>
  </si>
  <si>
    <t>計</t>
    <rPh sb="0" eb="1">
      <t>ケイ</t>
    </rPh>
    <phoneticPr fontId="1"/>
  </si>
  <si>
    <t>調理員</t>
    <rPh sb="0" eb="3">
      <t>チョウリイン</t>
    </rPh>
    <phoneticPr fontId="1"/>
  </si>
  <si>
    <t>）人＝</t>
    <rPh sb="1" eb="2">
      <t>ニン</t>
    </rPh>
    <phoneticPr fontId="1"/>
  </si>
  <si>
    <t>㎡</t>
  </si>
  <si>
    <t>　　　　　　　　　　　　　　　　　認定基準　　　　　　　　　　　　　　　　　　　　　　　　≦</t>
    <rPh sb="17" eb="19">
      <t>ニンテイ</t>
    </rPh>
    <rPh sb="19" eb="21">
      <t>キジュン</t>
    </rPh>
    <phoneticPr fontId="1"/>
  </si>
  <si>
    <t>屋外遊戯場等</t>
    <rPh sb="0" eb="2">
      <t>オクガイ</t>
    </rPh>
    <rPh sb="2" eb="5">
      <t>ユウギジョウ</t>
    </rPh>
    <rPh sb="5" eb="6">
      <t>トウ</t>
    </rPh>
    <phoneticPr fontId="1"/>
  </si>
  <si>
    <t>合計(Ａ＋Ｂ)</t>
    <rPh sb="0" eb="2">
      <t>ゴウケイ</t>
    </rPh>
    <phoneticPr fontId="1"/>
  </si>
  <si>
    <t>２歳児室数</t>
    <rPh sb="1" eb="2">
      <t>サイ</t>
    </rPh>
    <rPh sb="2" eb="3">
      <t>ジ</t>
    </rPh>
    <rPh sb="3" eb="4">
      <t>シツ</t>
    </rPh>
    <rPh sb="4" eb="5">
      <t>スウ</t>
    </rPh>
    <phoneticPr fontId="1"/>
  </si>
  <si>
    <t>[</t>
    <phoneticPr fontId="1"/>
  </si>
  <si>
    <t>]</t>
    <phoneticPr fontId="1"/>
  </si>
  <si>
    <t>/</t>
    <phoneticPr fontId="1"/>
  </si>
  <si>
    <t>=</t>
    <phoneticPr fontId="1"/>
  </si>
  <si>
    <t>)</t>
    <phoneticPr fontId="1"/>
  </si>
  <si>
    <t>(</t>
    <phoneticPr fontId="1"/>
  </si>
  <si>
    <t>２０：１</t>
    <phoneticPr fontId="1"/>
  </si>
  <si>
    <t>㎡</t>
    <phoneticPr fontId="1"/>
  </si>
  <si>
    <t>合計(Ｃ)</t>
    <rPh sb="0" eb="2">
      <t>ゴウケイ</t>
    </rPh>
    <phoneticPr fontId="1"/>
  </si>
  <si>
    <t>６：１</t>
    <phoneticPr fontId="1"/>
  </si>
  <si>
    <t>ｂ(</t>
    <phoneticPr fontId="1"/>
  </si>
  <si>
    <t>３０：１</t>
    <phoneticPr fontId="1"/>
  </si>
  <si>
    <t>（第２片）（地方裁量型用）</t>
    <rPh sb="1" eb="2">
      <t>ダイ</t>
    </rPh>
    <rPh sb="3" eb="4">
      <t>ヘン</t>
    </rPh>
    <phoneticPr fontId="1"/>
  </si>
  <si>
    <t>学級数</t>
    <rPh sb="0" eb="2">
      <t>ガッキュウ</t>
    </rPh>
    <rPh sb="2" eb="3">
      <t>スウ</t>
    </rPh>
    <phoneticPr fontId="1"/>
  </si>
  <si>
    <t>≦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</si>
  <si>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</si>
  <si>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</si>
  <si>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雇用形態</t>
    <rPh sb="0" eb="2">
      <t>コヨウ</t>
    </rPh>
    <rPh sb="2" eb="4">
      <t>ケイタイ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</si>
  <si>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</si>
  <si>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担任する学年</t>
    <rPh sb="0" eb="2">
      <t>タンニン</t>
    </rPh>
    <rPh sb="4" eb="6">
      <t>ガクネン</t>
    </rPh>
    <phoneticPr fontId="1"/>
  </si>
  <si>
    <t>備考</t>
    <rPh sb="0" eb="2">
      <t>ビコウ</t>
    </rPh>
    <phoneticPr fontId="1"/>
  </si>
  <si>
    <t>区分</t>
    <rPh sb="0" eb="2">
      <t>クブン</t>
    </rPh>
    <phoneticPr fontId="1"/>
  </si>
  <si>
    <t>常勤・常勤以外</t>
    <rPh sb="0" eb="2">
      <t>ジョウキン</t>
    </rPh>
    <rPh sb="3" eb="5">
      <t>ジョウキン</t>
    </rPh>
    <rPh sb="5" eb="7">
      <t>イガイ</t>
    </rPh>
    <phoneticPr fontId="1"/>
  </si>
  <si>
    <t>　９０人以下</t>
    <rPh sb="3" eb="4">
      <t>ニン</t>
    </rPh>
    <rPh sb="4" eb="6">
      <t>イカ</t>
    </rPh>
    <phoneticPr fontId="1"/>
  </si>
  <si>
    <t>）</t>
    <phoneticPr fontId="1"/>
  </si>
  <si>
    <t>3.3㎡(有効面積)×０歳児（</t>
    <rPh sb="12" eb="14">
      <t>サイジ</t>
    </rPh>
    <phoneticPr fontId="1"/>
  </si>
  <si>
    <t>3.3㎡(有効面積)×１歳児（</t>
    <phoneticPr fontId="1"/>
  </si>
  <si>
    <t>1.98㎡(有効面積)×２歳以上児（</t>
    <rPh sb="14" eb="16">
      <t>イジョウ</t>
    </rPh>
    <phoneticPr fontId="1"/>
  </si>
  <si>
    <t>3.3㎡(有効面積)×２歳以上児（</t>
    <rPh sb="13" eb="15">
      <t>イジョウ</t>
    </rPh>
    <phoneticPr fontId="1"/>
  </si>
  <si>
    <t>（第３片）（地方裁量型用）</t>
    <rPh sb="6" eb="8">
      <t>チホウ</t>
    </rPh>
    <rPh sb="8" eb="11">
      <t>サイリョウガタ</t>
    </rPh>
    <phoneticPr fontId="1"/>
  </si>
  <si>
    <t>（第４片）（地方裁量型用）</t>
    <rPh sb="6" eb="8">
      <t>チホウ</t>
    </rPh>
    <rPh sb="8" eb="10">
      <t>サイリョウ</t>
    </rPh>
    <phoneticPr fontId="1"/>
  </si>
  <si>
    <t>①保育を必要とする子どもの定員</t>
    <rPh sb="1" eb="3">
      <t>ホイク</t>
    </rPh>
    <rPh sb="4" eb="6">
      <t>ヒツヨウ</t>
    </rPh>
    <rPh sb="9" eb="10">
      <t>コ</t>
    </rPh>
    <rPh sb="13" eb="15">
      <t>テイイン</t>
    </rPh>
    <phoneticPr fontId="1"/>
  </si>
  <si>
    <t>≦</t>
    <phoneticPr fontId="1"/>
  </si>
  <si>
    <t>園長</t>
    <rPh sb="0" eb="2">
      <t>エンチョウ</t>
    </rPh>
    <phoneticPr fontId="1"/>
  </si>
  <si>
    <t>(</t>
    <phoneticPr fontId="1"/>
  </si>
  <si>
    <t>1</t>
    <phoneticPr fontId="1"/>
  </si>
  <si>
    <t>)</t>
    <phoneticPr fontId="1"/>
  </si>
  <si>
    <t>３：１</t>
    <phoneticPr fontId="1"/>
  </si>
  <si>
    <t>[</t>
    <phoneticPr fontId="1"/>
  </si>
  <si>
    <t>]</t>
    <phoneticPr fontId="1"/>
  </si>
  <si>
    <t xml:space="preserve"> </t>
    <phoneticPr fontId="1"/>
  </si>
  <si>
    <t>/</t>
    <phoneticPr fontId="1"/>
  </si>
  <si>
    <t>=</t>
    <phoneticPr fontId="1"/>
  </si>
  <si>
    <t>ａ(</t>
    <phoneticPr fontId="1"/>
  </si>
  <si>
    <t>６：１</t>
    <phoneticPr fontId="1"/>
  </si>
  <si>
    <t>Ａ(</t>
    <phoneticPr fontId="1"/>
  </si>
  <si>
    <t>＝</t>
    <phoneticPr fontId="1"/>
  </si>
  <si>
    <t>（最少職員数は２人）</t>
    <rPh sb="1" eb="3">
      <t>サイショウ</t>
    </rPh>
    <rPh sb="3" eb="4">
      <t>ショク</t>
    </rPh>
    <rPh sb="4" eb="5">
      <t>イン</t>
    </rPh>
    <rPh sb="5" eb="6">
      <t>スウ</t>
    </rPh>
    <rPh sb="8" eb="9">
      <t>ニン</t>
    </rPh>
    <phoneticPr fontId="1"/>
  </si>
  <si>
    <t>２０：１</t>
    <phoneticPr fontId="1"/>
  </si>
  <si>
    <t>[</t>
    <phoneticPr fontId="1"/>
  </si>
  <si>
    <t>３０：１</t>
    <phoneticPr fontId="1"/>
  </si>
  <si>
    <t>Ｂ(</t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</si>
  <si>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</si>
  <si>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</si>
  <si>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ｃ(</t>
    <phoneticPr fontId="1"/>
  </si>
  <si>
    <t>ｄ(</t>
    <phoneticPr fontId="1"/>
  </si>
  <si>
    <t>D(</t>
    <phoneticPr fontId="1"/>
  </si>
  <si>
    <t>E(</t>
    <phoneticPr fontId="1"/>
  </si>
  <si>
    <t>総保育従事職員</t>
    <rPh sb="0" eb="1">
      <t>ソウ</t>
    </rPh>
    <rPh sb="1" eb="3">
      <t>ホイク</t>
    </rPh>
    <rPh sb="3" eb="5">
      <t>ジュウジ</t>
    </rPh>
    <rPh sb="5" eb="7">
      <t>ショクイン</t>
    </rPh>
    <phoneticPr fontId="1"/>
  </si>
  <si>
    <t>(</t>
    <phoneticPr fontId="1"/>
  </si>
  <si>
    <t>保育機能施設（Ａ）</t>
    <rPh sb="0" eb="2">
      <t>ホイク</t>
    </rPh>
    <rPh sb="2" eb="4">
      <t>キノウ</t>
    </rPh>
    <rPh sb="4" eb="6">
      <t>シセツ</t>
    </rPh>
    <phoneticPr fontId="1"/>
  </si>
  <si>
    <t>保育機能施設（Ｂ）</t>
    <phoneticPr fontId="1"/>
  </si>
  <si>
    <t>必要職員数</t>
    <rPh sb="0" eb="2">
      <t>ヒツヨウ</t>
    </rPh>
    <rPh sb="2" eb="4">
      <t>ショクイン</t>
    </rPh>
    <rPh sb="4" eb="5">
      <t>スウ</t>
    </rPh>
    <phoneticPr fontId="1"/>
  </si>
  <si>
    <t>（最少職員数は１人）</t>
  </si>
  <si>
    <t>a、b、c及びd は、小数第二位以下を切り捨てた数値とすること。</t>
    <rPh sb="5" eb="6">
      <t>オヨ</t>
    </rPh>
    <rPh sb="11" eb="13">
      <t>ショウスウ</t>
    </rPh>
    <rPh sb="13" eb="14">
      <t>ダイ</t>
    </rPh>
    <rPh sb="14" eb="15">
      <t>２</t>
    </rPh>
    <rPh sb="15" eb="16">
      <t>イ</t>
    </rPh>
    <rPh sb="16" eb="18">
      <t>イカ</t>
    </rPh>
    <rPh sb="19" eb="20">
      <t>キ</t>
    </rPh>
    <rPh sb="21" eb="22">
      <t>ス</t>
    </rPh>
    <rPh sb="24" eb="26">
      <t>スウチ</t>
    </rPh>
    <phoneticPr fontId="1"/>
  </si>
  <si>
    <t>注３</t>
    <rPh sb="0" eb="1">
      <t>チュウ</t>
    </rPh>
    <phoneticPr fontId="1"/>
  </si>
  <si>
    <t>注４</t>
    <rPh sb="0" eb="1">
      <t>チュウ</t>
    </rPh>
    <phoneticPr fontId="1"/>
  </si>
  <si>
    <t>第９号様式　 （第１片）（地方裁量型用）</t>
    <rPh sb="8" eb="9">
      <t>ダイ</t>
    </rPh>
    <rPh sb="10" eb="11">
      <t>ヘン</t>
    </rPh>
    <phoneticPr fontId="1"/>
  </si>
  <si>
    <t>)</t>
    <phoneticPr fontId="1"/>
  </si>
  <si>
    <t>（</t>
    <phoneticPr fontId="1"/>
  </si>
  <si>
    <t>３歳未満の児童計（a＋ｂ）</t>
    <rPh sb="1" eb="2">
      <t>サイ</t>
    </rPh>
    <rPh sb="2" eb="4">
      <t>ミマン</t>
    </rPh>
    <rPh sb="5" eb="7">
      <t>ジドウ</t>
    </rPh>
    <rPh sb="7" eb="8">
      <t>ケイ</t>
    </rPh>
    <phoneticPr fontId="1"/>
  </si>
  <si>
    <t>３歳以上の児童計（ｃ＋ｄ）</t>
    <rPh sb="1" eb="2">
      <t>サイ</t>
    </rPh>
    <rPh sb="2" eb="4">
      <t>イジョウ</t>
    </rPh>
    <rPh sb="5" eb="7">
      <t>ジドウ</t>
    </rPh>
    <rPh sb="7" eb="8">
      <t>ケイ</t>
    </rPh>
    <phoneticPr fontId="1"/>
  </si>
  <si>
    <t>小計（a＋ｂ＋ｃ＋ｄ）</t>
    <rPh sb="0" eb="2">
      <t>ショウケイ</t>
    </rPh>
    <phoneticPr fontId="1"/>
  </si>
  <si>
    <t>C(</t>
    <phoneticPr fontId="1"/>
  </si>
  <si>
    <t>)</t>
    <phoneticPr fontId="1"/>
  </si>
  <si>
    <t>e(</t>
    <phoneticPr fontId="1"/>
  </si>
  <si>
    <t>F(</t>
    <phoneticPr fontId="1"/>
  </si>
  <si>
    <t>（F×０．６）</t>
    <phoneticPr fontId="1"/>
  </si>
  <si>
    <t>=G（</t>
    <phoneticPr fontId="1"/>
  </si>
  <si>
    <t>G(</t>
    <phoneticPr fontId="1"/>
  </si>
  <si>
    <t>（保育士登録を受けた常勤職員の必要数の基準）</t>
    <rPh sb="1" eb="3">
      <t>ホイク</t>
    </rPh>
    <rPh sb="3" eb="4">
      <t>シ</t>
    </rPh>
    <rPh sb="4" eb="6">
      <t>トウロク</t>
    </rPh>
    <rPh sb="7" eb="8">
      <t>ウ</t>
    </rPh>
    <rPh sb="10" eb="12">
      <t>ジョウキン</t>
    </rPh>
    <rPh sb="12" eb="14">
      <t>ショクイン</t>
    </rPh>
    <rPh sb="15" eb="17">
      <t>ヒツヨウ</t>
    </rPh>
    <rPh sb="17" eb="18">
      <t>スウ</t>
    </rPh>
    <rPh sb="19" eb="21">
      <t>キジュン</t>
    </rPh>
    <phoneticPr fontId="1"/>
  </si>
  <si>
    <t>Fは小数第一位を四捨五入した数値とすること。</t>
    <rPh sb="2" eb="4">
      <t>ショウスウ</t>
    </rPh>
    <rPh sb="4" eb="5">
      <t>ダイ</t>
    </rPh>
    <rPh sb="5" eb="6">
      <t>１</t>
    </rPh>
    <rPh sb="6" eb="7">
      <t>イ</t>
    </rPh>
    <rPh sb="8" eb="12">
      <t>シシャゴニュウ</t>
    </rPh>
    <rPh sb="14" eb="16">
      <t>スウチ</t>
    </rPh>
    <phoneticPr fontId="1"/>
  </si>
  <si>
    <t>うち幼稚園教諭免許を有する職員</t>
    <rPh sb="2" eb="5">
      <t>ヨウチエン</t>
    </rPh>
    <rPh sb="5" eb="7">
      <t>キョウユ</t>
    </rPh>
    <rPh sb="7" eb="9">
      <t>メンキョ</t>
    </rPh>
    <rPh sb="10" eb="11">
      <t>ユウ</t>
    </rPh>
    <rPh sb="13" eb="15">
      <t>ショクイン</t>
    </rPh>
    <phoneticPr fontId="1"/>
  </si>
  <si>
    <t>うち保育士登録をうけた常勤職員</t>
    <rPh sb="2" eb="4">
      <t>ホイク</t>
    </rPh>
    <rPh sb="4" eb="5">
      <t>シ</t>
    </rPh>
    <rPh sb="5" eb="7">
      <t>トウロク</t>
    </rPh>
    <rPh sb="11" eb="13">
      <t>ジョウキン</t>
    </rPh>
    <rPh sb="13" eb="15">
      <t>ショクイン</t>
    </rPh>
    <phoneticPr fontId="1"/>
  </si>
  <si>
    <t>５　職員の配置状況</t>
    <rPh sb="2" eb="4">
      <t>ショクイン</t>
    </rPh>
    <rPh sb="5" eb="7">
      <t>ハイチ</t>
    </rPh>
    <rPh sb="7" eb="9">
      <t>ジョウキョウ</t>
    </rPh>
    <phoneticPr fontId="1"/>
  </si>
  <si>
    <t>注５</t>
    <rPh sb="0" eb="1">
      <t>チュウ</t>
    </rPh>
    <phoneticPr fontId="1"/>
  </si>
  <si>
    <t>注６</t>
    <rPh sb="0" eb="1">
      <t>チュウ</t>
    </rPh>
    <phoneticPr fontId="1"/>
  </si>
  <si>
    <t>注７</t>
    <rPh sb="0" eb="1">
      <t>チュウ</t>
    </rPh>
    <phoneticPr fontId="1"/>
  </si>
  <si>
    <t>６　保育従事職員の資格の特例を適用する職員の状況</t>
    <rPh sb="2" eb="4">
      <t>ホイク</t>
    </rPh>
    <rPh sb="4" eb="6">
      <t>ジュウジ</t>
    </rPh>
    <rPh sb="6" eb="8">
      <t>ショクイン</t>
    </rPh>
    <rPh sb="9" eb="11">
      <t>シカク</t>
    </rPh>
    <rPh sb="12" eb="14">
      <t>トクレイ</t>
    </rPh>
    <rPh sb="15" eb="17">
      <t>テキヨウ</t>
    </rPh>
    <rPh sb="19" eb="20">
      <t>ショク</t>
    </rPh>
    <rPh sb="20" eb="21">
      <t>イン</t>
    </rPh>
    <rPh sb="22" eb="24">
      <t>ジョウキョウ</t>
    </rPh>
    <phoneticPr fontId="1"/>
  </si>
  <si>
    <t>時間数</t>
    <rPh sb="0" eb="2">
      <t>ジカン</t>
    </rPh>
    <rPh sb="2" eb="3">
      <t>スウ</t>
    </rPh>
    <phoneticPr fontId="1"/>
  </si>
  <si>
    <t>月・週・日</t>
    <rPh sb="0" eb="1">
      <t>ツキ</t>
    </rPh>
    <rPh sb="2" eb="3">
      <t>シュウ</t>
    </rPh>
    <rPh sb="4" eb="5">
      <t>ニチ</t>
    </rPh>
    <phoneticPr fontId="1"/>
  </si>
  <si>
    <t>保育士</t>
    <rPh sb="0" eb="2">
      <t>ホイク</t>
    </rPh>
    <rPh sb="2" eb="3">
      <t>シ</t>
    </rPh>
    <phoneticPr fontId="1"/>
  </si>
  <si>
    <t>常勤・常勤以外</t>
    <phoneticPr fontId="1"/>
  </si>
  <si>
    <t>f(</t>
    <phoneticPr fontId="1"/>
  </si>
  <si>
    <t>g(</t>
    <phoneticPr fontId="1"/>
  </si>
  <si>
    <t>a、b、f及びg は、小数第二位以下を切り捨てた数値とすること。</t>
    <rPh sb="5" eb="6">
      <t>オヨ</t>
    </rPh>
    <rPh sb="11" eb="13">
      <t>ショウスウ</t>
    </rPh>
    <rPh sb="13" eb="14">
      <t>ダイ</t>
    </rPh>
    <rPh sb="14" eb="15">
      <t>２</t>
    </rPh>
    <rPh sb="15" eb="16">
      <t>イ</t>
    </rPh>
    <rPh sb="16" eb="18">
      <t>イカ</t>
    </rPh>
    <rPh sb="19" eb="20">
      <t>キ</t>
    </rPh>
    <rPh sb="21" eb="22">
      <t>ス</t>
    </rPh>
    <rPh sb="24" eb="26">
      <t>スウチ</t>
    </rPh>
    <phoneticPr fontId="1"/>
  </si>
  <si>
    <t>Dは、BとEを比較し、B&lt;EのときはA+E＋eにより算出し、B&lt;E以外のときはC＋eとすること。</t>
    <rPh sb="7" eb="9">
      <t>ヒカク</t>
    </rPh>
    <rPh sb="26" eb="28">
      <t>サンシュツ</t>
    </rPh>
    <rPh sb="33" eb="35">
      <t>イガイ</t>
    </rPh>
    <phoneticPr fontId="1"/>
  </si>
  <si>
    <t>A、B及びCは少数第一位を四捨五入した数値とすること。</t>
    <rPh sb="3" eb="4">
      <t>オヨ</t>
    </rPh>
    <rPh sb="7" eb="9">
      <t>ショウスウ</t>
    </rPh>
    <rPh sb="9" eb="10">
      <t>ダイ</t>
    </rPh>
    <rPh sb="10" eb="11">
      <t>１</t>
    </rPh>
    <rPh sb="11" eb="12">
      <t>クライ</t>
    </rPh>
    <rPh sb="13" eb="17">
      <t>シシャゴニュウ</t>
    </rPh>
    <rPh sb="19" eb="21">
      <t>スウチ</t>
    </rPh>
    <phoneticPr fontId="1"/>
  </si>
  <si>
    <t>Gは小数点以下を切り上げた数値とすること。</t>
    <rPh sb="2" eb="5">
      <t>ショウスウテン</t>
    </rPh>
    <rPh sb="5" eb="7">
      <t>イカ</t>
    </rPh>
    <rPh sb="8" eb="9">
      <t>キ</t>
    </rPh>
    <rPh sb="10" eb="11">
      <t>ア</t>
    </rPh>
    <rPh sb="13" eb="15">
      <t>スウチ</t>
    </rPh>
    <phoneticPr fontId="1"/>
  </si>
  <si>
    <r>
      <t>B＜Eの場合　　A＋E＋e
B</t>
    </r>
    <r>
      <rPr>
        <sz val="10"/>
        <rFont val="ＭＳ Ｐゴシック"/>
        <family val="3"/>
        <charset val="128"/>
      </rPr>
      <t>≧</t>
    </r>
    <r>
      <rPr>
        <sz val="10"/>
        <rFont val="ＭＳ Ｐ明朝"/>
        <family val="1"/>
        <charset val="128"/>
      </rPr>
      <t>Eの場合　　C＋e</t>
    </r>
    <rPh sb="4" eb="6">
      <t>バアイ</t>
    </rPh>
    <phoneticPr fontId="1"/>
  </si>
  <si>
    <r>
      <t>４　保育室等の状況</t>
    </r>
    <r>
      <rPr>
        <sz val="11"/>
        <rFont val="ＭＳ Ｐ明朝"/>
        <family val="1"/>
        <charset val="128"/>
      </rPr>
      <t>　　　　　</t>
    </r>
    <rPh sb="2" eb="5">
      <t>ホイクシツ</t>
    </rPh>
    <rPh sb="5" eb="6">
      <t>トウ</t>
    </rPh>
    <rPh sb="7" eb="9">
      <t>ジョウキョウ</t>
    </rPh>
    <phoneticPr fontId="1"/>
  </si>
  <si>
    <t>　　　　　　　　　　　　年齢
施設種別</t>
    <rPh sb="12" eb="14">
      <t>ネンレイ</t>
    </rPh>
    <rPh sb="15" eb="17">
      <t>シセツ</t>
    </rPh>
    <rPh sb="17" eb="19">
      <t>シュベツ</t>
    </rPh>
    <phoneticPr fontId="1"/>
  </si>
  <si>
    <t>認証保育所の保育を必要とする子どもの定員が９０人以下の場合</t>
    <rPh sb="0" eb="2">
      <t>ニンショウ</t>
    </rPh>
    <rPh sb="2" eb="4">
      <t>ホイク</t>
    </rPh>
    <rPh sb="4" eb="5">
      <t>ジョ</t>
    </rPh>
    <rPh sb="6" eb="8">
      <t>ホイク</t>
    </rPh>
    <rPh sb="9" eb="11">
      <t>ヒツヨウ</t>
    </rPh>
    <rPh sb="14" eb="15">
      <t>コ</t>
    </rPh>
    <rPh sb="18" eb="20">
      <t>テイイン</t>
    </rPh>
    <rPh sb="23" eb="24">
      <t>ニン</t>
    </rPh>
    <rPh sb="24" eb="26">
      <t>イカ</t>
    </rPh>
    <rPh sb="27" eb="29">
      <t>バアイ</t>
    </rPh>
    <phoneticPr fontId="1"/>
  </si>
  <si>
    <t>合計（a＋ｂ＋ｆ＋g）</t>
    <rPh sb="0" eb="2">
      <t>ゴウケイケイ</t>
    </rPh>
    <phoneticPr fontId="1"/>
  </si>
  <si>
    <t>該当</t>
    <rPh sb="0" eb="2">
      <t>ガイトウ</t>
    </rPh>
    <phoneticPr fontId="1"/>
  </si>
  <si>
    <r>
      <t>１　</t>
    </r>
    <r>
      <rPr>
        <sz val="11"/>
        <rFont val="ＭＳ ゴシック"/>
        <family val="3"/>
        <charset val="128"/>
      </rPr>
      <t>定員</t>
    </r>
    <rPh sb="2" eb="4">
      <t>テイイン</t>
    </rPh>
    <phoneticPr fontId="1"/>
  </si>
  <si>
    <t>　（開設後、利用定員を定員と異なる人数に設定した場合のみ記入）</t>
    <phoneticPr fontId="1"/>
  </si>
  <si>
    <t>(保育従事職員のうち学級担任の配置状況)</t>
    <rPh sb="1" eb="3">
      <t>ホイク</t>
    </rPh>
    <rPh sb="3" eb="5">
      <t>ジュウジ</t>
    </rPh>
    <rPh sb="5" eb="7">
      <t>ショクイン</t>
    </rPh>
    <rPh sb="10" eb="12">
      <t>ガッキュウ</t>
    </rPh>
    <rPh sb="12" eb="14">
      <t>タンニン</t>
    </rPh>
    <rPh sb="15" eb="17">
      <t>ハイチ</t>
    </rPh>
    <rPh sb="17" eb="19">
      <t>ジョウキョウ</t>
    </rPh>
    <phoneticPr fontId="1"/>
  </si>
  <si>
    <t>学級担任数</t>
    <rPh sb="0" eb="2">
      <t>ガッキュウ</t>
    </rPh>
    <rPh sb="2" eb="4">
      <t>タンニン</t>
    </rPh>
    <rPh sb="4" eb="5">
      <t>スウ</t>
    </rPh>
    <phoneticPr fontId="1"/>
  </si>
  <si>
    <t>合計　E</t>
    <rPh sb="0" eb="2">
      <t>ゴウケイ</t>
    </rPh>
    <phoneticPr fontId="1"/>
  </si>
  <si>
    <r>
      <t>３　</t>
    </r>
    <r>
      <rPr>
        <sz val="11"/>
        <rFont val="ＭＳ ゴシック"/>
        <family val="3"/>
        <charset val="128"/>
      </rPr>
      <t>保育室・遊戯室数</t>
    </r>
    <rPh sb="2" eb="5">
      <t>ホイクシツ</t>
    </rPh>
    <rPh sb="6" eb="9">
      <t>ユウギシツ</t>
    </rPh>
    <rPh sb="9" eb="10">
      <t>スウ</t>
    </rPh>
    <phoneticPr fontId="1"/>
  </si>
  <si>
    <t>保育室・遊戯室数</t>
    <phoneticPr fontId="1"/>
  </si>
  <si>
    <t>１－２　子ども・子育て支援法により定める利用定員</t>
    <rPh sb="4" eb="5">
      <t>コ</t>
    </rPh>
    <rPh sb="8" eb="10">
      <t>コソダ</t>
    </rPh>
    <rPh sb="11" eb="13">
      <t>シエン</t>
    </rPh>
    <rPh sb="13" eb="14">
      <t>ホウ</t>
    </rPh>
    <rPh sb="17" eb="18">
      <t>サダ</t>
    </rPh>
    <rPh sb="20" eb="22">
      <t>リヨウ</t>
    </rPh>
    <rPh sb="22" eb="24">
      <t>テイイン</t>
    </rPh>
    <phoneticPr fontId="1"/>
  </si>
  <si>
    <t>認定上の学級数
（D）</t>
    <rPh sb="0" eb="2">
      <t>ニンテイ</t>
    </rPh>
    <rPh sb="2" eb="3">
      <t>ジョウ</t>
    </rPh>
    <rPh sb="4" eb="6">
      <t>ガッキュウ</t>
    </rPh>
    <rPh sb="6" eb="7">
      <t>スウ</t>
    </rPh>
    <phoneticPr fontId="1"/>
  </si>
  <si>
    <t>学級数（D）</t>
    <rPh sb="0" eb="2">
      <t>ガッキュウ</t>
    </rPh>
    <rPh sb="2" eb="3">
      <t>スウ</t>
    </rPh>
    <phoneticPr fontId="1"/>
  </si>
  <si>
    <t>３歳(学級数）</t>
    <rPh sb="1" eb="2">
      <t>サイ</t>
    </rPh>
    <rPh sb="3" eb="5">
      <t>ガッキュウ</t>
    </rPh>
    <rPh sb="5" eb="6">
      <t>スウ</t>
    </rPh>
    <phoneticPr fontId="1"/>
  </si>
  <si>
    <t>４歳(学級数）</t>
    <rPh sb="1" eb="2">
      <t>サイ</t>
    </rPh>
    <phoneticPr fontId="1"/>
  </si>
  <si>
    <t>５歳(学級数）</t>
    <rPh sb="1" eb="2">
      <t>サイ</t>
    </rPh>
    <phoneticPr fontId="1"/>
  </si>
  <si>
    <t>（　　　）には、認定上の学級数を記入すること。</t>
    <phoneticPr fontId="1"/>
  </si>
  <si>
    <t>利用定員を定員と異なる人数に設定した場合は、実学級数を記入すること。</t>
    <phoneticPr fontId="1"/>
  </si>
  <si>
    <t>調理員の業務委託を行っていない場合は、定員をもとに必要人数を記入すること。
利用定員を定員と異なる人数に設定した場合は、利用定員で算出すること。</t>
    <phoneticPr fontId="1"/>
  </si>
  <si>
    <t>※  本欄における学級数Cは、各年齢区分ごとに定員数を３５で除して算出すること。
　　利用定員を定員と異なる人数に設定した場合は、利用定員数で算出すること。
    端数が出た場合は切り上げることとする。</t>
    <rPh sb="3" eb="5">
      <t>ホンラン</t>
    </rPh>
    <rPh sb="9" eb="11">
      <t>ガッキュウ</t>
    </rPh>
    <rPh sb="11" eb="12">
      <t>スウ</t>
    </rPh>
    <rPh sb="15" eb="18">
      <t>カクネンレイ</t>
    </rPh>
    <rPh sb="18" eb="20">
      <t>クブン</t>
    </rPh>
    <rPh sb="23" eb="26">
      <t>テイインスウ</t>
    </rPh>
    <rPh sb="30" eb="31">
      <t>ジョ</t>
    </rPh>
    <rPh sb="33" eb="35">
      <t>サンシュツ</t>
    </rPh>
    <rPh sb="43" eb="45">
      <t>リヨウ</t>
    </rPh>
    <rPh sb="45" eb="47">
      <t>テイイン</t>
    </rPh>
    <rPh sb="48" eb="50">
      <t>テイイン</t>
    </rPh>
    <rPh sb="51" eb="52">
      <t>コト</t>
    </rPh>
    <rPh sb="54" eb="56">
      <t>ニンズウ</t>
    </rPh>
    <rPh sb="57" eb="59">
      <t>セッテイ</t>
    </rPh>
    <rPh sb="61" eb="63">
      <t>バアイ</t>
    </rPh>
    <rPh sb="65" eb="67">
      <t>リヨウ</t>
    </rPh>
    <rPh sb="67" eb="69">
      <t>テイイン</t>
    </rPh>
    <rPh sb="69" eb="70">
      <t>スウ</t>
    </rPh>
    <phoneticPr fontId="1"/>
  </si>
  <si>
    <r>
      <t>※  保育室・遊戯室の数は、2歳児室数及び認定上の学級数（D）の合計を下回ってはならない。</t>
    </r>
    <r>
      <rPr>
        <u/>
        <sz val="10"/>
        <color rgb="FFFF0000"/>
        <rFont val="ＭＳ 明朝"/>
        <family val="1"/>
        <charset val="128"/>
      </rPr>
      <t/>
    </r>
    <rPh sb="7" eb="10">
      <t>ユウギシツ</t>
    </rPh>
    <rPh sb="19" eb="20">
      <t>オヨ</t>
    </rPh>
    <rPh sb="21" eb="23">
      <t>ニンテイ</t>
    </rPh>
    <rPh sb="23" eb="24">
      <t>ジョウ</t>
    </rPh>
    <rPh sb="25" eb="27">
      <t>ガッキュウ</t>
    </rPh>
    <rPh sb="27" eb="28">
      <t>スウ</t>
    </rPh>
    <rPh sb="32" eb="34">
      <t>ゴウケイ</t>
    </rPh>
    <phoneticPr fontId="1"/>
  </si>
  <si>
    <t>定員が４０人以下では１人以上、４１人以上では２人以上</t>
    <rPh sb="0" eb="2">
      <t>テイイン</t>
    </rPh>
    <phoneticPr fontId="1"/>
  </si>
  <si>
    <t xml:space="preserve"> [　　　]には、各年齢の定員数を記入すること。（利用定員が定員と異なる場合は、利用定員で算出すること）</t>
    <rPh sb="9" eb="10">
      <t>カク</t>
    </rPh>
    <rPh sb="10" eb="12">
      <t>ネンレイ</t>
    </rPh>
    <rPh sb="13" eb="16">
      <t>テイインスウ</t>
    </rPh>
    <rPh sb="17" eb="19">
      <t>キニュウ</t>
    </rPh>
    <rPh sb="25" eb="27">
      <t>リヨウ</t>
    </rPh>
    <rPh sb="27" eb="29">
      <t>テイイン</t>
    </rPh>
    <rPh sb="30" eb="32">
      <t>テイイン</t>
    </rPh>
    <rPh sb="33" eb="34">
      <t>コト</t>
    </rPh>
    <rPh sb="36" eb="38">
      <t>バアイ</t>
    </rPh>
    <rPh sb="40" eb="42">
      <t>リヨウ</t>
    </rPh>
    <rPh sb="42" eb="44">
      <t>テイイン</t>
    </rPh>
    <rPh sb="45" eb="47">
      <t>サンシュツ</t>
    </rPh>
    <phoneticPr fontId="1"/>
  </si>
  <si>
    <t>eは保育を必要とする子どもの定員が90人以下の場合に「１」を、９１人以上の場合は「０」を記入すること。利用定員を定員と異なる人数に設定した場合は、利用定員で算出すること。</t>
    <rPh sb="2" eb="4">
      <t>ホイク</t>
    </rPh>
    <rPh sb="5" eb="7">
      <t>ヒツヨウ</t>
    </rPh>
    <rPh sb="10" eb="11">
      <t>コ</t>
    </rPh>
    <rPh sb="14" eb="16">
      <t>テイイン</t>
    </rPh>
    <rPh sb="19" eb="20">
      <t>ニン</t>
    </rPh>
    <rPh sb="20" eb="22">
      <t>イカ</t>
    </rPh>
    <rPh sb="23" eb="25">
      <t>バアイ</t>
    </rPh>
    <rPh sb="33" eb="34">
      <t>ニン</t>
    </rPh>
    <rPh sb="34" eb="36">
      <t>イジョウ</t>
    </rPh>
    <rPh sb="37" eb="39">
      <t>バアイ</t>
    </rPh>
    <rPh sb="44" eb="46">
      <t>キニュウ</t>
    </rPh>
    <phoneticPr fontId="1"/>
  </si>
  <si>
    <t>注８</t>
    <rPh sb="0" eb="1">
      <t>チュウ</t>
    </rPh>
    <phoneticPr fontId="1"/>
  </si>
  <si>
    <t xml:space="preserve"> [　　　]には、各年齢の保育を必要とする子どもの定員数を記入すること。（利用定員が定員と異なる場合は、利用定員で算出すること。）</t>
    <rPh sb="9" eb="10">
      <t>カク</t>
    </rPh>
    <rPh sb="10" eb="12">
      <t>ネンレイ</t>
    </rPh>
    <rPh sb="13" eb="15">
      <t>ホイク</t>
    </rPh>
    <rPh sb="16" eb="18">
      <t>ヒツヨウ</t>
    </rPh>
    <rPh sb="21" eb="22">
      <t>コ</t>
    </rPh>
    <rPh sb="25" eb="28">
      <t>テイインスウ</t>
    </rPh>
    <rPh sb="29" eb="31">
      <t>キニュウ</t>
    </rPh>
    <phoneticPr fontId="1"/>
  </si>
  <si>
    <t>注９</t>
    <rPh sb="0" eb="1">
      <t>チュウ</t>
    </rPh>
    <phoneticPr fontId="1"/>
  </si>
  <si>
    <t>注１０</t>
    <rPh sb="0" eb="1">
      <t>チュウ</t>
    </rPh>
    <phoneticPr fontId="1"/>
  </si>
  <si>
    <t>注１１</t>
    <rPh sb="0" eb="1">
      <t>チュウ</t>
    </rPh>
    <phoneticPr fontId="1"/>
  </si>
  <si>
    <t>規則第６条第２項の定める学級担任に係る資格の特例を適用する職員</t>
    <rPh sb="0" eb="2">
      <t>キソク</t>
    </rPh>
    <rPh sb="2" eb="3">
      <t>ダイ</t>
    </rPh>
    <rPh sb="4" eb="5">
      <t>ジョウ</t>
    </rPh>
    <rPh sb="5" eb="6">
      <t>ダイ</t>
    </rPh>
    <rPh sb="7" eb="8">
      <t>コウ</t>
    </rPh>
    <rPh sb="9" eb="10">
      <t>サダ</t>
    </rPh>
    <rPh sb="12" eb="14">
      <t>ガッキュウ</t>
    </rPh>
    <rPh sb="14" eb="16">
      <t>タンニン</t>
    </rPh>
    <rPh sb="17" eb="18">
      <t>カカ</t>
    </rPh>
    <rPh sb="19" eb="21">
      <t>シカク</t>
    </rPh>
    <rPh sb="22" eb="24">
      <t>トクレイ</t>
    </rPh>
    <rPh sb="25" eb="27">
      <t>テキヨウ</t>
    </rPh>
    <rPh sb="29" eb="30">
      <t>ショク</t>
    </rPh>
    <rPh sb="30" eb="31">
      <t>イン</t>
    </rPh>
    <phoneticPr fontId="1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</si>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</sst>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_ "/>
    <numFmt numFmtId="178" formatCode="#,##0_ "/>
    <numFmt numFmtId="179" formatCode="#,##0.0_ "/>
    <numFmt numFmtId="180" formatCode="#,##0.0;[Red]\-#,##0.0"/>
    <numFmt numFmtId="181" formatCode="0.0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HGP創英角ｺﾞｼｯｸUB"/>
      <family val="3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38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5" fillId="0" borderId="0" xfId="0" applyFont="1" applyFill="1" applyProtection="1">
      <alignment vertical="center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shrinkToFi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4" borderId="19" xfId="0" applyNumberFormat="1" applyFont="1" applyFill="1" applyBorder="1" applyAlignment="1" applyProtection="1">
      <alignment vertical="center"/>
    </xf>
    <xf numFmtId="49" fontId="5" fillId="4" borderId="4" xfId="0" applyNumberFormat="1" applyFont="1" applyFill="1" applyBorder="1" applyAlignment="1" applyProtection="1">
      <alignment horizontal="right" vertical="center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vertical="top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vertical="top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178" fontId="5" fillId="3" borderId="0" xfId="0" applyNumberFormat="1" applyFont="1" applyFill="1" applyBorder="1" applyAlignment="1" applyProtection="1">
      <alignment horizontal="center" vertical="center"/>
    </xf>
    <xf numFmtId="0" fontId="5" fillId="4" borderId="2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right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20" xfId="0" applyFont="1" applyFill="1" applyBorder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right" vertical="center"/>
    </xf>
    <xf numFmtId="179" fontId="5" fillId="3" borderId="12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right" vertical="center"/>
    </xf>
    <xf numFmtId="0" fontId="5" fillId="4" borderId="15" xfId="0" applyFont="1" applyFill="1" applyBorder="1" applyAlignment="1" applyProtection="1">
      <alignment vertical="center"/>
    </xf>
    <xf numFmtId="0" fontId="5" fillId="4" borderId="4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178" fontId="5" fillId="3" borderId="12" xfId="0" applyNumberFormat="1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4" borderId="17" xfId="0" applyFont="1" applyFill="1" applyBorder="1" applyAlignment="1" applyProtection="1">
      <alignment horizontal="left" vertical="center"/>
    </xf>
    <xf numFmtId="49" fontId="5" fillId="4" borderId="12" xfId="0" applyNumberFormat="1" applyFont="1" applyFill="1" applyBorder="1" applyAlignment="1" applyProtection="1">
      <alignment horizontal="right" vertical="center"/>
    </xf>
    <xf numFmtId="0" fontId="5" fillId="4" borderId="17" xfId="0" applyFont="1" applyFill="1" applyBorder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49" fontId="5" fillId="4" borderId="11" xfId="0" applyNumberFormat="1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5" fillId="4" borderId="12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right" vertical="center"/>
    </xf>
    <xf numFmtId="0" fontId="5" fillId="0" borderId="1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5" fillId="0" borderId="12" xfId="0" applyNumberFormat="1" applyFont="1" applyFill="1" applyBorder="1" applyAlignment="1" applyProtection="1">
      <alignment vertical="center"/>
    </xf>
    <xf numFmtId="49" fontId="5" fillId="0" borderId="18" xfId="0" applyNumberFormat="1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19" xfId="0" applyFont="1" applyFill="1" applyBorder="1" applyAlignment="1" applyProtection="1">
      <alignment horizontal="right" vertical="center"/>
    </xf>
    <xf numFmtId="0" fontId="5" fillId="0" borderId="15" xfId="0" applyFont="1" applyFill="1" applyBorder="1" applyAlignment="1" applyProtection="1">
      <alignment wrapText="1" shrinkToFit="1"/>
    </xf>
    <xf numFmtId="49" fontId="5" fillId="0" borderId="0" xfId="0" applyNumberFormat="1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49" fontId="5" fillId="0" borderId="15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Protection="1">
      <alignment vertical="center"/>
    </xf>
    <xf numFmtId="0" fontId="5" fillId="3" borderId="11" xfId="0" applyFont="1" applyFill="1" applyBorder="1" applyAlignment="1" applyProtection="1">
      <alignment vertical="center"/>
    </xf>
    <xf numFmtId="177" fontId="5" fillId="3" borderId="11" xfId="0" applyNumberFormat="1" applyFont="1" applyFill="1" applyBorder="1" applyAlignment="1" applyProtection="1">
      <alignment horizontal="right" vertical="center" shrinkToFit="1"/>
    </xf>
    <xf numFmtId="0" fontId="5" fillId="3" borderId="0" xfId="0" applyFont="1" applyFill="1" applyBorder="1" applyProtection="1">
      <alignment vertical="center"/>
    </xf>
    <xf numFmtId="177" fontId="5" fillId="3" borderId="0" xfId="0" applyNumberFormat="1" applyFont="1" applyFill="1" applyBorder="1" applyAlignment="1" applyProtection="1">
      <alignment horizontal="right" vertical="center" shrinkToFit="1"/>
    </xf>
    <xf numFmtId="177" fontId="5" fillId="3" borderId="18" xfId="0" applyNumberFormat="1" applyFont="1" applyFill="1" applyBorder="1" applyAlignment="1" applyProtection="1">
      <alignment horizontal="right" vertical="center" shrinkToFi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21" xfId="0" applyFont="1" applyFill="1" applyBorder="1" applyAlignment="1" applyProtection="1">
      <alignment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righ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top"/>
    </xf>
    <xf numFmtId="0" fontId="5" fillId="0" borderId="0" xfId="0" applyFont="1" applyFill="1" applyAlignment="1" applyProtection="1">
      <alignment horizontal="left" vertical="top"/>
    </xf>
    <xf numFmtId="0" fontId="3" fillId="4" borderId="0" xfId="0" applyFont="1" applyFill="1" applyProtection="1">
      <alignment vertical="center"/>
    </xf>
    <xf numFmtId="0" fontId="2" fillId="4" borderId="0" xfId="0" applyFont="1" applyFill="1" applyProtection="1">
      <alignment vertical="center"/>
    </xf>
    <xf numFmtId="0" fontId="9" fillId="4" borderId="0" xfId="0" applyFont="1" applyFill="1" applyProtection="1">
      <alignment vertical="center"/>
    </xf>
    <xf numFmtId="0" fontId="4" fillId="4" borderId="0" xfId="0" applyFont="1" applyFill="1" applyProtection="1">
      <alignment vertical="center"/>
    </xf>
    <xf numFmtId="0" fontId="4" fillId="4" borderId="4" xfId="0" applyFont="1" applyFill="1" applyBorder="1" applyAlignment="1" applyProtection="1">
      <alignment vertical="center"/>
    </xf>
    <xf numFmtId="0" fontId="4" fillId="4" borderId="11" xfId="0" applyFont="1" applyFill="1" applyBorder="1" applyAlignment="1" applyProtection="1">
      <alignment vertical="center"/>
    </xf>
    <xf numFmtId="0" fontId="4" fillId="4" borderId="15" xfId="0" applyFont="1" applyFill="1" applyBorder="1" applyAlignment="1" applyProtection="1">
      <alignment vertical="center"/>
    </xf>
    <xf numFmtId="0" fontId="5" fillId="4" borderId="0" xfId="0" applyFont="1" applyFill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 shrinkToFit="1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6" fillId="4" borderId="15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4" fillId="0" borderId="15" xfId="0" applyFont="1" applyBorder="1" applyProtection="1">
      <alignment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2" fillId="4" borderId="0" xfId="0" applyFont="1" applyFill="1" applyBorder="1" applyProtection="1">
      <alignment vertical="center"/>
    </xf>
    <xf numFmtId="0" fontId="3" fillId="4" borderId="0" xfId="0" applyFont="1" applyFill="1" applyBorder="1" applyProtection="1">
      <alignment vertical="center"/>
    </xf>
    <xf numFmtId="0" fontId="4" fillId="4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vertical="top"/>
    </xf>
    <xf numFmtId="0" fontId="12" fillId="6" borderId="16" xfId="0" applyFont="1" applyFill="1" applyBorder="1" applyAlignment="1" applyProtection="1">
      <alignment horizontal="center" vertical="center"/>
    </xf>
    <xf numFmtId="0" fontId="12" fillId="6" borderId="33" xfId="0" applyFont="1" applyFill="1" applyBorder="1" applyAlignment="1" applyProtection="1">
      <alignment horizontal="center" vertical="center"/>
    </xf>
    <xf numFmtId="0" fontId="12" fillId="6" borderId="9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vertical="center"/>
    </xf>
    <xf numFmtId="180" fontId="5" fillId="3" borderId="11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textRotation="255"/>
    </xf>
    <xf numFmtId="0" fontId="5" fillId="4" borderId="0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180" fontId="5" fillId="3" borderId="1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Protection="1">
      <alignment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Protection="1">
      <alignment vertical="center"/>
    </xf>
    <xf numFmtId="0" fontId="5" fillId="4" borderId="12" xfId="0" applyFont="1" applyFill="1" applyBorder="1" applyAlignment="1" applyProtection="1">
      <alignment horizontal="right" vertical="center"/>
    </xf>
    <xf numFmtId="0" fontId="5" fillId="4" borderId="17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right" vertical="center"/>
    </xf>
    <xf numFmtId="0" fontId="5" fillId="0" borderId="21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center" vertical="center"/>
    </xf>
    <xf numFmtId="0" fontId="10" fillId="4" borderId="15" xfId="0" applyFont="1" applyFill="1" applyBorder="1" applyAlignment="1" applyProtection="1">
      <alignment vertical="center" wrapText="1"/>
    </xf>
    <xf numFmtId="0" fontId="4" fillId="0" borderId="15" xfId="0" applyFont="1" applyFill="1" applyBorder="1" applyAlignment="1" applyProtection="1">
      <alignment vertical="center"/>
      <protection locked="0"/>
    </xf>
    <xf numFmtId="0" fontId="16" fillId="0" borderId="0" xfId="0" applyFont="1" applyFill="1" applyProtection="1">
      <alignment vertical="center"/>
    </xf>
    <xf numFmtId="0" fontId="16" fillId="4" borderId="0" xfId="0" applyFont="1" applyFill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Protection="1">
      <alignment vertical="center"/>
    </xf>
    <xf numFmtId="0" fontId="18" fillId="4" borderId="0" xfId="0" applyFont="1" applyFill="1" applyProtection="1">
      <alignment vertical="center"/>
    </xf>
    <xf numFmtId="0" fontId="19" fillId="4" borderId="15" xfId="0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3" borderId="9" xfId="0" applyFont="1" applyFill="1" applyBorder="1" applyAlignment="1" applyProtection="1">
      <alignment horizontal="center" vertical="center"/>
    </xf>
    <xf numFmtId="0" fontId="16" fillId="0" borderId="0" xfId="0" applyFont="1" applyFill="1" applyProtection="1">
      <alignment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vertical="center"/>
    </xf>
    <xf numFmtId="0" fontId="20" fillId="4" borderId="11" xfId="0" applyFont="1" applyFill="1" applyBorder="1" applyAlignment="1" applyProtection="1">
      <alignment vertical="center"/>
    </xf>
    <xf numFmtId="0" fontId="21" fillId="4" borderId="15" xfId="0" applyFont="1" applyFill="1" applyBorder="1" applyAlignment="1" applyProtection="1">
      <alignment vertical="center"/>
    </xf>
    <xf numFmtId="0" fontId="20" fillId="4" borderId="1" xfId="0" applyFont="1" applyFill="1" applyBorder="1" applyAlignment="1" applyProtection="1">
      <alignment horizontal="center" vertical="center"/>
    </xf>
    <xf numFmtId="0" fontId="20" fillId="4" borderId="2" xfId="0" applyFont="1" applyFill="1" applyBorder="1" applyAlignment="1" applyProtection="1">
      <alignment horizontal="center" vertical="center" shrinkToFit="1"/>
    </xf>
    <xf numFmtId="0" fontId="20" fillId="4" borderId="2" xfId="0" applyFont="1" applyFill="1" applyBorder="1" applyAlignment="1" applyProtection="1">
      <alignment horizontal="center" vertical="center"/>
    </xf>
    <xf numFmtId="0" fontId="20" fillId="4" borderId="16" xfId="0" applyFont="1" applyFill="1" applyBorder="1" applyAlignment="1" applyProtection="1">
      <alignment horizontal="center" vertical="center"/>
    </xf>
    <xf numFmtId="0" fontId="20" fillId="4" borderId="0" xfId="0" applyFont="1" applyFill="1" applyBorder="1" applyAlignment="1" applyProtection="1">
      <alignment vertical="center"/>
    </xf>
    <xf numFmtId="0" fontId="20" fillId="4" borderId="15" xfId="0" applyFont="1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0" fillId="3" borderId="10" xfId="0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/>
    </xf>
    <xf numFmtId="0" fontId="20" fillId="3" borderId="6" xfId="0" applyFont="1" applyFill="1" applyBorder="1" applyAlignment="1" applyProtection="1">
      <alignment horizontal="center" vertical="center"/>
    </xf>
    <xf numFmtId="0" fontId="20" fillId="3" borderId="7" xfId="0" applyFont="1" applyFill="1" applyBorder="1" applyAlignment="1" applyProtection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</xf>
    <xf numFmtId="0" fontId="20" fillId="4" borderId="16" xfId="0" applyFont="1" applyFill="1" applyBorder="1" applyAlignment="1" applyProtection="1">
      <alignment horizontal="center" vertical="center" shrinkToFit="1"/>
    </xf>
    <xf numFmtId="0" fontId="20" fillId="4" borderId="0" xfId="0" applyFont="1" applyFill="1" applyProtection="1">
      <alignment vertical="center"/>
    </xf>
    <xf numFmtId="0" fontId="20" fillId="0" borderId="15" xfId="0" applyFont="1" applyFill="1" applyBorder="1" applyAlignment="1" applyProtection="1">
      <alignment vertical="center" wrapText="1"/>
    </xf>
    <xf numFmtId="0" fontId="20" fillId="3" borderId="1" xfId="0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vertical="center"/>
    </xf>
    <xf numFmtId="0" fontId="23" fillId="0" borderId="0" xfId="0" applyFont="1" applyFill="1" applyAlignment="1" applyProtection="1">
      <alignment horizontal="left" vertical="center" wrapText="1"/>
    </xf>
    <xf numFmtId="0" fontId="23" fillId="0" borderId="0" xfId="0" applyFont="1" applyFill="1" applyProtection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Protection="1">
      <alignment vertical="center"/>
    </xf>
    <xf numFmtId="0" fontId="20" fillId="0" borderId="0" xfId="0" applyFont="1" applyFill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Protection="1">
      <alignment vertical="center"/>
    </xf>
    <xf numFmtId="0" fontId="21" fillId="0" borderId="0" xfId="0" applyFont="1" applyFill="1" applyBorder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right" vertical="center"/>
    </xf>
    <xf numFmtId="0" fontId="16" fillId="8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20" fillId="4" borderId="27" xfId="0" applyFont="1" applyFill="1" applyBorder="1" applyAlignment="1" applyProtection="1">
      <alignment horizontal="center" vertical="center"/>
    </xf>
    <xf numFmtId="0" fontId="20" fillId="4" borderId="28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26" xfId="0" applyFont="1" applyFill="1" applyBorder="1" applyAlignment="1" applyProtection="1">
      <alignment horizontal="center" vertical="center"/>
    </xf>
    <xf numFmtId="0" fontId="20" fillId="4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20" fillId="4" borderId="2" xfId="0" applyFont="1" applyFill="1" applyBorder="1" applyAlignment="1" applyProtection="1">
      <alignment horizontal="center" vertical="center" wrapText="1" shrinkToFit="1"/>
      <protection locked="0"/>
    </xf>
    <xf numFmtId="0" fontId="20" fillId="4" borderId="12" xfId="0" applyFont="1" applyFill="1" applyBorder="1" applyAlignment="1" applyProtection="1">
      <alignment horizontal="center" vertical="center" shrinkToFit="1"/>
      <protection locked="0"/>
    </xf>
    <xf numFmtId="0" fontId="20" fillId="4" borderId="34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34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left" vertical="center"/>
    </xf>
    <xf numFmtId="0" fontId="15" fillId="4" borderId="0" xfId="0" applyFont="1" applyFill="1" applyBorder="1" applyAlignment="1" applyProtection="1">
      <alignment horizontal="center" vertical="center" wrapText="1" shrinkToFit="1"/>
      <protection locked="0"/>
    </xf>
    <xf numFmtId="0" fontId="4" fillId="4" borderId="0" xfId="0" applyFont="1" applyFill="1" applyBorder="1" applyAlignment="1" applyProtection="1">
      <alignment horizontal="center" vertical="center" shrinkToFit="1"/>
      <protection locked="0"/>
    </xf>
    <xf numFmtId="0" fontId="6" fillId="4" borderId="24" xfId="0" applyFont="1" applyFill="1" applyBorder="1" applyAlignment="1" applyProtection="1">
      <alignment vertical="center" wrapText="1"/>
    </xf>
    <xf numFmtId="0" fontId="6" fillId="4" borderId="25" xfId="0" applyFont="1" applyFill="1" applyBorder="1" applyAlignment="1" applyProtection="1">
      <alignment vertical="center" wrapText="1"/>
    </xf>
    <xf numFmtId="0" fontId="22" fillId="4" borderId="2" xfId="0" applyFont="1" applyFill="1" applyBorder="1" applyAlignment="1" applyProtection="1">
      <alignment horizontal="center" vertical="center"/>
    </xf>
    <xf numFmtId="0" fontId="22" fillId="4" borderId="12" xfId="0" applyFont="1" applyFill="1" applyBorder="1" applyAlignment="1" applyProtection="1">
      <alignment horizontal="center" vertical="center"/>
    </xf>
    <xf numFmtId="0" fontId="22" fillId="4" borderId="17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26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</xf>
    <xf numFmtId="0" fontId="20" fillId="4" borderId="2" xfId="0" applyFont="1" applyFill="1" applyBorder="1" applyAlignment="1" applyProtection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</xf>
    <xf numFmtId="0" fontId="20" fillId="4" borderId="17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9" fillId="4" borderId="24" xfId="0" applyFont="1" applyFill="1" applyBorder="1" applyAlignment="1" applyProtection="1">
      <alignment vertical="center" wrapText="1"/>
    </xf>
    <xf numFmtId="0" fontId="19" fillId="4" borderId="25" xfId="0" applyFont="1" applyFill="1" applyBorder="1" applyAlignment="1" applyProtection="1">
      <alignment vertical="center" wrapText="1"/>
    </xf>
    <xf numFmtId="0" fontId="20" fillId="8" borderId="2" xfId="0" applyFont="1" applyFill="1" applyBorder="1" applyAlignment="1" applyProtection="1">
      <alignment horizontal="center" vertical="center"/>
    </xf>
    <xf numFmtId="0" fontId="20" fillId="8" borderId="17" xfId="0" applyFont="1" applyFill="1" applyBorder="1" applyAlignment="1" applyProtection="1">
      <alignment horizontal="center" vertical="center"/>
    </xf>
    <xf numFmtId="176" fontId="5" fillId="2" borderId="4" xfId="0" applyNumberFormat="1" applyFont="1" applyFill="1" applyBorder="1" applyAlignment="1" applyProtection="1">
      <alignment horizontal="right" vertical="center" shrinkToFit="1"/>
      <protection locked="0"/>
    </xf>
    <xf numFmtId="176" fontId="5" fillId="2" borderId="23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7" xfId="0" applyFont="1" applyFill="1" applyBorder="1" applyAlignment="1" applyProtection="1">
      <alignment horizontal="right" vertical="center"/>
    </xf>
    <xf numFmtId="177" fontId="5" fillId="3" borderId="11" xfId="0" applyNumberFormat="1" applyFont="1" applyFill="1" applyBorder="1" applyAlignment="1" applyProtection="1">
      <alignment horizontal="right" vertical="center" shrinkToFit="1"/>
    </xf>
    <xf numFmtId="177" fontId="5" fillId="3" borderId="0" xfId="0" applyNumberFormat="1" applyFont="1" applyFill="1" applyBorder="1" applyAlignment="1" applyProtection="1">
      <alignment horizontal="right" vertical="center" shrinkToFit="1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76" fontId="5" fillId="2" borderId="31" xfId="0" applyNumberFormat="1" applyFont="1" applyFill="1" applyBorder="1" applyAlignment="1" applyProtection="1">
      <alignment horizontal="right" vertical="center" shrinkToFit="1"/>
      <protection locked="0"/>
    </xf>
    <xf numFmtId="176" fontId="5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177" fontId="5" fillId="3" borderId="18" xfId="0" applyNumberFormat="1" applyFont="1" applyFill="1" applyBorder="1" applyAlignment="1" applyProtection="1">
      <alignment horizontal="right" vertical="center" shrinkToFit="1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distributed" vertical="center" wrapText="1"/>
    </xf>
    <xf numFmtId="0" fontId="5" fillId="0" borderId="11" xfId="0" applyFont="1" applyFill="1" applyBorder="1" applyAlignment="1" applyProtection="1">
      <alignment horizontal="distributed" vertical="center" wrapText="1"/>
    </xf>
    <xf numFmtId="0" fontId="5" fillId="0" borderId="23" xfId="0" applyFont="1" applyFill="1" applyBorder="1" applyAlignment="1" applyProtection="1">
      <alignment horizontal="distributed" vertical="center" wrapText="1"/>
    </xf>
    <xf numFmtId="0" fontId="5" fillId="0" borderId="18" xfId="0" applyFont="1" applyFill="1" applyBorder="1" applyAlignment="1" applyProtection="1">
      <alignment horizontal="distributed" vertical="center" wrapText="1"/>
    </xf>
    <xf numFmtId="0" fontId="5" fillId="3" borderId="18" xfId="0" applyFont="1" applyFill="1" applyBorder="1" applyAlignment="1" applyProtection="1">
      <alignment horizontal="right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distributed" vertical="center" wrapText="1"/>
    </xf>
    <xf numFmtId="0" fontId="5" fillId="0" borderId="0" xfId="0" applyFont="1" applyFill="1" applyBorder="1" applyAlignment="1" applyProtection="1">
      <alignment horizontal="distributed" vertical="center" wrapText="1"/>
    </xf>
    <xf numFmtId="0" fontId="2" fillId="0" borderId="0" xfId="0" applyFont="1" applyFill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right" vertical="center"/>
    </xf>
    <xf numFmtId="0" fontId="5" fillId="0" borderId="20" xfId="0" applyFont="1" applyFill="1" applyBorder="1" applyAlignment="1" applyProtection="1">
      <alignment horizontal="right" vertical="center"/>
    </xf>
    <xf numFmtId="0" fontId="5" fillId="0" borderId="21" xfId="0" applyFont="1" applyFill="1" applyBorder="1" applyAlignment="1" applyProtection="1">
      <alignment horizontal="right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right" vertical="center" wrapText="1"/>
    </xf>
    <xf numFmtId="0" fontId="5" fillId="4" borderId="18" xfId="0" applyFont="1" applyFill="1" applyBorder="1" applyAlignment="1" applyProtection="1">
      <alignment horizontal="right" vertical="center" wrapText="1"/>
    </xf>
    <xf numFmtId="0" fontId="5" fillId="0" borderId="4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23" xfId="0" applyFont="1" applyFill="1" applyBorder="1" applyAlignment="1" applyProtection="1">
      <alignment horizontal="center" vertical="center" textRotation="255"/>
    </xf>
    <xf numFmtId="0" fontId="5" fillId="0" borderId="21" xfId="0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right" vertical="center"/>
    </xf>
    <xf numFmtId="0" fontId="5" fillId="5" borderId="11" xfId="0" applyFont="1" applyFill="1" applyBorder="1" applyAlignment="1" applyProtection="1">
      <alignment horizontal="center" vertical="center"/>
    </xf>
    <xf numFmtId="181" fontId="5" fillId="3" borderId="11" xfId="0" applyNumberFormat="1" applyFont="1" applyFill="1" applyBorder="1" applyAlignment="1" applyProtection="1">
      <alignment horizontal="center" vertical="center"/>
    </xf>
    <xf numFmtId="181" fontId="5" fillId="3" borderId="18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20" xfId="0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vertical="center" wrapText="1"/>
    </xf>
    <xf numFmtId="0" fontId="8" fillId="0" borderId="21" xfId="0" applyFont="1" applyFill="1" applyBorder="1" applyAlignment="1" applyProtection="1">
      <alignment vertical="center" wrapText="1"/>
    </xf>
    <xf numFmtId="0" fontId="5" fillId="0" borderId="23" xfId="0" applyFont="1" applyFill="1" applyBorder="1" applyAlignment="1" applyProtection="1">
      <alignment horizontal="right" vertical="center"/>
    </xf>
    <xf numFmtId="180" fontId="5" fillId="3" borderId="11" xfId="1" applyNumberFormat="1" applyFont="1" applyFill="1" applyBorder="1" applyAlignment="1" applyProtection="1">
      <alignment horizontal="center" vertical="center"/>
    </xf>
    <xf numFmtId="180" fontId="5" fillId="3" borderId="18" xfId="1" applyNumberFormat="1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right"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textRotation="255"/>
    </xf>
    <xf numFmtId="0" fontId="5" fillId="0" borderId="29" xfId="0" applyFont="1" applyFill="1" applyBorder="1" applyAlignment="1" applyProtection="1">
      <alignment horizontal="center" vertical="center" textRotation="255"/>
    </xf>
    <xf numFmtId="0" fontId="5" fillId="0" borderId="12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49" fontId="5" fillId="4" borderId="4" xfId="0" applyNumberFormat="1" applyFont="1" applyFill="1" applyBorder="1" applyAlignment="1" applyProtection="1">
      <alignment horizontal="center" vertical="center"/>
    </xf>
    <xf numFmtId="49" fontId="5" fillId="4" borderId="11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textRotation="255"/>
    </xf>
    <xf numFmtId="0" fontId="23" fillId="0" borderId="0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distributed" vertical="center" wrapText="1" indent="3"/>
    </xf>
    <xf numFmtId="0" fontId="5" fillId="0" borderId="20" xfId="0" applyFont="1" applyFill="1" applyBorder="1" applyAlignment="1" applyProtection="1">
      <alignment horizontal="distributed" vertical="center" wrapText="1" indent="3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shrinkToFit="1"/>
    </xf>
    <xf numFmtId="0" fontId="5" fillId="4" borderId="11" xfId="0" applyFont="1" applyFill="1" applyBorder="1" applyAlignment="1" applyProtection="1">
      <alignment horizontal="center" vertical="center" shrinkToFit="1"/>
    </xf>
    <xf numFmtId="0" fontId="5" fillId="4" borderId="19" xfId="0" applyFont="1" applyFill="1" applyBorder="1" applyAlignment="1" applyProtection="1">
      <alignment horizontal="center" vertical="center" shrinkToFit="1"/>
    </xf>
    <xf numFmtId="0" fontId="5" fillId="4" borderId="12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1190625</xdr:colOff>
      <xdr:row>27</xdr:row>
      <xdr:rowOff>0</xdr:rowOff>
    </xdr:from>
    <xdr:to>
      <xdr:col>2</xdr:col>
      <xdr:colOff>781050</xdr:colOff>
      <xdr:row>27</xdr:row>
      <xdr:rowOff>0</xdr:rowOff>
    </xdr:to>
    <xdr:sp macro="" textlink="">
      <xdr:nvSpPr>
        <xdr:cNvPr id="12343" name="Line 1">
          <a:extLst>
            <a:ext uri="{FF2B5EF4-FFF2-40B4-BE49-F238E27FC236}">
              <a16:creationId xmlns:a16="http://schemas.microsoft.com/office/drawing/2014/main" id="{00000000-0008-0000-0000-000037300000}"/>
            </a:ext>
          </a:extLst>
        </xdr:cNvPr>
        <xdr:cNvSpPr>
          <a:spLocks noChangeShapeType="1"/>
        </xdr:cNvSpPr>
      </xdr:nvSpPr>
      <xdr:spPr bwMode="auto">
        <a:xfrm>
          <a:off x="1247775" y="5086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1133475</xdr:colOff>
      <xdr:row>23</xdr:row>
      <xdr:rowOff>0</xdr:rowOff>
    </xdr:from>
    <xdr:to>
      <xdr:col>2</xdr:col>
      <xdr:colOff>781050</xdr:colOff>
      <xdr:row>23</xdr:row>
      <xdr:rowOff>0</xdr:rowOff>
    </xdr:to>
    <xdr:sp macro="" textlink="">
      <xdr:nvSpPr>
        <xdr:cNvPr id="12290" name="Text Box 2">
          <a:extLst>
            <a:ext uri="{FF2B5EF4-FFF2-40B4-BE49-F238E27FC236}">
              <a16:creationId xmlns:a16="http://schemas.microsoft.com/office/drawing/2014/main" id="{00000000-0008-0000-0000-000002300000}"/>
            </a:ext>
          </a:extLst>
        </xdr:cNvPr>
        <xdr:cNvSpPr txBox="1">
          <a:spLocks noChangeArrowheads="1"/>
        </xdr:cNvSpPr>
      </xdr:nvSpPr>
      <xdr:spPr bwMode="auto">
        <a:xfrm>
          <a:off x="1162050" y="3771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4"/>
  <sheetViews>
    <sheetView showGridLines="0" showZeros="0" tabSelected="1" view="pageBreakPreview" zoomScaleNormal="100" zoomScaleSheetLayoutView="100" workbookViewId="0">
      <selection sqref="A1:L1"/>
    </sheetView>
  </sheetViews>
  <sheetFormatPr defaultColWidth="9" defaultRowHeight="13.2" x14ac:dyDescent="0.2"/>
  <cols>
    <col min="1" max="1" width="2.33203125" style="2" customWidth="1"/>
    <col min="2" max="2" width="3.77734375" style="2" customWidth="1"/>
    <col min="3" max="4" width="10.21875" style="2" customWidth="1"/>
    <col min="5" max="11" width="7.44140625" style="2" customWidth="1"/>
    <col min="12" max="12" width="3.44140625" style="2" customWidth="1"/>
    <col min="13" max="16384" width="9" style="2"/>
  </cols>
  <sheetData>
    <row r="1" spans="1:12" s="1" customFormat="1" ht="18" customHeight="1" x14ac:dyDescent="0.2">
      <c r="A1" s="261" t="s">
        <v>90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7.5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1" customFormat="1" ht="18" customHeight="1" x14ac:dyDescent="0.2">
      <c r="A3" s="119"/>
      <c r="B3" s="119" t="s">
        <v>128</v>
      </c>
      <c r="C3" s="119"/>
      <c r="D3" s="119"/>
      <c r="E3" s="119"/>
      <c r="F3" s="119"/>
      <c r="G3" s="119"/>
      <c r="H3" s="119"/>
      <c r="I3" s="119"/>
      <c r="J3" s="165"/>
      <c r="K3" s="166"/>
      <c r="L3" s="119"/>
    </row>
    <row r="4" spans="1:12" ht="7.5" customHeight="1" x14ac:dyDescent="0.2">
      <c r="A4" s="118"/>
      <c r="B4" s="120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s="3" customFormat="1" ht="18" customHeight="1" thickBot="1" x14ac:dyDescent="0.25">
      <c r="A5" s="121"/>
      <c r="B5" s="122" t="s">
        <v>54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1:12" s="4" customFormat="1" ht="26.25" customHeight="1" x14ac:dyDescent="0.2">
      <c r="A6" s="125"/>
      <c r="B6" s="64"/>
      <c r="C6" s="264" t="s">
        <v>124</v>
      </c>
      <c r="D6" s="265"/>
      <c r="E6" s="126" t="s">
        <v>0</v>
      </c>
      <c r="F6" s="126" t="s">
        <v>1</v>
      </c>
      <c r="G6" s="127" t="s">
        <v>2</v>
      </c>
      <c r="H6" s="126" t="s">
        <v>3</v>
      </c>
      <c r="I6" s="126" t="s">
        <v>4</v>
      </c>
      <c r="J6" s="128" t="s">
        <v>5</v>
      </c>
      <c r="K6" s="129" t="s">
        <v>6</v>
      </c>
      <c r="L6" s="130"/>
    </row>
    <row r="7" spans="1:12" s="4" customFormat="1" ht="27" customHeight="1" thickBot="1" x14ac:dyDescent="0.25">
      <c r="A7" s="125"/>
      <c r="B7" s="131"/>
      <c r="C7" s="246" t="s">
        <v>83</v>
      </c>
      <c r="D7" s="248"/>
      <c r="E7" s="132"/>
      <c r="F7" s="132"/>
      <c r="G7" s="133"/>
      <c r="H7" s="132"/>
      <c r="I7" s="132"/>
      <c r="J7" s="133"/>
      <c r="K7" s="134">
        <f>SUM(E7:J7)</f>
        <v>0</v>
      </c>
      <c r="L7" s="130"/>
    </row>
    <row r="8" spans="1:12" s="3" customFormat="1" ht="18.75" customHeight="1" thickBot="1" x14ac:dyDescent="0.25">
      <c r="A8" s="121"/>
      <c r="B8" s="124" t="s">
        <v>7</v>
      </c>
      <c r="C8" s="135"/>
      <c r="D8" s="135"/>
      <c r="E8" s="135"/>
      <c r="F8" s="135"/>
      <c r="G8" s="135"/>
      <c r="H8" s="135"/>
      <c r="I8" s="135"/>
      <c r="J8" s="135"/>
      <c r="K8" s="135"/>
      <c r="L8" s="136"/>
    </row>
    <row r="9" spans="1:12" s="4" customFormat="1" ht="26.25" customHeight="1" x14ac:dyDescent="0.2">
      <c r="A9" s="125"/>
      <c r="B9" s="124"/>
      <c r="C9" s="264" t="s">
        <v>124</v>
      </c>
      <c r="D9" s="265"/>
      <c r="E9" s="126" t="s">
        <v>0</v>
      </c>
      <c r="F9" s="126" t="s">
        <v>1</v>
      </c>
      <c r="G9" s="127" t="s">
        <v>2</v>
      </c>
      <c r="H9" s="126" t="s">
        <v>3</v>
      </c>
      <c r="I9" s="126" t="s">
        <v>4</v>
      </c>
      <c r="J9" s="128" t="s">
        <v>5</v>
      </c>
      <c r="K9" s="129" t="s">
        <v>6</v>
      </c>
      <c r="L9" s="130"/>
    </row>
    <row r="10" spans="1:12" s="4" customFormat="1" ht="27" customHeight="1" thickBot="1" x14ac:dyDescent="0.25">
      <c r="A10" s="125"/>
      <c r="B10" s="124"/>
      <c r="C10" s="272" t="s">
        <v>84</v>
      </c>
      <c r="D10" s="273"/>
      <c r="E10" s="137"/>
      <c r="F10" s="137"/>
      <c r="G10" s="138"/>
      <c r="H10" s="139"/>
      <c r="I10" s="139"/>
      <c r="J10" s="140"/>
      <c r="K10" s="141">
        <f>SUM(H10:J10)</f>
        <v>0</v>
      </c>
      <c r="L10" s="130"/>
    </row>
    <row r="11" spans="1:12" s="4" customFormat="1" ht="24.75" customHeight="1" thickBot="1" x14ac:dyDescent="0.25">
      <c r="A11" s="125"/>
      <c r="B11" s="269" t="s">
        <v>21</v>
      </c>
      <c r="C11" s="270"/>
      <c r="D11" s="271"/>
      <c r="E11" s="142">
        <f>E7</f>
        <v>0</v>
      </c>
      <c r="F11" s="143">
        <f>F7</f>
        <v>0</v>
      </c>
      <c r="G11" s="143">
        <f>G7</f>
        <v>0</v>
      </c>
      <c r="H11" s="143">
        <f>H7+H10</f>
        <v>0</v>
      </c>
      <c r="I11" s="143">
        <f>I7+I10</f>
        <v>0</v>
      </c>
      <c r="J11" s="144">
        <f>J7+J10</f>
        <v>0</v>
      </c>
      <c r="K11" s="145">
        <f>SUM(E11:J11)</f>
        <v>0</v>
      </c>
      <c r="L11" s="130"/>
    </row>
    <row r="12" spans="1:12" ht="18" customHeight="1" x14ac:dyDescent="0.2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1:12" s="1" customFormat="1" ht="18" customHeight="1" x14ac:dyDescent="0.2">
      <c r="A13" s="119"/>
      <c r="B13" s="199" t="s">
        <v>135</v>
      </c>
      <c r="C13" s="190"/>
      <c r="D13" s="191"/>
      <c r="E13" s="191"/>
      <c r="F13" s="191"/>
      <c r="G13" s="191"/>
      <c r="H13" s="191"/>
      <c r="I13" s="191"/>
      <c r="J13" s="200" t="s">
        <v>127</v>
      </c>
      <c r="K13" s="234" t="s">
        <v>155</v>
      </c>
      <c r="L13" s="119"/>
    </row>
    <row r="14" spans="1:12" s="1" customFormat="1" ht="18" customHeight="1" x14ac:dyDescent="0.2">
      <c r="A14" s="119"/>
      <c r="B14" s="199" t="s">
        <v>129</v>
      </c>
      <c r="C14" s="190"/>
      <c r="D14" s="191"/>
      <c r="E14" s="191"/>
      <c r="F14" s="191"/>
      <c r="G14" s="191"/>
      <c r="H14" s="191"/>
      <c r="I14" s="191"/>
      <c r="J14" s="192"/>
      <c r="K14" s="192"/>
      <c r="L14" s="119"/>
    </row>
    <row r="15" spans="1:12" ht="7.5" customHeight="1" x14ac:dyDescent="0.2">
      <c r="A15" s="118"/>
      <c r="B15" s="193"/>
      <c r="C15" s="194"/>
      <c r="D15" s="194"/>
      <c r="E15" s="194"/>
      <c r="F15" s="194"/>
      <c r="G15" s="194"/>
      <c r="H15" s="194"/>
      <c r="I15" s="194"/>
      <c r="J15" s="194"/>
      <c r="K15" s="194"/>
      <c r="L15" s="118"/>
    </row>
    <row r="16" spans="1:12" s="3" customFormat="1" ht="18" customHeight="1" thickBot="1" x14ac:dyDescent="0.25">
      <c r="A16" s="121"/>
      <c r="B16" s="201" t="s">
        <v>54</v>
      </c>
      <c r="C16" s="202"/>
      <c r="D16" s="202"/>
      <c r="E16" s="202"/>
      <c r="F16" s="202"/>
      <c r="G16" s="202"/>
      <c r="H16" s="202"/>
      <c r="I16" s="202"/>
      <c r="J16" s="202"/>
      <c r="K16" s="202"/>
      <c r="L16" s="124"/>
    </row>
    <row r="17" spans="1:12" s="4" customFormat="1" ht="26.25" customHeight="1" x14ac:dyDescent="0.2">
      <c r="A17" s="125"/>
      <c r="B17" s="203"/>
      <c r="C17" s="280" t="s">
        <v>124</v>
      </c>
      <c r="D17" s="281"/>
      <c r="E17" s="204" t="s">
        <v>0</v>
      </c>
      <c r="F17" s="204" t="s">
        <v>1</v>
      </c>
      <c r="G17" s="205" t="s">
        <v>2</v>
      </c>
      <c r="H17" s="204" t="s">
        <v>3</v>
      </c>
      <c r="I17" s="204" t="s">
        <v>4</v>
      </c>
      <c r="J17" s="206" t="s">
        <v>5</v>
      </c>
      <c r="K17" s="207" t="s">
        <v>6</v>
      </c>
      <c r="L17" s="130"/>
    </row>
    <row r="18" spans="1:12" s="4" customFormat="1" ht="27" customHeight="1" thickBot="1" x14ac:dyDescent="0.25">
      <c r="A18" s="125"/>
      <c r="B18" s="195"/>
      <c r="C18" s="274" t="s">
        <v>83</v>
      </c>
      <c r="D18" s="276"/>
      <c r="E18" s="196"/>
      <c r="F18" s="196"/>
      <c r="G18" s="197"/>
      <c r="H18" s="196"/>
      <c r="I18" s="196"/>
      <c r="J18" s="197"/>
      <c r="K18" s="198">
        <f>SUM(E18:J18)</f>
        <v>0</v>
      </c>
      <c r="L18" s="130"/>
    </row>
    <row r="19" spans="1:12" s="3" customFormat="1" ht="18.75" customHeight="1" thickBot="1" x14ac:dyDescent="0.25">
      <c r="A19" s="121"/>
      <c r="B19" s="209" t="s">
        <v>7</v>
      </c>
      <c r="C19" s="208"/>
      <c r="D19" s="208"/>
      <c r="E19" s="208"/>
      <c r="F19" s="208"/>
      <c r="G19" s="208"/>
      <c r="H19" s="208"/>
      <c r="I19" s="208"/>
      <c r="J19" s="208"/>
      <c r="K19" s="208"/>
      <c r="L19" s="136"/>
    </row>
    <row r="20" spans="1:12" s="4" customFormat="1" ht="26.25" customHeight="1" x14ac:dyDescent="0.2">
      <c r="A20" s="125"/>
      <c r="B20" s="209"/>
      <c r="C20" s="280" t="s">
        <v>124</v>
      </c>
      <c r="D20" s="281"/>
      <c r="E20" s="204" t="s">
        <v>0</v>
      </c>
      <c r="F20" s="204" t="s">
        <v>1</v>
      </c>
      <c r="G20" s="205" t="s">
        <v>2</v>
      </c>
      <c r="H20" s="204" t="s">
        <v>3</v>
      </c>
      <c r="I20" s="204" t="s">
        <v>4</v>
      </c>
      <c r="J20" s="206" t="s">
        <v>5</v>
      </c>
      <c r="K20" s="207" t="s">
        <v>6</v>
      </c>
      <c r="L20" s="130"/>
    </row>
    <row r="21" spans="1:12" s="4" customFormat="1" ht="27" customHeight="1" thickBot="1" x14ac:dyDescent="0.25">
      <c r="A21" s="125"/>
      <c r="B21" s="209"/>
      <c r="C21" s="237" t="s">
        <v>84</v>
      </c>
      <c r="D21" s="238"/>
      <c r="E21" s="210"/>
      <c r="F21" s="210"/>
      <c r="G21" s="211"/>
      <c r="H21" s="212"/>
      <c r="I21" s="212"/>
      <c r="J21" s="213"/>
      <c r="K21" s="214">
        <f>SUM(H21:J21)</f>
        <v>0</v>
      </c>
      <c r="L21" s="130"/>
    </row>
    <row r="22" spans="1:12" s="4" customFormat="1" ht="24.75" customHeight="1" thickBot="1" x14ac:dyDescent="0.25">
      <c r="A22" s="125"/>
      <c r="B22" s="239" t="s">
        <v>21</v>
      </c>
      <c r="C22" s="240"/>
      <c r="D22" s="241"/>
      <c r="E22" s="215">
        <f>E18</f>
        <v>0</v>
      </c>
      <c r="F22" s="216">
        <f>F18</f>
        <v>0</v>
      </c>
      <c r="G22" s="216">
        <f>G18</f>
        <v>0</v>
      </c>
      <c r="H22" s="216">
        <f>H18+H21</f>
        <v>0</v>
      </c>
      <c r="I22" s="216">
        <f>I18+I21</f>
        <v>0</v>
      </c>
      <c r="J22" s="217">
        <f>J18+J21</f>
        <v>0</v>
      </c>
      <c r="K22" s="218">
        <f>SUM(E22:J22)</f>
        <v>0</v>
      </c>
      <c r="L22" s="130"/>
    </row>
    <row r="23" spans="1:12" ht="18" customHeight="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  <row r="24" spans="1:12" s="1" customFormat="1" ht="18" customHeight="1" x14ac:dyDescent="0.2">
      <c r="A24" s="119"/>
      <c r="B24" s="119" t="s">
        <v>8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1:12" ht="7.5" customHeight="1" thickBot="1" x14ac:dyDescent="0.25">
      <c r="A25" s="118"/>
      <c r="B25" s="120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6" spans="1:12" s="3" customFormat="1" ht="29.25" customHeight="1" x14ac:dyDescent="0.2">
      <c r="A26" s="121"/>
      <c r="B26" s="266"/>
      <c r="C26" s="267"/>
      <c r="D26" s="268"/>
      <c r="E26" s="204" t="s">
        <v>3</v>
      </c>
      <c r="F26" s="204" t="s">
        <v>4</v>
      </c>
      <c r="G26" s="206" t="s">
        <v>5</v>
      </c>
      <c r="H26" s="219" t="s">
        <v>31</v>
      </c>
      <c r="I26" s="220"/>
      <c r="J26" s="244" t="s">
        <v>136</v>
      </c>
      <c r="K26" s="245"/>
      <c r="L26" s="221"/>
    </row>
    <row r="27" spans="1:12" s="3" customFormat="1" ht="23.25" customHeight="1" thickBot="1" x14ac:dyDescent="0.25">
      <c r="A27" s="121"/>
      <c r="B27" s="274" t="s">
        <v>36</v>
      </c>
      <c r="C27" s="275"/>
      <c r="D27" s="276"/>
      <c r="E27" s="222">
        <f t="shared" ref="E27:G27" si="0">ROUNDUP(H11/35,0)</f>
        <v>0</v>
      </c>
      <c r="F27" s="222">
        <f t="shared" si="0"/>
        <v>0</v>
      </c>
      <c r="G27" s="222">
        <f t="shared" si="0"/>
        <v>0</v>
      </c>
      <c r="H27" s="198">
        <f>SUM(E27:G27)</f>
        <v>0</v>
      </c>
      <c r="I27" s="220"/>
      <c r="J27" s="282"/>
      <c r="K27" s="283"/>
      <c r="L27" s="223"/>
    </row>
    <row r="28" spans="1:12" s="5" customFormat="1" ht="18" customHeight="1" x14ac:dyDescent="0.2">
      <c r="B28" s="258" t="s">
        <v>144</v>
      </c>
      <c r="C28" s="258"/>
      <c r="D28" s="258"/>
      <c r="E28" s="258"/>
      <c r="F28" s="258"/>
      <c r="G28" s="258"/>
      <c r="H28" s="258"/>
      <c r="I28" s="258"/>
      <c r="J28" s="258"/>
      <c r="K28" s="258"/>
      <c r="L28" s="258"/>
    </row>
    <row r="29" spans="1:12" s="6" customFormat="1" ht="40.799999999999997" customHeight="1" x14ac:dyDescent="0.2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</row>
    <row r="30" spans="1:12" ht="17.25" customHeight="1" x14ac:dyDescent="0.2">
      <c r="A30" s="118"/>
      <c r="B30" s="146" t="s">
        <v>133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1:12" ht="7.5" customHeight="1" thickBot="1" x14ac:dyDescent="0.25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</row>
    <row r="32" spans="1:12" s="3" customFormat="1" ht="42.75" customHeight="1" x14ac:dyDescent="0.2">
      <c r="A32" s="121"/>
      <c r="B32" s="246" t="s">
        <v>22</v>
      </c>
      <c r="C32" s="247"/>
      <c r="D32" s="248"/>
      <c r="E32" s="249" t="s">
        <v>137</v>
      </c>
      <c r="F32" s="250"/>
      <c r="G32" s="251"/>
      <c r="H32" s="129" t="s">
        <v>15</v>
      </c>
      <c r="I32" s="121"/>
      <c r="J32" s="259" t="s">
        <v>134</v>
      </c>
      <c r="K32" s="260"/>
      <c r="L32" s="188"/>
    </row>
    <row r="33" spans="1:12" s="3" customFormat="1" ht="35.25" customHeight="1" thickBot="1" x14ac:dyDescent="0.25">
      <c r="A33" s="121"/>
      <c r="B33" s="252"/>
      <c r="C33" s="253"/>
      <c r="D33" s="254"/>
      <c r="E33" s="255">
        <f>J27</f>
        <v>0</v>
      </c>
      <c r="F33" s="256"/>
      <c r="G33" s="257"/>
      <c r="H33" s="134">
        <f>B33+E33</f>
        <v>0</v>
      </c>
      <c r="I33" s="148" t="s">
        <v>37</v>
      </c>
      <c r="J33" s="252"/>
      <c r="K33" s="254"/>
      <c r="L33" s="189"/>
    </row>
    <row r="34" spans="1:12" ht="6" customHeight="1" x14ac:dyDescent="0.2">
      <c r="A34" s="118"/>
      <c r="B34" s="118"/>
      <c r="C34" s="149"/>
      <c r="D34" s="149"/>
      <c r="E34" s="118"/>
      <c r="F34" s="118"/>
      <c r="G34" s="118"/>
      <c r="H34" s="118"/>
      <c r="I34" s="118"/>
      <c r="J34" s="118"/>
      <c r="K34" s="118"/>
      <c r="L34" s="118"/>
    </row>
    <row r="35" spans="1:12" ht="16.5" customHeight="1" x14ac:dyDescent="0.2">
      <c r="A35" s="118"/>
      <c r="B35" s="258" t="s">
        <v>145</v>
      </c>
      <c r="C35" s="258"/>
      <c r="D35" s="258"/>
      <c r="E35" s="258"/>
      <c r="F35" s="258"/>
      <c r="G35" s="258"/>
      <c r="H35" s="258"/>
      <c r="I35" s="258"/>
      <c r="J35" s="258"/>
      <c r="K35" s="258"/>
      <c r="L35" s="258"/>
    </row>
    <row r="36" spans="1:12" s="7" customFormat="1" ht="27" customHeight="1" x14ac:dyDescent="0.2">
      <c r="A36" s="150"/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</row>
    <row r="37" spans="1:12" ht="17.25" customHeight="1" x14ac:dyDescent="0.2">
      <c r="A37" s="118"/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</row>
    <row r="38" spans="1:12" ht="7.5" customHeight="1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  <row r="39" spans="1:12" s="3" customFormat="1" ht="42.75" customHeight="1" x14ac:dyDescent="0.2">
      <c r="A39" s="121"/>
      <c r="B39" s="277"/>
      <c r="C39" s="277"/>
      <c r="D39" s="277"/>
      <c r="E39" s="262"/>
      <c r="F39" s="263"/>
      <c r="G39" s="263"/>
      <c r="H39" s="180"/>
      <c r="I39" s="179"/>
      <c r="J39" s="278"/>
      <c r="K39" s="279"/>
      <c r="L39" s="135"/>
    </row>
    <row r="40" spans="1:12" s="3" customFormat="1" ht="35.25" customHeight="1" x14ac:dyDescent="0.2">
      <c r="A40" s="121"/>
      <c r="B40" s="242"/>
      <c r="C40" s="242"/>
      <c r="D40" s="242"/>
      <c r="E40" s="243"/>
      <c r="F40" s="243"/>
      <c r="G40" s="243"/>
      <c r="H40" s="181"/>
      <c r="I40" s="180"/>
      <c r="J40" s="242"/>
      <c r="K40" s="242"/>
      <c r="L40" s="178"/>
    </row>
    <row r="41" spans="1:12" ht="6" customHeight="1" x14ac:dyDescent="0.2">
      <c r="A41" s="118"/>
      <c r="B41" s="118"/>
      <c r="C41" s="149"/>
      <c r="D41" s="149"/>
      <c r="E41" s="118"/>
      <c r="F41" s="118"/>
      <c r="G41" s="118"/>
      <c r="H41" s="118"/>
      <c r="I41" s="118"/>
      <c r="J41" s="118"/>
      <c r="K41" s="118"/>
      <c r="L41" s="118"/>
    </row>
    <row r="42" spans="1:12" ht="16.5" customHeight="1" x14ac:dyDescent="0.2">
      <c r="A42" s="118"/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</row>
    <row r="43" spans="1:12" s="7" customFormat="1" ht="81.599999999999994" customHeight="1" x14ac:dyDescent="0.2">
      <c r="A43" s="150"/>
      <c r="B43" s="235"/>
      <c r="C43" s="235"/>
      <c r="D43" s="235"/>
      <c r="E43" s="235"/>
      <c r="F43" s="236"/>
      <c r="G43" s="235"/>
      <c r="H43" s="235"/>
      <c r="I43" s="235"/>
      <c r="J43" s="235"/>
      <c r="K43" s="235"/>
      <c r="L43" s="235"/>
    </row>
    <row r="44" spans="1:12" ht="16.8" customHeight="1" x14ac:dyDescent="0.2"/>
  </sheetData>
  <mergeCells count="30">
    <mergeCell ref="A1:L1"/>
    <mergeCell ref="E39:G39"/>
    <mergeCell ref="C6:D6"/>
    <mergeCell ref="C9:D9"/>
    <mergeCell ref="B26:D26"/>
    <mergeCell ref="B11:D11"/>
    <mergeCell ref="C10:D10"/>
    <mergeCell ref="C7:D7"/>
    <mergeCell ref="B27:D27"/>
    <mergeCell ref="B39:D39"/>
    <mergeCell ref="J39:K39"/>
    <mergeCell ref="C17:D17"/>
    <mergeCell ref="C18:D18"/>
    <mergeCell ref="C20:D20"/>
    <mergeCell ref="J27:K27"/>
    <mergeCell ref="B28:L29"/>
    <mergeCell ref="B42:L43"/>
    <mergeCell ref="C21:D21"/>
    <mergeCell ref="B22:D22"/>
    <mergeCell ref="J40:K40"/>
    <mergeCell ref="E40:G40"/>
    <mergeCell ref="B40:D40"/>
    <mergeCell ref="J26:K26"/>
    <mergeCell ref="B32:D32"/>
    <mergeCell ref="E32:G32"/>
    <mergeCell ref="B33:D33"/>
    <mergeCell ref="E33:G33"/>
    <mergeCell ref="B35:L36"/>
    <mergeCell ref="J32:K32"/>
    <mergeCell ref="J33:K33"/>
  </mergeCells>
  <phoneticPr fontId="1"/>
  <dataValidations count="1">
    <dataValidation type="list" allowBlank="1" showInputMessage="1" showErrorMessage="1" sqref="K13:K14">
      <formula1>"有,無"</formula1>
    </dataValidation>
  </dataValidations>
  <pageMargins left="0.78740157480314965" right="0.78740157480314965" top="0.78740157480314965" bottom="0.78740157480314965" header="0.43307086614173229" footer="0.39370078740157483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showZeros="0" view="pageBreakPreview" zoomScaleNormal="100" zoomScaleSheetLayoutView="100" workbookViewId="0">
      <selection activeCell="D33" sqref="D33"/>
    </sheetView>
  </sheetViews>
  <sheetFormatPr defaultColWidth="9" defaultRowHeight="12" x14ac:dyDescent="0.2"/>
  <cols>
    <col min="1" max="1" width="2.6640625" style="8" customWidth="1"/>
    <col min="2" max="2" width="14.6640625" style="8" customWidth="1"/>
    <col min="3" max="3" width="2.6640625" style="8" customWidth="1"/>
    <col min="4" max="4" width="22.6640625" style="8" customWidth="1"/>
    <col min="5" max="5" width="2.44140625" style="8" customWidth="1"/>
    <col min="6" max="6" width="6.6640625" style="4" customWidth="1"/>
    <col min="7" max="7" width="5.6640625" style="8" customWidth="1"/>
    <col min="8" max="8" width="7.6640625" style="4" customWidth="1"/>
    <col min="9" max="9" width="5.6640625" style="8" customWidth="1"/>
    <col min="10" max="10" width="3.6640625" style="8" customWidth="1"/>
    <col min="11" max="11" width="2.6640625" style="8" customWidth="1"/>
    <col min="12" max="12" width="8.109375" style="4" customWidth="1"/>
    <col min="13" max="13" width="2.6640625" style="8" customWidth="1"/>
    <col min="14" max="14" width="0.6640625" style="8" customWidth="1"/>
    <col min="15" max="18" width="9" style="8"/>
    <col min="19" max="16384" width="9" style="4"/>
  </cols>
  <sheetData>
    <row r="1" spans="1:13" ht="18" customHeight="1" x14ac:dyDescent="0.2">
      <c r="A1" s="311" t="s">
        <v>35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ht="7.5" customHeight="1" x14ac:dyDescent="0.2">
      <c r="F2" s="8"/>
      <c r="H2" s="8"/>
      <c r="L2" s="8"/>
    </row>
    <row r="3" spans="1:13" ht="18" customHeight="1" x14ac:dyDescent="0.2">
      <c r="B3" s="311" t="s">
        <v>123</v>
      </c>
      <c r="C3" s="311"/>
      <c r="D3" s="311"/>
      <c r="E3" s="311"/>
      <c r="F3" s="311"/>
      <c r="G3" s="311"/>
      <c r="H3" s="311"/>
      <c r="I3" s="311"/>
      <c r="J3" s="320"/>
      <c r="K3" s="320"/>
      <c r="L3" s="320"/>
      <c r="M3" s="320"/>
    </row>
    <row r="4" spans="1:13" ht="7.5" customHeight="1" x14ac:dyDescent="0.2">
      <c r="F4" s="8"/>
      <c r="H4" s="8"/>
      <c r="L4" s="8"/>
    </row>
    <row r="5" spans="1:13" ht="17.25" customHeight="1" x14ac:dyDescent="0.2">
      <c r="B5" s="99"/>
      <c r="C5" s="318" t="s">
        <v>19</v>
      </c>
      <c r="D5" s="319"/>
      <c r="E5" s="319"/>
      <c r="F5" s="319"/>
      <c r="G5" s="319"/>
      <c r="H5" s="319"/>
      <c r="I5" s="319"/>
      <c r="J5" s="319"/>
      <c r="K5" s="312"/>
      <c r="L5" s="321" t="s">
        <v>10</v>
      </c>
      <c r="M5" s="322"/>
    </row>
    <row r="6" spans="1:13" ht="17.25" customHeight="1" x14ac:dyDescent="0.2">
      <c r="B6" s="297" t="s">
        <v>12</v>
      </c>
      <c r="C6" s="303" t="s">
        <v>48</v>
      </c>
      <c r="D6" s="304"/>
      <c r="E6" s="304"/>
      <c r="F6" s="100">
        <f>第１片!E11</f>
        <v>0</v>
      </c>
      <c r="G6" s="77" t="s">
        <v>17</v>
      </c>
      <c r="H6" s="101">
        <f>F6*3.3</f>
        <v>0</v>
      </c>
      <c r="I6" s="77" t="s">
        <v>30</v>
      </c>
      <c r="J6" s="77"/>
      <c r="K6" s="58"/>
      <c r="L6" s="284"/>
      <c r="M6" s="312" t="s">
        <v>30</v>
      </c>
    </row>
    <row r="7" spans="1:13" ht="17.25" customHeight="1" x14ac:dyDescent="0.2">
      <c r="B7" s="315"/>
      <c r="C7" s="309" t="s">
        <v>49</v>
      </c>
      <c r="D7" s="310"/>
      <c r="E7" s="310"/>
      <c r="F7" s="102">
        <f>第１片!F11</f>
        <v>0</v>
      </c>
      <c r="G7" s="9" t="s">
        <v>17</v>
      </c>
      <c r="H7" s="103">
        <f>F7*3.3</f>
        <v>0</v>
      </c>
      <c r="I7" s="9" t="s">
        <v>30</v>
      </c>
      <c r="J7" s="9"/>
      <c r="K7" s="55"/>
      <c r="L7" s="292"/>
      <c r="M7" s="313"/>
    </row>
    <row r="8" spans="1:13" ht="17.25" customHeight="1" x14ac:dyDescent="0.2">
      <c r="B8" s="298"/>
      <c r="C8" s="316" t="s">
        <v>15</v>
      </c>
      <c r="D8" s="317"/>
      <c r="E8" s="317"/>
      <c r="F8" s="317"/>
      <c r="G8" s="317"/>
      <c r="H8" s="104">
        <f>H6+H7</f>
        <v>0</v>
      </c>
      <c r="I8" s="105" t="s">
        <v>18</v>
      </c>
      <c r="J8" s="105"/>
      <c r="K8" s="106"/>
      <c r="L8" s="285"/>
      <c r="M8" s="314"/>
    </row>
    <row r="9" spans="1:13" ht="17.25" customHeight="1" x14ac:dyDescent="0.2">
      <c r="B9" s="297" t="s">
        <v>13</v>
      </c>
      <c r="C9" s="303" t="s">
        <v>50</v>
      </c>
      <c r="D9" s="304"/>
      <c r="E9" s="304"/>
      <c r="F9" s="299">
        <f>SUM(第１片!G11:J11)</f>
        <v>0</v>
      </c>
      <c r="G9" s="301" t="s">
        <v>17</v>
      </c>
      <c r="H9" s="287">
        <f>F9*1.98</f>
        <v>0</v>
      </c>
      <c r="I9" s="289" t="s">
        <v>30</v>
      </c>
      <c r="J9" s="107"/>
      <c r="K9" s="107"/>
      <c r="L9" s="291"/>
      <c r="M9" s="293" t="s">
        <v>30</v>
      </c>
    </row>
    <row r="10" spans="1:13" ht="17.25" customHeight="1" x14ac:dyDescent="0.2">
      <c r="B10" s="298"/>
      <c r="C10" s="309"/>
      <c r="D10" s="310"/>
      <c r="E10" s="310"/>
      <c r="F10" s="300"/>
      <c r="G10" s="302"/>
      <c r="H10" s="288"/>
      <c r="I10" s="290"/>
      <c r="J10" s="108"/>
      <c r="K10" s="109"/>
      <c r="L10" s="292"/>
      <c r="M10" s="294"/>
    </row>
    <row r="11" spans="1:13" ht="17.25" customHeight="1" x14ac:dyDescent="0.2">
      <c r="B11" s="297" t="s">
        <v>20</v>
      </c>
      <c r="C11" s="303" t="s">
        <v>51</v>
      </c>
      <c r="D11" s="304"/>
      <c r="E11" s="304"/>
      <c r="F11" s="299">
        <f>SUM(第１片!G11:J11)</f>
        <v>0</v>
      </c>
      <c r="G11" s="301" t="s">
        <v>17</v>
      </c>
      <c r="H11" s="287">
        <f>F11*3.3</f>
        <v>0</v>
      </c>
      <c r="I11" s="289" t="s">
        <v>30</v>
      </c>
      <c r="J11" s="110"/>
      <c r="K11" s="111"/>
      <c r="L11" s="284"/>
      <c r="M11" s="286" t="s">
        <v>30</v>
      </c>
    </row>
    <row r="12" spans="1:13" ht="17.25" customHeight="1" x14ac:dyDescent="0.2">
      <c r="B12" s="298"/>
      <c r="C12" s="305"/>
      <c r="D12" s="306"/>
      <c r="E12" s="306"/>
      <c r="F12" s="307"/>
      <c r="G12" s="308"/>
      <c r="H12" s="295"/>
      <c r="I12" s="296"/>
      <c r="J12" s="112"/>
      <c r="K12" s="113"/>
      <c r="L12" s="285"/>
      <c r="M12" s="286"/>
    </row>
    <row r="13" spans="1:13" ht="18" customHeight="1" x14ac:dyDescent="0.2">
      <c r="F13" s="8"/>
      <c r="H13" s="8"/>
      <c r="L13" s="8"/>
    </row>
    <row r="14" spans="1:13" ht="17.25" customHeight="1" x14ac:dyDescent="0.2">
      <c r="A14" s="114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</row>
    <row r="15" spans="1:13" s="116" customFormat="1" ht="16.5" customHeight="1" x14ac:dyDescent="0.2"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ht="2.25" customHeight="1" x14ac:dyDescent="0.2">
      <c r="F16" s="8"/>
      <c r="H16" s="8"/>
      <c r="L16" s="8"/>
    </row>
    <row r="17" s="8" customFormat="1" x14ac:dyDescent="0.2"/>
    <row r="18" s="8" customFormat="1" x14ac:dyDescent="0.2"/>
    <row r="19" s="8" customFormat="1" x14ac:dyDescent="0.2"/>
    <row r="20" s="8" customFormat="1" x14ac:dyDescent="0.2"/>
    <row r="21" s="8" customFormat="1" x14ac:dyDescent="0.2"/>
    <row r="22" s="8" customFormat="1" x14ac:dyDescent="0.2"/>
  </sheetData>
  <mergeCells count="27">
    <mergeCell ref="A1:M1"/>
    <mergeCell ref="M6:M8"/>
    <mergeCell ref="B6:B8"/>
    <mergeCell ref="C6:E6"/>
    <mergeCell ref="C7:E7"/>
    <mergeCell ref="C8:G8"/>
    <mergeCell ref="C5:K5"/>
    <mergeCell ref="B3:I3"/>
    <mergeCell ref="J3:M3"/>
    <mergeCell ref="L5:M5"/>
    <mergeCell ref="L6:L8"/>
    <mergeCell ref="B9:B10"/>
    <mergeCell ref="F9:F10"/>
    <mergeCell ref="G9:G10"/>
    <mergeCell ref="B11:B12"/>
    <mergeCell ref="C11:E12"/>
    <mergeCell ref="F11:F12"/>
    <mergeCell ref="G11:G12"/>
    <mergeCell ref="C9:E10"/>
    <mergeCell ref="L11:L12"/>
    <mergeCell ref="M11:M12"/>
    <mergeCell ref="H9:H10"/>
    <mergeCell ref="I9:I10"/>
    <mergeCell ref="L9:L10"/>
    <mergeCell ref="M9:M10"/>
    <mergeCell ref="H11:H12"/>
    <mergeCell ref="I11:I12"/>
  </mergeCells>
  <phoneticPr fontId="1"/>
  <pageMargins left="0.78740157480314965" right="0.78740157480314965" top="0.59055118110236227" bottom="0.39370078740157483" header="0.51181102362204722" footer="0.35433070866141736"/>
  <pageSetup paperSize="9" scale="9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52"/>
  <sheetViews>
    <sheetView showGridLines="0" showZeros="0" view="pageBreakPreview" zoomScaleNormal="100" zoomScaleSheetLayoutView="100" workbookViewId="0">
      <selection activeCell="N14" sqref="N14"/>
    </sheetView>
  </sheetViews>
  <sheetFormatPr defaultColWidth="9" defaultRowHeight="12" x14ac:dyDescent="0.2"/>
  <cols>
    <col min="1" max="1" width="2.6640625" style="8" customWidth="1"/>
    <col min="2" max="2" width="6.44140625" style="8" customWidth="1"/>
    <col min="3" max="3" width="6.6640625" style="8" customWidth="1"/>
    <col min="4" max="4" width="7.77734375" style="8" customWidth="1"/>
    <col min="5" max="5" width="2.33203125" style="8" customWidth="1"/>
    <col min="6" max="6" width="5.6640625" style="10" customWidth="1"/>
    <col min="7" max="7" width="2.109375" style="10" customWidth="1"/>
    <col min="8" max="8" width="1.6640625" style="8" customWidth="1"/>
    <col min="9" max="9" width="3.6640625" style="8" customWidth="1"/>
    <col min="10" max="10" width="3.109375" style="8" customWidth="1"/>
    <col min="11" max="11" width="1.6640625" style="8" customWidth="1"/>
    <col min="12" max="12" width="1.88671875" style="10" customWidth="1"/>
    <col min="13" max="13" width="3" style="10" customWidth="1"/>
    <col min="14" max="14" width="6.88671875" style="10" customWidth="1"/>
    <col min="15" max="15" width="2.77734375" style="10" customWidth="1"/>
    <col min="16" max="17" width="1.6640625" style="11" customWidth="1"/>
    <col min="18" max="18" width="2.21875" style="11" customWidth="1"/>
    <col min="19" max="19" width="8.77734375" style="11" customWidth="1"/>
    <col min="20" max="20" width="2.6640625" style="11" customWidth="1"/>
    <col min="21" max="21" width="4.44140625" style="8" customWidth="1"/>
    <col min="22" max="22" width="11.33203125" style="8" customWidth="1"/>
    <col min="23" max="23" width="5.6640625" style="8" customWidth="1"/>
    <col min="24" max="24" width="7.6640625" style="10" customWidth="1"/>
    <col min="25" max="25" width="1.6640625" style="8" customWidth="1"/>
    <col min="26" max="26" width="9" style="8"/>
    <col min="27" max="27" width="0.44140625" style="8" customWidth="1"/>
    <col min="28" max="16384" width="9" style="8"/>
  </cols>
  <sheetData>
    <row r="1" spans="1:25" ht="18" customHeight="1" x14ac:dyDescent="0.2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7.5" customHeight="1" x14ac:dyDescent="0.2"/>
    <row r="3" spans="1:25" ht="18" customHeight="1" x14ac:dyDescent="0.2">
      <c r="B3" s="12" t="s">
        <v>107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308"/>
      <c r="U3" s="308"/>
      <c r="V3" s="308"/>
      <c r="W3" s="308"/>
      <c r="X3" s="12"/>
      <c r="Y3" s="12"/>
    </row>
    <row r="4" spans="1:25" ht="28.5" customHeight="1" x14ac:dyDescent="0.2">
      <c r="B4" s="358"/>
      <c r="C4" s="359"/>
      <c r="D4" s="333" t="s">
        <v>9</v>
      </c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44" t="s">
        <v>55</v>
      </c>
      <c r="Q4" s="344"/>
      <c r="R4" s="344"/>
      <c r="S4" s="344"/>
      <c r="T4" s="344"/>
      <c r="U4" s="333" t="s">
        <v>10</v>
      </c>
      <c r="V4" s="334"/>
      <c r="W4" s="335"/>
    </row>
    <row r="5" spans="1:25" s="9" customFormat="1" ht="18" customHeight="1" thickBot="1" x14ac:dyDescent="0.25">
      <c r="B5" s="297" t="s">
        <v>56</v>
      </c>
      <c r="C5" s="297"/>
      <c r="D5" s="25">
        <v>1</v>
      </c>
      <c r="E5" s="360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26"/>
      <c r="Q5" s="26"/>
      <c r="R5" s="26" t="s">
        <v>57</v>
      </c>
      <c r="S5" s="27" t="s">
        <v>58</v>
      </c>
      <c r="T5" s="28" t="s">
        <v>59</v>
      </c>
      <c r="U5" s="29" t="s">
        <v>57</v>
      </c>
      <c r="V5" s="30"/>
      <c r="W5" s="31" t="s">
        <v>59</v>
      </c>
      <c r="X5" s="13"/>
      <c r="Y5" s="13"/>
    </row>
    <row r="6" spans="1:25" s="9" customFormat="1" ht="18" customHeight="1" x14ac:dyDescent="0.2">
      <c r="B6" s="366" t="s">
        <v>11</v>
      </c>
      <c r="C6" s="32" t="s">
        <v>0</v>
      </c>
      <c r="D6" s="33" t="s">
        <v>60</v>
      </c>
      <c r="E6" s="33" t="s">
        <v>61</v>
      </c>
      <c r="F6" s="151">
        <f>IF(第１片!$K$13="有",第１片!E$22,第１片!E$11)</f>
        <v>0</v>
      </c>
      <c r="G6" s="34" t="s">
        <v>62</v>
      </c>
      <c r="H6" s="25" t="s">
        <v>63</v>
      </c>
      <c r="I6" s="35" t="s">
        <v>64</v>
      </c>
      <c r="J6" s="35">
        <v>3</v>
      </c>
      <c r="K6" s="35" t="s">
        <v>65</v>
      </c>
      <c r="L6" s="36"/>
      <c r="M6" s="37" t="s">
        <v>66</v>
      </c>
      <c r="N6" s="38">
        <f>ROUNDDOWN(F6/J6,1)</f>
        <v>0</v>
      </c>
      <c r="O6" s="39" t="s">
        <v>59</v>
      </c>
      <c r="P6" s="40"/>
      <c r="Q6" s="368"/>
      <c r="R6" s="368"/>
      <c r="S6" s="368"/>
      <c r="T6" s="368"/>
      <c r="U6" s="368"/>
      <c r="V6" s="368"/>
      <c r="W6" s="369"/>
      <c r="X6" s="14"/>
    </row>
    <row r="7" spans="1:25" s="9" customFormat="1" ht="18" customHeight="1" x14ac:dyDescent="0.15">
      <c r="B7" s="348"/>
      <c r="C7" s="32" t="s">
        <v>1</v>
      </c>
      <c r="D7" s="41" t="s">
        <v>67</v>
      </c>
      <c r="E7" s="33" t="s">
        <v>61</v>
      </c>
      <c r="F7" s="152">
        <f>IF(第１片!$K$13="有",第１片!F$22,第１片!F$11)</f>
        <v>0</v>
      </c>
      <c r="G7" s="34" t="s">
        <v>24</v>
      </c>
      <c r="H7" s="321"/>
      <c r="I7" s="301" t="s">
        <v>25</v>
      </c>
      <c r="J7" s="301">
        <v>6</v>
      </c>
      <c r="K7" s="301" t="s">
        <v>26</v>
      </c>
      <c r="L7" s="322"/>
      <c r="M7" s="318" t="s">
        <v>33</v>
      </c>
      <c r="N7" s="356">
        <f>ROUNDDOWN((F7+F8)/J7,1)</f>
        <v>0</v>
      </c>
      <c r="O7" s="341" t="s">
        <v>27</v>
      </c>
      <c r="P7" s="42"/>
      <c r="Q7" s="370" t="s">
        <v>81</v>
      </c>
      <c r="R7" s="370"/>
      <c r="S7" s="370"/>
      <c r="T7" s="370"/>
      <c r="U7" s="370"/>
      <c r="V7" s="370"/>
      <c r="W7" s="371"/>
      <c r="X7" s="15"/>
      <c r="Y7" s="15"/>
    </row>
    <row r="8" spans="1:25" s="9" customFormat="1" ht="18" customHeight="1" thickBot="1" x14ac:dyDescent="0.2">
      <c r="B8" s="348"/>
      <c r="C8" s="36" t="s">
        <v>2</v>
      </c>
      <c r="D8" s="43" t="s">
        <v>32</v>
      </c>
      <c r="E8" s="44" t="s">
        <v>23</v>
      </c>
      <c r="F8" s="153">
        <f>IF(第１片!$K$13="有",第１片!G$22,第１片!G$11)</f>
        <v>0</v>
      </c>
      <c r="G8" s="35" t="s">
        <v>62</v>
      </c>
      <c r="H8" s="343"/>
      <c r="I8" s="308"/>
      <c r="J8" s="308"/>
      <c r="K8" s="308"/>
      <c r="L8" s="326"/>
      <c r="M8" s="338"/>
      <c r="N8" s="357"/>
      <c r="O8" s="342"/>
      <c r="P8" s="42"/>
      <c r="Q8" s="16" t="s">
        <v>69</v>
      </c>
      <c r="R8" s="16" t="s">
        <v>79</v>
      </c>
      <c r="S8" s="45">
        <f>N17</f>
        <v>1</v>
      </c>
      <c r="T8" s="46" t="s">
        <v>59</v>
      </c>
      <c r="U8" s="47" t="s">
        <v>82</v>
      </c>
      <c r="V8" s="48"/>
      <c r="W8" s="49" t="s">
        <v>59</v>
      </c>
      <c r="X8" s="15"/>
      <c r="Y8" s="15"/>
    </row>
    <row r="9" spans="1:25" s="9" customFormat="1" ht="18" customHeight="1" thickBot="1" x14ac:dyDescent="0.2">
      <c r="B9" s="348"/>
      <c r="C9" s="50"/>
      <c r="D9" s="334" t="s">
        <v>93</v>
      </c>
      <c r="E9" s="334"/>
      <c r="F9" s="302"/>
      <c r="G9" s="334"/>
      <c r="H9" s="334"/>
      <c r="I9" s="334"/>
      <c r="J9" s="334"/>
      <c r="K9" s="334"/>
      <c r="L9" s="335"/>
      <c r="M9" s="51" t="s">
        <v>68</v>
      </c>
      <c r="N9" s="52">
        <f>ROUND(N6+N7,0)</f>
        <v>0</v>
      </c>
      <c r="O9" s="53" t="s">
        <v>59</v>
      </c>
      <c r="P9" s="54"/>
      <c r="Q9" s="354" t="s">
        <v>70</v>
      </c>
      <c r="R9" s="354"/>
      <c r="S9" s="354"/>
      <c r="T9" s="355"/>
      <c r="U9" s="11"/>
      <c r="V9" s="8"/>
      <c r="W9" s="55"/>
      <c r="X9" s="15"/>
      <c r="Y9" s="15"/>
    </row>
    <row r="10" spans="1:25" s="9" customFormat="1" ht="18" customHeight="1" x14ac:dyDescent="0.15">
      <c r="B10" s="348"/>
      <c r="C10" s="56" t="s">
        <v>3</v>
      </c>
      <c r="D10" s="43" t="s">
        <v>71</v>
      </c>
      <c r="E10" s="33" t="s">
        <v>72</v>
      </c>
      <c r="F10" s="151">
        <f>IF(第１片!$K$13="有",第１片!H$22,第１片!H$11)</f>
        <v>0</v>
      </c>
      <c r="G10" s="34" t="s">
        <v>62</v>
      </c>
      <c r="H10" s="57"/>
      <c r="I10" s="35" t="s">
        <v>64</v>
      </c>
      <c r="J10" s="35">
        <v>20</v>
      </c>
      <c r="K10" s="35" t="s">
        <v>65</v>
      </c>
      <c r="L10" s="58"/>
      <c r="M10" s="25" t="s">
        <v>77</v>
      </c>
      <c r="N10" s="38">
        <f>ROUNDDOWN(F10/J10,1)</f>
        <v>0</v>
      </c>
      <c r="O10" s="59" t="s">
        <v>59</v>
      </c>
      <c r="P10" s="42"/>
      <c r="Q10" s="352"/>
      <c r="R10" s="352"/>
      <c r="S10" s="352"/>
      <c r="T10" s="352"/>
      <c r="U10" s="352"/>
      <c r="V10" s="352"/>
      <c r="W10" s="353"/>
      <c r="X10" s="15"/>
      <c r="Y10" s="17"/>
    </row>
    <row r="11" spans="1:25" s="9" customFormat="1" ht="18" customHeight="1" x14ac:dyDescent="0.15">
      <c r="B11" s="348"/>
      <c r="C11" s="56" t="s">
        <v>4</v>
      </c>
      <c r="D11" s="43" t="s">
        <v>34</v>
      </c>
      <c r="E11" s="33" t="s">
        <v>72</v>
      </c>
      <c r="F11" s="152">
        <f>IF(第１片!$K$13="有",第１片!I$22,第１片!I$11)</f>
        <v>0</v>
      </c>
      <c r="G11" s="34" t="s">
        <v>62</v>
      </c>
      <c r="H11" s="321"/>
      <c r="I11" s="301" t="s">
        <v>25</v>
      </c>
      <c r="J11" s="301">
        <v>30</v>
      </c>
      <c r="K11" s="301" t="s">
        <v>26</v>
      </c>
      <c r="L11" s="322"/>
      <c r="M11" s="318" t="s">
        <v>78</v>
      </c>
      <c r="N11" s="356">
        <f>ROUNDDOWN((F11+F12)/J11,1)</f>
        <v>0</v>
      </c>
      <c r="O11" s="341" t="s">
        <v>97</v>
      </c>
      <c r="P11" s="54"/>
      <c r="Q11" s="352" t="s">
        <v>105</v>
      </c>
      <c r="R11" s="352"/>
      <c r="S11" s="352"/>
      <c r="T11" s="352"/>
      <c r="U11" s="352"/>
      <c r="V11" s="352"/>
      <c r="W11" s="353"/>
      <c r="X11" s="18"/>
      <c r="Y11" s="18"/>
    </row>
    <row r="12" spans="1:25" s="9" customFormat="1" ht="18" customHeight="1" thickBot="1" x14ac:dyDescent="0.2">
      <c r="B12" s="348"/>
      <c r="C12" s="56" t="s">
        <v>5</v>
      </c>
      <c r="D12" s="43" t="s">
        <v>34</v>
      </c>
      <c r="E12" s="33" t="s">
        <v>72</v>
      </c>
      <c r="F12" s="153">
        <f>IF(第１片!$K$13="有",第１片!J$22,第１片!J$11)</f>
        <v>0</v>
      </c>
      <c r="G12" s="34" t="s">
        <v>62</v>
      </c>
      <c r="H12" s="343"/>
      <c r="I12" s="308"/>
      <c r="J12" s="308"/>
      <c r="K12" s="308"/>
      <c r="L12" s="326"/>
      <c r="M12" s="338"/>
      <c r="N12" s="357"/>
      <c r="O12" s="342"/>
      <c r="P12" s="54"/>
      <c r="Q12" s="16" t="s">
        <v>69</v>
      </c>
      <c r="R12" s="16" t="s">
        <v>80</v>
      </c>
      <c r="S12" s="45">
        <f>N32</f>
        <v>0</v>
      </c>
      <c r="T12" s="46" t="s">
        <v>47</v>
      </c>
      <c r="U12" s="47" t="s">
        <v>92</v>
      </c>
      <c r="V12" s="48"/>
      <c r="W12" s="46" t="s">
        <v>47</v>
      </c>
      <c r="X12" s="18"/>
      <c r="Y12" s="18"/>
    </row>
    <row r="13" spans="1:25" s="9" customFormat="1" ht="24" customHeight="1" x14ac:dyDescent="0.2">
      <c r="B13" s="348"/>
      <c r="C13" s="50"/>
      <c r="D13" s="334" t="s">
        <v>94</v>
      </c>
      <c r="E13" s="334"/>
      <c r="F13" s="308"/>
      <c r="G13" s="334"/>
      <c r="H13" s="334"/>
      <c r="I13" s="334"/>
      <c r="J13" s="334"/>
      <c r="K13" s="334"/>
      <c r="L13" s="335"/>
      <c r="M13" s="60" t="s">
        <v>74</v>
      </c>
      <c r="N13" s="61">
        <f>ROUND(N10+N11,0)</f>
        <v>0</v>
      </c>
      <c r="O13" s="62" t="s">
        <v>59</v>
      </c>
      <c r="P13" s="63"/>
      <c r="Q13" s="352"/>
      <c r="R13" s="352"/>
      <c r="S13" s="352"/>
      <c r="T13" s="352"/>
      <c r="U13" s="352"/>
      <c r="V13" s="352"/>
      <c r="W13" s="353"/>
      <c r="X13" s="19"/>
      <c r="Y13" s="13"/>
    </row>
    <row r="14" spans="1:25" s="9" customFormat="1" ht="24" customHeight="1" x14ac:dyDescent="0.2">
      <c r="B14" s="348"/>
      <c r="C14" s="50"/>
      <c r="D14" s="334" t="s">
        <v>95</v>
      </c>
      <c r="E14" s="334"/>
      <c r="F14" s="334"/>
      <c r="G14" s="334"/>
      <c r="H14" s="334"/>
      <c r="I14" s="334"/>
      <c r="J14" s="334"/>
      <c r="K14" s="334"/>
      <c r="L14" s="335"/>
      <c r="M14" s="60" t="s">
        <v>96</v>
      </c>
      <c r="N14" s="61">
        <f>ROUND(N6+N7+N10+N11,0)</f>
        <v>0</v>
      </c>
      <c r="O14" s="62" t="s">
        <v>91</v>
      </c>
      <c r="P14" s="20"/>
      <c r="Q14" s="352" t="s">
        <v>106</v>
      </c>
      <c r="R14" s="352"/>
      <c r="S14" s="352"/>
      <c r="T14" s="352"/>
      <c r="U14" s="352"/>
      <c r="V14" s="352"/>
      <c r="W14" s="353"/>
      <c r="X14" s="19"/>
      <c r="Y14" s="13"/>
    </row>
    <row r="15" spans="1:25" s="9" customFormat="1" ht="24" customHeight="1" x14ac:dyDescent="0.2">
      <c r="B15" s="348"/>
      <c r="C15" s="377" t="s">
        <v>125</v>
      </c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9"/>
      <c r="P15" s="54"/>
      <c r="Q15" s="16" t="s">
        <v>69</v>
      </c>
      <c r="R15" s="16" t="s">
        <v>102</v>
      </c>
      <c r="S15" s="45" t="str">
        <f>S40</f>
        <v/>
      </c>
      <c r="T15" s="46" t="s">
        <v>59</v>
      </c>
      <c r="U15" s="47" t="s">
        <v>82</v>
      </c>
      <c r="V15" s="48"/>
      <c r="W15" s="49" t="s">
        <v>59</v>
      </c>
      <c r="X15" s="19"/>
      <c r="Y15" s="13"/>
    </row>
    <row r="16" spans="1:25" s="9" customFormat="1" ht="24" customHeight="1" x14ac:dyDescent="0.2">
      <c r="B16" s="348"/>
      <c r="C16" s="64"/>
      <c r="D16" s="65" t="s">
        <v>46</v>
      </c>
      <c r="E16" s="66"/>
      <c r="F16" s="67">
        <v>1</v>
      </c>
      <c r="G16" s="67"/>
      <c r="H16" s="68"/>
      <c r="I16" s="68"/>
      <c r="J16" s="68"/>
      <c r="K16" s="68"/>
      <c r="L16" s="68"/>
      <c r="M16" s="60" t="s">
        <v>98</v>
      </c>
      <c r="N16" s="69">
        <f>IF(第１片!K7&lt;91,1,0)</f>
        <v>1</v>
      </c>
      <c r="O16" s="62" t="s">
        <v>59</v>
      </c>
      <c r="P16" s="20"/>
      <c r="Q16" s="16"/>
      <c r="R16" s="16"/>
      <c r="S16" s="70"/>
      <c r="T16" s="71"/>
      <c r="U16" s="20"/>
      <c r="V16" s="14"/>
      <c r="W16" s="49"/>
      <c r="X16" s="154"/>
    </row>
    <row r="17" spans="1:25" s="9" customFormat="1" ht="35.25" customHeight="1" x14ac:dyDescent="0.15">
      <c r="B17" s="348"/>
      <c r="C17" s="56" t="s">
        <v>6</v>
      </c>
      <c r="D17" s="362" t="s">
        <v>122</v>
      </c>
      <c r="E17" s="372"/>
      <c r="F17" s="372"/>
      <c r="G17" s="372"/>
      <c r="H17" s="372"/>
      <c r="I17" s="372"/>
      <c r="J17" s="372"/>
      <c r="K17" s="372"/>
      <c r="L17" s="373"/>
      <c r="M17" s="20" t="s">
        <v>79</v>
      </c>
      <c r="N17" s="45">
        <f>IF(N13&lt;N32,N9+N32+N16,N14+N16)</f>
        <v>1</v>
      </c>
      <c r="O17" s="53" t="s">
        <v>59</v>
      </c>
      <c r="P17" s="63"/>
      <c r="Q17" s="16"/>
      <c r="R17" s="16"/>
      <c r="S17" s="70"/>
      <c r="T17" s="71"/>
      <c r="U17" s="20"/>
      <c r="V17" s="14"/>
      <c r="W17" s="55"/>
      <c r="X17" s="17"/>
      <c r="Y17" s="17"/>
    </row>
    <row r="18" spans="1:25" s="9" customFormat="1" ht="37.5" customHeight="1" x14ac:dyDescent="0.15">
      <c r="B18" s="72" t="s">
        <v>16</v>
      </c>
      <c r="C18" s="362" t="s">
        <v>146</v>
      </c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3"/>
      <c r="P18" s="50"/>
      <c r="Q18" s="34" t="s">
        <v>69</v>
      </c>
      <c r="R18" s="34" t="s">
        <v>82</v>
      </c>
      <c r="S18" s="73">
        <f>IF(第１片!K7&gt;=41,2,1)</f>
        <v>1</v>
      </c>
      <c r="T18" s="74" t="s">
        <v>59</v>
      </c>
      <c r="U18" s="75" t="s">
        <v>57</v>
      </c>
      <c r="V18" s="30"/>
      <c r="W18" s="76" t="s">
        <v>59</v>
      </c>
      <c r="X18" s="15"/>
      <c r="Y18" s="15"/>
    </row>
    <row r="19" spans="1:25" s="9" customFormat="1" ht="5.25" customHeight="1" x14ac:dyDescent="0.15">
      <c r="B19" s="77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78"/>
      <c r="V19" s="79"/>
      <c r="W19" s="80"/>
      <c r="X19" s="15"/>
      <c r="Y19" s="15"/>
    </row>
    <row r="20" spans="1:25" s="9" customFormat="1" ht="27.6" customHeight="1" x14ac:dyDescent="0.15">
      <c r="B20" s="224" t="s">
        <v>75</v>
      </c>
      <c r="C20" s="367" t="s">
        <v>147</v>
      </c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15"/>
      <c r="Y20" s="15"/>
    </row>
    <row r="21" spans="1:25" s="9" customFormat="1" ht="18" customHeight="1" x14ac:dyDescent="0.2">
      <c r="B21" s="225" t="s">
        <v>76</v>
      </c>
      <c r="C21" s="226" t="s">
        <v>87</v>
      </c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14"/>
      <c r="Y21" s="13"/>
    </row>
    <row r="22" spans="1:25" s="9" customFormat="1" ht="30.6" customHeight="1" x14ac:dyDescent="0.2">
      <c r="B22" s="225" t="s">
        <v>88</v>
      </c>
      <c r="C22" s="367" t="s">
        <v>148</v>
      </c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14"/>
      <c r="Y22" s="13"/>
    </row>
    <row r="23" spans="1:25" s="9" customFormat="1" ht="18" customHeight="1" x14ac:dyDescent="0.2">
      <c r="B23" s="225" t="s">
        <v>89</v>
      </c>
      <c r="C23" s="226" t="s">
        <v>120</v>
      </c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14"/>
      <c r="Y23" s="13"/>
    </row>
    <row r="24" spans="1:25" s="9" customFormat="1" ht="12.75" customHeight="1" x14ac:dyDescent="0.15">
      <c r="B24" s="226" t="s">
        <v>108</v>
      </c>
      <c r="C24" s="226" t="s">
        <v>119</v>
      </c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17"/>
      <c r="Y24" s="17"/>
    </row>
    <row r="25" spans="1:25" s="9" customFormat="1" ht="25.2" customHeight="1" x14ac:dyDescent="0.15">
      <c r="B25" s="226" t="s">
        <v>109</v>
      </c>
      <c r="C25" s="367" t="s">
        <v>143</v>
      </c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17"/>
      <c r="Y25" s="17"/>
    </row>
    <row r="26" spans="1:25" s="9" customFormat="1" ht="8.25" customHeight="1" x14ac:dyDescent="0.15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17"/>
      <c r="Y26" s="17"/>
    </row>
    <row r="27" spans="1:25" ht="18" customHeight="1" x14ac:dyDescent="0.2">
      <c r="A27" s="81"/>
      <c r="B27" s="13" t="s">
        <v>130</v>
      </c>
      <c r="C27" s="174"/>
      <c r="D27" s="13"/>
      <c r="E27" s="169"/>
      <c r="F27" s="169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169"/>
      <c r="U27" s="169"/>
      <c r="V27" s="169"/>
      <c r="W27" s="169"/>
      <c r="X27" s="8"/>
    </row>
    <row r="28" spans="1:25" s="9" customFormat="1" ht="23.25" customHeight="1" x14ac:dyDescent="0.2">
      <c r="B28" s="374"/>
      <c r="C28" s="375"/>
      <c r="D28" s="376"/>
      <c r="E28" s="83"/>
      <c r="F28" s="380" t="s">
        <v>9</v>
      </c>
      <c r="G28" s="380"/>
      <c r="H28" s="380"/>
      <c r="I28" s="380"/>
      <c r="J28" s="380"/>
      <c r="K28" s="380"/>
      <c r="L28" s="380"/>
      <c r="M28" s="380"/>
      <c r="N28" s="83"/>
      <c r="O28" s="182"/>
      <c r="P28" s="182"/>
      <c r="Q28" s="182"/>
      <c r="R28" s="182"/>
      <c r="S28" s="182"/>
      <c r="T28" s="183"/>
      <c r="U28" s="14"/>
    </row>
    <row r="29" spans="1:25" s="21" customFormat="1" ht="19.5" customHeight="1" x14ac:dyDescent="0.2">
      <c r="B29" s="348" t="s">
        <v>131</v>
      </c>
      <c r="C29" s="350" t="s">
        <v>138</v>
      </c>
      <c r="D29" s="351"/>
      <c r="E29" s="170"/>
      <c r="F29" s="170"/>
      <c r="G29" s="170"/>
      <c r="H29" s="170"/>
      <c r="I29" s="170"/>
      <c r="J29" s="170"/>
      <c r="K29" s="170"/>
      <c r="L29" s="170"/>
      <c r="M29" s="85" t="s">
        <v>28</v>
      </c>
      <c r="N29" s="328"/>
      <c r="O29" s="328"/>
      <c r="P29" s="171" t="s">
        <v>27</v>
      </c>
      <c r="Q29" s="184"/>
      <c r="R29" s="301"/>
      <c r="S29" s="301"/>
      <c r="T29" s="86"/>
      <c r="U29" s="172"/>
      <c r="V29" s="9"/>
      <c r="W29" s="9"/>
      <c r="X29" s="9"/>
    </row>
    <row r="30" spans="1:25" s="21" customFormat="1" ht="18" customHeight="1" x14ac:dyDescent="0.2">
      <c r="B30" s="348"/>
      <c r="C30" s="350" t="s">
        <v>139</v>
      </c>
      <c r="D30" s="351"/>
      <c r="E30" s="170"/>
      <c r="F30" s="170"/>
      <c r="G30" s="170"/>
      <c r="H30" s="170"/>
      <c r="I30" s="170"/>
      <c r="J30" s="170"/>
      <c r="K30" s="170"/>
      <c r="L30" s="170"/>
      <c r="M30" s="85" t="s">
        <v>28</v>
      </c>
      <c r="N30" s="345"/>
      <c r="O30" s="345"/>
      <c r="P30" s="171" t="s">
        <v>27</v>
      </c>
      <c r="Q30" s="85"/>
      <c r="R30" s="334"/>
      <c r="S30" s="334"/>
      <c r="T30" s="185"/>
      <c r="U30" s="87"/>
      <c r="V30" s="87"/>
      <c r="X30" s="9"/>
    </row>
    <row r="31" spans="1:25" s="21" customFormat="1" ht="19.5" customHeight="1" x14ac:dyDescent="0.2">
      <c r="B31" s="348"/>
      <c r="C31" s="350" t="s">
        <v>140</v>
      </c>
      <c r="D31" s="351"/>
      <c r="E31" s="170"/>
      <c r="F31" s="170"/>
      <c r="G31" s="170"/>
      <c r="H31" s="170"/>
      <c r="I31" s="170"/>
      <c r="J31" s="170"/>
      <c r="K31" s="170"/>
      <c r="L31" s="170"/>
      <c r="M31" s="85" t="s">
        <v>28</v>
      </c>
      <c r="N31" s="345"/>
      <c r="O31" s="345"/>
      <c r="P31" s="171" t="s">
        <v>27</v>
      </c>
      <c r="Q31" s="186"/>
      <c r="R31" s="334"/>
      <c r="S31" s="334"/>
      <c r="T31" s="185"/>
      <c r="U31" s="87"/>
      <c r="V31" s="87"/>
      <c r="X31" s="9"/>
    </row>
    <row r="32" spans="1:25" s="21" customFormat="1" ht="21" customHeight="1" x14ac:dyDescent="0.2">
      <c r="B32" s="349"/>
      <c r="C32" s="88"/>
      <c r="D32" s="88"/>
      <c r="E32" s="88"/>
      <c r="F32" s="88"/>
      <c r="G32" s="88"/>
      <c r="H32" s="88"/>
      <c r="I32" s="327" t="s">
        <v>132</v>
      </c>
      <c r="J32" s="327"/>
      <c r="K32" s="327"/>
      <c r="L32" s="327"/>
      <c r="M32" s="89" t="s">
        <v>28</v>
      </c>
      <c r="N32" s="346">
        <f>SUM(N29:O31)</f>
        <v>0</v>
      </c>
      <c r="O32" s="346"/>
      <c r="P32" s="90" t="s">
        <v>47</v>
      </c>
      <c r="Q32" s="89"/>
      <c r="R32" s="334"/>
      <c r="S32" s="334"/>
      <c r="T32" s="173"/>
      <c r="U32" s="87"/>
      <c r="V32" s="87"/>
      <c r="X32" s="9"/>
    </row>
    <row r="33" spans="2:25" ht="18.600000000000001" customHeight="1" x14ac:dyDescent="0.2">
      <c r="B33" s="227" t="s">
        <v>110</v>
      </c>
      <c r="C33" s="228" t="s">
        <v>141</v>
      </c>
      <c r="D33" s="228"/>
      <c r="E33" s="176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347"/>
      <c r="S33" s="347"/>
      <c r="T33" s="347"/>
      <c r="U33" s="347"/>
      <c r="V33" s="347"/>
      <c r="W33" s="175"/>
      <c r="X33" s="8"/>
    </row>
    <row r="34" spans="2:25" ht="18.600000000000001" customHeight="1" x14ac:dyDescent="0.2">
      <c r="B34" s="227"/>
      <c r="C34" s="228" t="s">
        <v>142</v>
      </c>
      <c r="D34" s="228"/>
      <c r="E34" s="176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87"/>
      <c r="S34" s="187"/>
      <c r="T34" s="187"/>
      <c r="U34" s="187"/>
      <c r="V34" s="187"/>
      <c r="W34" s="175"/>
      <c r="X34" s="8"/>
    </row>
    <row r="35" spans="2:25" s="9" customFormat="1" ht="18.75" customHeight="1" x14ac:dyDescent="0.2">
      <c r="B35" s="87" t="s">
        <v>103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7"/>
      <c r="V35" s="87"/>
      <c r="W35" s="21"/>
      <c r="X35" s="21"/>
    </row>
    <row r="36" spans="2:25" s="9" customFormat="1" ht="18.75" customHeight="1" x14ac:dyDescent="0.2">
      <c r="B36" s="364"/>
      <c r="C36" s="365"/>
      <c r="D36" s="333" t="s">
        <v>9</v>
      </c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44"/>
      <c r="Q36" s="344"/>
      <c r="R36" s="344"/>
      <c r="S36" s="344"/>
      <c r="T36" s="286"/>
      <c r="U36" s="87"/>
      <c r="V36" s="87"/>
      <c r="X36" s="167"/>
    </row>
    <row r="37" spans="2:25" s="9" customFormat="1" ht="18.75" customHeight="1" x14ac:dyDescent="0.2">
      <c r="B37" s="323" t="s">
        <v>11</v>
      </c>
      <c r="C37" s="91" t="s">
        <v>0</v>
      </c>
      <c r="D37" s="162" t="s">
        <v>60</v>
      </c>
      <c r="E37" s="33" t="s">
        <v>61</v>
      </c>
      <c r="F37" s="159">
        <f>第１片!E11</f>
        <v>0</v>
      </c>
      <c r="G37" s="155" t="s">
        <v>62</v>
      </c>
      <c r="H37" s="163"/>
      <c r="I37" s="157" t="s">
        <v>64</v>
      </c>
      <c r="J37" s="157">
        <v>3</v>
      </c>
      <c r="K37" s="157" t="s">
        <v>65</v>
      </c>
      <c r="L37" s="158"/>
      <c r="M37" s="63" t="s">
        <v>66</v>
      </c>
      <c r="N37" s="164">
        <f>ROUNDDOWN(F37/J37,1)</f>
        <v>0</v>
      </c>
      <c r="O37" s="160" t="s">
        <v>59</v>
      </c>
      <c r="P37" s="37"/>
      <c r="Q37" s="92"/>
      <c r="R37" s="92"/>
      <c r="S37" s="92"/>
      <c r="T37" s="93"/>
      <c r="U37" s="87"/>
      <c r="V37" s="87"/>
      <c r="X37" s="21"/>
    </row>
    <row r="38" spans="2:25" s="9" customFormat="1" ht="18.75" customHeight="1" x14ac:dyDescent="0.2">
      <c r="B38" s="324"/>
      <c r="C38" s="91" t="s">
        <v>1</v>
      </c>
      <c r="D38" s="41" t="s">
        <v>67</v>
      </c>
      <c r="E38" s="33" t="s">
        <v>61</v>
      </c>
      <c r="F38" s="156">
        <f>第１片!F11</f>
        <v>0</v>
      </c>
      <c r="G38" s="34" t="s">
        <v>24</v>
      </c>
      <c r="H38" s="321"/>
      <c r="I38" s="301" t="s">
        <v>25</v>
      </c>
      <c r="J38" s="301">
        <v>6</v>
      </c>
      <c r="K38" s="301" t="s">
        <v>26</v>
      </c>
      <c r="L38" s="322"/>
      <c r="M38" s="318" t="s">
        <v>33</v>
      </c>
      <c r="N38" s="339">
        <f>ROUNDDOWN((F38+F39)/J38,1)</f>
        <v>0</v>
      </c>
      <c r="O38" s="341" t="s">
        <v>27</v>
      </c>
      <c r="P38" s="63"/>
      <c r="Q38" s="302" t="s">
        <v>85</v>
      </c>
      <c r="R38" s="302"/>
      <c r="S38" s="302"/>
      <c r="T38" s="294"/>
      <c r="U38" s="87"/>
      <c r="V38" s="87"/>
      <c r="X38" s="21"/>
    </row>
    <row r="39" spans="2:25" s="9" customFormat="1" ht="18.75" customHeight="1" x14ac:dyDescent="0.2">
      <c r="B39" s="324"/>
      <c r="C39" s="56" t="s">
        <v>2</v>
      </c>
      <c r="D39" s="43" t="s">
        <v>32</v>
      </c>
      <c r="E39" s="44" t="s">
        <v>23</v>
      </c>
      <c r="F39" s="159">
        <f>第１片!G11</f>
        <v>0</v>
      </c>
      <c r="G39" s="35" t="s">
        <v>62</v>
      </c>
      <c r="H39" s="343"/>
      <c r="I39" s="308"/>
      <c r="J39" s="308"/>
      <c r="K39" s="308"/>
      <c r="L39" s="326"/>
      <c r="M39" s="338"/>
      <c r="N39" s="340"/>
      <c r="O39" s="342"/>
      <c r="P39" s="63"/>
      <c r="Q39" s="331" t="s">
        <v>100</v>
      </c>
      <c r="R39" s="331"/>
      <c r="S39" s="331"/>
      <c r="T39" s="332"/>
      <c r="U39" s="87"/>
      <c r="V39" s="87"/>
      <c r="X39" s="21"/>
    </row>
    <row r="40" spans="2:25" s="9" customFormat="1" ht="18" customHeight="1" x14ac:dyDescent="0.15">
      <c r="B40" s="324"/>
      <c r="C40" s="56" t="s">
        <v>3</v>
      </c>
      <c r="D40" s="41" t="s">
        <v>29</v>
      </c>
      <c r="E40" s="33" t="s">
        <v>23</v>
      </c>
      <c r="F40" s="159">
        <f>第１片!H11</f>
        <v>0</v>
      </c>
      <c r="G40" s="34" t="s">
        <v>62</v>
      </c>
      <c r="H40" s="50"/>
      <c r="I40" s="84" t="s">
        <v>64</v>
      </c>
      <c r="J40" s="34">
        <v>20</v>
      </c>
      <c r="K40" s="84" t="s">
        <v>65</v>
      </c>
      <c r="L40" s="86"/>
      <c r="M40" s="60" t="s">
        <v>116</v>
      </c>
      <c r="N40" s="161">
        <f>ROUNDDOWN(F40/J40,1)</f>
        <v>0</v>
      </c>
      <c r="O40" s="84" t="s">
        <v>59</v>
      </c>
      <c r="P40" s="94"/>
      <c r="Q40" s="95" t="s">
        <v>101</v>
      </c>
      <c r="S40" s="96" t="str">
        <f>IF(第１片!K7&gt;0,MAX(1,ROUNDUP(N43*0.6,0)),"")</f>
        <v/>
      </c>
      <c r="T40" s="55" t="s">
        <v>47</v>
      </c>
      <c r="U40" s="16"/>
      <c r="X40" s="21"/>
    </row>
    <row r="41" spans="2:25" s="9" customFormat="1" ht="18" customHeight="1" x14ac:dyDescent="0.2">
      <c r="B41" s="324"/>
      <c r="C41" s="56" t="s">
        <v>4</v>
      </c>
      <c r="D41" s="41" t="s">
        <v>73</v>
      </c>
      <c r="E41" s="33" t="s">
        <v>61</v>
      </c>
      <c r="F41" s="159">
        <f>第１片!I11</f>
        <v>0</v>
      </c>
      <c r="G41" s="34" t="s">
        <v>62</v>
      </c>
      <c r="H41" s="321"/>
      <c r="I41" s="301" t="s">
        <v>64</v>
      </c>
      <c r="J41" s="301">
        <v>30</v>
      </c>
      <c r="K41" s="301" t="s">
        <v>65</v>
      </c>
      <c r="L41" s="301"/>
      <c r="M41" s="318" t="s">
        <v>117</v>
      </c>
      <c r="N41" s="329">
        <f>ROUNDDOWN((F41+F42)/J41,1)</f>
        <v>0</v>
      </c>
      <c r="O41" s="301" t="s">
        <v>59</v>
      </c>
      <c r="P41" s="63"/>
      <c r="Q41" s="97" t="s">
        <v>86</v>
      </c>
      <c r="R41" s="20"/>
      <c r="T41" s="55"/>
      <c r="U41" s="13"/>
      <c r="V41" s="13"/>
      <c r="X41" s="21"/>
    </row>
    <row r="42" spans="2:25" s="9" customFormat="1" ht="18" customHeight="1" x14ac:dyDescent="0.2">
      <c r="B42" s="324"/>
      <c r="C42" s="91" t="s">
        <v>5</v>
      </c>
      <c r="D42" s="41" t="s">
        <v>73</v>
      </c>
      <c r="E42" s="33" t="s">
        <v>61</v>
      </c>
      <c r="F42" s="156">
        <f>第１片!J11</f>
        <v>0</v>
      </c>
      <c r="G42" s="34" t="s">
        <v>24</v>
      </c>
      <c r="H42" s="343"/>
      <c r="I42" s="308"/>
      <c r="J42" s="308"/>
      <c r="K42" s="308"/>
      <c r="L42" s="308"/>
      <c r="M42" s="338"/>
      <c r="N42" s="330"/>
      <c r="O42" s="308"/>
      <c r="P42" s="98"/>
      <c r="Q42" s="95"/>
      <c r="S42" s="16"/>
      <c r="T42" s="55"/>
      <c r="U42" s="13"/>
      <c r="V42" s="13"/>
      <c r="X42" s="21"/>
    </row>
    <row r="43" spans="2:25" s="9" customFormat="1" ht="18" customHeight="1" x14ac:dyDescent="0.2">
      <c r="B43" s="325"/>
      <c r="C43" s="333" t="s">
        <v>126</v>
      </c>
      <c r="D43" s="334"/>
      <c r="E43" s="334"/>
      <c r="F43" s="308"/>
      <c r="G43" s="334"/>
      <c r="H43" s="334"/>
      <c r="I43" s="334"/>
      <c r="J43" s="334"/>
      <c r="K43" s="334"/>
      <c r="L43" s="335"/>
      <c r="M43" s="60" t="s">
        <v>99</v>
      </c>
      <c r="N43" s="177">
        <f>ROUND(SUM(N37:N42),0)</f>
        <v>0</v>
      </c>
      <c r="O43" s="86" t="s">
        <v>27</v>
      </c>
      <c r="P43" s="51"/>
      <c r="Q43" s="336"/>
      <c r="R43" s="336"/>
      <c r="S43" s="336"/>
      <c r="T43" s="337"/>
      <c r="U43" s="13"/>
      <c r="V43" s="13"/>
    </row>
    <row r="44" spans="2:25" s="9" customFormat="1" ht="28.8" customHeight="1" x14ac:dyDescent="0.15">
      <c r="B44" s="224" t="s">
        <v>149</v>
      </c>
      <c r="C44" s="367" t="s">
        <v>150</v>
      </c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15"/>
      <c r="Y44" s="15"/>
    </row>
    <row r="45" spans="2:25" s="9" customFormat="1" ht="15" customHeight="1" x14ac:dyDescent="0.2">
      <c r="B45" s="224" t="s">
        <v>151</v>
      </c>
      <c r="C45" s="226" t="s">
        <v>118</v>
      </c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14"/>
      <c r="Y45" s="13"/>
    </row>
    <row r="46" spans="2:25" s="9" customFormat="1" ht="15" customHeight="1" x14ac:dyDescent="0.15">
      <c r="B46" s="224" t="s">
        <v>152</v>
      </c>
      <c r="C46" s="226" t="s">
        <v>104</v>
      </c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17"/>
      <c r="Y46" s="17"/>
    </row>
    <row r="47" spans="2:25" s="9" customFormat="1" ht="15" customHeight="1" x14ac:dyDescent="0.2">
      <c r="B47" s="224" t="s">
        <v>153</v>
      </c>
      <c r="C47" s="230" t="s">
        <v>121</v>
      </c>
      <c r="D47" s="231"/>
      <c r="E47" s="231"/>
      <c r="F47" s="232"/>
      <c r="G47" s="232"/>
      <c r="H47" s="231"/>
      <c r="I47" s="231"/>
      <c r="J47" s="231"/>
      <c r="K47" s="231"/>
      <c r="L47" s="232"/>
      <c r="M47" s="232"/>
      <c r="N47" s="232"/>
      <c r="O47" s="232"/>
      <c r="P47" s="233"/>
      <c r="Q47" s="233"/>
      <c r="R47" s="233"/>
      <c r="S47" s="233"/>
      <c r="T47" s="233"/>
      <c r="U47" s="231"/>
      <c r="V47" s="231"/>
      <c r="W47" s="231"/>
      <c r="X47" s="16"/>
    </row>
    <row r="48" spans="2:25" s="9" customFormat="1" x14ac:dyDescent="0.2">
      <c r="F48" s="16"/>
      <c r="G48" s="16"/>
      <c r="L48" s="16"/>
      <c r="M48" s="16"/>
      <c r="N48" s="16"/>
      <c r="O48" s="16"/>
      <c r="P48" s="20"/>
      <c r="Q48" s="20"/>
      <c r="R48" s="20"/>
      <c r="S48" s="20"/>
      <c r="T48" s="20"/>
      <c r="X48" s="16"/>
    </row>
    <row r="49" spans="6:24" s="9" customFormat="1" x14ac:dyDescent="0.2">
      <c r="F49" s="16"/>
      <c r="G49" s="16"/>
      <c r="L49" s="16"/>
      <c r="M49" s="16"/>
      <c r="N49" s="16"/>
      <c r="O49" s="16"/>
      <c r="P49" s="20"/>
      <c r="Q49" s="20"/>
      <c r="R49" s="20"/>
      <c r="S49" s="20"/>
      <c r="T49" s="20"/>
      <c r="X49" s="16"/>
    </row>
    <row r="50" spans="6:24" s="9" customFormat="1" x14ac:dyDescent="0.2">
      <c r="F50" s="16"/>
      <c r="G50" s="16"/>
      <c r="L50" s="16"/>
      <c r="M50" s="16"/>
      <c r="N50" s="16"/>
      <c r="O50" s="16"/>
      <c r="P50" s="20"/>
      <c r="Q50" s="20"/>
      <c r="R50" s="20"/>
      <c r="S50" s="20"/>
      <c r="T50" s="20"/>
      <c r="X50" s="16"/>
    </row>
    <row r="51" spans="6:24" s="9" customFormat="1" x14ac:dyDescent="0.2">
      <c r="F51" s="16"/>
      <c r="G51" s="16"/>
      <c r="L51" s="16"/>
      <c r="M51" s="16"/>
      <c r="N51" s="16"/>
      <c r="O51" s="16"/>
      <c r="P51" s="20"/>
      <c r="Q51" s="20"/>
      <c r="R51" s="20"/>
      <c r="S51" s="20"/>
      <c r="T51" s="20"/>
      <c r="X51" s="16"/>
    </row>
    <row r="52" spans="6:24" s="9" customFormat="1" x14ac:dyDescent="0.2">
      <c r="F52" s="16"/>
      <c r="G52" s="16"/>
      <c r="L52" s="16"/>
      <c r="M52" s="16"/>
      <c r="N52" s="16"/>
      <c r="O52" s="16"/>
      <c r="P52" s="20"/>
      <c r="Q52" s="20"/>
      <c r="R52" s="20"/>
      <c r="S52" s="20"/>
      <c r="T52" s="20"/>
      <c r="X52" s="16"/>
    </row>
  </sheetData>
  <mergeCells count="81">
    <mergeCell ref="C44:W44"/>
    <mergeCell ref="M7:M8"/>
    <mergeCell ref="N7:N8"/>
    <mergeCell ref="O7:O8"/>
    <mergeCell ref="C22:W22"/>
    <mergeCell ref="C25:W25"/>
    <mergeCell ref="D17:L17"/>
    <mergeCell ref="D14:L14"/>
    <mergeCell ref="B28:D28"/>
    <mergeCell ref="J11:J12"/>
    <mergeCell ref="K11:K12"/>
    <mergeCell ref="L11:L12"/>
    <mergeCell ref="C15:O15"/>
    <mergeCell ref="M11:M12"/>
    <mergeCell ref="F28:M28"/>
    <mergeCell ref="Q11:W11"/>
    <mergeCell ref="E5:O5"/>
    <mergeCell ref="H41:H42"/>
    <mergeCell ref="O41:O42"/>
    <mergeCell ref="O11:O12"/>
    <mergeCell ref="C18:O18"/>
    <mergeCell ref="B36:C36"/>
    <mergeCell ref="D36:O36"/>
    <mergeCell ref="D13:L13"/>
    <mergeCell ref="B6:B17"/>
    <mergeCell ref="H7:H8"/>
    <mergeCell ref="I7:I8"/>
    <mergeCell ref="J7:J8"/>
    <mergeCell ref="C20:W20"/>
    <mergeCell ref="Q6:W6"/>
    <mergeCell ref="Q7:W7"/>
    <mergeCell ref="Q14:W14"/>
    <mergeCell ref="T3:W3"/>
    <mergeCell ref="B4:C4"/>
    <mergeCell ref="D4:O4"/>
    <mergeCell ref="P4:T4"/>
    <mergeCell ref="U4:W4"/>
    <mergeCell ref="Q10:W10"/>
    <mergeCell ref="Q13:W13"/>
    <mergeCell ref="D9:L9"/>
    <mergeCell ref="Q9:T9"/>
    <mergeCell ref="H11:H12"/>
    <mergeCell ref="I11:I12"/>
    <mergeCell ref="N11:N12"/>
    <mergeCell ref="K7:K8"/>
    <mergeCell ref="L7:L8"/>
    <mergeCell ref="B5:C5"/>
    <mergeCell ref="P36:T36"/>
    <mergeCell ref="N30:O30"/>
    <mergeCell ref="N31:O31"/>
    <mergeCell ref="N32:O32"/>
    <mergeCell ref="R33:V33"/>
    <mergeCell ref="R32:S32"/>
    <mergeCell ref="B29:B32"/>
    <mergeCell ref="C29:D29"/>
    <mergeCell ref="R29:S29"/>
    <mergeCell ref="C30:D30"/>
    <mergeCell ref="R30:S30"/>
    <mergeCell ref="C31:D31"/>
    <mergeCell ref="R31:S31"/>
    <mergeCell ref="I32:L32"/>
    <mergeCell ref="N29:O29"/>
    <mergeCell ref="N41:N42"/>
    <mergeCell ref="Q39:T39"/>
    <mergeCell ref="C43:L43"/>
    <mergeCell ref="Q43:T43"/>
    <mergeCell ref="M38:M39"/>
    <mergeCell ref="N38:N39"/>
    <mergeCell ref="M41:M42"/>
    <mergeCell ref="Q38:T38"/>
    <mergeCell ref="O38:O39"/>
    <mergeCell ref="H38:H39"/>
    <mergeCell ref="B37:B43"/>
    <mergeCell ref="I38:I39"/>
    <mergeCell ref="J38:J39"/>
    <mergeCell ref="K38:K39"/>
    <mergeCell ref="L38:L39"/>
    <mergeCell ref="I41:I42"/>
    <mergeCell ref="J41:J42"/>
    <mergeCell ref="K41:K42"/>
    <mergeCell ref="L41:L42"/>
  </mergeCells>
  <phoneticPr fontId="1"/>
  <pageMargins left="0.3" right="0.37" top="0.59055118110236227" bottom="0.39370078740157483" header="0.39370078740157483" footer="0.31496062992125984"/>
  <pageSetup paperSize="9" scale="8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3.2" x14ac:dyDescent="0.2"/>
  <cols>
    <col min="1" max="1" width="3.88671875" style="5" customWidth="1"/>
    <col min="2" max="2" width="6.6640625" style="5" customWidth="1"/>
    <col min="3" max="3" width="13.77734375" style="5" customWidth="1"/>
    <col min="4" max="4" width="6.77734375" style="22" customWidth="1"/>
    <col min="5" max="5" width="16" style="22" customWidth="1"/>
    <col min="6" max="6" width="10.44140625" style="5" customWidth="1"/>
    <col min="7" max="7" width="7" style="5" customWidth="1"/>
    <col min="8" max="8" width="9.33203125" style="22" customWidth="1"/>
    <col min="9" max="9" width="7.33203125" style="22" customWidth="1"/>
    <col min="10" max="10" width="3.88671875" style="22" customWidth="1"/>
    <col min="11" max="11" width="3.88671875" style="5" customWidth="1"/>
    <col min="12" max="16384" width="9" style="5"/>
  </cols>
  <sheetData>
    <row r="1" spans="1:10" ht="18" customHeight="1" x14ac:dyDescent="0.2">
      <c r="A1" s="311" t="s">
        <v>53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0" ht="10.5" customHeight="1" x14ac:dyDescent="0.2"/>
    <row r="3" spans="1:10" ht="17.25" customHeight="1" x14ac:dyDescent="0.2">
      <c r="B3" s="311" t="s">
        <v>111</v>
      </c>
      <c r="C3" s="311"/>
      <c r="D3" s="311"/>
      <c r="E3" s="311"/>
      <c r="F3" s="311"/>
      <c r="G3" s="311"/>
      <c r="H3" s="311"/>
      <c r="I3" s="311"/>
      <c r="J3" s="311"/>
    </row>
    <row r="4" spans="1:10" ht="18" customHeight="1" x14ac:dyDescent="0.2">
      <c r="C4" s="381" t="s">
        <v>154</v>
      </c>
      <c r="D4" s="381"/>
      <c r="E4" s="381"/>
      <c r="F4" s="381"/>
      <c r="G4" s="381"/>
      <c r="H4" s="381"/>
      <c r="I4" s="381"/>
      <c r="J4" s="381"/>
    </row>
    <row r="6" spans="1:10" ht="21.75" customHeight="1" x14ac:dyDescent="0.2">
      <c r="B6" s="382" t="s">
        <v>14</v>
      </c>
      <c r="C6" s="382" t="s">
        <v>38</v>
      </c>
      <c r="D6" s="382" t="s">
        <v>39</v>
      </c>
      <c r="E6" s="382" t="s">
        <v>40</v>
      </c>
      <c r="F6" s="382" t="s">
        <v>41</v>
      </c>
      <c r="G6" s="382"/>
      <c r="H6" s="383" t="s">
        <v>42</v>
      </c>
      <c r="I6" s="382" t="s">
        <v>43</v>
      </c>
    </row>
    <row r="7" spans="1:10" ht="21.75" customHeight="1" x14ac:dyDescent="0.2">
      <c r="B7" s="382"/>
      <c r="C7" s="382"/>
      <c r="D7" s="382"/>
      <c r="E7" s="382"/>
      <c r="F7" s="23" t="s">
        <v>44</v>
      </c>
      <c r="G7" s="23" t="s">
        <v>112</v>
      </c>
      <c r="H7" s="383"/>
      <c r="I7" s="382"/>
    </row>
    <row r="8" spans="1:10" ht="27" customHeight="1" x14ac:dyDescent="0.2">
      <c r="B8" s="24"/>
      <c r="C8" s="24"/>
      <c r="D8" s="23"/>
      <c r="E8" s="23" t="s">
        <v>45</v>
      </c>
      <c r="F8" s="23" t="s">
        <v>113</v>
      </c>
      <c r="G8" s="24"/>
      <c r="H8" s="23"/>
      <c r="I8" s="23" t="s">
        <v>114</v>
      </c>
    </row>
    <row r="9" spans="1:10" ht="27" customHeight="1" x14ac:dyDescent="0.2">
      <c r="B9" s="24"/>
      <c r="C9" s="24"/>
      <c r="D9" s="23"/>
      <c r="E9" s="23" t="s">
        <v>45</v>
      </c>
      <c r="F9" s="23" t="s">
        <v>113</v>
      </c>
      <c r="G9" s="24"/>
      <c r="H9" s="23"/>
      <c r="I9" s="23" t="s">
        <v>114</v>
      </c>
    </row>
    <row r="10" spans="1:10" ht="27" customHeight="1" x14ac:dyDescent="0.2">
      <c r="B10" s="24"/>
      <c r="C10" s="24"/>
      <c r="D10" s="23"/>
      <c r="E10" s="23" t="s">
        <v>45</v>
      </c>
      <c r="F10" s="23" t="s">
        <v>113</v>
      </c>
      <c r="G10" s="24"/>
      <c r="H10" s="23"/>
      <c r="I10" s="23" t="s">
        <v>114</v>
      </c>
    </row>
    <row r="11" spans="1:10" ht="27" customHeight="1" x14ac:dyDescent="0.2">
      <c r="B11" s="24"/>
      <c r="C11" s="24"/>
      <c r="D11" s="23"/>
      <c r="E11" s="23" t="s">
        <v>45</v>
      </c>
      <c r="F11" s="23" t="s">
        <v>113</v>
      </c>
      <c r="G11" s="24"/>
      <c r="H11" s="23"/>
      <c r="I11" s="23" t="s">
        <v>114</v>
      </c>
    </row>
    <row r="12" spans="1:10" ht="27" customHeight="1" x14ac:dyDescent="0.2">
      <c r="B12" s="24"/>
      <c r="C12" s="24"/>
      <c r="D12" s="23"/>
      <c r="E12" s="23" t="s">
        <v>115</v>
      </c>
      <c r="F12" s="23" t="s">
        <v>113</v>
      </c>
      <c r="G12" s="24"/>
      <c r="H12" s="23"/>
      <c r="I12" s="23" t="s">
        <v>114</v>
      </c>
    </row>
  </sheetData>
  <mergeCells count="10">
    <mergeCell ref="A1:J1"/>
    <mergeCell ref="B3:J3"/>
    <mergeCell ref="C4:J4"/>
    <mergeCell ref="B6:B7"/>
    <mergeCell ref="C6:C7"/>
    <mergeCell ref="D6:D7"/>
    <mergeCell ref="E6:E7"/>
    <mergeCell ref="F6:G6"/>
    <mergeCell ref="H6:H7"/>
    <mergeCell ref="I6:I7"/>
  </mergeCells>
  <phoneticPr fontId="1"/>
  <pageMargins left="0.78740157480314965" right="0.78740157480314965" top="0.78740157480314965" bottom="0.59055118110236227" header="0.51181102362204722" footer="0.3937007874015748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第１片</vt:lpstr>
      <vt:lpstr>第２片</vt:lpstr>
      <vt:lpstr>第３片</vt:lpstr>
      <vt:lpstr>第４片</vt:lpstr>
      <vt:lpstr>第１片!Print_Area</vt:lpstr>
      <vt:lpstr>第２片!Print_Area</vt:lpstr>
      <vt:lpstr>第３片!Print_Area</vt:lpstr>
      <vt:lpstr>第４片!Print_Area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2022-10-25T00:32:09Z</cp:lastPrinted>
  <dcterms:created xsi:type="dcterms:W3CDTF">2006-11-22T04:04:41Z</dcterms:created>
  <dcterms:modified xsi:type="dcterms:W3CDTF">2022-10-27T07:35:14Z</dcterms:modified>
</cp:coreProperties>
</file>