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10.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11.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mc:AlternateContent xmlns:mc="http://schemas.openxmlformats.org/markup-compatibility/2006">
    <mc:Choice Requires="x15">
      <x15ac:absPath xmlns:x15ac="http://schemas.microsoft.com/office/spreadsheetml/2010/11/ac" url="\\10.226.113.54\zaitaku\①在宅支援係\★高齢者住宅担当\005 担当事業\05 特定施設\16 HP\★掲載データ（R6～）、過去掲載依頼書\2026(R08)\202505_特定ページ更新（フロー図、建築物等に関するチェックリスト 他）\"/>
    </mc:Choice>
  </mc:AlternateContent>
  <xr:revisionPtr revIDLastSave="0" documentId="13_ncr:1_{1AA558DC-4F73-4F95-A285-FEE6E27FFBDA}" xr6:coauthVersionLast="47" xr6:coauthVersionMax="47" xr10:uidLastSave="{00000000-0000-0000-0000-000000000000}"/>
  <bookViews>
    <workbookView xWindow="-108" yWindow="-108" windowWidth="23256" windowHeight="12456" tabRatio="906" xr2:uid="{00000000-000D-0000-FFFF-FFFF00000000}"/>
  </bookViews>
  <sheets>
    <sheet name="特定施設(添付説明）" sheetId="55" r:id="rId1"/>
    <sheet name="特定施設(添付説明）※合併・分割時" sheetId="52" r:id="rId2"/>
    <sheet name="申請書（別紙様式第一号（一））★" sheetId="56" r:id="rId3"/>
    <sheet name="申請書記載例" sheetId="71" r:id="rId4"/>
    <sheet name="申請書裏面別紙様式第一号（一）" sheetId="58" r:id="rId5"/>
    <sheet name="付表第一号（十二）★" sheetId="59" r:id="rId6"/>
    <sheet name="付表第一号（十二） (記載例)" sheetId="60" r:id="rId7"/>
    <sheet name="（参考）付表第一号（十二）" sheetId="74" r:id="rId8"/>
    <sheet name="【記載例】勤務形態一覧表" sheetId="72" r:id="rId9"/>
    <sheet name="【記載例】シフト記号表（勤務時間帯）" sheetId="62" r:id="rId10"/>
    <sheet name="勤務形態一覧表（標準様式１）" sheetId="73" r:id="rId11"/>
    <sheet name="シフト記号表" sheetId="64" r:id="rId12"/>
    <sheet name="記入方法" sheetId="65" r:id="rId13"/>
    <sheet name="プルダウン・リスト" sheetId="66" state="hidden" r:id="rId14"/>
    <sheet name="（標準様式３）平面図" sheetId="35" r:id="rId15"/>
    <sheet name="（標準様式５）苦情処理" sheetId="39" r:id="rId16"/>
    <sheet name="誓約書（標準様式６）" sheetId="67" r:id="rId17"/>
    <sheet name="別紙①" sheetId="68" r:id="rId18"/>
    <sheet name="別紙⑤" sheetId="69" r:id="rId19"/>
    <sheet name="介護支援専門員一覧（標準様式７）" sheetId="70" r:id="rId20"/>
    <sheet name="別紙１（協力医療機関に関する届出書） (特定施設入居者生活介護" sheetId="75" r:id="rId21"/>
    <sheet name="別紙１の①" sheetId="76" r:id="rId22"/>
    <sheet name="雇用契約、就業規則に関するチェックリスト" sheetId="77" r:id="rId23"/>
    <sheet name="建築物に関するチェックリスト" sheetId="79" r:id="rId24"/>
  </sheets>
  <externalReferences>
    <externalReference r:id="rId25"/>
  </externalReferences>
  <definedNames>
    <definedName name="【記載例】シフト記号" localSheetId="11">シフト記号表!$C$6:$C$47</definedName>
    <definedName name="【記載例】シフト記号" localSheetId="23">'[1]【記載例】シフト記号表（勤務時間帯）'!$C$6:$C$35</definedName>
    <definedName name="【記載例】シフト記号" localSheetId="22">'[1]【記載例】シフト記号表（勤務時間帯）'!$C$6:$C$35</definedName>
    <definedName name="【記載例】シフト記号">'【記載例】シフト記号表（勤務時間帯）'!$C$6:$C$47</definedName>
    <definedName name="【記載例】シフト記号表" localSheetId="11">シフト記号表!$C$6:$C$47</definedName>
    <definedName name="【記載例】シフト記号表" localSheetId="23">#REF!</definedName>
    <definedName name="【記載例】シフト記号表" localSheetId="22">#REF!</definedName>
    <definedName name="【記載例】シフト記号表">'【記載例】シフト記号表（勤務時間帯）'!$C$6:$C$47</definedName>
    <definedName name="_xlnm.Print_Area" localSheetId="7">'（参考）付表第一号（十二）'!$A$1:$AC$6</definedName>
    <definedName name="_xlnm.Print_Area" localSheetId="14">'（標準様式３）平面図'!$A$1:$O$20</definedName>
    <definedName name="_xlnm.Print_Area" localSheetId="15">'（標準様式５）苦情処理'!$A$1:$B$17</definedName>
    <definedName name="_xlnm.Print_Area" localSheetId="9">'【記載例】シフト記号表（勤務時間帯）'!$B$1:$N$52</definedName>
    <definedName name="_xlnm.Print_Area" localSheetId="11">シフト記号表!$B$1:$N$52</definedName>
    <definedName name="_xlnm.Print_Area" localSheetId="12">記入方法!$A$1:$Q$80</definedName>
    <definedName name="_xlnm.Print_Area" localSheetId="23">建築物に関するチェックリスト!$A$1:$CY$131</definedName>
    <definedName name="_xlnm.Print_Area" localSheetId="22">'雇用契約、就業規則に関するチェックリスト'!$A$1:$N$59</definedName>
    <definedName name="_xlnm.Print_Area" localSheetId="2">'申請書（別紙様式第一号（一））★'!$A$1:$AK$68</definedName>
    <definedName name="_xlnm.Print_Area" localSheetId="3">申請書記載例!$A$1:$AK$68</definedName>
    <definedName name="_xlnm.Print_Area" localSheetId="4">'申請書裏面別紙様式第一号（一）'!$A$1:$L$34</definedName>
    <definedName name="_xlnm.Print_Area" localSheetId="16">'誓約書（標準様式６）'!$A$1:$L$25</definedName>
    <definedName name="_xlnm.Print_Area" localSheetId="0">'特定施設(添付説明）'!$B$1:$G$48</definedName>
    <definedName name="_xlnm.Print_Area" localSheetId="1">'特定施設(添付説明）※合併・分割時'!$B$1:$H$48</definedName>
    <definedName name="_xlnm.Print_Area" localSheetId="6">'付表第一号（十二） (記載例)'!$A$1:$AC$44</definedName>
    <definedName name="_xlnm.Print_Area" localSheetId="5">'付表第一号（十二）★'!$A$1:$AC$44</definedName>
    <definedName name="_xlnm.Print_Area" localSheetId="17">別紙①!$A$1:$D$22</definedName>
    <definedName name="_xlnm.Print_Area" localSheetId="21">別紙１の①!$A$1:$AL$83</definedName>
    <definedName name="_xlnm.Print_Area">#REF!</definedName>
    <definedName name="_xlnm.Print_Titles" localSheetId="8">【記載例】勤務形態一覧表!$1:$16</definedName>
    <definedName name="_xlnm.Print_Titles" localSheetId="10">'勤務形態一覧表（標準様式１）'!$1:$16</definedName>
    <definedName name="サービス提供責任者">#REF!</definedName>
    <definedName name="シフト記号表" localSheetId="23">#REF!</definedName>
    <definedName name="シフト記号表" localSheetId="22">#REF!</definedName>
    <definedName name="シフト記号表">シフト記号表!$C$6:$C$47</definedName>
    <definedName name="その他の従業者">#REF!</definedName>
    <definedName name="医師">#REF!</definedName>
    <definedName name="栄養士">#REF!</definedName>
    <definedName name="介護支援専門員">#REF!</definedName>
    <definedName name="介護職員" localSheetId="23">#REF!</definedName>
    <definedName name="介護職員" localSheetId="22">#REF!</definedName>
    <definedName name="介護職員">プルダウン・リスト!$F$22:$F$31</definedName>
    <definedName name="看護職員" localSheetId="23">#REF!</definedName>
    <definedName name="看護職員" localSheetId="22">#REF!</definedName>
    <definedName name="看護職員">プルダウン・リスト!$E$22:$E$31</definedName>
    <definedName name="管理栄養士【栄養】" localSheetId="23">#REF!</definedName>
    <definedName name="管理栄養士【栄養】" localSheetId="22">#REF!</definedName>
    <definedName name="管理栄養士【栄養】">#REF!</definedName>
    <definedName name="管理者" localSheetId="23">#REF!</definedName>
    <definedName name="管理者" localSheetId="22">#REF!</definedName>
    <definedName name="管理者">プルダウン・リスト!$C$22:$C$31</definedName>
    <definedName name="機能訓練指導員" localSheetId="23">#REF!</definedName>
    <definedName name="機能訓練指導員" localSheetId="22">#REF!</definedName>
    <definedName name="機能訓練指導員">プルダウン・リスト!$G$22:$G$31</definedName>
    <definedName name="経験を有する看護師">#REF!</definedName>
    <definedName name="計画作成担当者" localSheetId="23">#REF!</definedName>
    <definedName name="計画作成担当者" localSheetId="22">#REF!</definedName>
    <definedName name="計画作成担当者">プルダウン・リスト!$H$22:$H$31</definedName>
    <definedName name="建築物等に関するチェックリスト">#REF!</definedName>
    <definedName name="言語聴覚士">#REF!</definedName>
    <definedName name="作業療法士">#REF!</definedName>
    <definedName name="支援相談員">#REF!</definedName>
    <definedName name="事務員">#REF!</definedName>
    <definedName name="職種" localSheetId="23">#REF!</definedName>
    <definedName name="職種" localSheetId="22">#REF!</definedName>
    <definedName name="職種">プルダウン・リスト!$C$21:$L$21</definedName>
    <definedName name="生活相談員" localSheetId="23">#REF!</definedName>
    <definedName name="生活相談員" localSheetId="22">#REF!</definedName>
    <definedName name="生活相談員">プルダウン・リスト!$D$22:$D$31</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1" i="73" l="1"/>
  <c r="AA230" i="73"/>
  <c r="P230" i="73"/>
  <c r="K230" i="73"/>
  <c r="AH228" i="73"/>
  <c r="AM226" i="73"/>
  <c r="AA236" i="73" s="1"/>
  <c r="AJ226" i="73"/>
  <c r="AH226" i="73"/>
  <c r="W226" i="73"/>
  <c r="K236" i="73" s="1"/>
  <c r="T226" i="73"/>
  <c r="K231" i="73" s="1"/>
  <c r="R226" i="73"/>
  <c r="AE224" i="73"/>
  <c r="BB216" i="73"/>
  <c r="BD216" i="73" s="1"/>
  <c r="H216" i="73"/>
  <c r="F216" i="73"/>
  <c r="BB214" i="73"/>
  <c r="BD214" i="73" s="1"/>
  <c r="H214" i="73"/>
  <c r="F214" i="73"/>
  <c r="BB212" i="73"/>
  <c r="BD212" i="73" s="1"/>
  <c r="H212" i="73"/>
  <c r="F212" i="73"/>
  <c r="BB210" i="73"/>
  <c r="BD210" i="73" s="1"/>
  <c r="H210" i="73"/>
  <c r="F210" i="73"/>
  <c r="BB208" i="73"/>
  <c r="BD208" i="73" s="1"/>
  <c r="H208" i="73"/>
  <c r="F208" i="73"/>
  <c r="BB206" i="73"/>
  <c r="BD206" i="73" s="1"/>
  <c r="H206" i="73"/>
  <c r="F206" i="73"/>
  <c r="BB204" i="73"/>
  <c r="BD204" i="73" s="1"/>
  <c r="H204" i="73"/>
  <c r="F204" i="73"/>
  <c r="BB202" i="73"/>
  <c r="BD202" i="73" s="1"/>
  <c r="H202" i="73"/>
  <c r="F202" i="73"/>
  <c r="BB200" i="73"/>
  <c r="BD200" i="73" s="1"/>
  <c r="H200" i="73"/>
  <c r="F200" i="73"/>
  <c r="BB198" i="73"/>
  <c r="BD198" i="73" s="1"/>
  <c r="H198" i="73"/>
  <c r="F198" i="73"/>
  <c r="BB196" i="73"/>
  <c r="BD196" i="73" s="1"/>
  <c r="H196" i="73"/>
  <c r="F196" i="73"/>
  <c r="BB194" i="73"/>
  <c r="BD194" i="73" s="1"/>
  <c r="H194" i="73"/>
  <c r="F194" i="73"/>
  <c r="BB192" i="73"/>
  <c r="BD192" i="73" s="1"/>
  <c r="H192" i="73"/>
  <c r="F192" i="73"/>
  <c r="BB190" i="73"/>
  <c r="BD190" i="73" s="1"/>
  <c r="H190" i="73"/>
  <c r="F190" i="73"/>
  <c r="BB188" i="73"/>
  <c r="BD188" i="73" s="1"/>
  <c r="H188" i="73"/>
  <c r="F188" i="73"/>
  <c r="BB186" i="73"/>
  <c r="BD186" i="73" s="1"/>
  <c r="H186" i="73"/>
  <c r="F186" i="73"/>
  <c r="BB184" i="73"/>
  <c r="BD184" i="73" s="1"/>
  <c r="H184" i="73"/>
  <c r="F184" i="73"/>
  <c r="BB182" i="73"/>
  <c r="BD182" i="73" s="1"/>
  <c r="H182" i="73"/>
  <c r="F182" i="73"/>
  <c r="BB180" i="73"/>
  <c r="BD180" i="73" s="1"/>
  <c r="H180" i="73"/>
  <c r="F180" i="73"/>
  <c r="BB178" i="73"/>
  <c r="BD178" i="73" s="1"/>
  <c r="H178" i="73"/>
  <c r="F178" i="73"/>
  <c r="BB176" i="73"/>
  <c r="BD176" i="73" s="1"/>
  <c r="H176" i="73"/>
  <c r="F176" i="73"/>
  <c r="BB174" i="73"/>
  <c r="BD174" i="73" s="1"/>
  <c r="H174" i="73"/>
  <c r="F174" i="73"/>
  <c r="BB172" i="73"/>
  <c r="BD172" i="73" s="1"/>
  <c r="H172" i="73"/>
  <c r="F172" i="73"/>
  <c r="BB170" i="73"/>
  <c r="BD170" i="73" s="1"/>
  <c r="H170" i="73"/>
  <c r="F170" i="73"/>
  <c r="BB168" i="73"/>
  <c r="BD168" i="73" s="1"/>
  <c r="H168" i="73"/>
  <c r="F168" i="73"/>
  <c r="BB166" i="73"/>
  <c r="BD166" i="73" s="1"/>
  <c r="H166" i="73"/>
  <c r="F166" i="73"/>
  <c r="BB164" i="73"/>
  <c r="BD164" i="73" s="1"/>
  <c r="H164" i="73"/>
  <c r="F164" i="73"/>
  <c r="BB162" i="73"/>
  <c r="BD162" i="73" s="1"/>
  <c r="H162" i="73"/>
  <c r="F162" i="73"/>
  <c r="BB160" i="73"/>
  <c r="BD160" i="73" s="1"/>
  <c r="H160" i="73"/>
  <c r="F160" i="73"/>
  <c r="BB158" i="73"/>
  <c r="BD158" i="73" s="1"/>
  <c r="H158" i="73"/>
  <c r="F158" i="73"/>
  <c r="BB156" i="73"/>
  <c r="BD156" i="73" s="1"/>
  <c r="H156" i="73"/>
  <c r="F156" i="73"/>
  <c r="BB154" i="73"/>
  <c r="BD154" i="73" s="1"/>
  <c r="H154" i="73"/>
  <c r="F154" i="73"/>
  <c r="BB152" i="73"/>
  <c r="BD152" i="73" s="1"/>
  <c r="H152" i="73"/>
  <c r="F152" i="73"/>
  <c r="BB150" i="73"/>
  <c r="BD150" i="73" s="1"/>
  <c r="H150" i="73"/>
  <c r="F150" i="73"/>
  <c r="BB148" i="73"/>
  <c r="BD148" i="73" s="1"/>
  <c r="H148" i="73"/>
  <c r="F148" i="73"/>
  <c r="BB146" i="73"/>
  <c r="BD146" i="73" s="1"/>
  <c r="H146" i="73"/>
  <c r="F146" i="73"/>
  <c r="BB144" i="73"/>
  <c r="BD144" i="73" s="1"/>
  <c r="H144" i="73"/>
  <c r="F144" i="73"/>
  <c r="BB142" i="73"/>
  <c r="BD142" i="73" s="1"/>
  <c r="H142" i="73"/>
  <c r="F142" i="73"/>
  <c r="BB140" i="73"/>
  <c r="BD140" i="73" s="1"/>
  <c r="H140" i="73"/>
  <c r="F140" i="73"/>
  <c r="BB138" i="73"/>
  <c r="BD138" i="73" s="1"/>
  <c r="H138" i="73"/>
  <c r="F138" i="73"/>
  <c r="BB136" i="73"/>
  <c r="BD136" i="73" s="1"/>
  <c r="H136" i="73"/>
  <c r="F136" i="73"/>
  <c r="BB134" i="73"/>
  <c r="BD134" i="73" s="1"/>
  <c r="H134" i="73"/>
  <c r="F134" i="73"/>
  <c r="BB132" i="73"/>
  <c r="BD132" i="73" s="1"/>
  <c r="H132" i="73"/>
  <c r="F132" i="73"/>
  <c r="BB130" i="73"/>
  <c r="BD130" i="73" s="1"/>
  <c r="H130" i="73"/>
  <c r="F130" i="73"/>
  <c r="BB128" i="73"/>
  <c r="BD128" i="73" s="1"/>
  <c r="H128" i="73"/>
  <c r="F128" i="73"/>
  <c r="BB126" i="73"/>
  <c r="BD126" i="73" s="1"/>
  <c r="H126" i="73"/>
  <c r="F126" i="73"/>
  <c r="BB124" i="73"/>
  <c r="BD124" i="73" s="1"/>
  <c r="H124" i="73"/>
  <c r="F124" i="73"/>
  <c r="BB122" i="73"/>
  <c r="BD122" i="73" s="1"/>
  <c r="H122" i="73"/>
  <c r="F122" i="73"/>
  <c r="BB120" i="73"/>
  <c r="BD120" i="73" s="1"/>
  <c r="H120" i="73"/>
  <c r="F120" i="73"/>
  <c r="BB118" i="73"/>
  <c r="BD118" i="73" s="1"/>
  <c r="H118" i="73"/>
  <c r="F118" i="73"/>
  <c r="BB116" i="73"/>
  <c r="BD116" i="73" s="1"/>
  <c r="H116" i="73"/>
  <c r="F116" i="73"/>
  <c r="BB114" i="73"/>
  <c r="BD114" i="73" s="1"/>
  <c r="H114" i="73"/>
  <c r="F114" i="73"/>
  <c r="BB112" i="73"/>
  <c r="BD112" i="73" s="1"/>
  <c r="H112" i="73"/>
  <c r="F112" i="73"/>
  <c r="BB110" i="73"/>
  <c r="BD110" i="73" s="1"/>
  <c r="H110" i="73"/>
  <c r="F110" i="73"/>
  <c r="BB108" i="73"/>
  <c r="BD108" i="73" s="1"/>
  <c r="H108" i="73"/>
  <c r="F108" i="73"/>
  <c r="BB106" i="73"/>
  <c r="BD106" i="73" s="1"/>
  <c r="H106" i="73"/>
  <c r="F106" i="73"/>
  <c r="BB104" i="73"/>
  <c r="BD104" i="73" s="1"/>
  <c r="H104" i="73"/>
  <c r="F104" i="73"/>
  <c r="BB102" i="73"/>
  <c r="BD102" i="73" s="1"/>
  <c r="H102" i="73"/>
  <c r="F102" i="73"/>
  <c r="BB100" i="73"/>
  <c r="BD100" i="73" s="1"/>
  <c r="H100" i="73"/>
  <c r="F100" i="73"/>
  <c r="BB98" i="73"/>
  <c r="BD98" i="73" s="1"/>
  <c r="H98" i="73"/>
  <c r="F98" i="73"/>
  <c r="BB96" i="73"/>
  <c r="BD96" i="73" s="1"/>
  <c r="H96" i="73"/>
  <c r="F96" i="73"/>
  <c r="BB94" i="73"/>
  <c r="BD94" i="73" s="1"/>
  <c r="H94" i="73"/>
  <c r="F94" i="73"/>
  <c r="BB92" i="73"/>
  <c r="BD92" i="73" s="1"/>
  <c r="H92" i="73"/>
  <c r="F92" i="73"/>
  <c r="BB90" i="73"/>
  <c r="BD90" i="73" s="1"/>
  <c r="H90" i="73"/>
  <c r="F90" i="73"/>
  <c r="BB88" i="73"/>
  <c r="BD88" i="73" s="1"/>
  <c r="H88" i="73"/>
  <c r="F88" i="73"/>
  <c r="BB86" i="73"/>
  <c r="BD86" i="73" s="1"/>
  <c r="H86" i="73"/>
  <c r="F86" i="73"/>
  <c r="BB84" i="73"/>
  <c r="BD84" i="73" s="1"/>
  <c r="H84" i="73"/>
  <c r="F84" i="73"/>
  <c r="BB82" i="73"/>
  <c r="BD82" i="73" s="1"/>
  <c r="H82" i="73"/>
  <c r="F82" i="73"/>
  <c r="BB80" i="73"/>
  <c r="BD80" i="73" s="1"/>
  <c r="H80" i="73"/>
  <c r="F80" i="73"/>
  <c r="BB78" i="73"/>
  <c r="BD78" i="73" s="1"/>
  <c r="H78" i="73"/>
  <c r="F78" i="73"/>
  <c r="BB76" i="73"/>
  <c r="BD76" i="73" s="1"/>
  <c r="H76" i="73"/>
  <c r="F76" i="73"/>
  <c r="BB74" i="73"/>
  <c r="BD74" i="73" s="1"/>
  <c r="H74" i="73"/>
  <c r="F74" i="73"/>
  <c r="BB72" i="73"/>
  <c r="BD72" i="73" s="1"/>
  <c r="H72" i="73"/>
  <c r="F72" i="73"/>
  <c r="BB70" i="73"/>
  <c r="BD70" i="73" s="1"/>
  <c r="H70" i="73"/>
  <c r="F70" i="73"/>
  <c r="BB68" i="73"/>
  <c r="BD68" i="73" s="1"/>
  <c r="H68" i="73"/>
  <c r="F68" i="73"/>
  <c r="BB66" i="73"/>
  <c r="BD66" i="73" s="1"/>
  <c r="H66" i="73"/>
  <c r="F66" i="73"/>
  <c r="BB64" i="73"/>
  <c r="BD64" i="73" s="1"/>
  <c r="H64" i="73"/>
  <c r="F64" i="73"/>
  <c r="BB62" i="73"/>
  <c r="BD62" i="73" s="1"/>
  <c r="H62" i="73"/>
  <c r="F62" i="73"/>
  <c r="BB60" i="73"/>
  <c r="BD60" i="73" s="1"/>
  <c r="H60" i="73"/>
  <c r="F60" i="73"/>
  <c r="BB58" i="73"/>
  <c r="BD58" i="73" s="1"/>
  <c r="H58" i="73"/>
  <c r="F58" i="73"/>
  <c r="BB56" i="73"/>
  <c r="BD56" i="73" s="1"/>
  <c r="H56" i="73"/>
  <c r="F56" i="73"/>
  <c r="BB54" i="73"/>
  <c r="BD54" i="73" s="1"/>
  <c r="H54" i="73"/>
  <c r="F54" i="73"/>
  <c r="BB52" i="73"/>
  <c r="BD52" i="73" s="1"/>
  <c r="H52" i="73"/>
  <c r="F52" i="73"/>
  <c r="BB50" i="73"/>
  <c r="BD50" i="73" s="1"/>
  <c r="H50" i="73"/>
  <c r="F50" i="73"/>
  <c r="BB48" i="73"/>
  <c r="BD48" i="73" s="1"/>
  <c r="H48" i="73"/>
  <c r="F48" i="73"/>
  <c r="BB46" i="73"/>
  <c r="BD46" i="73" s="1"/>
  <c r="H46" i="73"/>
  <c r="F46" i="73"/>
  <c r="BB44" i="73"/>
  <c r="BD44" i="73" s="1"/>
  <c r="H44" i="73"/>
  <c r="F44" i="73"/>
  <c r="BB42" i="73"/>
  <c r="BD42" i="73" s="1"/>
  <c r="H42" i="73"/>
  <c r="F42" i="73"/>
  <c r="BB40" i="73"/>
  <c r="BD40" i="73" s="1"/>
  <c r="H40" i="73"/>
  <c r="F40" i="73"/>
  <c r="BB38" i="73"/>
  <c r="BD38" i="73" s="1"/>
  <c r="H38" i="73"/>
  <c r="F38" i="73"/>
  <c r="BB36" i="73"/>
  <c r="BD36" i="73" s="1"/>
  <c r="H36" i="73"/>
  <c r="F36" i="73"/>
  <c r="BB34" i="73"/>
  <c r="BD34" i="73" s="1"/>
  <c r="H34" i="73"/>
  <c r="F34" i="73"/>
  <c r="BB32" i="73"/>
  <c r="BD32" i="73" s="1"/>
  <c r="H32" i="73"/>
  <c r="F32" i="73"/>
  <c r="BB30" i="73"/>
  <c r="BD30" i="73" s="1"/>
  <c r="H30" i="73"/>
  <c r="F30" i="73"/>
  <c r="BB28" i="73"/>
  <c r="BD28" i="73" s="1"/>
  <c r="H28" i="73"/>
  <c r="F28" i="73"/>
  <c r="BB26" i="73"/>
  <c r="BD26" i="73" s="1"/>
  <c r="H26" i="73"/>
  <c r="F26" i="73"/>
  <c r="BB24" i="73"/>
  <c r="BD24" i="73" s="1"/>
  <c r="H24" i="73"/>
  <c r="F24" i="73"/>
  <c r="BB22" i="73"/>
  <c r="BD22" i="73" s="1"/>
  <c r="H22" i="73"/>
  <c r="F22" i="73"/>
  <c r="BB20" i="73"/>
  <c r="BD20" i="73" s="1"/>
  <c r="H20" i="73"/>
  <c r="F20" i="73"/>
  <c r="BB18" i="73"/>
  <c r="BD18" i="73" s="1"/>
  <c r="H18" i="73"/>
  <c r="F18" i="73"/>
  <c r="B17" i="73"/>
  <c r="B19" i="73" s="1"/>
  <c r="B21" i="73" s="1"/>
  <c r="B23" i="73" s="1"/>
  <c r="B25" i="73" s="1"/>
  <c r="B27" i="73" s="1"/>
  <c r="B29" i="73" s="1"/>
  <c r="B31" i="73" s="1"/>
  <c r="B33" i="73" s="1"/>
  <c r="B35" i="73" s="1"/>
  <c r="B37" i="73" s="1"/>
  <c r="B39" i="73" s="1"/>
  <c r="B41" i="73" s="1"/>
  <c r="B43" i="73" s="1"/>
  <c r="B45" i="73" s="1"/>
  <c r="B47" i="73" s="1"/>
  <c r="B49" i="73" s="1"/>
  <c r="B51" i="73" s="1"/>
  <c r="B53" i="73" s="1"/>
  <c r="B55" i="73" s="1"/>
  <c r="B57" i="73" s="1"/>
  <c r="B59" i="73" s="1"/>
  <c r="B61" i="73" s="1"/>
  <c r="B63" i="73" s="1"/>
  <c r="B65" i="73" s="1"/>
  <c r="B67" i="73" s="1"/>
  <c r="B69" i="73" s="1"/>
  <c r="B71" i="73" s="1"/>
  <c r="B73" i="73" s="1"/>
  <c r="B75" i="73" s="1"/>
  <c r="B77" i="73" s="1"/>
  <c r="B79" i="73" s="1"/>
  <c r="B81" i="73" s="1"/>
  <c r="B83" i="73" s="1"/>
  <c r="B85" i="73" s="1"/>
  <c r="B87" i="73" s="1"/>
  <c r="B89" i="73" s="1"/>
  <c r="B91" i="73" s="1"/>
  <c r="B93" i="73" s="1"/>
  <c r="B95" i="73" s="1"/>
  <c r="B97" i="73" s="1"/>
  <c r="B99" i="73" s="1"/>
  <c r="B101" i="73" s="1"/>
  <c r="B103" i="73" s="1"/>
  <c r="B105" i="73" s="1"/>
  <c r="B107" i="73" s="1"/>
  <c r="B109" i="73" s="1"/>
  <c r="B111" i="73" s="1"/>
  <c r="B113" i="73" s="1"/>
  <c r="B115" i="73" s="1"/>
  <c r="B117" i="73" s="1"/>
  <c r="B119" i="73" s="1"/>
  <c r="B121" i="73" s="1"/>
  <c r="B123" i="73" s="1"/>
  <c r="B125" i="73" s="1"/>
  <c r="B127" i="73" s="1"/>
  <c r="B129" i="73" s="1"/>
  <c r="B131" i="73" s="1"/>
  <c r="B133" i="73" s="1"/>
  <c r="B135" i="73" s="1"/>
  <c r="B137" i="73" s="1"/>
  <c r="B139" i="73" s="1"/>
  <c r="B141" i="73" s="1"/>
  <c r="B143" i="73" s="1"/>
  <c r="B145" i="73" s="1"/>
  <c r="B147" i="73" s="1"/>
  <c r="B149" i="73" s="1"/>
  <c r="B151" i="73" s="1"/>
  <c r="B153" i="73" s="1"/>
  <c r="B155" i="73" s="1"/>
  <c r="B157" i="73" s="1"/>
  <c r="B159" i="73" s="1"/>
  <c r="B161" i="73" s="1"/>
  <c r="B163" i="73" s="1"/>
  <c r="B165" i="73" s="1"/>
  <c r="B167" i="73" s="1"/>
  <c r="B169" i="73" s="1"/>
  <c r="B171" i="73" s="1"/>
  <c r="B173" i="73" s="1"/>
  <c r="B175" i="73" s="1"/>
  <c r="B177" i="73" s="1"/>
  <c r="B179" i="73" s="1"/>
  <c r="B181" i="73" s="1"/>
  <c r="B183" i="73" s="1"/>
  <c r="B185" i="73" s="1"/>
  <c r="B187" i="73" s="1"/>
  <c r="B189" i="73" s="1"/>
  <c r="B191" i="73" s="1"/>
  <c r="B193" i="73" s="1"/>
  <c r="B195" i="73" s="1"/>
  <c r="B197" i="73" s="1"/>
  <c r="B199" i="73" s="1"/>
  <c r="B201" i="73" s="1"/>
  <c r="B203" i="73" s="1"/>
  <c r="B205" i="73" s="1"/>
  <c r="B207" i="73" s="1"/>
  <c r="B209" i="73" s="1"/>
  <c r="B211" i="73" s="1"/>
  <c r="B213" i="73" s="1"/>
  <c r="B215" i="73" s="1"/>
  <c r="AY16" i="73"/>
  <c r="BA14" i="73"/>
  <c r="BA15" i="73" s="1"/>
  <c r="BA16" i="73" s="1"/>
  <c r="AZ14" i="73"/>
  <c r="AZ15" i="73" s="1"/>
  <c r="AZ16" i="73" s="1"/>
  <c r="AY14" i="73"/>
  <c r="AY15" i="73" s="1"/>
  <c r="BB12" i="73"/>
  <c r="AF2" i="73"/>
  <c r="AX15" i="73" s="1"/>
  <c r="AX16" i="73" s="1"/>
  <c r="P91" i="72"/>
  <c r="P90" i="72"/>
  <c r="K90" i="72"/>
  <c r="AH88" i="72"/>
  <c r="AF91" i="72" s="1"/>
  <c r="AM86" i="72"/>
  <c r="AA96" i="72" s="1"/>
  <c r="AJ86" i="72"/>
  <c r="AH86" i="72"/>
  <c r="W86" i="72"/>
  <c r="K96" i="72" s="1"/>
  <c r="T86" i="72"/>
  <c r="K91" i="72" s="1"/>
  <c r="R86" i="72"/>
  <c r="BB76" i="72"/>
  <c r="BD76" i="72" s="1"/>
  <c r="H76" i="72"/>
  <c r="F76" i="72"/>
  <c r="BB74" i="72"/>
  <c r="BD74" i="72" s="1"/>
  <c r="H74" i="72"/>
  <c r="F74" i="72"/>
  <c r="BB72" i="72"/>
  <c r="BD72" i="72" s="1"/>
  <c r="H72" i="72"/>
  <c r="F72" i="72"/>
  <c r="BB70" i="72"/>
  <c r="BD70" i="72" s="1"/>
  <c r="H70" i="72"/>
  <c r="F70" i="72"/>
  <c r="BB68" i="72"/>
  <c r="BD68" i="72" s="1"/>
  <c r="H68" i="72"/>
  <c r="F68" i="72"/>
  <c r="BB66" i="72"/>
  <c r="BD66" i="72" s="1"/>
  <c r="H66" i="72"/>
  <c r="F66" i="72"/>
  <c r="BB64" i="72"/>
  <c r="BD64" i="72" s="1"/>
  <c r="H64" i="72"/>
  <c r="F64" i="72"/>
  <c r="BB62" i="72"/>
  <c r="BD62" i="72" s="1"/>
  <c r="H62" i="72"/>
  <c r="F62" i="72"/>
  <c r="BB60" i="72"/>
  <c r="BD60" i="72" s="1"/>
  <c r="H60" i="72"/>
  <c r="F60" i="72"/>
  <c r="BB58" i="72"/>
  <c r="BD58" i="72" s="1"/>
  <c r="H58" i="72"/>
  <c r="F58" i="72"/>
  <c r="BB56" i="72"/>
  <c r="BD56" i="72" s="1"/>
  <c r="H56" i="72"/>
  <c r="F56" i="72"/>
  <c r="BB54" i="72"/>
  <c r="BD54" i="72" s="1"/>
  <c r="H54" i="72"/>
  <c r="F54" i="72"/>
  <c r="BB52" i="72"/>
  <c r="BD52" i="72" s="1"/>
  <c r="H52" i="72"/>
  <c r="F52" i="72"/>
  <c r="BB50" i="72"/>
  <c r="BD50" i="72" s="1"/>
  <c r="H50" i="72"/>
  <c r="F50" i="72"/>
  <c r="BB48" i="72"/>
  <c r="BD48" i="72" s="1"/>
  <c r="H48" i="72"/>
  <c r="F48" i="72"/>
  <c r="BB46" i="72"/>
  <c r="BD46" i="72" s="1"/>
  <c r="H46" i="72"/>
  <c r="F46" i="72"/>
  <c r="BB44" i="72"/>
  <c r="BD44" i="72" s="1"/>
  <c r="H44" i="72"/>
  <c r="F44" i="72"/>
  <c r="BB42" i="72"/>
  <c r="BD42" i="72" s="1"/>
  <c r="H42" i="72"/>
  <c r="F42" i="72"/>
  <c r="BB40" i="72"/>
  <c r="BD40" i="72" s="1"/>
  <c r="H40" i="72"/>
  <c r="F40" i="72"/>
  <c r="BB38" i="72"/>
  <c r="BD38" i="72" s="1"/>
  <c r="H38" i="72"/>
  <c r="F38" i="72"/>
  <c r="BB36" i="72"/>
  <c r="BD36" i="72" s="1"/>
  <c r="H36" i="72"/>
  <c r="AE85" i="72" s="1"/>
  <c r="F36" i="72"/>
  <c r="BB34" i="72"/>
  <c r="H34" i="72"/>
  <c r="F34" i="72"/>
  <c r="BB32" i="72"/>
  <c r="BD32" i="72" s="1"/>
  <c r="H32" i="72"/>
  <c r="F32" i="72"/>
  <c r="BB30" i="72"/>
  <c r="BD30" i="72" s="1"/>
  <c r="H30" i="72"/>
  <c r="F30" i="72"/>
  <c r="BB28" i="72"/>
  <c r="BD28" i="72" s="1"/>
  <c r="H28" i="72"/>
  <c r="F28" i="72"/>
  <c r="BB26" i="72"/>
  <c r="BD26" i="72" s="1"/>
  <c r="H26" i="72"/>
  <c r="O85" i="72" s="1"/>
  <c r="F26" i="72"/>
  <c r="BB24" i="72"/>
  <c r="BD24" i="72" s="1"/>
  <c r="H24" i="72"/>
  <c r="F24" i="72"/>
  <c r="BB22" i="72"/>
  <c r="BD22" i="72" s="1"/>
  <c r="H22" i="72"/>
  <c r="F22" i="72"/>
  <c r="BB20" i="72"/>
  <c r="BD20" i="72" s="1"/>
  <c r="H20" i="72"/>
  <c r="F20" i="72"/>
  <c r="BB18" i="72"/>
  <c r="BD18" i="72" s="1"/>
  <c r="H18" i="72"/>
  <c r="F18" i="72"/>
  <c r="AC85" i="72" s="1"/>
  <c r="B17" i="72"/>
  <c r="B19" i="72" s="1"/>
  <c r="B21" i="72" s="1"/>
  <c r="B23" i="72" s="1"/>
  <c r="B25" i="72" s="1"/>
  <c r="B27" i="72" s="1"/>
  <c r="B29" i="72" s="1"/>
  <c r="B31" i="72" s="1"/>
  <c r="B33" i="72" s="1"/>
  <c r="B35" i="72" s="1"/>
  <c r="B37" i="72" s="1"/>
  <c r="B39" i="72" s="1"/>
  <c r="B41" i="72" s="1"/>
  <c r="B43" i="72" s="1"/>
  <c r="B45" i="72" s="1"/>
  <c r="B47" i="72" s="1"/>
  <c r="B49" i="72" s="1"/>
  <c r="B51" i="72" s="1"/>
  <c r="B53" i="72" s="1"/>
  <c r="B55" i="72" s="1"/>
  <c r="B57" i="72" s="1"/>
  <c r="B59" i="72" s="1"/>
  <c r="B61" i="72" s="1"/>
  <c r="B63" i="72" s="1"/>
  <c r="B65" i="72" s="1"/>
  <c r="B67" i="72" s="1"/>
  <c r="B69" i="72" s="1"/>
  <c r="B71" i="72" s="1"/>
  <c r="B73" i="72" s="1"/>
  <c r="B75" i="72" s="1"/>
  <c r="BA15" i="72"/>
  <c r="BA16" i="72" s="1"/>
  <c r="AY15" i="72"/>
  <c r="AY16" i="72" s="1"/>
  <c r="BA14" i="72"/>
  <c r="AZ14" i="72"/>
  <c r="AZ15" i="72" s="1"/>
  <c r="AZ16" i="72" s="1"/>
  <c r="AY14" i="72"/>
  <c r="BB12" i="72"/>
  <c r="AF2" i="72"/>
  <c r="AA15" i="72" s="1"/>
  <c r="AA16" i="72" s="1"/>
  <c r="AA90" i="72" l="1"/>
  <c r="AM15" i="72"/>
  <c r="AM16" i="72" s="1"/>
  <c r="AE15" i="72"/>
  <c r="AE16" i="72" s="1"/>
  <c r="AI15" i="72"/>
  <c r="AI16" i="72" s="1"/>
  <c r="AQ15" i="72"/>
  <c r="AQ16" i="72" s="1"/>
  <c r="AU15" i="72"/>
  <c r="AU16" i="72" s="1"/>
  <c r="U91" i="72"/>
  <c r="P96" i="72" s="1"/>
  <c r="U231" i="73"/>
  <c r="P236" i="73" s="1"/>
  <c r="U236" i="73" s="1"/>
  <c r="AQ222" i="73" s="1"/>
  <c r="AA91" i="72"/>
  <c r="AK91" i="72" s="1"/>
  <c r="AF96" i="72" s="1"/>
  <c r="AK96" i="72" s="1"/>
  <c r="AV82" i="72" s="1"/>
  <c r="AA231" i="73"/>
  <c r="W15" i="72"/>
  <c r="W16" i="72" s="1"/>
  <c r="AF231" i="73"/>
  <c r="Y15" i="73"/>
  <c r="Y16" i="73" s="1"/>
  <c r="AD15" i="73"/>
  <c r="AD16" i="73" s="1"/>
  <c r="AH15" i="73"/>
  <c r="AH16" i="73" s="1"/>
  <c r="AL15" i="73"/>
  <c r="AL16" i="73" s="1"/>
  <c r="AP15" i="73"/>
  <c r="AP16" i="73" s="1"/>
  <c r="AT15" i="73"/>
  <c r="AT16" i="73" s="1"/>
  <c r="AW15" i="73"/>
  <c r="AW16" i="73" s="1"/>
  <c r="AU15" i="73"/>
  <c r="AU16" i="73" s="1"/>
  <c r="AS15" i="73"/>
  <c r="AS16" i="73" s="1"/>
  <c r="AQ15" i="73"/>
  <c r="AQ16" i="73" s="1"/>
  <c r="AO15" i="73"/>
  <c r="AO16" i="73" s="1"/>
  <c r="AM15" i="73"/>
  <c r="AM16" i="73" s="1"/>
  <c r="AK15" i="73"/>
  <c r="AK16" i="73" s="1"/>
  <c r="AI15" i="73"/>
  <c r="AI16" i="73" s="1"/>
  <c r="AG15" i="73"/>
  <c r="AG16" i="73" s="1"/>
  <c r="AE15" i="73"/>
  <c r="AE16" i="73" s="1"/>
  <c r="AC15" i="73"/>
  <c r="AC16" i="73" s="1"/>
  <c r="W15" i="73"/>
  <c r="W16" i="73" s="1"/>
  <c r="AA15" i="73"/>
  <c r="AA16" i="73" s="1"/>
  <c r="BE8" i="73"/>
  <c r="X15" i="73"/>
  <c r="X16" i="73" s="1"/>
  <c r="Z15" i="73"/>
  <c r="Z16" i="73" s="1"/>
  <c r="AB15" i="73"/>
  <c r="AB16" i="73" s="1"/>
  <c r="AF15" i="73"/>
  <c r="AF16" i="73" s="1"/>
  <c r="AJ15" i="73"/>
  <c r="AJ16" i="73" s="1"/>
  <c r="AN15" i="73"/>
  <c r="AN16" i="73" s="1"/>
  <c r="AR15" i="73"/>
  <c r="AR16" i="73" s="1"/>
  <c r="AV15" i="73"/>
  <c r="AV16" i="73" s="1"/>
  <c r="AC225" i="73"/>
  <c r="M225" i="73"/>
  <c r="AC224" i="73"/>
  <c r="M224" i="73"/>
  <c r="AC223" i="73"/>
  <c r="M223" i="73"/>
  <c r="AE222" i="73"/>
  <c r="O222" i="73"/>
  <c r="O225" i="73"/>
  <c r="O224" i="73"/>
  <c r="O223" i="73"/>
  <c r="M222" i="73"/>
  <c r="M226" i="73" s="1"/>
  <c r="AC222" i="73"/>
  <c r="AE223" i="73"/>
  <c r="AE225" i="73"/>
  <c r="AK231" i="73"/>
  <c r="AF236" i="73" s="1"/>
  <c r="AK236" i="73" s="1"/>
  <c r="AV222" i="73" s="1"/>
  <c r="BA222" i="73" s="1"/>
  <c r="AF230" i="73"/>
  <c r="BD34" i="72"/>
  <c r="AC82" i="72"/>
  <c r="AE83" i="72"/>
  <c r="AE84" i="72"/>
  <c r="AX15" i="72"/>
  <c r="AX16" i="72" s="1"/>
  <c r="AV15" i="72"/>
  <c r="AV16" i="72" s="1"/>
  <c r="AT15" i="72"/>
  <c r="AT16" i="72" s="1"/>
  <c r="AR15" i="72"/>
  <c r="AR16" i="72" s="1"/>
  <c r="AP15" i="72"/>
  <c r="AP16" i="72" s="1"/>
  <c r="AN15" i="72"/>
  <c r="AN16" i="72" s="1"/>
  <c r="AL15" i="72"/>
  <c r="AL16" i="72" s="1"/>
  <c r="AJ15" i="72"/>
  <c r="AJ16" i="72" s="1"/>
  <c r="AH15" i="72"/>
  <c r="AH16" i="72" s="1"/>
  <c r="AF15" i="72"/>
  <c r="AF16" i="72" s="1"/>
  <c r="AD15" i="72"/>
  <c r="AD16" i="72" s="1"/>
  <c r="AB15" i="72"/>
  <c r="AB16" i="72" s="1"/>
  <c r="Z15" i="72"/>
  <c r="Z16" i="72" s="1"/>
  <c r="X15" i="72"/>
  <c r="X16" i="72" s="1"/>
  <c r="BE8" i="72"/>
  <c r="Y15" i="72"/>
  <c r="Y16" i="72" s="1"/>
  <c r="AC15" i="72"/>
  <c r="AC16" i="72" s="1"/>
  <c r="AG15" i="72"/>
  <c r="AG16" i="72" s="1"/>
  <c r="AK15" i="72"/>
  <c r="AK16" i="72" s="1"/>
  <c r="AO15" i="72"/>
  <c r="AO16" i="72" s="1"/>
  <c r="AS15" i="72"/>
  <c r="AS16" i="72" s="1"/>
  <c r="AW15" i="72"/>
  <c r="AW16" i="72" s="1"/>
  <c r="M82" i="72"/>
  <c r="O83" i="72"/>
  <c r="O84" i="72"/>
  <c r="U96" i="72"/>
  <c r="AQ82" i="72" s="1"/>
  <c r="O82" i="72"/>
  <c r="AE82" i="72"/>
  <c r="AE86" i="72" s="1"/>
  <c r="M83" i="72"/>
  <c r="AC83" i="72"/>
  <c r="M84" i="72"/>
  <c r="AC84" i="72"/>
  <c r="M85" i="72"/>
  <c r="AF90" i="72"/>
  <c r="AC226" i="73" l="1"/>
  <c r="BA82" i="72"/>
  <c r="AE226" i="73"/>
  <c r="O226" i="73"/>
  <c r="AC86" i="72"/>
  <c r="O86" i="72"/>
  <c r="M86" i="72"/>
  <c r="D47" i="64" l="1"/>
  <c r="L46" i="64"/>
  <c r="L45" i="64"/>
  <c r="D44" i="64"/>
  <c r="L43" i="64"/>
  <c r="L42" i="64"/>
  <c r="L44" i="64" s="1"/>
  <c r="D41" i="64"/>
  <c r="L40" i="64"/>
  <c r="L39" i="64"/>
  <c r="D38" i="64"/>
  <c r="D37" i="64"/>
  <c r="D36" i="64"/>
  <c r="D35" i="64"/>
  <c r="D34" i="64"/>
  <c r="D33" i="64"/>
  <c r="D32" i="64"/>
  <c r="D31" i="64"/>
  <c r="D30" i="64"/>
  <c r="D29" i="64"/>
  <c r="D28" i="64"/>
  <c r="D27" i="64"/>
  <c r="D26" i="64"/>
  <c r="D25" i="64"/>
  <c r="D24" i="64"/>
  <c r="D23" i="64"/>
  <c r="L22" i="64"/>
  <c r="D22" i="64"/>
  <c r="L21" i="64"/>
  <c r="D21" i="64"/>
  <c r="L20" i="64"/>
  <c r="D20" i="64"/>
  <c r="L19" i="64"/>
  <c r="D19" i="64"/>
  <c r="L18" i="64"/>
  <c r="D18" i="64"/>
  <c r="L17" i="64"/>
  <c r="D17" i="64"/>
  <c r="L16" i="64"/>
  <c r="D16" i="64"/>
  <c r="L15" i="64"/>
  <c r="D15" i="64"/>
  <c r="L14" i="64"/>
  <c r="D14" i="64"/>
  <c r="L13" i="64"/>
  <c r="D13" i="64"/>
  <c r="L12" i="64"/>
  <c r="D12" i="64"/>
  <c r="L11" i="64"/>
  <c r="D11" i="64"/>
  <c r="L10" i="64"/>
  <c r="D10" i="64"/>
  <c r="L9" i="64"/>
  <c r="D9" i="64"/>
  <c r="L8" i="64"/>
  <c r="D8" i="64"/>
  <c r="L7" i="64"/>
  <c r="D7" i="64"/>
  <c r="L6" i="64"/>
  <c r="D6" i="64"/>
  <c r="D47" i="62"/>
  <c r="L46" i="62"/>
  <c r="L45" i="62"/>
  <c r="D44" i="62"/>
  <c r="L43" i="62"/>
  <c r="L42" i="62"/>
  <c r="D41" i="62"/>
  <c r="L40" i="62"/>
  <c r="L39" i="62"/>
  <c r="D38" i="62"/>
  <c r="D37" i="62"/>
  <c r="D36" i="62"/>
  <c r="D35" i="62"/>
  <c r="D34" i="62"/>
  <c r="D33" i="62"/>
  <c r="D32" i="62"/>
  <c r="D31" i="62"/>
  <c r="D30" i="62"/>
  <c r="D29" i="62"/>
  <c r="D28" i="62"/>
  <c r="D27" i="62"/>
  <c r="D26" i="62"/>
  <c r="D25" i="62"/>
  <c r="D24" i="62"/>
  <c r="D23" i="62"/>
  <c r="L22" i="62"/>
  <c r="D22" i="62"/>
  <c r="L21" i="62"/>
  <c r="D21" i="62"/>
  <c r="L20" i="62"/>
  <c r="D20" i="62"/>
  <c r="L19" i="62"/>
  <c r="D19" i="62"/>
  <c r="L18" i="62"/>
  <c r="D18" i="62"/>
  <c r="L17" i="62"/>
  <c r="D17" i="62"/>
  <c r="L16" i="62"/>
  <c r="D16" i="62"/>
  <c r="L15" i="62"/>
  <c r="D15" i="62"/>
  <c r="L14" i="62"/>
  <c r="D14" i="62"/>
  <c r="L13" i="62"/>
  <c r="D13" i="62"/>
  <c r="L12" i="62"/>
  <c r="D12" i="62"/>
  <c r="L11" i="62"/>
  <c r="D11" i="62"/>
  <c r="L10" i="62"/>
  <c r="D10" i="62"/>
  <c r="L9" i="62"/>
  <c r="D9" i="62"/>
  <c r="L8" i="62"/>
  <c r="D8" i="62"/>
  <c r="L7" i="62"/>
  <c r="D7" i="62"/>
  <c r="L6" i="62"/>
  <c r="D6" i="62"/>
  <c r="L47" i="62" l="1"/>
  <c r="L41" i="62"/>
  <c r="L41" i="64"/>
  <c r="L44" i="62"/>
  <c r="L47"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4" authorId="0" shapeId="0" xr:uid="{00000000-0006-0000-0F00-000001000000}">
      <text>
        <r>
          <rPr>
            <b/>
            <sz val="9"/>
            <color indexed="81"/>
            <rFont val="MS P ゴシック"/>
            <family val="3"/>
            <charset val="128"/>
          </rPr>
          <t>指定を受けようとする事業所のサービスに応じて、誓約書別紙①又は別紙⑤もしくはその両方を添付してください。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3" authorId="0" shapeId="0" xr:uid="{EE4C2A25-BCE0-4A27-AADF-2DBBA0B5DCC0}">
      <text>
        <r>
          <rPr>
            <b/>
            <sz val="9"/>
            <color indexed="81"/>
            <rFont val="MS P ゴシック"/>
            <family val="3"/>
            <charset val="128"/>
          </rPr>
          <t>作成者:</t>
        </r>
        <r>
          <rPr>
            <sz val="9"/>
            <color indexed="81"/>
            <rFont val="MS P ゴシック"/>
            <family val="3"/>
            <charset val="128"/>
          </rPr>
          <t xml:space="preserve">
この様式に記載しきれない場合は、別紙１の①に記載してください。</t>
        </r>
      </text>
    </comment>
  </commentList>
</comments>
</file>

<file path=xl/sharedStrings.xml><?xml version="1.0" encoding="utf-8"?>
<sst xmlns="http://schemas.openxmlformats.org/spreadsheetml/2006/main" count="6348" uniqueCount="782">
  <si>
    <t>平面図</t>
    <rPh sb="0" eb="3">
      <t>ヘイメンズ</t>
    </rPh>
    <phoneticPr fontId="7"/>
  </si>
  <si>
    <t>事業所・施設の名称</t>
    <rPh sb="0" eb="3">
      <t>ジギョウショ</t>
    </rPh>
    <rPh sb="4" eb="6">
      <t>シセツ</t>
    </rPh>
    <rPh sb="7" eb="9">
      <t>メイショウ</t>
    </rPh>
    <phoneticPr fontId="7"/>
  </si>
  <si>
    <t>備考　1</t>
    <rPh sb="0" eb="2">
      <t>ビコウ</t>
    </rPh>
    <phoneticPr fontId="7"/>
  </si>
  <si>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7"/>
  </si>
  <si>
    <t>備考　１　「申請者確認欄」の該当欄に「〇」を付し、添付書類等に漏れがないよう確認してください。</t>
    <phoneticPr fontId="7"/>
  </si>
  <si>
    <t>フリガナ</t>
    <phoneticPr fontId="7"/>
  </si>
  <si>
    <t>東京</t>
    <rPh sb="0" eb="2">
      <t>トウキョウ</t>
    </rPh>
    <phoneticPr fontId="7"/>
  </si>
  <si>
    <t>社会福祉法による事業開始の届出（又は許可）は済んでいますか。</t>
    <rPh sb="13" eb="15">
      <t>トドケデ</t>
    </rPh>
    <rPh sb="16" eb="17">
      <t>マタ</t>
    </rPh>
    <rPh sb="22" eb="23">
      <t>ス</t>
    </rPh>
    <phoneticPr fontId="7"/>
  </si>
  <si>
    <t>特定施設入居者生活介護事業者の指定申請に係る添付書類一覧</t>
    <rPh sb="5" eb="6">
      <t>キョ</t>
    </rPh>
    <phoneticPr fontId="7"/>
  </si>
  <si>
    <t>(e-mail)</t>
    <phoneticPr fontId="7"/>
  </si>
  <si>
    <t>申請者 確認欄</t>
  </si>
  <si>
    <t>申　請　書　及　び　添　付　書　類</t>
  </si>
  <si>
    <t>備　　　考</t>
  </si>
  <si>
    <t>担　当　者　連　絡　先</t>
  </si>
  <si>
    <t>提出いただいた申請書類に記載された内容等について問い合わせをする際の担当者名と連絡先を記入して下さい。</t>
  </si>
  <si>
    <t>事業所名</t>
  </si>
  <si>
    <t>担当者名</t>
  </si>
  <si>
    <t>連絡先</t>
  </si>
  <si>
    <t>（電話）</t>
  </si>
  <si>
    <t>（ＦＡＸ）</t>
  </si>
  <si>
    <t>－</t>
  </si>
  <si>
    <t>）</t>
  </si>
  <si>
    <t>ＦＡＸ番号</t>
  </si>
  <si>
    <t>有料老人ホーム</t>
  </si>
  <si>
    <t>フリガナ</t>
  </si>
  <si>
    <t>利用者数</t>
  </si>
  <si>
    <t>人</t>
  </si>
  <si>
    <t>要介護者</t>
  </si>
  <si>
    <t>要支援者</t>
  </si>
  <si>
    <t>機能訓練指導員</t>
  </si>
  <si>
    <t>常勤換算後の人数（人）</t>
  </si>
  <si>
    <t>添付書類</t>
  </si>
  <si>
    <t>別添のとおり</t>
  </si>
  <si>
    <t>年</t>
  </si>
  <si>
    <t>月</t>
  </si>
  <si>
    <t>日</t>
  </si>
  <si>
    <t>電話番号</t>
  </si>
  <si>
    <t>所在地</t>
  </si>
  <si>
    <t>申請者</t>
  </si>
  <si>
    <t>関係書類を添えて申請します。</t>
  </si>
  <si>
    <t>同一所在地において行う事業等の種類</t>
  </si>
  <si>
    <t>訪問介護</t>
  </si>
  <si>
    <t>訪問入浴介護</t>
  </si>
  <si>
    <t>訪問看護</t>
  </si>
  <si>
    <t>通所介護</t>
  </si>
  <si>
    <t>短期入所生活介護</t>
  </si>
  <si>
    <t>短期入所療養介護</t>
  </si>
  <si>
    <t>福祉用具貸与</t>
  </si>
  <si>
    <t>（この書類も提出してください。）</t>
  </si>
  <si>
    <t>　はい　・　いいえ</t>
  </si>
  <si>
    <t>申請する事業所の名称</t>
    <rPh sb="0" eb="2">
      <t>シンセイ</t>
    </rPh>
    <phoneticPr fontId="7"/>
  </si>
  <si>
    <t>運営規程</t>
    <phoneticPr fontId="7"/>
  </si>
  <si>
    <t>老人福祉法による設置の届出は済んでいますか。</t>
    <rPh sb="8" eb="10">
      <t>セッチ</t>
    </rPh>
    <rPh sb="12" eb="13">
      <t>デ</t>
    </rPh>
    <rPh sb="14" eb="15">
      <t>ス</t>
    </rPh>
    <phoneticPr fontId="7"/>
  </si>
  <si>
    <t>協力医療機関（協力歯科医療機関を含む。）との契約の内容</t>
    <phoneticPr fontId="7"/>
  </si>
  <si>
    <t>都</t>
    <rPh sb="0" eb="1">
      <t>ト</t>
    </rPh>
    <phoneticPr fontId="7"/>
  </si>
  <si>
    <t>市</t>
    <rPh sb="0" eb="1">
      <t>シ</t>
    </rPh>
    <phoneticPr fontId="7"/>
  </si>
  <si>
    <t>区</t>
    <rPh sb="0" eb="1">
      <t>ク</t>
    </rPh>
    <phoneticPr fontId="7"/>
  </si>
  <si>
    <t>氏　名</t>
    <rPh sb="0" eb="3">
      <t>シメイ</t>
    </rPh>
    <phoneticPr fontId="7"/>
  </si>
  <si>
    <t>様　式</t>
    <rPh sb="0" eb="3">
      <t>ヨウシキ</t>
    </rPh>
    <phoneticPr fontId="7"/>
  </si>
  <si>
    <t>訪問リハビリテーション</t>
    <phoneticPr fontId="7"/>
  </si>
  <si>
    <t>通所リハビリテーション</t>
    <phoneticPr fontId="7"/>
  </si>
  <si>
    <t>医療機関コード等</t>
    <rPh sb="7" eb="8">
      <t>トウ</t>
    </rPh>
    <phoneticPr fontId="7"/>
  </si>
  <si>
    <t>老人福祉法による届出（又は認可）は済んでいますか。</t>
    <rPh sb="0" eb="2">
      <t>ロウジン</t>
    </rPh>
    <rPh sb="2" eb="4">
      <t>フクシ</t>
    </rPh>
    <rPh sb="4" eb="5">
      <t>ホウ</t>
    </rPh>
    <rPh sb="8" eb="10">
      <t>トドケデ</t>
    </rPh>
    <rPh sb="11" eb="12">
      <t>マタ</t>
    </rPh>
    <rPh sb="13" eb="15">
      <t>ニンカ</t>
    </rPh>
    <rPh sb="17" eb="18">
      <t>ス</t>
    </rPh>
    <phoneticPr fontId="7"/>
  </si>
  <si>
    <t>有料老人ホームの場合</t>
    <phoneticPr fontId="7"/>
  </si>
  <si>
    <t>軽費老人ホームの場合</t>
    <phoneticPr fontId="7"/>
  </si>
  <si>
    <t>養護老人ホームの場合</t>
    <rPh sb="0" eb="2">
      <t>ヨウゴ</t>
    </rPh>
    <rPh sb="2" eb="4">
      <t>ロウジン</t>
    </rPh>
    <phoneticPr fontId="7"/>
  </si>
  <si>
    <t>指定居宅サービス事業所</t>
    <rPh sb="10" eb="11">
      <t>ショ</t>
    </rPh>
    <phoneticPr fontId="7"/>
  </si>
  <si>
    <t>　  介護保険法に規定する事業所（施設）に係る指定（許可）を受けたいので、下記のとおり、</t>
    <rPh sb="15" eb="16">
      <t>ショ</t>
    </rPh>
    <phoneticPr fontId="7"/>
  </si>
  <si>
    <t>特定施設入居者生活介護</t>
    <rPh sb="5" eb="6">
      <t>キョ</t>
    </rPh>
    <phoneticPr fontId="7"/>
  </si>
  <si>
    <t>特定福祉用具販売</t>
    <rPh sb="0" eb="2">
      <t>トクテイ</t>
    </rPh>
    <rPh sb="6" eb="8">
      <t>ハンバイ</t>
    </rPh>
    <phoneticPr fontId="7"/>
  </si>
  <si>
    <t>備考</t>
    <rPh sb="0" eb="2">
      <t>ビコウ</t>
    </rPh>
    <phoneticPr fontId="7"/>
  </si>
  <si>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7"/>
  </si>
  <si>
    <t>　　　　２　添付書類については、次頁以降の説明を参照して下さい。</t>
    <rPh sb="16" eb="17">
      <t>ツギ</t>
    </rPh>
    <rPh sb="17" eb="18">
      <t>ページ</t>
    </rPh>
    <rPh sb="18" eb="20">
      <t>イコウ</t>
    </rPh>
    <rPh sb="21" eb="23">
      <t>セツメイ</t>
    </rPh>
    <phoneticPr fontId="7"/>
  </si>
  <si>
    <t>町</t>
    <rPh sb="0" eb="1">
      <t>マチ</t>
    </rPh>
    <phoneticPr fontId="7"/>
  </si>
  <si>
    <t>居宅療養管理指導</t>
    <rPh sb="6" eb="8">
      <t>シドウ</t>
    </rPh>
    <phoneticPr fontId="7"/>
  </si>
  <si>
    <t>村</t>
    <rPh sb="0" eb="1">
      <t>ムラ</t>
    </rPh>
    <phoneticPr fontId="7"/>
  </si>
  <si>
    <t>（サービス付き高齢者向け住宅用）</t>
    <rPh sb="5" eb="6">
      <t>ツ</t>
    </rPh>
    <rPh sb="7" eb="10">
      <t>コウレイシャ</t>
    </rPh>
    <rPh sb="10" eb="11">
      <t>ム</t>
    </rPh>
    <rPh sb="12" eb="14">
      <t>ジュウタク</t>
    </rPh>
    <rPh sb="14" eb="15">
      <t>ヨウ</t>
    </rPh>
    <phoneticPr fontId="7"/>
  </si>
  <si>
    <t>サービス付き高齢者向け住宅の場合</t>
    <phoneticPr fontId="7"/>
  </si>
  <si>
    <t>高齢者の居住の安定確保に関する法律による登録は済んでいますか。</t>
    <phoneticPr fontId="7"/>
  </si>
  <si>
    <t>資格証の写し（計画作成担当者、機能訓練指導員、看護職員分）</t>
    <rPh sb="7" eb="9">
      <t>ケイカク</t>
    </rPh>
    <rPh sb="9" eb="11">
      <t>サクセイ</t>
    </rPh>
    <rPh sb="11" eb="14">
      <t>タントウシャ</t>
    </rPh>
    <rPh sb="15" eb="17">
      <t>キノウ</t>
    </rPh>
    <rPh sb="17" eb="19">
      <t>クンレン</t>
    </rPh>
    <rPh sb="19" eb="22">
      <t>シドウイン</t>
    </rPh>
    <rPh sb="23" eb="25">
      <t>カンゴ</t>
    </rPh>
    <rPh sb="25" eb="27">
      <t>ショクイン</t>
    </rPh>
    <rPh sb="27" eb="28">
      <t>ブン</t>
    </rPh>
    <rPh sb="28" eb="29">
      <t>ショクブン</t>
    </rPh>
    <phoneticPr fontId="7"/>
  </si>
  <si>
    <t>提出</t>
    <rPh sb="0" eb="2">
      <t>テイシュツ</t>
    </rPh>
    <phoneticPr fontId="7"/>
  </si>
  <si>
    <t>必</t>
    <phoneticPr fontId="7"/>
  </si>
  <si>
    <t>申請書</t>
    <phoneticPr fontId="7"/>
  </si>
  <si>
    <t>△</t>
    <phoneticPr fontId="7"/>
  </si>
  <si>
    <t>申請書</t>
  </si>
  <si>
    <t>必：必ず添付する書類
△：前回指定時・事前相談時から内容に変更があった場合添付する書類</t>
    <rPh sb="19" eb="21">
      <t>ジゼン</t>
    </rPh>
    <rPh sb="21" eb="23">
      <t>ソウダン</t>
    </rPh>
    <rPh sb="23" eb="24">
      <t>ジ</t>
    </rPh>
    <phoneticPr fontId="7"/>
  </si>
  <si>
    <t>※運営事業者の吸収合併・新設合併・吸収分割・新設分割に伴い改めて指定の手続きを行う場合、本様式を使用</t>
    <phoneticPr fontId="7"/>
  </si>
  <si>
    <t>○</t>
  </si>
  <si>
    <t>必</t>
    <rPh sb="0" eb="1">
      <t>ヒツ</t>
    </rPh>
    <phoneticPr fontId="7"/>
  </si>
  <si>
    <t>分割・合併にあたっての事業者間での権利関係の変動について定めた契約書等文書の写し</t>
    <phoneticPr fontId="7"/>
  </si>
  <si>
    <t>指定介護予防サービス事業所</t>
    <rPh sb="0" eb="2">
      <t>シテイ</t>
    </rPh>
    <rPh sb="2" eb="4">
      <t>カイゴ</t>
    </rPh>
    <rPh sb="4" eb="6">
      <t>ヨボウ</t>
    </rPh>
    <rPh sb="10" eb="13">
      <t>ジギョウショ</t>
    </rPh>
    <phoneticPr fontId="7"/>
  </si>
  <si>
    <t>介護保険施設</t>
    <rPh sb="0" eb="2">
      <t>カイゴ</t>
    </rPh>
    <rPh sb="2" eb="4">
      <t>ホケン</t>
    </rPh>
    <rPh sb="4" eb="6">
      <t>シセツ</t>
    </rPh>
    <phoneticPr fontId="7"/>
  </si>
  <si>
    <t>（代表者の職名・氏名）</t>
    <rPh sb="1" eb="4">
      <t>ダイヒョウシャ</t>
    </rPh>
    <rPh sb="5" eb="7">
      <t>ショクメイ</t>
    </rPh>
    <rPh sb="8" eb="10">
      <t>シメイ</t>
    </rPh>
    <phoneticPr fontId="7"/>
  </si>
  <si>
    <t>申　請　者</t>
    <rPh sb="0" eb="1">
      <t>サル</t>
    </rPh>
    <rPh sb="2" eb="3">
      <t>ショウ</t>
    </rPh>
    <rPh sb="4" eb="5">
      <t>モノ</t>
    </rPh>
    <phoneticPr fontId="10"/>
  </si>
  <si>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</si>
  <si>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</si>
  <si>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</si>
  <si>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</si>
  <si>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</si>
  <si>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連絡先</t>
    <rPh sb="0" eb="3">
      <t>レンラクサキ</t>
    </rPh>
    <phoneticPr fontId="7"/>
  </si>
  <si>
    <t>Email</t>
    <phoneticPr fontId="7"/>
  </si>
  <si>
    <t>職名</t>
    <rPh sb="0" eb="2">
      <t>ショクメイ</t>
    </rPh>
    <phoneticPr fontId="7"/>
  </si>
  <si>
    <t>生年
月日</t>
    <rPh sb="0" eb="2">
      <t>セイネン</t>
    </rPh>
    <rPh sb="3" eb="5">
      <t>ガッピ</t>
    </rPh>
    <phoneticPr fontId="7"/>
  </si>
  <si>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7"/>
  </si>
  <si>
    <t>指定（許可）申請をする事業等の開始予定年月日</t>
    <rPh sb="15" eb="17">
      <t>カイシ</t>
    </rPh>
    <rPh sb="17" eb="19">
      <t>ヨテイ</t>
    </rPh>
    <rPh sb="19" eb="22">
      <t>ネンガッピ</t>
    </rPh>
    <phoneticPr fontId="7"/>
  </si>
  <si>
    <t>指定居宅サービス</t>
    <rPh sb="0" eb="2">
      <t>シテイ</t>
    </rPh>
    <rPh sb="2" eb="4">
      <t>キョタク</t>
    </rPh>
    <phoneticPr fontId="7"/>
  </si>
  <si>
    <t>施設</t>
    <rPh sb="0" eb="2">
      <t>シセツ</t>
    </rPh>
    <phoneticPr fontId="38"/>
  </si>
  <si>
    <t>介護老人福祉施設</t>
    <rPh sb="0" eb="2">
      <t>カイゴ</t>
    </rPh>
    <rPh sb="2" eb="4">
      <t>ロウジン</t>
    </rPh>
    <rPh sb="4" eb="6">
      <t>フクシ</t>
    </rPh>
    <rPh sb="6" eb="8">
      <t>シセツ</t>
    </rPh>
    <phoneticPr fontId="7"/>
  </si>
  <si>
    <t>介護老人保健施設</t>
    <rPh sb="0" eb="2">
      <t>カイゴ</t>
    </rPh>
    <rPh sb="2" eb="4">
      <t>ロウジン</t>
    </rPh>
    <rPh sb="4" eb="6">
      <t>ホケン</t>
    </rPh>
    <phoneticPr fontId="7"/>
  </si>
  <si>
    <t>介護医療院</t>
    <rPh sb="0" eb="2">
      <t>カイゴ</t>
    </rPh>
    <rPh sb="2" eb="4">
      <t>イリョウ</t>
    </rPh>
    <rPh sb="4" eb="5">
      <t>イン</t>
    </rPh>
    <phoneticPr fontId="7"/>
  </si>
  <si>
    <t>指定介護予防サービス</t>
    <rPh sb="0" eb="2">
      <t>シテイ</t>
    </rPh>
    <rPh sb="2" eb="4">
      <t>カイゴ</t>
    </rPh>
    <rPh sb="4" eb="6">
      <t>ヨボウ</t>
    </rPh>
    <phoneticPr fontId="7"/>
  </si>
  <si>
    <t>介護予防訪問入浴介護</t>
    <rPh sb="0" eb="2">
      <t>カイゴ</t>
    </rPh>
    <rPh sb="2" eb="4">
      <t>ヨボウ</t>
    </rPh>
    <rPh sb="4" eb="6">
      <t>ホウモン</t>
    </rPh>
    <rPh sb="6" eb="8">
      <t>ニュウヨク</t>
    </rPh>
    <rPh sb="8" eb="10">
      <t>カイゴ</t>
    </rPh>
    <phoneticPr fontId="7"/>
  </si>
  <si>
    <t>介護予防訪問看護</t>
    <rPh sb="0" eb="2">
      <t>カイゴ</t>
    </rPh>
    <rPh sb="2" eb="4">
      <t>ヨボウ</t>
    </rPh>
    <rPh sb="4" eb="6">
      <t>ホウモン</t>
    </rPh>
    <rPh sb="6" eb="8">
      <t>カンゴ</t>
    </rPh>
    <phoneticPr fontId="7"/>
  </si>
  <si>
    <t>介護予防訪問リハビリテーション</t>
    <rPh sb="0" eb="2">
      <t>カイゴ</t>
    </rPh>
    <rPh sb="2" eb="4">
      <t>ヨボウ</t>
    </rPh>
    <rPh sb="4" eb="6">
      <t>ホウモン</t>
    </rPh>
    <phoneticPr fontId="7"/>
  </si>
  <si>
    <t>介護予防居宅療養管理指導</t>
    <rPh sb="0" eb="2">
      <t>カイゴ</t>
    </rPh>
    <rPh sb="2" eb="4">
      <t>ヨボウ</t>
    </rPh>
    <rPh sb="4" eb="6">
      <t>キョタク</t>
    </rPh>
    <rPh sb="6" eb="8">
      <t>リョウヨウ</t>
    </rPh>
    <rPh sb="8" eb="10">
      <t>カンリ</t>
    </rPh>
    <rPh sb="10" eb="12">
      <t>シドウ</t>
    </rPh>
    <phoneticPr fontId="7"/>
  </si>
  <si>
    <t>介護予防通所リハビリテーション</t>
    <rPh sb="0" eb="2">
      <t>カイゴ</t>
    </rPh>
    <rPh sb="2" eb="4">
      <t>ヨボウ</t>
    </rPh>
    <rPh sb="4" eb="6">
      <t>ツウショ</t>
    </rPh>
    <phoneticPr fontId="7"/>
  </si>
  <si>
    <t>介護予防短期入所生活介護</t>
    <rPh sb="0" eb="2">
      <t>カイゴ</t>
    </rPh>
    <rPh sb="2" eb="4">
      <t>ヨボウ</t>
    </rPh>
    <rPh sb="4" eb="6">
      <t>タンキ</t>
    </rPh>
    <rPh sb="6" eb="8">
      <t>ニュウショ</t>
    </rPh>
    <rPh sb="8" eb="10">
      <t>セイカツ</t>
    </rPh>
    <rPh sb="10" eb="12">
      <t>カイゴ</t>
    </rPh>
    <phoneticPr fontId="7"/>
  </si>
  <si>
    <t>介護予防短期入所療養介護</t>
    <rPh sb="0" eb="2">
      <t>カイゴ</t>
    </rPh>
    <rPh sb="2" eb="4">
      <t>ヨボウ</t>
    </rPh>
    <rPh sb="4" eb="6">
      <t>タンキ</t>
    </rPh>
    <rPh sb="6" eb="8">
      <t>ニュウショ</t>
    </rPh>
    <rPh sb="8" eb="10">
      <t>リョウヨウ</t>
    </rPh>
    <rPh sb="10" eb="12">
      <t>カイゴ</t>
    </rPh>
    <phoneticPr fontId="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</si>
  <si>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</si>
  <si>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介護予防福祉用具貸与</t>
    <rPh sb="0" eb="2">
      <t>カイゴ</t>
    </rPh>
    <rPh sb="2" eb="4">
      <t>ヨボウ</t>
    </rPh>
    <rPh sb="4" eb="7">
      <t>フクシヨウ</t>
    </rPh>
    <rPh sb="7" eb="8">
      <t>グ</t>
    </rPh>
    <rPh sb="8" eb="10">
      <t>タイヨ</t>
    </rPh>
    <phoneticPr fontId="7"/>
  </si>
  <si>
    <t>特定介護予防福祉用具販売</t>
    <rPh sb="0" eb="2">
      <t>トクテイ</t>
    </rPh>
    <rPh sb="2" eb="4">
      <t>カイゴ</t>
    </rPh>
    <rPh sb="4" eb="6">
      <t>ヨボウ</t>
    </rPh>
    <rPh sb="6" eb="8">
      <t>フクシ</t>
    </rPh>
    <rPh sb="8" eb="10">
      <t>ヨウグ</t>
    </rPh>
    <rPh sb="10" eb="12">
      <t>ハンバイ</t>
    </rPh>
    <phoneticPr fontId="7"/>
  </si>
  <si>
    <t>介護保険事業所番号</t>
    <rPh sb="6" eb="7">
      <t>ショ</t>
    </rPh>
    <phoneticPr fontId="7"/>
  </si>
  <si>
    <t>（既に指定又は許可を受けている場合）</t>
    <rPh sb="1" eb="2">
      <t>スデ</t>
    </rPh>
    <phoneticPr fontId="7"/>
  </si>
  <si>
    <t>（保険医療機関として指定を受けている場合）</t>
    <rPh sb="1" eb="3">
      <t>ホケン</t>
    </rPh>
    <rPh sb="3" eb="5">
      <t>イリョウ</t>
    </rPh>
    <rPh sb="5" eb="7">
      <t>キカン</t>
    </rPh>
    <rPh sb="10" eb="12">
      <t>シテイ</t>
    </rPh>
    <phoneticPr fontId="7"/>
  </si>
  <si>
    <t>（日本産業規格A列４番）</t>
    <rPh sb="1" eb="3">
      <t>ニホン</t>
    </rPh>
    <rPh sb="3" eb="5">
      <t>サンギョウ</t>
    </rPh>
    <rPh sb="5" eb="7">
      <t>キカク</t>
    </rPh>
    <rPh sb="8" eb="9">
      <t>レツ</t>
    </rPh>
    <rPh sb="10" eb="11">
      <t>バン</t>
    </rPh>
    <phoneticPr fontId="38"/>
  </si>
  <si>
    <t>事　業　所</t>
    <phoneticPr fontId="7"/>
  </si>
  <si>
    <t>名    称</t>
  </si>
  <si>
    <t>（郵便番号　　　　</t>
    <rPh sb="1" eb="5">
      <t>ユウビンバンゴウケングンシ</t>
    </rPh>
    <phoneticPr fontId="7"/>
  </si>
  <si>
    <t>－</t>
    <phoneticPr fontId="7"/>
  </si>
  <si>
    <t>FAX番号</t>
    <phoneticPr fontId="7"/>
  </si>
  <si>
    <t>施設区分
（該当に○）</t>
    <phoneticPr fontId="7"/>
  </si>
  <si>
    <t>施設開設
年月日</t>
    <phoneticPr fontId="7"/>
  </si>
  <si>
    <t>軽費老人ホーム</t>
  </si>
  <si>
    <t>サービス付き高齢者向け住宅</t>
    <phoneticPr fontId="7"/>
  </si>
  <si>
    <t>養護老人ホーム</t>
  </si>
  <si>
    <t>年　　　　　</t>
    <phoneticPr fontId="7"/>
  </si>
  <si>
    <t>月　　　　</t>
    <phoneticPr fontId="7"/>
  </si>
  <si>
    <t>日</t>
    <phoneticPr fontId="7"/>
  </si>
  <si>
    <t>入居者の要件
（該当に○）</t>
    <phoneticPr fontId="7"/>
  </si>
  <si>
    <t>介護専用型</t>
  </si>
  <si>
    <t>介護専用型以外</t>
  </si>
  <si>
    <t>サービスの提供形態
（該当に○）</t>
    <phoneticPr fontId="7"/>
  </si>
  <si>
    <t>一般型</t>
  </si>
  <si>
    <t>外部サービス利用型</t>
  </si>
  <si>
    <t>管　理　者</t>
    <phoneticPr fontId="7"/>
  </si>
  <si>
    <t>住所</t>
  </si>
  <si>
    <t>（郵便番号　</t>
    <phoneticPr fontId="7"/>
  </si>
  <si>
    <t>氏　　名</t>
    <phoneticPr fontId="7"/>
  </si>
  <si>
    <t>生年月日</t>
  </si>
  <si>
    <t>名称</t>
    <phoneticPr fontId="7"/>
  </si>
  <si>
    <t>協力医療機関</t>
    <rPh sb="0" eb="2">
      <t>キョウリョク</t>
    </rPh>
    <rPh sb="2" eb="4">
      <t>イリョウ</t>
    </rPh>
    <rPh sb="4" eb="6">
      <t>キカン</t>
    </rPh>
    <phoneticPr fontId="7"/>
  </si>
  <si>
    <t>名称</t>
  </si>
  <si>
    <t>主な診療科名</t>
    <phoneticPr fontId="7"/>
  </si>
  <si>
    <t>○人員に関する基準の確認に必要な事項</t>
    <rPh sb="1" eb="18">
      <t>ジ</t>
    </rPh>
    <phoneticPr fontId="7"/>
  </si>
  <si>
    <t>従業者の職種・員数</t>
  </si>
  <si>
    <t>生活相談員</t>
  </si>
  <si>
    <t>看護職員</t>
  </si>
  <si>
    <t>介護職員</t>
  </si>
  <si>
    <t>計画作成担当者</t>
  </si>
  <si>
    <t>専従</t>
  </si>
  <si>
    <t>兼務</t>
  </si>
  <si>
    <t>常　 勤（人）</t>
    <phoneticPr fontId="7"/>
  </si>
  <si>
    <t>非常勤（人）</t>
  </si>
  <si>
    <t>○設備に関する基準の確認に必要な事項</t>
    <rPh sb="1" eb="18">
      <t>セ</t>
    </rPh>
    <phoneticPr fontId="7"/>
  </si>
  <si>
    <t>建物の構造</t>
    <rPh sb="0" eb="2">
      <t>タテモノ</t>
    </rPh>
    <rPh sb="3" eb="5">
      <t>コウゾウ</t>
    </rPh>
    <phoneticPr fontId="7"/>
  </si>
  <si>
    <t>入居定員</t>
    <rPh sb="0" eb="2">
      <t>ニュウキョ</t>
    </rPh>
    <rPh sb="2" eb="4">
      <t>テイイン</t>
    </rPh>
    <phoneticPr fontId="7"/>
  </si>
  <si>
    <t>人（前年の平均値、新規の場合は推定数を記入）</t>
    <phoneticPr fontId="7"/>
  </si>
  <si>
    <t>新宿</t>
    <rPh sb="0" eb="2">
      <t>シンジュク</t>
    </rPh>
    <phoneticPr fontId="7"/>
  </si>
  <si>
    <t>株式会社　●●サービス</t>
    <phoneticPr fontId="7"/>
  </si>
  <si>
    <t>カブシキカイシャ　●●サービス</t>
    <phoneticPr fontId="7"/>
  </si>
  <si>
    <t>トウキョウ　カズミ</t>
    <phoneticPr fontId="7"/>
  </si>
  <si>
    <t>xxx</t>
    <phoneticPr fontId="7"/>
  </si>
  <si>
    <t>xxxx</t>
    <phoneticPr fontId="7"/>
  </si>
  <si>
    <t>xx-xxxx-xxxx</t>
    <phoneticPr fontId="7"/>
  </si>
  <si>
    <t>西新宿〇丁目〇番〇号〇〇総合ビル〇階</t>
    <phoneticPr fontId="7"/>
  </si>
  <si>
    <t>xxxx@xxx.com</t>
    <phoneticPr fontId="7"/>
  </si>
  <si>
    <t>■■の里</t>
    <rPh sb="3" eb="4">
      <t>サト</t>
    </rPh>
    <phoneticPr fontId="7"/>
  </si>
  <si>
    <t>豊島　次郎</t>
    <rPh sb="0" eb="2">
      <t>トシマ</t>
    </rPh>
    <rPh sb="3" eb="5">
      <t>ジロウ</t>
    </rPh>
    <phoneticPr fontId="7"/>
  </si>
  <si>
    <t>☆☆病院</t>
    <rPh sb="2" eb="4">
      <t>ビョウイン</t>
    </rPh>
    <phoneticPr fontId="7"/>
  </si>
  <si>
    <t>内科、外科、整形外科、胃腸科</t>
    <rPh sb="0" eb="2">
      <t>ナイカ</t>
    </rPh>
    <rPh sb="3" eb="5">
      <t>ゲカ</t>
    </rPh>
    <rPh sb="6" eb="8">
      <t>セイケイ</t>
    </rPh>
    <rPh sb="8" eb="10">
      <t>ゲカ</t>
    </rPh>
    <rPh sb="11" eb="14">
      <t>イチョウカ</t>
    </rPh>
    <phoneticPr fontId="7"/>
  </si>
  <si>
    <t>歯科</t>
    <rPh sb="0" eb="2">
      <t>シカ</t>
    </rPh>
    <phoneticPr fontId="7"/>
  </si>
  <si>
    <t>従業者の勤務の体制及び勤務形態一覧表　</t>
  </si>
  <si>
    <t>サービス種別（</t>
    <rPh sb="4" eb="6">
      <t>シュベツ</t>
    </rPh>
    <phoneticPr fontId="38"/>
  </si>
  <si>
    <t>特定施設入居者生活介護</t>
    <rPh sb="0" eb="2">
      <t>トクテイ</t>
    </rPh>
    <rPh sb="2" eb="4">
      <t>シセツ</t>
    </rPh>
    <rPh sb="4" eb="7">
      <t>ニュウキョシャ</t>
    </rPh>
    <rPh sb="7" eb="9">
      <t>セイカツ</t>
    </rPh>
    <rPh sb="9" eb="11">
      <t>カイゴ</t>
    </rPh>
    <phoneticPr fontId="38"/>
  </si>
  <si>
    <t>）</t>
    <phoneticPr fontId="38"/>
  </si>
  <si>
    <t>令和</t>
    <rPh sb="0" eb="2">
      <t>レイワ</t>
    </rPh>
    <phoneticPr fontId="38"/>
  </si>
  <si>
    <t>(</t>
    <phoneticPr fontId="38"/>
  </si>
  <si>
    <t>)</t>
    <phoneticPr fontId="38"/>
  </si>
  <si>
    <t>年</t>
    <rPh sb="0" eb="1">
      <t>ネン</t>
    </rPh>
    <phoneticPr fontId="38"/>
  </si>
  <si>
    <t>月</t>
    <rPh sb="0" eb="1">
      <t>ゲツ</t>
    </rPh>
    <phoneticPr fontId="38"/>
  </si>
  <si>
    <t>事業所名（</t>
    <rPh sb="0" eb="3">
      <t>ジギョウショ</t>
    </rPh>
    <rPh sb="3" eb="4">
      <t>メイ</t>
    </rPh>
    <phoneticPr fontId="38"/>
  </si>
  <si>
    <t>○○○○</t>
    <phoneticPr fontId="38"/>
  </si>
  <si>
    <t>(1)</t>
    <phoneticPr fontId="38"/>
  </si>
  <si>
    <t>４週</t>
  </si>
  <si>
    <t>(2)</t>
    <phoneticPr fontId="38"/>
  </si>
  <si>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</si>
  <si>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8"/>
  </si>
  <si>
    <t>時間/週</t>
    <rPh sb="0" eb="2">
      <t>ジカン</t>
    </rPh>
    <rPh sb="3" eb="4">
      <t>シュウ</t>
    </rPh>
    <phoneticPr fontId="38"/>
  </si>
  <si>
    <t>時間/月</t>
    <rPh sb="0" eb="2">
      <t>ジカン</t>
    </rPh>
    <rPh sb="3" eb="4">
      <t>ツキ</t>
    </rPh>
    <phoneticPr fontId="38"/>
  </si>
  <si>
    <t>当月の日数</t>
    <rPh sb="0" eb="2">
      <t>トウゲツ</t>
    </rPh>
    <rPh sb="3" eb="5">
      <t>ニッスウ</t>
    </rPh>
    <phoneticPr fontId="38"/>
  </si>
  <si>
    <t>日</t>
    <rPh sb="0" eb="1">
      <t>ニチ</t>
    </rPh>
    <phoneticPr fontId="38"/>
  </si>
  <si>
    <t>(4) 利用者数</t>
    <rPh sb="4" eb="7">
      <t>リヨウシャ</t>
    </rPh>
    <rPh sb="7" eb="8">
      <t>スウ</t>
    </rPh>
    <phoneticPr fontId="38"/>
  </si>
  <si>
    <t>（前年度の平均値または推定数）</t>
    <rPh sb="1" eb="4">
      <t>ゼンネンド</t>
    </rPh>
    <rPh sb="5" eb="8">
      <t>ヘイキンチ</t>
    </rPh>
    <rPh sb="11" eb="14">
      <t>スイテイスウ</t>
    </rPh>
    <phoneticPr fontId="38"/>
  </si>
  <si>
    <t>人</t>
    <rPh sb="0" eb="1">
      <t>ニン</t>
    </rPh>
    <phoneticPr fontId="38"/>
  </si>
  <si>
    <t>No</t>
    <phoneticPr fontId="38"/>
  </si>
  <si>
    <t>(4) 
職種</t>
    <phoneticPr fontId="7"/>
  </si>
  <si>
    <t>(5)
勤務
形態</t>
    <phoneticPr fontId="7"/>
  </si>
  <si>
    <t>(6) 資格</t>
    <rPh sb="4" eb="6">
      <t>シカク</t>
    </rPh>
    <phoneticPr fontId="38"/>
  </si>
  <si>
    <t>(7) 氏　名</t>
    <phoneticPr fontId="7"/>
  </si>
  <si>
    <t>(8)</t>
    <phoneticPr fontId="38"/>
  </si>
  <si>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</si>
  <si>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</si>
  <si>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1週目</t>
    <rPh sb="1" eb="2">
      <t>シュウ</t>
    </rPh>
    <rPh sb="2" eb="3">
      <t>メ</t>
    </rPh>
    <phoneticPr fontId="38"/>
  </si>
  <si>
    <t>2週目</t>
    <rPh sb="1" eb="2">
      <t>シュウ</t>
    </rPh>
    <rPh sb="2" eb="3">
      <t>メ</t>
    </rPh>
    <phoneticPr fontId="38"/>
  </si>
  <si>
    <t>3週目</t>
    <rPh sb="1" eb="2">
      <t>シュウ</t>
    </rPh>
    <rPh sb="2" eb="3">
      <t>メ</t>
    </rPh>
    <phoneticPr fontId="38"/>
  </si>
  <si>
    <t>4週目</t>
    <rPh sb="1" eb="2">
      <t>シュウ</t>
    </rPh>
    <rPh sb="2" eb="3">
      <t>メ</t>
    </rPh>
    <phoneticPr fontId="38"/>
  </si>
  <si>
    <t>5週目</t>
    <rPh sb="1" eb="2">
      <t>シュウ</t>
    </rPh>
    <rPh sb="2" eb="3">
      <t>メ</t>
    </rPh>
    <phoneticPr fontId="38"/>
  </si>
  <si>
    <t>管理者</t>
    <rPh sb="0" eb="3">
      <t>カンリシャ</t>
    </rPh>
    <phoneticPr fontId="38"/>
  </si>
  <si>
    <t>A</t>
  </si>
  <si>
    <t>ー</t>
  </si>
  <si>
    <t>厚労　太郎</t>
    <rPh sb="0" eb="2">
      <t>コウロウ</t>
    </rPh>
    <rPh sb="3" eb="5">
      <t>タロウ</t>
    </rPh>
    <phoneticPr fontId="38"/>
  </si>
  <si>
    <t>シフト記号</t>
    <rPh sb="3" eb="5">
      <t>キゴウ</t>
    </rPh>
    <phoneticPr fontId="6"/>
  </si>
  <si>
    <t>b</t>
    <phoneticPr fontId="38"/>
  </si>
  <si>
    <t>b</t>
  </si>
  <si>
    <t>勤務時間数</t>
    <rPh sb="0" eb="2">
      <t>キンム</t>
    </rPh>
    <rPh sb="2" eb="5">
      <t>ジカンスウ</t>
    </rPh>
    <phoneticPr fontId="38"/>
  </si>
  <si>
    <t>生活相談員</t>
    <rPh sb="0" eb="2">
      <t>セイカツ</t>
    </rPh>
    <rPh sb="2" eb="5">
      <t>ソウダンイン</t>
    </rPh>
    <phoneticPr fontId="38"/>
  </si>
  <si>
    <t>社会福祉主事任用資格</t>
    <rPh sb="0" eb="2">
      <t>シャカイ</t>
    </rPh>
    <rPh sb="2" eb="4">
      <t>フクシ</t>
    </rPh>
    <rPh sb="4" eb="6">
      <t>シュジ</t>
    </rPh>
    <rPh sb="6" eb="8">
      <t>ニンヨウ</t>
    </rPh>
    <rPh sb="8" eb="10">
      <t>シカク</t>
    </rPh>
    <phoneticPr fontId="38"/>
  </si>
  <si>
    <t>○○　A男</t>
    <rPh sb="4" eb="5">
      <t>オトコ</t>
    </rPh>
    <phoneticPr fontId="38"/>
  </si>
  <si>
    <t>計画作成担当者</t>
    <rPh sb="0" eb="2">
      <t>ケイカク</t>
    </rPh>
    <rPh sb="2" eb="4">
      <t>サクセイ</t>
    </rPh>
    <rPh sb="4" eb="7">
      <t>タントウシャ</t>
    </rPh>
    <phoneticPr fontId="38"/>
  </si>
  <si>
    <t>介護支援専門員</t>
    <rPh sb="0" eb="2">
      <t>カイゴ</t>
    </rPh>
    <rPh sb="2" eb="4">
      <t>シエン</t>
    </rPh>
    <rPh sb="4" eb="7">
      <t>センモンイン</t>
    </rPh>
    <phoneticPr fontId="38"/>
  </si>
  <si>
    <t>○○　B子</t>
    <rPh sb="4" eb="5">
      <t>コ</t>
    </rPh>
    <phoneticPr fontId="38"/>
  </si>
  <si>
    <t>機能訓練指導員</t>
    <rPh sb="0" eb="2">
      <t>キノウ</t>
    </rPh>
    <rPh sb="2" eb="4">
      <t>クンレン</t>
    </rPh>
    <rPh sb="4" eb="7">
      <t>シドウイン</t>
    </rPh>
    <phoneticPr fontId="38"/>
  </si>
  <si>
    <t>B</t>
  </si>
  <si>
    <t>看護師</t>
    <rPh sb="0" eb="3">
      <t>カンゴシ</t>
    </rPh>
    <phoneticPr fontId="38"/>
  </si>
  <si>
    <t>○○　C太</t>
    <rPh sb="4" eb="5">
      <t>タ</t>
    </rPh>
    <phoneticPr fontId="38"/>
  </si>
  <si>
    <t>f</t>
    <phoneticPr fontId="38"/>
  </si>
  <si>
    <t>f</t>
  </si>
  <si>
    <t>看護職員</t>
    <rPh sb="0" eb="2">
      <t>カンゴ</t>
    </rPh>
    <rPh sb="2" eb="4">
      <t>ショクイン</t>
    </rPh>
    <phoneticPr fontId="38"/>
  </si>
  <si>
    <t>看護師</t>
    <rPh sb="0" eb="3">
      <t>カンゴシ</t>
    </rPh>
    <phoneticPr fontId="45"/>
  </si>
  <si>
    <t>○○　D美</t>
    <rPh sb="4" eb="5">
      <t>ウツク</t>
    </rPh>
    <phoneticPr fontId="38"/>
  </si>
  <si>
    <t>○○　E太</t>
    <phoneticPr fontId="38"/>
  </si>
  <si>
    <t>h</t>
    <phoneticPr fontId="38"/>
  </si>
  <si>
    <t>i</t>
    <phoneticPr fontId="38"/>
  </si>
  <si>
    <t>a</t>
    <phoneticPr fontId="38"/>
  </si>
  <si>
    <t>d</t>
    <phoneticPr fontId="38"/>
  </si>
  <si>
    <t>e</t>
    <phoneticPr fontId="38"/>
  </si>
  <si>
    <t>○○　E子</t>
    <rPh sb="4" eb="5">
      <t>コ</t>
    </rPh>
    <phoneticPr fontId="38"/>
  </si>
  <si>
    <t>介護職員</t>
    <rPh sb="0" eb="2">
      <t>カイゴ</t>
    </rPh>
    <rPh sb="2" eb="4">
      <t>ショクイン</t>
    </rPh>
    <phoneticPr fontId="38"/>
  </si>
  <si>
    <t>介護福祉士</t>
    <rPh sb="0" eb="2">
      <t>カイゴ</t>
    </rPh>
    <rPh sb="2" eb="5">
      <t>フクシシ</t>
    </rPh>
    <phoneticPr fontId="38"/>
  </si>
  <si>
    <t>○○　F子</t>
    <rPh sb="4" eb="5">
      <t>コ</t>
    </rPh>
    <phoneticPr fontId="38"/>
  </si>
  <si>
    <t>○○　G太</t>
    <rPh sb="4" eb="5">
      <t>タ</t>
    </rPh>
    <phoneticPr fontId="38"/>
  </si>
  <si>
    <t>○○　H美</t>
    <rPh sb="4" eb="5">
      <t>ミ</t>
    </rPh>
    <phoneticPr fontId="38"/>
  </si>
  <si>
    <t>○○　J太郎</t>
    <rPh sb="4" eb="6">
      <t>タロウ</t>
    </rPh>
    <phoneticPr fontId="38"/>
  </si>
  <si>
    <t>○○　K子</t>
    <rPh sb="4" eb="5">
      <t>コ</t>
    </rPh>
    <phoneticPr fontId="38"/>
  </si>
  <si>
    <t>d</t>
  </si>
  <si>
    <t>C</t>
  </si>
  <si>
    <t>○○　L太</t>
    <rPh sb="4" eb="5">
      <t>タ</t>
    </rPh>
    <phoneticPr fontId="38"/>
  </si>
  <si>
    <t>○○　M子</t>
    <rPh sb="4" eb="5">
      <t>コ</t>
    </rPh>
    <phoneticPr fontId="38"/>
  </si>
  <si>
    <t>○○　N男</t>
    <rPh sb="4" eb="5">
      <t>オトコ</t>
    </rPh>
    <phoneticPr fontId="38"/>
  </si>
  <si>
    <t>○○　P子</t>
    <rPh sb="4" eb="5">
      <t>コ</t>
    </rPh>
    <phoneticPr fontId="38"/>
  </si>
  <si>
    <t>○○　R次郎</t>
    <rPh sb="4" eb="6">
      <t>ジロウ</t>
    </rPh>
    <phoneticPr fontId="38"/>
  </si>
  <si>
    <t>i</t>
  </si>
  <si>
    <t>○○　S子</t>
    <rPh sb="4" eb="5">
      <t>コ</t>
    </rPh>
    <phoneticPr fontId="38"/>
  </si>
  <si>
    <t>○○　T太</t>
    <rPh sb="4" eb="5">
      <t>タ</t>
    </rPh>
    <phoneticPr fontId="38"/>
  </si>
  <si>
    <t>○○　U子</t>
    <rPh sb="4" eb="5">
      <t>コ</t>
    </rPh>
    <phoneticPr fontId="38"/>
  </si>
  <si>
    <t>○○　V男</t>
    <rPh sb="4" eb="5">
      <t>オトコ</t>
    </rPh>
    <phoneticPr fontId="38"/>
  </si>
  <si>
    <t>○○　W子</t>
    <rPh sb="4" eb="5">
      <t>コ</t>
    </rPh>
    <phoneticPr fontId="38"/>
  </si>
  <si>
    <t>○○　X太郎</t>
    <rPh sb="4" eb="6">
      <t>タロウ</t>
    </rPh>
    <phoneticPr fontId="38"/>
  </si>
  <si>
    <t>○○　Y子</t>
    <rPh sb="4" eb="5">
      <t>コ</t>
    </rPh>
    <phoneticPr fontId="38"/>
  </si>
  <si>
    <t>○○　Z男</t>
    <rPh sb="4" eb="5">
      <t>オトコ</t>
    </rPh>
    <phoneticPr fontId="38"/>
  </si>
  <si>
    <t>○○　AA三郎</t>
    <rPh sb="5" eb="7">
      <t>サブロウ</t>
    </rPh>
    <phoneticPr fontId="38"/>
  </si>
  <si>
    <t>○○　BB子</t>
    <rPh sb="5" eb="6">
      <t>コ</t>
    </rPh>
    <phoneticPr fontId="38"/>
  </si>
  <si>
    <t>○○　CC次郎</t>
    <rPh sb="5" eb="7">
      <t>ジロウ</t>
    </rPh>
    <phoneticPr fontId="38"/>
  </si>
  <si>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8"/>
  </si>
  <si>
    <t>①看護職員</t>
    <rPh sb="1" eb="3">
      <t>カンゴ</t>
    </rPh>
    <rPh sb="3" eb="5">
      <t>ショクイン</t>
    </rPh>
    <phoneticPr fontId="38"/>
  </si>
  <si>
    <t>②介護職員</t>
    <rPh sb="1" eb="3">
      <t>カイゴ</t>
    </rPh>
    <rPh sb="3" eb="5">
      <t>ショクイン</t>
    </rPh>
    <phoneticPr fontId="38"/>
  </si>
  <si>
    <t>③看護職員と介護職員の合計</t>
    <rPh sb="1" eb="3">
      <t>カンゴ</t>
    </rPh>
    <rPh sb="3" eb="5">
      <t>ショクイン</t>
    </rPh>
    <rPh sb="6" eb="8">
      <t>カイゴ</t>
    </rPh>
    <rPh sb="8" eb="10">
      <t>ショクイン</t>
    </rPh>
    <rPh sb="11" eb="13">
      <t>ゴウケイ</t>
    </rPh>
    <phoneticPr fontId="38"/>
  </si>
  <si>
    <t>勤務形態</t>
    <rPh sb="0" eb="2">
      <t>キンム</t>
    </rPh>
    <rPh sb="2" eb="4">
      <t>ケイタイ</t>
    </rPh>
    <phoneticPr fontId="38"/>
  </si>
  <si>
    <t>勤務時間数合計</t>
    <rPh sb="0" eb="2">
      <t>キンム</t>
    </rPh>
    <rPh sb="2" eb="5">
      <t>ジカンスウ</t>
    </rPh>
    <rPh sb="5" eb="7">
      <t>ゴウケイ</t>
    </rPh>
    <phoneticPr fontId="38"/>
  </si>
  <si>
    <t>常勤換算の対象時間数</t>
    <rPh sb="0" eb="2">
      <t>ジョウキン</t>
    </rPh>
    <rPh sb="2" eb="4">
      <t>カンサン</t>
    </rPh>
    <rPh sb="5" eb="7">
      <t>タイショウ</t>
    </rPh>
    <rPh sb="7" eb="9">
      <t>ジカン</t>
    </rPh>
    <rPh sb="9" eb="10">
      <t>スウ</t>
    </rPh>
    <phoneticPr fontId="38"/>
  </si>
  <si>
    <t>常勤換算方法対象外の</t>
    <rPh sb="0" eb="2">
      <t>ジョウキン</t>
    </rPh>
    <rPh sb="2" eb="4">
      <t>カンサン</t>
    </rPh>
    <rPh sb="4" eb="6">
      <t>ホウホウ</t>
    </rPh>
    <rPh sb="6" eb="9">
      <t>タイショウガイ</t>
    </rPh>
    <phoneticPr fontId="38"/>
  </si>
  <si>
    <t>当月合計</t>
    <rPh sb="0" eb="2">
      <t>トウゲツ</t>
    </rPh>
    <rPh sb="2" eb="4">
      <t>ゴウケイ</t>
    </rPh>
    <phoneticPr fontId="38"/>
  </si>
  <si>
    <t>週平均</t>
    <rPh sb="0" eb="3">
      <t>シュウヘイキン</t>
    </rPh>
    <phoneticPr fontId="38"/>
  </si>
  <si>
    <t>常勤の従業者の人数</t>
    <rPh sb="0" eb="2">
      <t>ジョウキン</t>
    </rPh>
    <rPh sb="3" eb="6">
      <t>ジュウギョウシャ</t>
    </rPh>
    <rPh sb="7" eb="9">
      <t>ニンズウ</t>
    </rPh>
    <phoneticPr fontId="38"/>
  </si>
  <si>
    <t>合計</t>
    <rPh sb="0" eb="2">
      <t>ゴウケイ</t>
    </rPh>
    <phoneticPr fontId="38"/>
  </si>
  <si>
    <t>A</t>
    <phoneticPr fontId="38"/>
  </si>
  <si>
    <t>＋</t>
    <phoneticPr fontId="38"/>
  </si>
  <si>
    <t>＝</t>
    <phoneticPr fontId="38"/>
  </si>
  <si>
    <t>B</t>
    <phoneticPr fontId="38"/>
  </si>
  <si>
    <t>C</t>
    <phoneticPr fontId="38"/>
  </si>
  <si>
    <t>-</t>
    <phoneticPr fontId="38"/>
  </si>
  <si>
    <t>D</t>
    <phoneticPr fontId="38"/>
  </si>
  <si>
    <t>（勤務形態の記号）</t>
    <rPh sb="1" eb="3">
      <t>キンム</t>
    </rPh>
    <rPh sb="3" eb="5">
      <t>ケイタイ</t>
    </rPh>
    <rPh sb="6" eb="8">
      <t>キゴウ</t>
    </rPh>
    <phoneticPr fontId="38"/>
  </si>
  <si>
    <t>記号</t>
    <rPh sb="0" eb="2">
      <t>キゴウ</t>
    </rPh>
    <phoneticPr fontId="38"/>
  </si>
  <si>
    <t>区分</t>
    <rPh sb="0" eb="2">
      <t>クブン</t>
    </rPh>
    <phoneticPr fontId="38"/>
  </si>
  <si>
    <t>常勤で専従</t>
    <rPh sb="0" eb="2">
      <t>ジョウキン</t>
    </rPh>
    <rPh sb="3" eb="5">
      <t>センジュウ</t>
    </rPh>
    <phoneticPr fontId="38"/>
  </si>
  <si>
    <t>■ 常勤換算方法による人数</t>
    <rPh sb="2" eb="4">
      <t>ジョウキン</t>
    </rPh>
    <rPh sb="4" eb="6">
      <t>カンサン</t>
    </rPh>
    <rPh sb="6" eb="8">
      <t>ホウホウ</t>
    </rPh>
    <rPh sb="11" eb="13">
      <t>ニンズウ</t>
    </rPh>
    <phoneticPr fontId="38"/>
  </si>
  <si>
    <t>基準：</t>
    <rPh sb="0" eb="2">
      <t>キジュン</t>
    </rPh>
    <phoneticPr fontId="38"/>
  </si>
  <si>
    <t>週</t>
  </si>
  <si>
    <t>常勤で兼務</t>
    <rPh sb="0" eb="2">
      <t>ジョウキン</t>
    </rPh>
    <rPh sb="3" eb="5">
      <t>ケンム</t>
    </rPh>
    <phoneticPr fontId="38"/>
  </si>
  <si>
    <t>常勤換算の</t>
    <rPh sb="0" eb="2">
      <t>ジョウキン</t>
    </rPh>
    <rPh sb="2" eb="4">
      <t>カンサン</t>
    </rPh>
    <phoneticPr fontId="38"/>
  </si>
  <si>
    <t>常勤の従業者が</t>
    <rPh sb="0" eb="2">
      <t>ジョウキン</t>
    </rPh>
    <rPh sb="3" eb="6">
      <t>ジュウギョウシャ</t>
    </rPh>
    <phoneticPr fontId="38"/>
  </si>
  <si>
    <t>非常勤で専従</t>
    <rPh sb="0" eb="3">
      <t>ヒジョウキン</t>
    </rPh>
    <rPh sb="4" eb="6">
      <t>センジュウ</t>
    </rPh>
    <phoneticPr fontId="38"/>
  </si>
  <si>
    <t>常勤換算後の人数</t>
    <rPh sb="0" eb="2">
      <t>ジョウキン</t>
    </rPh>
    <rPh sb="2" eb="4">
      <t>カンサン</t>
    </rPh>
    <rPh sb="4" eb="5">
      <t>ゴ</t>
    </rPh>
    <rPh sb="6" eb="8">
      <t>ニンズウ</t>
    </rPh>
    <phoneticPr fontId="38"/>
  </si>
  <si>
    <t>非常勤で兼務</t>
    <rPh sb="0" eb="3">
      <t>ヒジョウキン</t>
    </rPh>
    <rPh sb="4" eb="6">
      <t>ケンム</t>
    </rPh>
    <phoneticPr fontId="38"/>
  </si>
  <si>
    <t>÷</t>
    <phoneticPr fontId="38"/>
  </si>
  <si>
    <t>（小数点第2位以下切り捨て）</t>
    <rPh sb="1" eb="4">
      <t>ショウスウテン</t>
    </rPh>
    <rPh sb="4" eb="5">
      <t>ダイ</t>
    </rPh>
    <rPh sb="6" eb="7">
      <t>イ</t>
    </rPh>
    <rPh sb="7" eb="9">
      <t>イカ</t>
    </rPh>
    <rPh sb="9" eb="10">
      <t>キ</t>
    </rPh>
    <rPh sb="11" eb="12">
      <t>ス</t>
    </rPh>
    <phoneticPr fontId="38"/>
  </si>
  <si>
    <t>■ 看護職員の常勤換算方法による人数</t>
    <rPh sb="2" eb="4">
      <t>カンゴ</t>
    </rPh>
    <rPh sb="4" eb="6">
      <t>ショクイン</t>
    </rPh>
    <rPh sb="7" eb="9">
      <t>ジョウキン</t>
    </rPh>
    <rPh sb="9" eb="11">
      <t>カンサン</t>
    </rPh>
    <rPh sb="11" eb="13">
      <t>ホウホウ</t>
    </rPh>
    <rPh sb="16" eb="18">
      <t>ニンズウ</t>
    </rPh>
    <phoneticPr fontId="38"/>
  </si>
  <si>
    <t>■ 介護職員の常勤換算方法による人数</t>
    <rPh sb="2" eb="4">
      <t>カイゴ</t>
    </rPh>
    <rPh sb="4" eb="6">
      <t>ショクイン</t>
    </rPh>
    <rPh sb="7" eb="9">
      <t>ジョウキン</t>
    </rPh>
    <rPh sb="9" eb="11">
      <t>カンサン</t>
    </rPh>
    <rPh sb="11" eb="13">
      <t>ホウホウ</t>
    </rPh>
    <rPh sb="16" eb="18">
      <t>ニンズウ</t>
    </rPh>
    <phoneticPr fontId="38"/>
  </si>
  <si>
    <t>常勤の従業者の人数</t>
  </si>
  <si>
    <t>常勤換算方法による人数</t>
    <rPh sb="0" eb="2">
      <t>ジョウキン</t>
    </rPh>
    <rPh sb="2" eb="4">
      <t>カンサン</t>
    </rPh>
    <rPh sb="4" eb="6">
      <t>ホウホウ</t>
    </rPh>
    <rPh sb="9" eb="11">
      <t>ニンズウ</t>
    </rPh>
    <phoneticPr fontId="38"/>
  </si>
  <si>
    <t>≪要 提出≫</t>
    <rPh sb="1" eb="2">
      <t>ヨウ</t>
    </rPh>
    <rPh sb="3" eb="5">
      <t>テイシュツ</t>
    </rPh>
    <phoneticPr fontId="38"/>
  </si>
  <si>
    <t>■シフト記号表（勤務時間帯）</t>
    <rPh sb="4" eb="6">
      <t>キゴウ</t>
    </rPh>
    <rPh sb="6" eb="7">
      <t>ヒョウ</t>
    </rPh>
    <rPh sb="8" eb="10">
      <t>キンム</t>
    </rPh>
    <rPh sb="10" eb="13">
      <t>ジカンタイ</t>
    </rPh>
    <phoneticPr fontId="38"/>
  </si>
  <si>
    <t>※24時間表記</t>
    <rPh sb="3" eb="5">
      <t>ジカン</t>
    </rPh>
    <rPh sb="5" eb="7">
      <t>ヒョウキ</t>
    </rPh>
    <phoneticPr fontId="3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</si>
  <si>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8"/>
  </si>
  <si>
    <t>勤務時間</t>
    <rPh sb="0" eb="2">
      <t>キンム</t>
    </rPh>
    <rPh sb="2" eb="4">
      <t>ジカン</t>
    </rPh>
    <phoneticPr fontId="38"/>
  </si>
  <si>
    <t>自由記載欄</t>
    <rPh sb="0" eb="2">
      <t>ジユウ</t>
    </rPh>
    <rPh sb="2" eb="4">
      <t>キサイ</t>
    </rPh>
    <rPh sb="4" eb="5">
      <t>ラン</t>
    </rPh>
    <phoneticPr fontId="38"/>
  </si>
  <si>
    <t>始業時刻</t>
    <rPh sb="0" eb="2">
      <t>シギョウ</t>
    </rPh>
    <rPh sb="2" eb="4">
      <t>ジコク</t>
    </rPh>
    <phoneticPr fontId="38"/>
  </si>
  <si>
    <t>終業時刻</t>
    <rPh sb="0" eb="2">
      <t>シュウギョウ</t>
    </rPh>
    <rPh sb="2" eb="4">
      <t>ジコク</t>
    </rPh>
    <phoneticPr fontId="38"/>
  </si>
  <si>
    <t>うち、休憩時間</t>
    <rPh sb="3" eb="5">
      <t>キュウケイ</t>
    </rPh>
    <rPh sb="5" eb="7">
      <t>ジカン</t>
    </rPh>
    <phoneticPr fontId="38"/>
  </si>
  <si>
    <t>：</t>
    <phoneticPr fontId="38"/>
  </si>
  <si>
    <t>～</t>
    <phoneticPr fontId="38"/>
  </si>
  <si>
    <t>（</t>
    <phoneticPr fontId="38"/>
  </si>
  <si>
    <t>c</t>
    <phoneticPr fontId="38"/>
  </si>
  <si>
    <t>g</t>
    <phoneticPr fontId="38"/>
  </si>
  <si>
    <t>（夜勤）16:00～翌9:00勤務</t>
    <rPh sb="1" eb="3">
      <t>ヤキン</t>
    </rPh>
    <rPh sb="10" eb="11">
      <t>ヨク</t>
    </rPh>
    <rPh sb="15" eb="17">
      <t>キンム</t>
    </rPh>
    <phoneticPr fontId="38"/>
  </si>
  <si>
    <t>（夜勤）16:00～翌9:00勤務</t>
    <phoneticPr fontId="38"/>
  </si>
  <si>
    <t>j</t>
    <phoneticPr fontId="38"/>
  </si>
  <si>
    <t>k</t>
    <phoneticPr fontId="38"/>
  </si>
  <si>
    <t>l</t>
    <phoneticPr fontId="38"/>
  </si>
  <si>
    <t>m</t>
    <phoneticPr fontId="38"/>
  </si>
  <si>
    <t>n</t>
    <phoneticPr fontId="38"/>
  </si>
  <si>
    <t>o</t>
    <phoneticPr fontId="38"/>
  </si>
  <si>
    <t>p</t>
    <phoneticPr fontId="38"/>
  </si>
  <si>
    <t>q</t>
    <phoneticPr fontId="38"/>
  </si>
  <si>
    <t>r</t>
    <phoneticPr fontId="38"/>
  </si>
  <si>
    <t>s</t>
    <phoneticPr fontId="38"/>
  </si>
  <si>
    <t>t</t>
    <phoneticPr fontId="38"/>
  </si>
  <si>
    <t>u</t>
    <phoneticPr fontId="38"/>
  </si>
  <si>
    <t>v</t>
    <phoneticPr fontId="38"/>
  </si>
  <si>
    <t>w</t>
    <phoneticPr fontId="38"/>
  </si>
  <si>
    <t>x</t>
    <phoneticPr fontId="38"/>
  </si>
  <si>
    <t>y</t>
    <phoneticPr fontId="38"/>
  </si>
  <si>
    <t>z</t>
    <phoneticPr fontId="38"/>
  </si>
  <si>
    <t>aa</t>
    <phoneticPr fontId="38"/>
  </si>
  <si>
    <t>ab</t>
    <phoneticPr fontId="38"/>
  </si>
  <si>
    <t>ac</t>
    <phoneticPr fontId="38"/>
  </si>
  <si>
    <t>ad</t>
    <phoneticPr fontId="38"/>
  </si>
  <si>
    <t>ae</t>
    <phoneticPr fontId="38"/>
  </si>
  <si>
    <t>af</t>
    <phoneticPr fontId="38"/>
  </si>
  <si>
    <t>ag</t>
    <phoneticPr fontId="38"/>
  </si>
  <si>
    <t>1日に2回勤務する場合</t>
    <rPh sb="1" eb="2">
      <t>ニチ</t>
    </rPh>
    <rPh sb="4" eb="5">
      <t>カイ</t>
    </rPh>
    <rPh sb="5" eb="7">
      <t>キンム</t>
    </rPh>
    <rPh sb="9" eb="11">
      <t>バアイ</t>
    </rPh>
    <phoneticPr fontId="38"/>
  </si>
  <si>
    <t>ah</t>
    <phoneticPr fontId="38"/>
  </si>
  <si>
    <t>1日に2回勤務する場合</t>
    <phoneticPr fontId="38"/>
  </si>
  <si>
    <t>ai</t>
    <phoneticPr fontId="38"/>
  </si>
  <si>
    <t>・職種ごとの勤務時間を「○：○○～○：○○」と表記することが困難な場合は、No18～33を活用し、勤務時間数のみを入力してください。</t>
    <rPh sb="45" eb="47">
      <t>カツヨウ</t>
    </rPh>
    <phoneticPr fontId="3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</si>
  <si>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8"/>
  </si>
  <si>
    <t>・シフト記号が足りない場合は、適宜、行を追加してください。</t>
    <rPh sb="4" eb="6">
      <t>キゴウ</t>
    </rPh>
    <rPh sb="7" eb="8">
      <t>タ</t>
    </rPh>
    <rPh sb="11" eb="13">
      <t>バアイ</t>
    </rPh>
    <rPh sb="15" eb="17">
      <t>テキギ</t>
    </rPh>
    <rPh sb="18" eb="19">
      <t>ギョウ</t>
    </rPh>
    <rPh sb="20" eb="22">
      <t>ツイカ</t>
    </rPh>
    <phoneticPr fontId="38"/>
  </si>
  <si>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8"/>
  </si>
  <si>
    <t>(5) 
職種</t>
    <phoneticPr fontId="7"/>
  </si>
  <si>
    <t>(6)
勤務
形態</t>
    <phoneticPr fontId="7"/>
  </si>
  <si>
    <t>(7) 資格</t>
    <rPh sb="4" eb="6">
      <t>シカク</t>
    </rPh>
    <phoneticPr fontId="38"/>
  </si>
  <si>
    <t>(8) 氏　名</t>
    <phoneticPr fontId="7"/>
  </si>
  <si>
    <t>(9)</t>
    <phoneticPr fontId="38"/>
  </si>
  <si>
    <r>
      <t xml:space="preserve">(11)
</t>
    </r>
    <r>
      <rPr>
        <sz val="11"/>
        <rFont val="HGSｺﾞｼｯｸM"/>
        <family val="3"/>
        <charset val="128"/>
      </rPr>
      <t>週平均
勤務時間数</t>
    </r>
    <rPh sb="6" eb="8">
      <t>ヘイキン</t>
    </rPh>
    <rPh sb="9" eb="11">
      <t>キンム</t>
    </rPh>
    <rPh sb="11" eb="13">
      <t>ジカン</t>
    </rPh>
    <rPh sb="13" eb="14">
      <t>スウ</t>
    </rPh>
    <phoneticPr fontId="7"/>
  </si>
  <si>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</si>
  <si>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8"/>
  </si>
  <si>
    <t>≪提出不要≫</t>
    <rPh sb="1" eb="3">
      <t>テイシュツ</t>
    </rPh>
    <rPh sb="3" eb="5">
      <t>フヨウ</t>
    </rPh>
    <phoneticPr fontId="38"/>
  </si>
  <si>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7"/>
  </si>
  <si>
    <t>・・・直接入力する必要がある箇所です。</t>
    <rPh sb="3" eb="5">
      <t>チョクセツ</t>
    </rPh>
    <rPh sb="5" eb="7">
      <t>ニュウリョク</t>
    </rPh>
    <rPh sb="9" eb="11">
      <t>ヒツヨウ</t>
    </rPh>
    <rPh sb="14" eb="16">
      <t>カショ</t>
    </rPh>
    <phoneticPr fontId="38"/>
  </si>
  <si>
    <t>下記の記入方法に従って、入力してください。</t>
    <phoneticPr fontId="38"/>
  </si>
  <si>
    <t>・・・プルダウンから選択して入力する必要がある箇所です。</t>
    <rPh sb="10" eb="12">
      <t>センタク</t>
    </rPh>
    <rPh sb="14" eb="16">
      <t>ニュウリョク</t>
    </rPh>
    <rPh sb="18" eb="20">
      <t>ヒツヨウ</t>
    </rPh>
    <rPh sb="23" eb="25">
      <t>カショ</t>
    </rPh>
    <phoneticPr fontId="3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</si>
  <si>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</si>
  <si>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8"/>
  </si>
  <si>
    <t>　(1) 「４週」・「暦月」のいずれかを選択してください。</t>
    <rPh sb="7" eb="8">
      <t>シュウ</t>
    </rPh>
    <rPh sb="11" eb="12">
      <t>レキ</t>
    </rPh>
    <rPh sb="12" eb="13">
      <t>ツキ</t>
    </rPh>
    <rPh sb="20" eb="22">
      <t>センタク</t>
    </rPh>
    <phoneticPr fontId="3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</si>
  <si>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</si>
  <si>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8"/>
  </si>
  <si>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38"/>
  </si>
  <si>
    <t>　　  新規又は再開の場合は、推定数を入力してください。</t>
    <phoneticPr fontId="38"/>
  </si>
  <si>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8"/>
  </si>
  <si>
    <t xml:space="preserve"> 　　 記入の順序は、職種ごとにまとめてください。</t>
    <rPh sb="4" eb="6">
      <t>キニュウ</t>
    </rPh>
    <rPh sb="7" eb="9">
      <t>ジュンジョ</t>
    </rPh>
    <rPh sb="11" eb="13">
      <t>ショクシュ</t>
    </rPh>
    <phoneticPr fontId="38"/>
  </si>
  <si>
    <t>職種名</t>
    <rPh sb="0" eb="2">
      <t>ショクシュ</t>
    </rPh>
    <rPh sb="2" eb="3">
      <t>メイ</t>
    </rPh>
    <phoneticPr fontId="38"/>
  </si>
  <si>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</si>
  <si>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8"/>
  </si>
  <si>
    <t>非常勤で兼務</t>
    <rPh sb="0" eb="1">
      <t>ヒ</t>
    </rPh>
    <rPh sb="1" eb="3">
      <t>ジョウキン</t>
    </rPh>
    <rPh sb="4" eb="6">
      <t>ケンム</t>
    </rPh>
    <phoneticPr fontId="38"/>
  </si>
  <si>
    <t>（注）常勤・非常勤の区分について</t>
    <rPh sb="1" eb="2">
      <t>チュウ</t>
    </rPh>
    <rPh sb="3" eb="5">
      <t>ジョウキン</t>
    </rPh>
    <rPh sb="6" eb="9">
      <t>ヒジョウキン</t>
    </rPh>
    <rPh sb="10" eb="12">
      <t>クブン</t>
    </rPh>
    <phoneticPr fontId="3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</si>
  <si>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</si>
  <si>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8"/>
  </si>
  <si>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8"/>
  </si>
  <si>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8"/>
  </si>
  <si>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8"/>
  </si>
  <si>
    <t>　(8) 従業者の氏名を記入してください。</t>
    <rPh sb="5" eb="8">
      <t>ジュウギョウシャ</t>
    </rPh>
    <rPh sb="9" eb="11">
      <t>シメイ</t>
    </rPh>
    <rPh sb="12" eb="14">
      <t>キニュウ</t>
    </rPh>
    <phoneticPr fontId="38"/>
  </si>
  <si>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8"/>
  </si>
  <si>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</si>
  <si>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</si>
  <si>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8"/>
  </si>
  <si>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8"/>
  </si>
  <si>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</si>
  <si>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8"/>
  </si>
  <si>
    <t>　　　 その他、特記事項欄としてもご活用ください。</t>
    <rPh sb="6" eb="7">
      <t>タ</t>
    </rPh>
    <rPh sb="8" eb="10">
      <t>トッキ</t>
    </rPh>
    <rPh sb="10" eb="12">
      <t>ジコウ</t>
    </rPh>
    <rPh sb="12" eb="13">
      <t>ラン</t>
    </rPh>
    <rPh sb="18" eb="20">
      <t>カツヨウ</t>
    </rPh>
    <phoneticPr fontId="38"/>
  </si>
  <si>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8"/>
  </si>
  <si>
    <t>　　　　○ 常勤換算方法とは、非常勤の従業者について「事業所の従業者の勤務延時間数を当該事業所において常勤の従業者が勤務すべき時間数で除することにより、</t>
    <phoneticPr fontId="38"/>
  </si>
  <si>
    <t>　　　　　常勤の従業者の員数に換算する方法」であるため、常勤の従業者については常勤換算方法によらず、実人数で計算する。</t>
    <phoneticPr fontId="38"/>
  </si>
  <si>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8"/>
  </si>
  <si>
    <t>　　　　　手入力すること。</t>
    <phoneticPr fontId="38"/>
  </si>
  <si>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8"/>
  </si>
  <si>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8"/>
  </si>
  <si>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8"/>
  </si>
  <si>
    <t>１．サービス種別</t>
    <rPh sb="6" eb="8">
      <t>シュベツ</t>
    </rPh>
    <phoneticPr fontId="38"/>
  </si>
  <si>
    <t>サービス種別</t>
    <rPh sb="4" eb="6">
      <t>シュベツ</t>
    </rPh>
    <phoneticPr fontId="3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</si>
  <si>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8"/>
  </si>
  <si>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38"/>
  </si>
  <si>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3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</si>
  <si>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8"/>
  </si>
  <si>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38"/>
  </si>
  <si>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38"/>
  </si>
  <si>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38"/>
  </si>
  <si>
    <t>ー</t>
    <phoneticPr fontId="38"/>
  </si>
  <si>
    <t>２．職種名・資格名称</t>
    <rPh sb="2" eb="4">
      <t>ショクシュ</t>
    </rPh>
    <rPh sb="4" eb="5">
      <t>メイ</t>
    </rPh>
    <rPh sb="6" eb="8">
      <t>シカク</t>
    </rPh>
    <rPh sb="8" eb="10">
      <t>メイショウ</t>
    </rPh>
    <phoneticPr fontId="38"/>
  </si>
  <si>
    <t>資格</t>
    <rPh sb="0" eb="2">
      <t>シカク</t>
    </rPh>
    <phoneticPr fontId="38"/>
  </si>
  <si>
    <t>理学療法士</t>
    <rPh sb="0" eb="2">
      <t>リガク</t>
    </rPh>
    <rPh sb="2" eb="5">
      <t>リョウホウシ</t>
    </rPh>
    <phoneticPr fontId="38"/>
  </si>
  <si>
    <t>准看護師</t>
    <rPh sb="0" eb="4">
      <t>ジュンカンゴシ</t>
    </rPh>
    <phoneticPr fontId="38"/>
  </si>
  <si>
    <t>作業療法士</t>
    <rPh sb="0" eb="2">
      <t>サギョウ</t>
    </rPh>
    <rPh sb="2" eb="5">
      <t>リョウホウシ</t>
    </rPh>
    <phoneticPr fontId="38"/>
  </si>
  <si>
    <t>言語聴覚士</t>
    <rPh sb="0" eb="2">
      <t>ゲンゴ</t>
    </rPh>
    <rPh sb="2" eb="5">
      <t>チョウカクシ</t>
    </rPh>
    <phoneticPr fontId="38"/>
  </si>
  <si>
    <t>柔道整復師</t>
    <rPh sb="0" eb="2">
      <t>ジュウドウ</t>
    </rPh>
    <rPh sb="2" eb="5">
      <t>セイフクシ</t>
    </rPh>
    <phoneticPr fontId="38"/>
  </si>
  <si>
    <t>あん摩マッサージ指圧師</t>
    <rPh sb="2" eb="3">
      <t>マ</t>
    </rPh>
    <rPh sb="8" eb="11">
      <t>シアツシ</t>
    </rPh>
    <phoneticPr fontId="38"/>
  </si>
  <si>
    <t>はり師</t>
    <rPh sb="2" eb="3">
      <t>シ</t>
    </rPh>
    <phoneticPr fontId="38"/>
  </si>
  <si>
    <t>きゅう師</t>
    <rPh sb="3" eb="4">
      <t>シ</t>
    </rPh>
    <phoneticPr fontId="38"/>
  </si>
  <si>
    <t>【自治体の皆様へ】</t>
    <rPh sb="1" eb="4">
      <t>ジチタイ</t>
    </rPh>
    <rPh sb="5" eb="7">
      <t>ミナサマ</t>
    </rPh>
    <phoneticPr fontId="38"/>
  </si>
  <si>
    <t>※ INDIRECT関数使用のため、以下のとおりセルに「名前の定義」をしています。</t>
    <rPh sb="10" eb="12">
      <t>カンスウ</t>
    </rPh>
    <rPh sb="12" eb="14">
      <t>シヨウ</t>
    </rPh>
    <rPh sb="18" eb="20">
      <t>イカ</t>
    </rPh>
    <rPh sb="28" eb="30">
      <t>ナマエ</t>
    </rPh>
    <rPh sb="31" eb="33">
      <t>テイギ</t>
    </rPh>
    <phoneticPr fontId="38"/>
  </si>
  <si>
    <t>　21行目・・・「職種」</t>
    <rPh sb="3" eb="5">
      <t>ギョウメ</t>
    </rPh>
    <rPh sb="9" eb="11">
      <t>ショクシュ</t>
    </rPh>
    <phoneticPr fontId="38"/>
  </si>
  <si>
    <t>　C列・・・「管理者」</t>
    <rPh sb="2" eb="3">
      <t>レツ</t>
    </rPh>
    <rPh sb="7" eb="10">
      <t>カンリシャ</t>
    </rPh>
    <phoneticPr fontId="38"/>
  </si>
  <si>
    <t>　D列・・・「生活相談員」</t>
    <rPh sb="2" eb="3">
      <t>レツ</t>
    </rPh>
    <rPh sb="7" eb="9">
      <t>セイカツ</t>
    </rPh>
    <rPh sb="9" eb="12">
      <t>ソウダンイン</t>
    </rPh>
    <phoneticPr fontId="38"/>
  </si>
  <si>
    <t>　E列・・・「看護職員」</t>
    <rPh sb="2" eb="3">
      <t>レツ</t>
    </rPh>
    <rPh sb="7" eb="9">
      <t>カンゴ</t>
    </rPh>
    <rPh sb="9" eb="11">
      <t>ショクイン</t>
    </rPh>
    <phoneticPr fontId="38"/>
  </si>
  <si>
    <t>　F列・・・「介護職員」</t>
    <rPh sb="2" eb="3">
      <t>レツ</t>
    </rPh>
    <rPh sb="7" eb="9">
      <t>カイゴ</t>
    </rPh>
    <rPh sb="9" eb="11">
      <t>ショクイン</t>
    </rPh>
    <phoneticPr fontId="38"/>
  </si>
  <si>
    <t>　G列・・・「機能訓練指導員」</t>
    <rPh sb="2" eb="3">
      <t>レツ</t>
    </rPh>
    <rPh sb="7" eb="9">
      <t>キノウ</t>
    </rPh>
    <rPh sb="9" eb="11">
      <t>クンレン</t>
    </rPh>
    <rPh sb="11" eb="14">
      <t>シドウイン</t>
    </rPh>
    <phoneticPr fontId="38"/>
  </si>
  <si>
    <t>　H列・・・「計画作成担当者」</t>
    <rPh sb="2" eb="3">
      <t>レツ</t>
    </rPh>
    <rPh sb="7" eb="9">
      <t>ケイカク</t>
    </rPh>
    <rPh sb="9" eb="11">
      <t>サクセイ</t>
    </rPh>
    <rPh sb="11" eb="14">
      <t>タントウシャ</t>
    </rPh>
    <phoneticPr fontId="3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</si>
  <si>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8"/>
  </si>
  <si>
    <t>　行が足りない場合は、適宜追加してください。</t>
    <rPh sb="1" eb="2">
      <t>ギョウ</t>
    </rPh>
    <rPh sb="3" eb="4">
      <t>タ</t>
    </rPh>
    <rPh sb="7" eb="9">
      <t>バアイ</t>
    </rPh>
    <rPh sb="11" eb="13">
      <t>テキギ</t>
    </rPh>
    <rPh sb="13" eb="15">
      <t>ツイカ</t>
    </rPh>
    <phoneticPr fontId="38"/>
  </si>
  <si>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</si>
  <si>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8"/>
  </si>
  <si>
    <t>　・「数式」タブ　⇒　「名前の定義」を選択</t>
    <rPh sb="3" eb="5">
      <t>スウシキ</t>
    </rPh>
    <rPh sb="12" eb="14">
      <t>ナマエ</t>
    </rPh>
    <rPh sb="15" eb="17">
      <t>テイギ</t>
    </rPh>
    <rPh sb="19" eb="21">
      <t>センタク</t>
    </rPh>
    <phoneticPr fontId="38"/>
  </si>
  <si>
    <t>　・「名前」に職種名を入力</t>
    <rPh sb="3" eb="5">
      <t>ナマエ</t>
    </rPh>
    <rPh sb="7" eb="9">
      <t>ショクシュ</t>
    </rPh>
    <rPh sb="9" eb="10">
      <t>メイ</t>
    </rPh>
    <rPh sb="11" eb="13">
      <t>ニュウリョク</t>
    </rPh>
    <phoneticPr fontId="3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</si>
  <si>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</si>
  <si>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8"/>
  </si>
  <si>
    <t>誓　約　書</t>
    <phoneticPr fontId="7"/>
  </si>
  <si>
    <t>年</t>
    <rPh sb="0" eb="1">
      <t>ネン</t>
    </rPh>
    <phoneticPr fontId="7"/>
  </si>
  <si>
    <t>月</t>
    <rPh sb="0" eb="1">
      <t>ゲツ</t>
    </rPh>
    <phoneticPr fontId="7"/>
  </si>
  <si>
    <t>日</t>
    <rPh sb="0" eb="1">
      <t>ニチ</t>
    </rPh>
    <phoneticPr fontId="7"/>
  </si>
  <si>
    <t xml:space="preserve">申請者    </t>
    <phoneticPr fontId="7"/>
  </si>
  <si>
    <t>（名称）</t>
    <rPh sb="1" eb="3">
      <t>メイショウ</t>
    </rPh>
    <phoneticPr fontId="7"/>
  </si>
  <si>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7"/>
  </si>
  <si>
    <t>別紙①：　居宅サービス事業所向け</t>
    <rPh sb="0" eb="2">
      <t>ベッシ</t>
    </rPh>
    <rPh sb="14" eb="15">
      <t>ム</t>
    </rPh>
    <phoneticPr fontId="7"/>
  </si>
  <si>
    <t>別紙②：　介護老人福祉施設向け</t>
    <rPh sb="0" eb="2">
      <t>ベッシ</t>
    </rPh>
    <rPh sb="13" eb="14">
      <t>ム</t>
    </rPh>
    <phoneticPr fontId="7"/>
  </si>
  <si>
    <t>別紙③：　介護老人保健施設向け</t>
    <rPh sb="0" eb="2">
      <t>ベッシ</t>
    </rPh>
    <rPh sb="13" eb="14">
      <t>ム</t>
    </rPh>
    <phoneticPr fontId="7"/>
  </si>
  <si>
    <t>別紙④：　介護医療院向け</t>
    <rPh sb="0" eb="2">
      <t>ベッシ</t>
    </rPh>
    <rPh sb="10" eb="11">
      <t>ム</t>
    </rPh>
    <phoneticPr fontId="7"/>
  </si>
  <si>
    <t>別紙⑤：　介護予防サービス事業所向け</t>
    <rPh sb="0" eb="2">
      <t>ベッシ</t>
    </rPh>
    <rPh sb="16" eb="17">
      <t>ム</t>
    </rPh>
    <phoneticPr fontId="7"/>
  </si>
  <si>
    <t>（該当に○）</t>
    <rPh sb="1" eb="3">
      <t>ガイトウ</t>
    </rPh>
    <phoneticPr fontId="7"/>
  </si>
  <si>
    <t>（別紙①：居宅サービス事業所向け）</t>
    <rPh sb="1" eb="3">
      <t>ベッシ</t>
    </rPh>
    <rPh sb="14" eb="15">
      <t>ム</t>
    </rPh>
    <phoneticPr fontId="68"/>
  </si>
  <si>
    <t>介護保険法第７０条第２項</t>
    <rPh sb="0" eb="2">
      <t>カイゴ</t>
    </rPh>
    <rPh sb="2" eb="4">
      <t>ホケン</t>
    </rPh>
    <rPh sb="4" eb="5">
      <t>ホウ</t>
    </rPh>
    <rPh sb="5" eb="6">
      <t>ダイ</t>
    </rPh>
    <rPh sb="8" eb="9">
      <t>ジョウ</t>
    </rPh>
    <rPh sb="9" eb="10">
      <t>ダイ</t>
    </rPh>
    <rPh sb="11" eb="12">
      <t>コウ</t>
    </rPh>
    <phoneticPr fontId="68"/>
  </si>
  <si>
    <t>一</t>
    <rPh sb="0" eb="1">
      <t>イチ</t>
    </rPh>
    <phoneticPr fontId="7"/>
  </si>
  <si>
    <t>申請者が都道府県の条例で定める者でないとき。</t>
    <phoneticPr fontId="7"/>
  </si>
  <si>
    <t>二</t>
    <rPh sb="0" eb="1">
      <t>ニ</t>
    </rPh>
    <phoneticPr fontId="7"/>
  </si>
  <si>
    <t>当該申請に係る事業所の従業者の知識及び技能並びに人員が、第七十四条第一項の都道府県の条例で定める基準及び同項の都道府県の条例で定める員数を満たしていないとき。</t>
    <phoneticPr fontId="7"/>
  </si>
  <si>
    <t>三</t>
    <rPh sb="0" eb="1">
      <t>サン</t>
    </rPh>
    <phoneticPr fontId="7"/>
  </si>
  <si>
    <t>申請者が、第七十四条第二項に規定する指定居宅サービスの事業の設備及び運営に関する基準に従って適正な居宅サービス事業の運営をすることができないと認められるとき。</t>
    <phoneticPr fontId="7"/>
  </si>
  <si>
    <t>四</t>
    <rPh sb="0" eb="1">
      <t>ヨン</t>
    </rPh>
    <phoneticPr fontId="7"/>
  </si>
  <si>
    <t>申請者が、禁錮以上の刑に処せられ、その執行を終わり、又は執行を受けることがなくなるまでの者であるとき。</t>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</si>
  <si>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</si>
  <si>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</si>
  <si>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</si>
  <si>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</si>
  <si>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五の三</t>
    <rPh sb="0" eb="1">
      <t>ゴ</t>
    </rPh>
    <rPh sb="2" eb="3">
      <t>サン</t>
    </rPh>
    <phoneticPr fontId="7"/>
  </si>
  <si>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7"/>
  </si>
  <si>
    <t>六</t>
    <rPh sb="0" eb="1">
      <t>ロク</t>
    </rPh>
    <phoneticPr fontId="7"/>
  </si>
  <si>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</si>
  <si>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六の二</t>
    <rPh sb="0" eb="1">
      <t>ロク</t>
    </rPh>
    <rPh sb="2" eb="3">
      <t>ニ</t>
    </rPh>
    <phoneticPr fontId="7"/>
  </si>
  <si>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</si>
  <si>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六の三</t>
    <rPh sb="0" eb="1">
      <t>ロク</t>
    </rPh>
    <rPh sb="2" eb="3">
      <t>サン</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</si>
  <si>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</si>
  <si>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七</t>
    <rPh sb="0" eb="1">
      <t>ナナ</t>
    </rPh>
    <phoneticPr fontId="7"/>
  </si>
  <si>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7"/>
  </si>
  <si>
    <t>七の二</t>
    <rPh sb="0" eb="1">
      <t>ナナ</t>
    </rPh>
    <rPh sb="2" eb="3">
      <t>ニ</t>
    </rPh>
    <phoneticPr fontId="7"/>
  </si>
  <si>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7"/>
  </si>
  <si>
    <t>八</t>
    <rPh sb="0" eb="1">
      <t>ハチ</t>
    </rPh>
    <phoneticPr fontId="7"/>
  </si>
  <si>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</si>
  <si>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九</t>
    <rPh sb="0" eb="1">
      <t>キュウ</t>
    </rPh>
    <phoneticPr fontId="7"/>
  </si>
  <si>
    <t>申請者が、指定の申請前五年以内に居宅サービス等に関し不正又は著しく不当な行為をした者であるとき。</t>
    <phoneticPr fontId="7"/>
  </si>
  <si>
    <t>十</t>
    <rPh sb="0" eb="1">
      <t>ジュウ</t>
    </rPh>
    <phoneticPr fontId="7"/>
  </si>
  <si>
    <t>申請者（特定施設入居者生活介護に係る指定の申請者を除く。）が、法人で、その役員等のうちに第四号から第六号まで又は第七号から前号までのいずれかに該当する者のあるものであるとき。</t>
    <phoneticPr fontId="7"/>
  </si>
  <si>
    <t>十の二</t>
    <rPh sb="0" eb="1">
      <t>ジュウ</t>
    </rPh>
    <rPh sb="2" eb="3">
      <t>ニ</t>
    </rPh>
    <phoneticPr fontId="7"/>
  </si>
  <si>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7"/>
  </si>
  <si>
    <t>十一</t>
    <rPh sb="0" eb="2">
      <t>ジュウイチ</t>
    </rPh>
    <phoneticPr fontId="7"/>
  </si>
  <si>
    <t>申請者（特定施設入居者生活介護に係る指定の申請者を除く。）が、法人でない事業所で、その管理者が第四号から第六号まで又は第七号から第九号までのいずれかに該当する者であるとき。</t>
    <phoneticPr fontId="7"/>
  </si>
  <si>
    <t>十二</t>
    <rPh sb="0" eb="1">
      <t>ジュウ</t>
    </rPh>
    <rPh sb="1" eb="2">
      <t>ニ</t>
    </rPh>
    <phoneticPr fontId="7"/>
  </si>
  <si>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7"/>
  </si>
  <si>
    <t>（別紙⑤：介護予防サービス事業所向け）</t>
    <rPh sb="1" eb="3">
      <t>ベッシ</t>
    </rPh>
    <rPh sb="16" eb="17">
      <t>ム</t>
    </rPh>
    <phoneticPr fontId="68"/>
  </si>
  <si>
    <t>介護保険法第１１５条の２第２項</t>
    <rPh sb="0" eb="2">
      <t>カイゴ</t>
    </rPh>
    <rPh sb="2" eb="5">
      <t>ホケンホウ</t>
    </rPh>
    <rPh sb="5" eb="6">
      <t>ダイ</t>
    </rPh>
    <rPh sb="9" eb="10">
      <t>ジョウ</t>
    </rPh>
    <rPh sb="12" eb="13">
      <t>ダイ</t>
    </rPh>
    <rPh sb="14" eb="15">
      <t>コウ</t>
    </rPh>
    <phoneticPr fontId="68"/>
  </si>
  <si>
    <t>当該申請に係る事業所の従業者の知識及び技能並びに人員が、第百十五条の四第一項の都道府県の条例で定める基準及び同項の都道府県の条例で定める員数を満たしていないとき。</t>
    <phoneticPr fontId="7"/>
  </si>
  <si>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7"/>
  </si>
  <si>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7"/>
  </si>
  <si>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</si>
  <si>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</si>
  <si>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</si>
  <si>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7"/>
  </si>
  <si>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7"/>
  </si>
  <si>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</si>
  <si>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7"/>
  </si>
  <si>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7"/>
  </si>
  <si>
    <t>申請者（介護予防特定施設入居者生活介護に係る指定の申請者を除く。）が、法人でない事業所で、その管理者が第四号から第六号まで又は第七号から第九号までのいずれかに該当する者であるとき。</t>
    <phoneticPr fontId="7"/>
  </si>
  <si>
    <t>十二</t>
    <rPh sb="0" eb="2">
      <t>ジュウニ</t>
    </rPh>
    <phoneticPr fontId="7"/>
  </si>
  <si>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7"/>
  </si>
  <si>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7"/>
  </si>
  <si>
    <t>介護支援専門員番号</t>
    <rPh sb="0" eb="2">
      <t>カイゴ</t>
    </rPh>
    <rPh sb="2" eb="4">
      <t>シエン</t>
    </rPh>
    <rPh sb="4" eb="7">
      <t>センモンイン</t>
    </rPh>
    <rPh sb="7" eb="9">
      <t>バンゴウ</t>
    </rPh>
    <phoneticPr fontId="7"/>
  </si>
  <si>
    <t>氏　名</t>
    <rPh sb="0" eb="1">
      <t>シ</t>
    </rPh>
    <rPh sb="2" eb="3">
      <t>メイ</t>
    </rPh>
    <phoneticPr fontId="7"/>
  </si>
  <si>
    <t>申請者の登記簿謄本又は条例等　</t>
    <rPh sb="11" eb="13">
      <t>ジョウレイ</t>
    </rPh>
    <rPh sb="13" eb="14">
      <t>トウ</t>
    </rPh>
    <phoneticPr fontId="7"/>
  </si>
  <si>
    <t>別紙様式第一号（一）</t>
    <phoneticPr fontId="7"/>
  </si>
  <si>
    <t xml:space="preserve"> </t>
    <phoneticPr fontId="7"/>
  </si>
  <si>
    <t>指定（許可）申請書</t>
    <phoneticPr fontId="7"/>
  </si>
  <si>
    <t>知事（市長）殿</t>
    <rPh sb="0" eb="2">
      <t>チジ</t>
    </rPh>
    <rPh sb="3" eb="5">
      <t>シチョウ</t>
    </rPh>
    <rPh sb="6" eb="7">
      <t>ドノ</t>
    </rPh>
    <phoneticPr fontId="7"/>
  </si>
  <si>
    <t>所在地</t>
    <phoneticPr fontId="7"/>
  </si>
  <si>
    <t>代表者職名・氏名</t>
  </si>
  <si>
    <t>法人番号</t>
    <rPh sb="0" eb="2">
      <t>ホウジン</t>
    </rPh>
    <rPh sb="2" eb="4">
      <t>バンゴウ</t>
    </rPh>
    <phoneticPr fontId="7"/>
  </si>
  <si>
    <t>道</t>
    <rPh sb="0" eb="1">
      <t>ミチ</t>
    </rPh>
    <phoneticPr fontId="7"/>
  </si>
  <si>
    <t>府</t>
    <rPh sb="0" eb="1">
      <t>フ</t>
    </rPh>
    <phoneticPr fontId="7"/>
  </si>
  <si>
    <t>県</t>
    <rPh sb="0" eb="1">
      <t>ケン</t>
    </rPh>
    <phoneticPr fontId="7"/>
  </si>
  <si>
    <t>（内線）</t>
    <rPh sb="1" eb="3">
      <t>ナイセン</t>
    </rPh>
    <phoneticPr fontId="7"/>
  </si>
  <si>
    <t>法人等の種類</t>
    <rPh sb="2" eb="3">
      <t>トウ</t>
    </rPh>
    <rPh sb="4" eb="6">
      <t>シュルイ</t>
    </rPh>
    <phoneticPr fontId="7"/>
  </si>
  <si>
    <t>代表者（開設者）の職名・氏名・生年月日</t>
    <rPh sb="4" eb="6">
      <t>カイセツ</t>
    </rPh>
    <rPh sb="6" eb="7">
      <t>モノ</t>
    </rPh>
    <rPh sb="10" eb="11">
      <t>メイ</t>
    </rPh>
    <rPh sb="15" eb="17">
      <t>セイネン</t>
    </rPh>
    <rPh sb="17" eb="19">
      <t>ガッピ</t>
    </rPh>
    <phoneticPr fontId="7"/>
  </si>
  <si>
    <t>代表者（開設者）
の住所</t>
    <phoneticPr fontId="7"/>
  </si>
  <si>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7"/>
  </si>
  <si>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7"/>
  </si>
  <si>
    <t>既に指定（許可）を受けている事業等（該当事業に○）</t>
    <rPh sb="5" eb="7">
      <t>キョカ</t>
    </rPh>
    <rPh sb="16" eb="17">
      <t>トウ</t>
    </rPh>
    <phoneticPr fontId="7"/>
  </si>
  <si>
    <t>共生型サービス申請時に☑</t>
    <phoneticPr fontId="7"/>
  </si>
  <si>
    <t>付表第一号（一）</t>
    <rPh sb="0" eb="2">
      <t>フヒョウ</t>
    </rPh>
    <rPh sb="2" eb="4">
      <t>ダイイチ</t>
    </rPh>
    <rPh sb="4" eb="5">
      <t>ゴウ</t>
    </rPh>
    <rPh sb="6" eb="7">
      <t>イチ</t>
    </rPh>
    <phoneticPr fontId="7"/>
  </si>
  <si>
    <t>付表第一号（二）</t>
    <rPh sb="0" eb="2">
      <t>フヒョウ</t>
    </rPh>
    <rPh sb="2" eb="4">
      <t>ダイイチ</t>
    </rPh>
    <rPh sb="4" eb="5">
      <t>ゴウ</t>
    </rPh>
    <rPh sb="6" eb="7">
      <t>ニ</t>
    </rPh>
    <phoneticPr fontId="7"/>
  </si>
  <si>
    <t>付表第一号（三）</t>
    <rPh sb="0" eb="2">
      <t>フヒョウ</t>
    </rPh>
    <rPh sb="2" eb="4">
      <t>ダイイチ</t>
    </rPh>
    <rPh sb="4" eb="5">
      <t>ゴウ</t>
    </rPh>
    <rPh sb="6" eb="7">
      <t>サン</t>
    </rPh>
    <phoneticPr fontId="7"/>
  </si>
  <si>
    <t>付表第一号（四）</t>
    <rPh sb="0" eb="2">
      <t>フヒョウ</t>
    </rPh>
    <rPh sb="2" eb="4">
      <t>ダイイチ</t>
    </rPh>
    <rPh sb="4" eb="5">
      <t>ゴウ</t>
    </rPh>
    <rPh sb="6" eb="7">
      <t>ヨン</t>
    </rPh>
    <phoneticPr fontId="7"/>
  </si>
  <si>
    <t>付表第一号（五）</t>
    <rPh sb="0" eb="2">
      <t>フヒョウ</t>
    </rPh>
    <rPh sb="2" eb="4">
      <t>ダイイチ</t>
    </rPh>
    <rPh sb="4" eb="5">
      <t>ゴウ</t>
    </rPh>
    <rPh sb="6" eb="7">
      <t>ゴ</t>
    </rPh>
    <phoneticPr fontId="7"/>
  </si>
  <si>
    <t>付表第一号（六）</t>
    <rPh sb="0" eb="2">
      <t>フヒョウ</t>
    </rPh>
    <rPh sb="2" eb="4">
      <t>ダイイチ</t>
    </rPh>
    <rPh sb="4" eb="5">
      <t>ゴウ</t>
    </rPh>
    <rPh sb="6" eb="7">
      <t>ロク</t>
    </rPh>
    <phoneticPr fontId="7"/>
  </si>
  <si>
    <t>付表第一号（七）</t>
    <rPh sb="0" eb="2">
      <t>フヒョウ</t>
    </rPh>
    <rPh sb="2" eb="4">
      <t>ダイイチ</t>
    </rPh>
    <rPh sb="4" eb="5">
      <t>ゴウ</t>
    </rPh>
    <rPh sb="6" eb="7">
      <t>ナナ</t>
    </rPh>
    <phoneticPr fontId="7"/>
  </si>
  <si>
    <t>付表第一号（八）（九）（十）</t>
    <rPh sb="0" eb="2">
      <t>フヒョウ</t>
    </rPh>
    <rPh sb="2" eb="4">
      <t>ダイイチ</t>
    </rPh>
    <rPh sb="4" eb="5">
      <t>ゴウ</t>
    </rPh>
    <rPh sb="6" eb="7">
      <t>ハチ</t>
    </rPh>
    <rPh sb="8" eb="9">
      <t>キュウ</t>
    </rPh>
    <rPh sb="12" eb="13">
      <t>ジュウ</t>
    </rPh>
    <phoneticPr fontId="7"/>
  </si>
  <si>
    <t>付表第一号（十一）</t>
    <rPh sb="0" eb="2">
      <t>フヒョウ</t>
    </rPh>
    <rPh sb="2" eb="4">
      <t>ダイイチ</t>
    </rPh>
    <rPh sb="4" eb="5">
      <t>ゴウ</t>
    </rPh>
    <rPh sb="6" eb="8">
      <t>ジュウイチ</t>
    </rPh>
    <phoneticPr fontId="7"/>
  </si>
  <si>
    <t>付表第一号（十二）</t>
    <rPh sb="0" eb="2">
      <t>フヒョウ</t>
    </rPh>
    <rPh sb="2" eb="4">
      <t>ダイイチ</t>
    </rPh>
    <rPh sb="4" eb="5">
      <t>ゴウ</t>
    </rPh>
    <rPh sb="6" eb="8">
      <t>ジュウニ</t>
    </rPh>
    <phoneticPr fontId="7"/>
  </si>
  <si>
    <t>付表第一号（十三）</t>
    <rPh sb="0" eb="2">
      <t>フヒョウ</t>
    </rPh>
    <rPh sb="2" eb="4">
      <t>ダイイチ</t>
    </rPh>
    <rPh sb="4" eb="5">
      <t>ゴウ</t>
    </rPh>
    <rPh sb="6" eb="8">
      <t>ジュウサン</t>
    </rPh>
    <phoneticPr fontId="7"/>
  </si>
  <si>
    <t>付表第一号（十四）</t>
    <rPh sb="0" eb="2">
      <t>フヒョウ</t>
    </rPh>
    <rPh sb="2" eb="4">
      <t>ダイイチ</t>
    </rPh>
    <rPh sb="4" eb="5">
      <t>ゴウ</t>
    </rPh>
    <rPh sb="6" eb="8">
      <t>ジュウヨン</t>
    </rPh>
    <phoneticPr fontId="7"/>
  </si>
  <si>
    <t>付表第一号（十五）</t>
    <rPh sb="0" eb="2">
      <t>フヒョウ</t>
    </rPh>
    <rPh sb="2" eb="4">
      <t>ダイイチ</t>
    </rPh>
    <rPh sb="4" eb="5">
      <t>ゴウ</t>
    </rPh>
    <rPh sb="6" eb="8">
      <t>ジュウゴ</t>
    </rPh>
    <phoneticPr fontId="7"/>
  </si>
  <si>
    <t>付表第一号（十六）</t>
    <rPh sb="0" eb="2">
      <t>フヒョウ</t>
    </rPh>
    <rPh sb="2" eb="4">
      <t>ダイイチ</t>
    </rPh>
    <rPh sb="4" eb="5">
      <t>ゴウ</t>
    </rPh>
    <rPh sb="6" eb="8">
      <t>ジュウロク</t>
    </rPh>
    <phoneticPr fontId="7"/>
  </si>
  <si>
    <t>付表第一号（十七）</t>
    <rPh sb="0" eb="2">
      <t>フヒョウ</t>
    </rPh>
    <rPh sb="2" eb="4">
      <t>ダイイチ</t>
    </rPh>
    <rPh sb="4" eb="5">
      <t>ゴウ</t>
    </rPh>
    <rPh sb="6" eb="8">
      <t>ジュウナナ</t>
    </rPh>
    <phoneticPr fontId="7"/>
  </si>
  <si>
    <t>付表第一号（八）（九）（十）</t>
    <rPh sb="0" eb="2">
      <t>フヒョウ</t>
    </rPh>
    <rPh sb="2" eb="4">
      <t>ダイイチ</t>
    </rPh>
    <rPh sb="4" eb="5">
      <t>ゴウ</t>
    </rPh>
    <rPh sb="6" eb="7">
      <t>ハチ</t>
    </rPh>
    <rPh sb="9" eb="10">
      <t>キュウ</t>
    </rPh>
    <rPh sb="12" eb="13">
      <t>ジュウ</t>
    </rPh>
    <phoneticPr fontId="7"/>
  </si>
  <si>
    <t>１
２
３
４
５
６</t>
    <phoneticPr fontId="7"/>
  </si>
  <si>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7"/>
  </si>
  <si>
    <t>令和×</t>
    <rPh sb="0" eb="2">
      <t>レイワ</t>
    </rPh>
    <phoneticPr fontId="7"/>
  </si>
  <si>
    <t>×</t>
  </si>
  <si>
    <t>×</t>
    <phoneticPr fontId="7"/>
  </si>
  <si>
    <t>東京都新宿区西新宿〇丁目〇番〇号〇〇総合ビル〇階</t>
    <rPh sb="0" eb="3">
      <t>トウキョウト</t>
    </rPh>
    <rPh sb="3" eb="6">
      <t>シンジュクク</t>
    </rPh>
    <phoneticPr fontId="7"/>
  </si>
  <si>
    <t>代表取締役　東京　一美</t>
    <phoneticPr fontId="7"/>
  </si>
  <si>
    <t>1</t>
  </si>
  <si>
    <t>2</t>
  </si>
  <si>
    <t>6</t>
  </si>
  <si>
    <t>8</t>
  </si>
  <si>
    <t>xxxx@xxx.com</t>
  </si>
  <si>
    <t>営利法人</t>
    <rPh sb="0" eb="2">
      <t>エイリ</t>
    </rPh>
    <rPh sb="2" eb="4">
      <t>ホウジン</t>
    </rPh>
    <phoneticPr fontId="7"/>
  </si>
  <si>
    <t>代表取締役</t>
    <phoneticPr fontId="7"/>
  </si>
  <si>
    <t>東京　一美</t>
    <phoneticPr fontId="7"/>
  </si>
  <si>
    <t>昭和××年×月×日</t>
    <rPh sb="0" eb="2">
      <t>ショウワ</t>
    </rPh>
    <rPh sb="4" eb="5">
      <t>ネン</t>
    </rPh>
    <rPh sb="6" eb="7">
      <t>ガツ</t>
    </rPh>
    <rPh sb="8" eb="9">
      <t>ニチ</t>
    </rPh>
    <phoneticPr fontId="7"/>
  </si>
  <si>
    <t>xxx</t>
  </si>
  <si>
    <t>xxxx</t>
  </si>
  <si>
    <t>歌舞伎町▲丁目▲番▲号</t>
    <phoneticPr fontId="7"/>
  </si>
  <si>
    <t>〇</t>
  </si>
  <si>
    <t>令和×年×月１日</t>
    <rPh sb="0" eb="2">
      <t>レイワ</t>
    </rPh>
    <rPh sb="3" eb="4">
      <t>ネン</t>
    </rPh>
    <rPh sb="5" eb="6">
      <t>ガツ</t>
    </rPh>
    <rPh sb="7" eb="8">
      <t>ニチ</t>
    </rPh>
    <phoneticPr fontId="7"/>
  </si>
  <si>
    <t>付表第一号（十二） 特定施設入居者生活介護・介護予防特定施設入居者生活介護事業所の指定等に係る記載事項</t>
    <rPh sb="43" eb="44">
      <t>トウ</t>
    </rPh>
    <phoneticPr fontId="7"/>
  </si>
  <si>
    <t>法人番号</t>
    <phoneticPr fontId="7"/>
  </si>
  <si>
    <t>当該事業所で兼務する他の職種（兼務の場合のみ記入）</t>
    <phoneticPr fontId="7"/>
  </si>
  <si>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7"/>
  </si>
  <si>
    <t>■■ノサト</t>
  </si>
  <si>
    <t>xxx</t>
    <phoneticPr fontId="84"/>
  </si>
  <si>
    <t>東京</t>
    <rPh sb="0" eb="2">
      <t>トウキョウ</t>
    </rPh>
    <phoneticPr fontId="84"/>
  </si>
  <si>
    <t>新宿　　</t>
    <rPh sb="0" eb="2">
      <t>シンジュク</t>
    </rPh>
    <phoneticPr fontId="84"/>
  </si>
  <si>
    <t>　西新宿△丁目△番△号</t>
    <phoneticPr fontId="84"/>
  </si>
  <si>
    <t>令和×</t>
    <rPh sb="0" eb="2">
      <t>レイワ</t>
    </rPh>
    <phoneticPr fontId="84"/>
  </si>
  <si>
    <t>×</t>
    <phoneticPr fontId="84"/>
  </si>
  <si>
    <t>トシマ　ジロウ</t>
  </si>
  <si>
    <t>東京都豊島区池袋×丁目×番×号</t>
    <phoneticPr fontId="7"/>
  </si>
  <si>
    <t>昭和××年×月×日</t>
    <rPh sb="0" eb="2">
      <t>ショウワ</t>
    </rPh>
    <rPh sb="4" eb="5">
      <t>ネン</t>
    </rPh>
    <rPh sb="6" eb="7">
      <t>ガツ</t>
    </rPh>
    <rPh sb="8" eb="9">
      <t>ニチ</t>
    </rPh>
    <phoneticPr fontId="84"/>
  </si>
  <si>
    <t>◇◇クリニック</t>
  </si>
  <si>
    <t>１</t>
    <phoneticPr fontId="84"/>
  </si>
  <si>
    <t>1.5</t>
  </si>
  <si>
    <t>2.5</t>
  </si>
  <si>
    <t>10.0</t>
  </si>
  <si>
    <t>50</t>
  </si>
  <si>
    <t>35</t>
  </si>
  <si>
    <t>17</t>
  </si>
  <si>
    <t>18</t>
  </si>
  <si>
    <t>　</t>
    <phoneticPr fontId="7"/>
  </si>
  <si>
    <t>×××××××××××××</t>
    <phoneticPr fontId="7"/>
  </si>
  <si>
    <t>（標準様式1）</t>
    <rPh sb="1" eb="3">
      <t>ヒョウジュン</t>
    </rPh>
    <rPh sb="3" eb="5">
      <t>ヨウシキ</t>
    </rPh>
    <phoneticPr fontId="7"/>
  </si>
  <si>
    <t>（標準様式３）</t>
    <rPh sb="1" eb="3">
      <t>ヒョウジュン</t>
    </rPh>
    <rPh sb="3" eb="5">
      <t>ヨウシキ</t>
    </rPh>
    <phoneticPr fontId="7"/>
  </si>
  <si>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7"/>
  </si>
  <si>
    <t>　各室の用途及び面積を記載してください。</t>
    <phoneticPr fontId="7"/>
  </si>
  <si>
    <t>※付表について、「利用者数（推定数）」が定員の90％未満である場合は、推定方法の説明書類を添付してください（様式任意）。</t>
    <phoneticPr fontId="7"/>
  </si>
  <si>
    <t>従業者の勤務体制及び勤務形態一覧表(標準様式１）</t>
    <rPh sb="18" eb="20">
      <t>ヒョウジュン</t>
    </rPh>
    <phoneticPr fontId="68"/>
  </si>
  <si>
    <t>事業所の平面図(標準様式３）</t>
    <phoneticPr fontId="7"/>
  </si>
  <si>
    <t>利用者からの苦情を処理するために講ずる措置の概要（標準様式５）</t>
    <phoneticPr fontId="7"/>
  </si>
  <si>
    <t>（標準様式５）</t>
    <rPh sb="1" eb="3">
      <t>ヒョウジュン</t>
    </rPh>
    <phoneticPr fontId="7"/>
  </si>
  <si>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</si>
  <si>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</si>
  <si>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</si>
  <si>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</si>
  <si>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7"/>
  </si>
  <si>
    <t>２  円滑かつ迅速に苦情処理を行うための処理体制・手順</t>
    <phoneticPr fontId="7"/>
  </si>
  <si>
    <t>３  苦情があったサービス事業者に対する対応方針等（居宅介護支援事業者の場合記入）</t>
    <phoneticPr fontId="7"/>
  </si>
  <si>
    <t>４  その他参考事項</t>
    <phoneticPr fontId="7"/>
  </si>
  <si>
    <t>備考  上の事項は例示であり、これにかかわらず苦情処理に係る対応方針を具体的に記してください。</t>
  </si>
  <si>
    <t>（標準様式６）</t>
    <rPh sb="1" eb="3">
      <t>ヒョウジュン</t>
    </rPh>
    <rPh sb="3" eb="5">
      <t>ヨウシキ</t>
    </rPh>
    <phoneticPr fontId="7"/>
  </si>
  <si>
    <t>東京都</t>
    <rPh sb="0" eb="2">
      <t>トウキョウ</t>
    </rPh>
    <rPh sb="2" eb="3">
      <t>ト</t>
    </rPh>
    <phoneticPr fontId="7"/>
  </si>
  <si>
    <t>知事    殿</t>
    <phoneticPr fontId="7"/>
  </si>
  <si>
    <t>（標準様式７）</t>
    <rPh sb="1" eb="3">
      <t>ヒョウジュン</t>
    </rPh>
    <rPh sb="3" eb="5">
      <t>ヨウシキ</t>
    </rPh>
    <phoneticPr fontId="7"/>
  </si>
  <si>
    <t>介護支援専門員一覧（標準様式７）</t>
    <rPh sb="0" eb="2">
      <t>カイゴ</t>
    </rPh>
    <rPh sb="2" eb="4">
      <t>シエン</t>
    </rPh>
    <rPh sb="4" eb="7">
      <t>センモンイン</t>
    </rPh>
    <rPh sb="7" eb="9">
      <t>イチラン</t>
    </rPh>
    <phoneticPr fontId="7"/>
  </si>
  <si>
    <t/>
  </si>
  <si>
    <t>介護保険法第70条第2項各号の規定に該当しない旨の誓約書（標準様式６及び別紙①）</t>
    <rPh sb="0" eb="2">
      <t>カイゴ</t>
    </rPh>
    <rPh sb="2" eb="5">
      <t>ホケンホウ</t>
    </rPh>
    <rPh sb="5" eb="6">
      <t>ダイ</t>
    </rPh>
    <rPh sb="8" eb="9">
      <t>ジョウ</t>
    </rPh>
    <rPh sb="9" eb="10">
      <t>ダイ</t>
    </rPh>
    <rPh sb="11" eb="12">
      <t>コウ</t>
    </rPh>
    <rPh sb="12" eb="14">
      <t>カクゴウ</t>
    </rPh>
    <rPh sb="15" eb="17">
      <t>キテイ</t>
    </rPh>
    <rPh sb="18" eb="20">
      <t>ガイトウ</t>
    </rPh>
    <rPh sb="23" eb="24">
      <t>ムネ</t>
    </rPh>
    <rPh sb="25" eb="28">
      <t>セイヤクショ</t>
    </rPh>
    <rPh sb="34" eb="35">
      <t>オヨ</t>
    </rPh>
    <rPh sb="36" eb="38">
      <t>ベッシ</t>
    </rPh>
    <phoneticPr fontId="6"/>
  </si>
  <si>
    <t>介護保険法第115条の2第2項各号の規定に該当しない旨の誓約書（標準様式６及び別紙⑤）</t>
    <rPh sb="0" eb="2">
      <t>カイゴ</t>
    </rPh>
    <rPh sb="2" eb="5">
      <t>ホケンホウ</t>
    </rPh>
    <rPh sb="5" eb="6">
      <t>ダイ</t>
    </rPh>
    <rPh sb="9" eb="10">
      <t>ジョウ</t>
    </rPh>
    <rPh sb="12" eb="13">
      <t>ダイ</t>
    </rPh>
    <rPh sb="14" eb="15">
      <t>コウ</t>
    </rPh>
    <rPh sb="15" eb="17">
      <t>カクゴウ</t>
    </rPh>
    <rPh sb="18" eb="20">
      <t>キテイ</t>
    </rPh>
    <rPh sb="21" eb="23">
      <t>ガイトウ</t>
    </rPh>
    <rPh sb="26" eb="27">
      <t>ムネ</t>
    </rPh>
    <rPh sb="28" eb="31">
      <t>セイヤクショ</t>
    </rPh>
    <rPh sb="37" eb="38">
      <t>オヨ</t>
    </rPh>
    <rPh sb="39" eb="41">
      <t>ベッシ</t>
    </rPh>
    <phoneticPr fontId="6"/>
  </si>
  <si>
    <t>他の事業所、施設等の職務との兼務（兼務の場合のみ記入）</t>
    <phoneticPr fontId="7"/>
  </si>
  <si>
    <t>兼務先の名称、所在地</t>
    <rPh sb="0" eb="2">
      <t>ケンム</t>
    </rPh>
    <rPh sb="2" eb="3">
      <t>サキ</t>
    </rPh>
    <rPh sb="7" eb="10">
      <t>ショザイチ</t>
    </rPh>
    <phoneticPr fontId="7"/>
  </si>
  <si>
    <t>兼務先のサービス種別、兼務する職種 
及び勤務時間等</t>
    <rPh sb="0" eb="2">
      <t>ケンム</t>
    </rPh>
    <rPh sb="2" eb="3">
      <t>サキ</t>
    </rPh>
    <rPh sb="8" eb="10">
      <t>シュベツ</t>
    </rPh>
    <phoneticPr fontId="7"/>
  </si>
  <si>
    <t>（参考）  特定施設入居者生活介護・介護予防特定施設入居者生活介護事業所の指定等に係る記載事項記入欄不足時の資料</t>
    <rPh sb="39" eb="40">
      <t>トウ</t>
    </rPh>
    <phoneticPr fontId="7"/>
  </si>
  <si>
    <t>■協力医療機関</t>
    <phoneticPr fontId="7"/>
  </si>
  <si>
    <t>特定施設入居者生活介護</t>
  </si>
  <si>
    <t>受託居宅サービス事業者との委託契約書の写し＜外部サービス利用型の場合のみ＞</t>
    <rPh sb="0" eb="2">
      <t>ジュタク</t>
    </rPh>
    <rPh sb="2" eb="4">
      <t>キョタク</t>
    </rPh>
    <rPh sb="8" eb="11">
      <t>ジギョウシャ</t>
    </rPh>
    <rPh sb="13" eb="15">
      <t>イタク</t>
    </rPh>
    <rPh sb="15" eb="18">
      <t>ケイヤクショ</t>
    </rPh>
    <rPh sb="19" eb="20">
      <t>ウツ</t>
    </rPh>
    <rPh sb="22" eb="24">
      <t>ガイブ</t>
    </rPh>
    <rPh sb="28" eb="31">
      <t>リヨウガタ</t>
    </rPh>
    <rPh sb="32" eb="34">
      <t>バアイ</t>
    </rPh>
    <phoneticPr fontId="7"/>
  </si>
  <si>
    <t>（別紙１）</t>
    <rPh sb="1" eb="3">
      <t>ベッシ</t>
    </rPh>
    <phoneticPr fontId="7"/>
  </si>
  <si>
    <t>協力医療機関に関する届出書</t>
    <rPh sb="0" eb="2">
      <t>キョウリョク</t>
    </rPh>
    <rPh sb="2" eb="4">
      <t>イリョウ</t>
    </rPh>
    <rPh sb="4" eb="6">
      <t>キカン</t>
    </rPh>
    <phoneticPr fontId="7"/>
  </si>
  <si>
    <t>令和</t>
    <rPh sb="0" eb="2">
      <t>レイワ</t>
    </rPh>
    <phoneticPr fontId="7"/>
  </si>
  <si>
    <t>日</t>
    <rPh sb="0" eb="1">
      <t>ヒ</t>
    </rPh>
    <phoneticPr fontId="7"/>
  </si>
  <si>
    <t>東京都知事</t>
    <rPh sb="0" eb="3">
      <t>トウキョウト</t>
    </rPh>
    <rPh sb="3" eb="5">
      <t>チジ</t>
    </rPh>
    <phoneticPr fontId="7"/>
  </si>
  <si>
    <t>殿</t>
    <rPh sb="0" eb="1">
      <t>ドノ</t>
    </rPh>
    <phoneticPr fontId="7"/>
  </si>
  <si>
    <t>届　出　者</t>
    <phoneticPr fontId="7"/>
  </si>
  <si>
    <t>名　　称</t>
    <phoneticPr fontId="7"/>
  </si>
  <si>
    <t>事務所・施設の所在地</t>
    <rPh sb="4" eb="6">
      <t>シセツ</t>
    </rPh>
    <phoneticPr fontId="7"/>
  </si>
  <si>
    <t>(郵便番号</t>
    <phoneticPr fontId="7"/>
  </si>
  <si>
    <t>ー</t>
    <phoneticPr fontId="7"/>
  </si>
  <si>
    <t>　　　　　</t>
    <phoneticPr fontId="7"/>
  </si>
  <si>
    <t>　(ビルの名称等)</t>
    <phoneticPr fontId="7"/>
  </si>
  <si>
    <t>連 絡 先</t>
    <phoneticPr fontId="7"/>
  </si>
  <si>
    <t>FAX番号</t>
  </si>
  <si>
    <t>事業所番号</t>
    <rPh sb="0" eb="3">
      <t>ジギョウショ</t>
    </rPh>
    <rPh sb="3" eb="5">
      <t>バンゴウ</t>
    </rPh>
    <phoneticPr fontId="7"/>
  </si>
  <si>
    <t>事業所・施設種別</t>
    <rPh sb="0" eb="3">
      <t>ジギョウショ</t>
    </rPh>
    <rPh sb="4" eb="6">
      <t>シセツ</t>
    </rPh>
    <rPh sb="6" eb="8">
      <t>シュベツ</t>
    </rPh>
    <phoneticPr fontId="7"/>
  </si>
  <si>
    <t>■</t>
  </si>
  <si>
    <t>1  (介護予防)特定施設入居者生活介護</t>
    <rPh sb="4" eb="6">
      <t>カイゴ</t>
    </rPh>
    <rPh sb="6" eb="8">
      <t>ヨボウ</t>
    </rPh>
    <phoneticPr fontId="7"/>
  </si>
  <si>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</si>
  <si>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7"/>
  </si>
  <si>
    <t>3  (介護予防)認知症対応型共同生活介護</t>
    <rPh sb="4" eb="6">
      <t>カイゴ</t>
    </rPh>
    <rPh sb="6" eb="8">
      <t>ヨボウ</t>
    </rPh>
    <phoneticPr fontId="7"/>
  </si>
  <si>
    <t>4  介護老人福祉施設</t>
    <rPh sb="3" eb="5">
      <t>カイゴ</t>
    </rPh>
    <rPh sb="5" eb="7">
      <t>ロウジン</t>
    </rPh>
    <rPh sb="7" eb="9">
      <t>フクシ</t>
    </rPh>
    <rPh sb="9" eb="11">
      <t>シセツ</t>
    </rPh>
    <phoneticPr fontId="7"/>
  </si>
  <si>
    <t>地域密着型介護老人福祉施設入所者生活介護</t>
    <phoneticPr fontId="7"/>
  </si>
  <si>
    <t>6  介護老人保健施設</t>
    <rPh sb="3" eb="5">
      <t>カイゴ</t>
    </rPh>
    <rPh sb="5" eb="7">
      <t>ロウジン</t>
    </rPh>
    <rPh sb="7" eb="9">
      <t>ホケン</t>
    </rPh>
    <rPh sb="9" eb="11">
      <t>シセツ</t>
    </rPh>
    <phoneticPr fontId="7"/>
  </si>
  <si>
    <t>7  介護医療院</t>
    <phoneticPr fontId="7"/>
  </si>
  <si>
    <t>8  養護老人ホーム</t>
    <rPh sb="3" eb="5">
      <t>ヨウゴ</t>
    </rPh>
    <rPh sb="5" eb="7">
      <t>ロウジン</t>
    </rPh>
    <phoneticPr fontId="7"/>
  </si>
  <si>
    <t>9  軽費老人ホーム</t>
    <rPh sb="3" eb="5">
      <t>ケイヒ</t>
    </rPh>
    <phoneticPr fontId="7"/>
  </si>
  <si>
    <t>代表者の職・氏名</t>
    <phoneticPr fontId="7"/>
  </si>
  <si>
    <t>職名</t>
  </si>
  <si>
    <t>氏名</t>
  </si>
  <si>
    <t>代表者の住所</t>
  </si>
  <si>
    <t>協力医療機関</t>
    <phoneticPr fontId="7"/>
  </si>
  <si>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7"/>
  </si>
  <si>
    <t>医療機関名</t>
    <rPh sb="0" eb="2">
      <t>イリョウキカンメイ</t>
    </rPh>
    <phoneticPr fontId="7"/>
  </si>
  <si>
    <t>医療機関コード</t>
    <rPh sb="0" eb="2">
      <t>イリョウ</t>
    </rPh>
    <rPh sb="2" eb="4">
      <t>キカン</t>
    </rPh>
    <phoneticPr fontId="7"/>
  </si>
  <si>
    <t>入所者等が急変した場合等の対応の確認を行った日</t>
    <rPh sb="0" eb="3">
      <t>ニュウショシャ</t>
    </rPh>
    <rPh sb="3" eb="4">
      <t>トウ</t>
    </rPh>
    <rPh sb="9" eb="11">
      <t>バアイ</t>
    </rPh>
    <rPh sb="16" eb="18">
      <t>カクニン</t>
    </rPh>
    <rPh sb="19" eb="20">
      <t>オコナ</t>
    </rPh>
    <rPh sb="22" eb="23">
      <t>ヒ</t>
    </rPh>
    <phoneticPr fontId="7"/>
  </si>
  <si>
    <t>令和　年　月　日</t>
    <rPh sb="0" eb="2">
      <t>レイワ</t>
    </rPh>
    <rPh sb="3" eb="4">
      <t>ネン</t>
    </rPh>
    <rPh sb="5" eb="6">
      <t>ガツ</t>
    </rPh>
    <rPh sb="7" eb="8">
      <t>ニチ</t>
    </rPh>
    <phoneticPr fontId="7"/>
  </si>
  <si>
    <t>協力医療機関の
担当者名</t>
    <phoneticPr fontId="7"/>
  </si>
  <si>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7"/>
  </si>
  <si>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7"/>
  </si>
  <si>
    <t>上記以外の協力医療機関</t>
    <rPh sb="0" eb="2">
      <t>ジョウキ</t>
    </rPh>
    <rPh sb="2" eb="4">
      <t>イガイ</t>
    </rPh>
    <rPh sb="5" eb="7">
      <t>キョウリョク</t>
    </rPh>
    <rPh sb="7" eb="9">
      <t>イリョウ</t>
    </rPh>
    <rPh sb="9" eb="11">
      <t>キカン</t>
    </rPh>
    <phoneticPr fontId="7"/>
  </si>
  <si>
    <t>施設基準第1号及び第2号の規定を満たす協力医療機関を定めていない場合</t>
    <rPh sb="7" eb="8">
      <t>オヨ</t>
    </rPh>
    <rPh sb="9" eb="10">
      <t>ダイ</t>
    </rPh>
    <rPh sb="11" eb="12">
      <t>ゴウ</t>
    </rPh>
    <rPh sb="13" eb="15">
      <t>キテイ</t>
    </rPh>
    <rPh sb="16" eb="17">
      <t>ミ</t>
    </rPh>
    <rPh sb="19" eb="21">
      <t>キョウリョク</t>
    </rPh>
    <rPh sb="21" eb="23">
      <t>イリョウ</t>
    </rPh>
    <rPh sb="23" eb="25">
      <t>キカン</t>
    </rPh>
    <rPh sb="26" eb="27">
      <t>サダ</t>
    </rPh>
    <rPh sb="32" eb="34">
      <t>バアイ</t>
    </rPh>
    <phoneticPr fontId="7"/>
  </si>
  <si>
    <t>第1号及び第2号の規定にあたり
過去1年間に協議を行った医療機関数</t>
    <rPh sb="0" eb="1">
      <t>ダイ</t>
    </rPh>
    <rPh sb="2" eb="3">
      <t>ゴウ</t>
    </rPh>
    <rPh sb="3" eb="4">
      <t>オヨ</t>
    </rPh>
    <rPh sb="5" eb="6">
      <t>ダイ</t>
    </rPh>
    <rPh sb="7" eb="8">
      <t>ゴウ</t>
    </rPh>
    <rPh sb="9" eb="11">
      <t>キテイ</t>
    </rPh>
    <rPh sb="16" eb="18">
      <t>カコ</t>
    </rPh>
    <rPh sb="19" eb="21">
      <t>ネンカン</t>
    </rPh>
    <phoneticPr fontId="7"/>
  </si>
  <si>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7"/>
  </si>
  <si>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7"/>
  </si>
  <si>
    <t>届出後1年以内に協議を行う
予定の医療機関</t>
    <rPh sb="0" eb="2">
      <t>トドケデ</t>
    </rPh>
    <rPh sb="2" eb="3">
      <t>ゴ</t>
    </rPh>
    <rPh sb="4" eb="5">
      <t>ネン</t>
    </rPh>
    <rPh sb="5" eb="7">
      <t>イナイ</t>
    </rPh>
    <phoneticPr fontId="7"/>
  </si>
  <si>
    <t>医療機関名（複数可）</t>
    <rPh sb="0" eb="2">
      <t>イリョウキカンメイ</t>
    </rPh>
    <rPh sb="6" eb="8">
      <t>フクスウ</t>
    </rPh>
    <rPh sb="8" eb="9">
      <t>カ</t>
    </rPh>
    <phoneticPr fontId="7"/>
  </si>
  <si>
    <t>※在宅療養支援病院、在宅療養支援診療所、地域包括ケア病棟を持つ医療機関(200床未満)、在宅療養後方支援病院等を想定</t>
    <rPh sb="39" eb="40">
      <t>ショウ</t>
    </rPh>
    <rPh sb="40" eb="42">
      <t>ミマン</t>
    </rPh>
    <phoneticPr fontId="7"/>
  </si>
  <si>
    <t>協議を行う予定時期</t>
    <rPh sb="0" eb="2">
      <t>キョウギ</t>
    </rPh>
    <rPh sb="3" eb="4">
      <t>オコナ</t>
    </rPh>
    <rPh sb="5" eb="7">
      <t>ヨテイ</t>
    </rPh>
    <rPh sb="7" eb="9">
      <t>ジキ</t>
    </rPh>
    <phoneticPr fontId="7"/>
  </si>
  <si>
    <t>令和　　　年　　　　月</t>
    <phoneticPr fontId="7"/>
  </si>
  <si>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ための今後の具体的な計画（※4）</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7"/>
  </si>
  <si>
    <t>関係書類</t>
  </si>
  <si>
    <t>備考</t>
    <phoneticPr fontId="7"/>
  </si>
  <si>
    <t>各協力医療機関との協力内容が分かる書類（協定書等）を添付してください。その際、施設基準第1号及び第2号の規定を満たす該当部分にマーカーを引くなど、該当箇所の記載がわかるようにしてください。</t>
    <rPh sb="37" eb="38">
      <t>サイ</t>
    </rPh>
    <rPh sb="39" eb="41">
      <t>シセツ</t>
    </rPh>
    <rPh sb="41" eb="43">
      <t>キジュン</t>
    </rPh>
    <rPh sb="43" eb="44">
      <t>ダイ</t>
    </rPh>
    <rPh sb="45" eb="46">
      <t>ゴウ</t>
    </rPh>
    <rPh sb="46" eb="47">
      <t>オヨ</t>
    </rPh>
    <rPh sb="48" eb="49">
      <t>ダイ</t>
    </rPh>
    <rPh sb="50" eb="51">
      <t>ゴウ</t>
    </rPh>
    <rPh sb="52" eb="54">
      <t>キテイ</t>
    </rPh>
    <rPh sb="55" eb="56">
      <t>ミ</t>
    </rPh>
    <rPh sb="58" eb="60">
      <t>ガイトウ</t>
    </rPh>
    <rPh sb="60" eb="62">
      <t>ブブン</t>
    </rPh>
    <rPh sb="68" eb="69">
      <t>ヒ</t>
    </rPh>
    <rPh sb="73" eb="75">
      <t>ガイトウ</t>
    </rPh>
    <rPh sb="75" eb="77">
      <t>カショ</t>
    </rPh>
    <rPh sb="78" eb="80">
      <t>キサイ</t>
    </rPh>
    <phoneticPr fontId="7"/>
  </si>
  <si>
    <t xml:space="preserve">2
</t>
    <phoneticPr fontId="7"/>
  </si>
  <si>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7"/>
  </si>
  <si>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7"/>
  </si>
  <si>
    <t>（※1）</t>
    <phoneticPr fontId="7"/>
  </si>
  <si>
    <t>指定居宅サービス等の事業の人員、設備及び運営に関する基準第191条第2項</t>
    <phoneticPr fontId="7"/>
  </si>
  <si>
    <t>（※2）</t>
    <phoneticPr fontId="7"/>
  </si>
  <si>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7"/>
  </si>
  <si>
    <t>（※3）</t>
    <phoneticPr fontId="7"/>
  </si>
  <si>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7"/>
  </si>
  <si>
    <t>（※4）</t>
    <phoneticPr fontId="7"/>
  </si>
  <si>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7"/>
  </si>
  <si>
    <t>別紙１の①</t>
    <rPh sb="0" eb="2">
      <t>ベッシ</t>
    </rPh>
    <phoneticPr fontId="7"/>
  </si>
  <si>
    <t>別紙１に記載しきれない場合は本様式に記載してください。</t>
    <rPh sb="0" eb="2">
      <t>ベッシ</t>
    </rPh>
    <rPh sb="4" eb="6">
      <t>キサイ</t>
    </rPh>
    <rPh sb="11" eb="13">
      <t>バアイ</t>
    </rPh>
    <rPh sb="14" eb="15">
      <t>ホン</t>
    </rPh>
    <rPh sb="15" eb="17">
      <t>ヨウシキ</t>
    </rPh>
    <rPh sb="18" eb="20">
      <t>キサイ</t>
    </rPh>
    <phoneticPr fontId="7"/>
  </si>
  <si>
    <t>①施設基準（※1）第1号（※2）の規定を満たす協力医療機関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7"/>
  </si>
  <si>
    <t>②施設基準（※1）第2号（※3）の規定を満たす協力医療機関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7"/>
  </si>
  <si>
    <t>雇用契約、就業規則に関するチェックリスト（参考様式１）</t>
    <rPh sb="0" eb="2">
      <t>コヨウ</t>
    </rPh>
    <rPh sb="2" eb="4">
      <t>ケイヤク</t>
    </rPh>
    <rPh sb="5" eb="7">
      <t>シュウギョウ</t>
    </rPh>
    <rPh sb="7" eb="9">
      <t>キソク</t>
    </rPh>
    <rPh sb="10" eb="11">
      <t>カン</t>
    </rPh>
    <rPh sb="21" eb="23">
      <t>サンコウ</t>
    </rPh>
    <rPh sb="23" eb="25">
      <t>ヨウシキ</t>
    </rPh>
    <phoneticPr fontId="7"/>
  </si>
  <si>
    <t>（参考様式１）</t>
    <rPh sb="1" eb="3">
      <t>サンコウ</t>
    </rPh>
    <rPh sb="3" eb="5">
      <t>ヨウシキ</t>
    </rPh>
    <phoneticPr fontId="68"/>
  </si>
  <si>
    <t>雇用契約、就業規則に関するチェックリスト</t>
    <rPh sb="0" eb="2">
      <t>コヨウ</t>
    </rPh>
    <rPh sb="2" eb="4">
      <t>ケイヤク</t>
    </rPh>
    <rPh sb="5" eb="7">
      <t>シュウギョウ</t>
    </rPh>
    <rPh sb="7" eb="9">
      <t>キソク</t>
    </rPh>
    <rPh sb="10" eb="11">
      <t>カン</t>
    </rPh>
    <phoneticPr fontId="7"/>
  </si>
  <si>
    <t>事業所名</t>
    <rPh sb="0" eb="3">
      <t>ジギョウショ</t>
    </rPh>
    <rPh sb="3" eb="4">
      <t>メイ</t>
    </rPh>
    <phoneticPr fontId="7"/>
  </si>
  <si>
    <t>＊</t>
    <phoneticPr fontId="7"/>
  </si>
  <si>
    <t>あてはまる箇所にチェックをお願いします。</t>
    <rPh sb="5" eb="7">
      <t>カショ</t>
    </rPh>
    <rPh sb="14" eb="15">
      <t>ネガ</t>
    </rPh>
    <phoneticPr fontId="7"/>
  </si>
  <si>
    <t>「いいえ」と答えた項目については、それぞれ所定の手続きを行ってください。</t>
    <rPh sb="6" eb="7">
      <t>コタ</t>
    </rPh>
    <rPh sb="9" eb="11">
      <t>コウモク</t>
    </rPh>
    <rPh sb="21" eb="23">
      <t>ショテイ</t>
    </rPh>
    <rPh sb="24" eb="26">
      <t>テツヅ</t>
    </rPh>
    <rPh sb="28" eb="29">
      <t>オコナ</t>
    </rPh>
    <phoneticPr fontId="7"/>
  </si>
  <si>
    <t>１</t>
    <phoneticPr fontId="7"/>
  </si>
  <si>
    <t>雇用する全従業者について雇用契約書を締結していますか。</t>
    <rPh sb="0" eb="2">
      <t>コヨウ</t>
    </rPh>
    <phoneticPr fontId="7"/>
  </si>
  <si>
    <t>はい</t>
    <phoneticPr fontId="7"/>
  </si>
  <si>
    <t>いいえ</t>
    <phoneticPr fontId="7"/>
  </si>
  <si>
    <t>１-②</t>
    <phoneticPr fontId="7"/>
  </si>
  <si>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7"/>
  </si>
  <si>
    <t>　　　年　　月　　日まで</t>
    <rPh sb="3" eb="4">
      <t>ネン</t>
    </rPh>
    <rPh sb="6" eb="7">
      <t>ガツ</t>
    </rPh>
    <rPh sb="9" eb="10">
      <t>ヒ</t>
    </rPh>
    <phoneticPr fontId="7"/>
  </si>
  <si>
    <t>※指定日の1か月前までに必要</t>
    <rPh sb="1" eb="3">
      <t>シテイ</t>
    </rPh>
    <rPh sb="3" eb="4">
      <t>ヒ</t>
    </rPh>
    <rPh sb="7" eb="8">
      <t>ゲツ</t>
    </rPh>
    <rPh sb="8" eb="9">
      <t>マエ</t>
    </rPh>
    <rPh sb="12" eb="14">
      <t>ヒツヨウ</t>
    </rPh>
    <phoneticPr fontId="7"/>
  </si>
  <si>
    <t>２</t>
    <phoneticPr fontId="7"/>
  </si>
  <si>
    <t>直接雇用の従業者の全員において、主な勤務地を当該施設とする旨辞令等が交付されていますか。</t>
    <rPh sb="0" eb="2">
      <t>チョクセツ</t>
    </rPh>
    <rPh sb="2" eb="4">
      <t>コヨウ</t>
    </rPh>
    <rPh sb="5" eb="8">
      <t>ジュウギョウシャ</t>
    </rPh>
    <rPh sb="9" eb="11">
      <t>ゼンイン</t>
    </rPh>
    <rPh sb="16" eb="17">
      <t>オモ</t>
    </rPh>
    <rPh sb="18" eb="21">
      <t>キンムチ</t>
    </rPh>
    <rPh sb="22" eb="24">
      <t>トウガイ</t>
    </rPh>
    <rPh sb="24" eb="26">
      <t>シセツ</t>
    </rPh>
    <rPh sb="29" eb="30">
      <t>ムネ</t>
    </rPh>
    <rPh sb="30" eb="32">
      <t>ジレイ</t>
    </rPh>
    <rPh sb="32" eb="33">
      <t>トウ</t>
    </rPh>
    <rPh sb="34" eb="36">
      <t>コウフ</t>
    </rPh>
    <phoneticPr fontId="7"/>
  </si>
  <si>
    <t>２-②</t>
    <phoneticPr fontId="7"/>
  </si>
  <si>
    <t>上記２-①で「いいえ」を選択した場合、当該施設以外で業務を行う予定の従業者は何名いますか。（応援業務等）</t>
    <rPh sb="0" eb="2">
      <t>ジョウキ</t>
    </rPh>
    <rPh sb="12" eb="14">
      <t>センタク</t>
    </rPh>
    <rPh sb="16" eb="18">
      <t>バアイ</t>
    </rPh>
    <rPh sb="19" eb="21">
      <t>トウガイ</t>
    </rPh>
    <rPh sb="21" eb="23">
      <t>シセツ</t>
    </rPh>
    <rPh sb="23" eb="25">
      <t>イガイ</t>
    </rPh>
    <rPh sb="26" eb="28">
      <t>ギョウム</t>
    </rPh>
    <rPh sb="29" eb="30">
      <t>オコナ</t>
    </rPh>
    <rPh sb="31" eb="33">
      <t>ヨテイ</t>
    </rPh>
    <rPh sb="34" eb="37">
      <t>ジュウギョウシャ</t>
    </rPh>
    <rPh sb="38" eb="40">
      <t>ナンメイ</t>
    </rPh>
    <rPh sb="46" eb="48">
      <t>オウエン</t>
    </rPh>
    <rPh sb="48" eb="50">
      <t>ギョウム</t>
    </rPh>
    <rPh sb="50" eb="51">
      <t>トウ</t>
    </rPh>
    <phoneticPr fontId="7"/>
  </si>
  <si>
    <t>名</t>
    <rPh sb="0" eb="1">
      <t>メイ</t>
    </rPh>
    <phoneticPr fontId="7"/>
  </si>
  <si>
    <t>施設管理者は、施設管理者以外の当該施設外の業務に従事することはありますか（※当該施設内の兼務除く）。</t>
    <rPh sb="0" eb="2">
      <t>シセツ</t>
    </rPh>
    <rPh sb="2" eb="5">
      <t>カンリシャ</t>
    </rPh>
    <rPh sb="7" eb="9">
      <t>シセツ</t>
    </rPh>
    <rPh sb="9" eb="12">
      <t>カンリシャ</t>
    </rPh>
    <rPh sb="12" eb="14">
      <t>イガイ</t>
    </rPh>
    <rPh sb="15" eb="17">
      <t>トウガイ</t>
    </rPh>
    <rPh sb="17" eb="20">
      <t>シセツガイ</t>
    </rPh>
    <rPh sb="21" eb="23">
      <t>ギョウム</t>
    </rPh>
    <rPh sb="24" eb="26">
      <t>ジュウジ</t>
    </rPh>
    <rPh sb="38" eb="40">
      <t>トウガイ</t>
    </rPh>
    <rPh sb="40" eb="42">
      <t>シセツ</t>
    </rPh>
    <rPh sb="42" eb="43">
      <t>ナイ</t>
    </rPh>
    <rPh sb="44" eb="46">
      <t>ケンム</t>
    </rPh>
    <rPh sb="46" eb="47">
      <t>ノゾ</t>
    </rPh>
    <phoneticPr fontId="7"/>
  </si>
  <si>
    <r>
      <t>上記４－①で</t>
    </r>
    <r>
      <rPr>
        <b/>
        <sz val="11"/>
        <rFont val="ＭＳ Ｐゴシック"/>
        <family val="3"/>
        <charset val="128"/>
      </rPr>
      <t>「はい」</t>
    </r>
    <r>
      <rPr>
        <sz val="11"/>
        <rFont val="ＭＳ Ｐゴシック"/>
        <family val="3"/>
        <charset val="128"/>
      </rPr>
      <t>を選択した場合、当該施設管理者が当該施設外で兼務する予定の業務は何ですか。</t>
    </r>
    <rPh sb="0" eb="2">
      <t>ジョウキ</t>
    </rPh>
    <rPh sb="11" eb="13">
      <t>センタク</t>
    </rPh>
    <rPh sb="15" eb="17">
      <t>バアイ</t>
    </rPh>
    <rPh sb="18" eb="20">
      <t>トウガイ</t>
    </rPh>
    <rPh sb="20" eb="22">
      <t>シセツ</t>
    </rPh>
    <rPh sb="22" eb="25">
      <t>カンリシャ</t>
    </rPh>
    <rPh sb="26" eb="28">
      <t>トウガイ</t>
    </rPh>
    <rPh sb="28" eb="30">
      <t>シセツ</t>
    </rPh>
    <rPh sb="30" eb="31">
      <t>ガイ</t>
    </rPh>
    <rPh sb="32" eb="34">
      <t>ケンム</t>
    </rPh>
    <rPh sb="36" eb="38">
      <t>ヨテイ</t>
    </rPh>
    <rPh sb="39" eb="41">
      <t>ギョウム</t>
    </rPh>
    <rPh sb="42" eb="43">
      <t>ナン</t>
    </rPh>
    <phoneticPr fontId="7"/>
  </si>
  <si>
    <t>兼務事業所</t>
    <rPh sb="0" eb="2">
      <t>ケンム</t>
    </rPh>
    <rPh sb="2" eb="5">
      <t>ジギョウショ</t>
    </rPh>
    <phoneticPr fontId="7"/>
  </si>
  <si>
    <t>兼務業務</t>
    <rPh sb="0" eb="2">
      <t>ケンム</t>
    </rPh>
    <rPh sb="2" eb="4">
      <t>ギョウム</t>
    </rPh>
    <phoneticPr fontId="7"/>
  </si>
  <si>
    <t>５</t>
    <phoneticPr fontId="7"/>
  </si>
  <si>
    <t>施設管理者が介護に関する資格等をお持ちの場合は右に記載してください。</t>
    <rPh sb="0" eb="2">
      <t>シセツ</t>
    </rPh>
    <rPh sb="2" eb="5">
      <t>カンリシャ</t>
    </rPh>
    <rPh sb="6" eb="8">
      <t>カイゴ</t>
    </rPh>
    <rPh sb="9" eb="10">
      <t>カン</t>
    </rPh>
    <rPh sb="12" eb="14">
      <t>シカク</t>
    </rPh>
    <rPh sb="14" eb="15">
      <t>トウ</t>
    </rPh>
    <rPh sb="17" eb="18">
      <t>モ</t>
    </rPh>
    <rPh sb="20" eb="22">
      <t>バアイ</t>
    </rPh>
    <rPh sb="23" eb="24">
      <t>ミギ</t>
    </rPh>
    <rPh sb="25" eb="27">
      <t>キサイ</t>
    </rPh>
    <phoneticPr fontId="7"/>
  </si>
  <si>
    <t>６</t>
    <phoneticPr fontId="7"/>
  </si>
  <si>
    <t>就業規則（従業員が10人未満で就業規則を作成していない場合は、「常勤職員の勤務時間に関する調べ」）を作成し、事業所に備えていますか。</t>
    <rPh sb="0" eb="2">
      <t>シュウギョウ</t>
    </rPh>
    <rPh sb="2" eb="4">
      <t>キソク</t>
    </rPh>
    <rPh sb="5" eb="8">
      <t>ジュウギョウイン</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7"/>
  </si>
  <si>
    <t>７</t>
    <phoneticPr fontId="7"/>
  </si>
  <si>
    <t>最新の就業規則（または「常勤職員の勤務時間に関する調べ」）で定めている常勤職員の実労働時間数を記入してください。</t>
    <rPh sb="40" eb="45">
      <t>ジツロウドウジカン</t>
    </rPh>
    <phoneticPr fontId="7"/>
  </si>
  <si>
    <t>時間／日</t>
    <phoneticPr fontId="7"/>
  </si>
  <si>
    <t>時間／週</t>
    <rPh sb="3" eb="4">
      <t>シュウ</t>
    </rPh>
    <phoneticPr fontId="7"/>
  </si>
  <si>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7"/>
  </si>
  <si>
    <t>８</t>
    <phoneticPr fontId="7"/>
  </si>
  <si>
    <t>労働基準法その他法令に定められている休暇等（年次有給休暇、産前産後休業、育児休業、生理休暇、子どもの看護休業、介護休業（休暇））を設けていますか。</t>
    <rPh sb="0" eb="2">
      <t>ロウドウ</t>
    </rPh>
    <rPh sb="2" eb="5">
      <t>キジュンホウ</t>
    </rPh>
    <rPh sb="7" eb="8">
      <t>タ</t>
    </rPh>
    <rPh sb="8" eb="10">
      <t>ホウレイ</t>
    </rPh>
    <rPh sb="11" eb="12">
      <t>サダ</t>
    </rPh>
    <rPh sb="18" eb="20">
      <t>キュウカ</t>
    </rPh>
    <rPh sb="20" eb="21">
      <t>トウ</t>
    </rPh>
    <rPh sb="22" eb="24">
      <t>ネンジ</t>
    </rPh>
    <rPh sb="24" eb="26">
      <t>ユウキュウ</t>
    </rPh>
    <rPh sb="26" eb="28">
      <t>キュウカ</t>
    </rPh>
    <rPh sb="29" eb="31">
      <t>サンゼン</t>
    </rPh>
    <rPh sb="31" eb="33">
      <t>サンゴ</t>
    </rPh>
    <rPh sb="33" eb="35">
      <t>キュウギョウ</t>
    </rPh>
    <rPh sb="36" eb="38">
      <t>イクジ</t>
    </rPh>
    <rPh sb="38" eb="40">
      <t>キュウギョウ</t>
    </rPh>
    <rPh sb="41" eb="43">
      <t>セイリ</t>
    </rPh>
    <rPh sb="43" eb="45">
      <t>キュウカ</t>
    </rPh>
    <rPh sb="46" eb="47">
      <t>コ</t>
    </rPh>
    <rPh sb="50" eb="52">
      <t>カンゴ</t>
    </rPh>
    <rPh sb="52" eb="54">
      <t>キュウギョウ</t>
    </rPh>
    <rPh sb="55" eb="57">
      <t>カイゴ</t>
    </rPh>
    <rPh sb="57" eb="59">
      <t>キュウギョウ</t>
    </rPh>
    <rPh sb="60" eb="62">
      <t>キュウカ</t>
    </rPh>
    <rPh sb="65" eb="66">
      <t>モウ</t>
    </rPh>
    <phoneticPr fontId="7"/>
  </si>
  <si>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7"/>
  </si>
  <si>
    <t>９</t>
    <phoneticPr fontId="7"/>
  </si>
  <si>
    <t>全従業者のうち、派遣・出向で配置する従業者は何名いますか。</t>
    <rPh sb="0" eb="1">
      <t>ゼン</t>
    </rPh>
    <rPh sb="1" eb="4">
      <t>ジュウギョウシャ</t>
    </rPh>
    <rPh sb="8" eb="10">
      <t>ハケン</t>
    </rPh>
    <rPh sb="11" eb="13">
      <t>シュッコウ</t>
    </rPh>
    <rPh sb="14" eb="16">
      <t>ハイチ</t>
    </rPh>
    <rPh sb="18" eb="21">
      <t>ジュウギョウシャ</t>
    </rPh>
    <rPh sb="22" eb="24">
      <t>ナンメイ</t>
    </rPh>
    <phoneticPr fontId="7"/>
  </si>
  <si>
    <t>派遣・出向に関する契約書等において、</t>
    <rPh sb="0" eb="2">
      <t>ハケン</t>
    </rPh>
    <rPh sb="3" eb="5">
      <t>シュッコウ</t>
    </rPh>
    <rPh sb="6" eb="7">
      <t>カン</t>
    </rPh>
    <rPh sb="9" eb="13">
      <t>ケイヤクショトウ</t>
    </rPh>
    <phoneticPr fontId="7"/>
  </si>
  <si>
    <t>①出向・派遣される職員が特定されていますか。</t>
    <phoneticPr fontId="7"/>
  </si>
  <si>
    <t>②事業所管理者の指揮命令下で従事することが定められていますか。</t>
    <rPh sb="21" eb="22">
      <t>サダ</t>
    </rPh>
    <phoneticPr fontId="7"/>
  </si>
  <si>
    <t>③出向・派遣期間が特定されていますか。</t>
    <phoneticPr fontId="7"/>
  </si>
  <si>
    <t>④当該従事者に同意を得ていますか。</t>
    <phoneticPr fontId="7"/>
  </si>
  <si>
    <t>⑤勤務地が当該施設になっていますか。</t>
    <rPh sb="1" eb="4">
      <t>キンムチ</t>
    </rPh>
    <rPh sb="5" eb="7">
      <t>トウガイ</t>
    </rPh>
    <rPh sb="7" eb="9">
      <t>シセツ</t>
    </rPh>
    <phoneticPr fontId="7"/>
  </si>
  <si>
    <t>２-③</t>
    <phoneticPr fontId="7"/>
  </si>
  <si>
    <t>直接雇用の従業者の全員において、業務内容（職種）が分かる辞令等が交付されていますか。</t>
    <rPh sb="0" eb="2">
      <t>チョクセツ</t>
    </rPh>
    <rPh sb="2" eb="4">
      <t>コヨウ</t>
    </rPh>
    <rPh sb="5" eb="8">
      <t>ジュウギョウシャ</t>
    </rPh>
    <rPh sb="9" eb="11">
      <t>ゼンイン</t>
    </rPh>
    <rPh sb="16" eb="18">
      <t>ギョウム</t>
    </rPh>
    <rPh sb="18" eb="20">
      <t>ナイヨウ</t>
    </rPh>
    <rPh sb="21" eb="23">
      <t>ショクシュ</t>
    </rPh>
    <rPh sb="25" eb="26">
      <t>ワ</t>
    </rPh>
    <rPh sb="28" eb="30">
      <t>ジレイ</t>
    </rPh>
    <rPh sb="30" eb="31">
      <t>トウ</t>
    </rPh>
    <rPh sb="32" eb="34">
      <t>コウフ</t>
    </rPh>
    <phoneticPr fontId="7"/>
  </si>
  <si>
    <t>３-①</t>
    <phoneticPr fontId="7"/>
  </si>
  <si>
    <t>３-②</t>
    <phoneticPr fontId="7"/>
  </si>
  <si>
    <t>４</t>
    <phoneticPr fontId="7"/>
  </si>
  <si>
    <t>⑥業務内容（職種）が明確になっていますか。</t>
    <rPh sb="1" eb="3">
      <t>ギョウム</t>
    </rPh>
    <rPh sb="3" eb="5">
      <t>ナイヨウ</t>
    </rPh>
    <rPh sb="6" eb="8">
      <t>ショクシュ</t>
    </rPh>
    <rPh sb="10" eb="12">
      <t>メイカク</t>
    </rPh>
    <phoneticPr fontId="7"/>
  </si>
  <si>
    <t>入居者と締結する契約書及び重要事項説明書　（①入居契約書、②（介護予防）特定施設入居者生活介護利用契約書、③入居契約・（介護予防）特定施設入居者生活介護利用契約重要事項説明書）　
※③は都指針様式</t>
    <rPh sb="0" eb="2">
      <t>ニュウキョ</t>
    </rPh>
    <rPh sb="4" eb="6">
      <t>テイケツ</t>
    </rPh>
    <rPh sb="8" eb="10">
      <t>ケイヤク</t>
    </rPh>
    <rPh sb="10" eb="11">
      <t>ショ</t>
    </rPh>
    <rPh sb="11" eb="12">
      <t>オヨ</t>
    </rPh>
    <rPh sb="13" eb="15">
      <t>ジュウヨウ</t>
    </rPh>
    <rPh sb="15" eb="17">
      <t>ジコウ</t>
    </rPh>
    <rPh sb="17" eb="20">
      <t>セツメイショ</t>
    </rPh>
    <phoneticPr fontId="7"/>
  </si>
  <si>
    <t>★電子申請・届出システムで提出の場合、システムへ直接入力するため、別途様式の作成・添付は不要</t>
    <rPh sb="1" eb="5">
      <t>デンシシンセイ</t>
    </rPh>
    <rPh sb="6" eb="8">
      <t>トドケデ</t>
    </rPh>
    <rPh sb="13" eb="15">
      <t>テイシュツ</t>
    </rPh>
    <rPh sb="16" eb="18">
      <t>バアイ</t>
    </rPh>
    <rPh sb="24" eb="26">
      <t>チョクセツ</t>
    </rPh>
    <rPh sb="26" eb="28">
      <t>ニュウリョク</t>
    </rPh>
    <rPh sb="33" eb="35">
      <t>ベット</t>
    </rPh>
    <rPh sb="35" eb="37">
      <t>ヨウシキ</t>
    </rPh>
    <rPh sb="38" eb="40">
      <t>サクセイ</t>
    </rPh>
    <rPh sb="41" eb="43">
      <t>テンプ</t>
    </rPh>
    <rPh sb="44" eb="46">
      <t>フヨウ</t>
    </rPh>
    <phoneticPr fontId="7"/>
  </si>
  <si>
    <t>建築物等に関するチェックリスト</t>
    <rPh sb="0" eb="3">
      <t>ケンチクブツ</t>
    </rPh>
    <rPh sb="3" eb="4">
      <t>トウ</t>
    </rPh>
    <rPh sb="5" eb="6">
      <t>カン</t>
    </rPh>
    <phoneticPr fontId="7"/>
  </si>
  <si>
    <t>（参考様式２）</t>
    <rPh sb="1" eb="3">
      <t>サンコウ</t>
    </rPh>
    <rPh sb="3" eb="5">
      <t>ヨウシキ</t>
    </rPh>
    <phoneticPr fontId="68"/>
  </si>
  <si>
    <r>
      <t>建築物等に</t>
    </r>
    <r>
      <rPr>
        <sz val="14"/>
        <rFont val="ＭＳ Ｐゴシック"/>
        <family val="3"/>
        <charset val="128"/>
        <scheme val="minor"/>
      </rPr>
      <t>関するチェックリスト</t>
    </r>
    <rPh sb="5" eb="6">
      <t>カン</t>
    </rPh>
    <phoneticPr fontId="38"/>
  </si>
  <si>
    <t>事業所名</t>
    <rPh sb="0" eb="2">
      <t>ジギョウ</t>
    </rPh>
    <rPh sb="2" eb="3">
      <t>ショ</t>
    </rPh>
    <rPh sb="3" eb="4">
      <t>メイ</t>
    </rPh>
    <phoneticPr fontId="38"/>
  </si>
  <si>
    <r>
      <t>１　建築基準法令　</t>
    </r>
    <r>
      <rPr>
        <sz val="12"/>
        <color theme="1"/>
        <rFont val="ＭＳ Ｐゴシック"/>
        <family val="3"/>
        <charset val="128"/>
        <scheme val="minor"/>
      </rPr>
      <t>【※１建築基準法を所管する部署に確認してください。】</t>
    </r>
    <rPh sb="2" eb="4">
      <t>ケンチク</t>
    </rPh>
    <rPh sb="4" eb="6">
      <t>キジュン</t>
    </rPh>
    <rPh sb="6" eb="8">
      <t>ホウレイ</t>
    </rPh>
    <rPh sb="12" eb="14">
      <t>ケンチク</t>
    </rPh>
    <rPh sb="14" eb="17">
      <t>キジュンホウ</t>
    </rPh>
    <rPh sb="18" eb="20">
      <t>ショカン</t>
    </rPh>
    <rPh sb="22" eb="24">
      <t>ブショ</t>
    </rPh>
    <rPh sb="25" eb="27">
      <t>カクニン</t>
    </rPh>
    <phoneticPr fontId="38"/>
  </si>
  <si>
    <t>法令に適合している状態（手続き・指導への対応を終了）であれば ☑ ⇒</t>
    <rPh sb="3" eb="5">
      <t>テキゴウ</t>
    </rPh>
    <phoneticPr fontId="38"/>
  </si>
  <si>
    <t>チェック欄</t>
    <rPh sb="4" eb="5">
      <t>ラン</t>
    </rPh>
    <phoneticPr fontId="38"/>
  </si>
  <si>
    <t>※１　建築確認申請受付窓口一覧（https://www.toshiseibi.metro.tokyo.lg.jp/kenchiku/kijun/index.html）</t>
    <phoneticPr fontId="38"/>
  </si>
  <si>
    <r>
      <t>２　バリアフリー条例等　</t>
    </r>
    <r>
      <rPr>
        <sz val="12"/>
        <rFont val="ＭＳ Ｐゴシック"/>
        <family val="3"/>
        <charset val="128"/>
        <scheme val="minor"/>
      </rPr>
      <t>【各種条例を所管する部署に確認してください。】</t>
    </r>
    <rPh sb="8" eb="10">
      <t>ジョウレイ</t>
    </rPh>
    <rPh sb="10" eb="11">
      <t>トウ</t>
    </rPh>
    <rPh sb="13" eb="15">
      <t>カクシュ</t>
    </rPh>
    <rPh sb="15" eb="17">
      <t>ジョウレイ</t>
    </rPh>
    <rPh sb="18" eb="20">
      <t>ショカン</t>
    </rPh>
    <rPh sb="22" eb="24">
      <t>ブショ</t>
    </rPh>
    <rPh sb="25" eb="27">
      <t>カクニン</t>
    </rPh>
    <phoneticPr fontId="38"/>
  </si>
  <si>
    <r>
      <t>３　消防法令　</t>
    </r>
    <r>
      <rPr>
        <sz val="12"/>
        <color theme="1"/>
        <rFont val="ＭＳ Ｐゴシック"/>
        <family val="3"/>
        <charset val="128"/>
        <scheme val="minor"/>
      </rPr>
      <t>【※２　消防署に確認してください。】</t>
    </r>
    <rPh sb="2" eb="4">
      <t>ショウボウ</t>
    </rPh>
    <rPh sb="4" eb="6">
      <t>ホウレイ</t>
    </rPh>
    <rPh sb="11" eb="14">
      <t>ショウボウショ</t>
    </rPh>
    <rPh sb="15" eb="17">
      <t>カクニン</t>
    </rPh>
    <phoneticPr fontId="38"/>
  </si>
  <si>
    <t>※２　消防署一覧（https://www.tfd.metro.tokyo.lg.jp/tfd/index.html）</t>
    <phoneticPr fontId="38"/>
  </si>
  <si>
    <t>４　建物の権利関係等について</t>
    <rPh sb="2" eb="4">
      <t>タテモノ</t>
    </rPh>
    <rPh sb="5" eb="7">
      <t>ケンリ</t>
    </rPh>
    <rPh sb="7" eb="9">
      <t>カンケイ</t>
    </rPh>
    <rPh sb="9" eb="10">
      <t>トウ</t>
    </rPh>
    <phoneticPr fontId="38"/>
  </si>
  <si>
    <t>（１）　当該建物は、自己所有の建物ですか。</t>
    <rPh sb="4" eb="6">
      <t>トウガイ</t>
    </rPh>
    <rPh sb="6" eb="8">
      <t>タテモノ</t>
    </rPh>
    <rPh sb="10" eb="12">
      <t>ジコ</t>
    </rPh>
    <rPh sb="12" eb="14">
      <t>ショユウ</t>
    </rPh>
    <rPh sb="15" eb="17">
      <t>タテモノ</t>
    </rPh>
    <phoneticPr fontId="38"/>
  </si>
  <si>
    <t>はい</t>
    <phoneticPr fontId="38"/>
  </si>
  <si>
    <t>いいえ</t>
    <phoneticPr fontId="38"/>
  </si>
  <si>
    <t>（２）　上記（１）で「いいえ」を選択した場合、賃貸借契約における契約者名義は申請者（法人）ですか</t>
    <rPh sb="4" eb="6">
      <t>ジョウキ</t>
    </rPh>
    <rPh sb="16" eb="18">
      <t>センタク</t>
    </rPh>
    <rPh sb="20" eb="22">
      <t>バアイ</t>
    </rPh>
    <rPh sb="23" eb="26">
      <t>チンタイシャク</t>
    </rPh>
    <rPh sb="26" eb="28">
      <t>ケイヤク</t>
    </rPh>
    <rPh sb="32" eb="35">
      <t>ケイヤクシャ</t>
    </rPh>
    <rPh sb="35" eb="37">
      <t>メイギ</t>
    </rPh>
    <rPh sb="38" eb="41">
      <t>シンセイシャ</t>
    </rPh>
    <rPh sb="42" eb="44">
      <t>ホウジン</t>
    </rPh>
    <phoneticPr fontId="38"/>
  </si>
  <si>
    <r>
      <t>５　</t>
    </r>
    <r>
      <rPr>
        <sz val="14"/>
        <color theme="1"/>
        <rFont val="ＭＳ Ｐゴシック"/>
        <family val="3"/>
        <charset val="128"/>
        <scheme val="minor"/>
      </rPr>
      <t>建物の構造について</t>
    </r>
    <rPh sb="2" eb="4">
      <t>タテモノ</t>
    </rPh>
    <rPh sb="5" eb="7">
      <t>コウゾウ</t>
    </rPh>
    <phoneticPr fontId="38"/>
  </si>
  <si>
    <t>当該建物は、耐火建築物ですか、準耐火建築物ですか。</t>
    <rPh sb="0" eb="2">
      <t>トウガイ</t>
    </rPh>
    <rPh sb="2" eb="4">
      <t>タテモノ</t>
    </rPh>
    <rPh sb="6" eb="8">
      <t>タイカ</t>
    </rPh>
    <rPh sb="8" eb="10">
      <t>ケンチク</t>
    </rPh>
    <rPh sb="10" eb="11">
      <t>ブツ</t>
    </rPh>
    <rPh sb="15" eb="16">
      <t>ジュン</t>
    </rPh>
    <rPh sb="16" eb="18">
      <t>タイカ</t>
    </rPh>
    <rPh sb="18" eb="20">
      <t>ケンチク</t>
    </rPh>
    <rPh sb="20" eb="21">
      <t>ブツ</t>
    </rPh>
    <phoneticPr fontId="38"/>
  </si>
  <si>
    <t>耐火</t>
    <rPh sb="0" eb="2">
      <t>タイカ</t>
    </rPh>
    <phoneticPr fontId="38"/>
  </si>
  <si>
    <t>準耐火</t>
    <rPh sb="0" eb="1">
      <t>ジュン</t>
    </rPh>
    <rPh sb="1" eb="3">
      <t>タイカ</t>
    </rPh>
    <phoneticPr fontId="38"/>
  </si>
  <si>
    <t>　　　　　　　　　　　　　　　　　　　</t>
    <phoneticPr fontId="7"/>
  </si>
  <si>
    <t>準耐火建築物の場合は、「非常災害に関する具体的計画」を提出してください。</t>
    <rPh sb="0" eb="1">
      <t>ジュン</t>
    </rPh>
    <rPh sb="1" eb="3">
      <t>タイカ</t>
    </rPh>
    <rPh sb="3" eb="5">
      <t>ケンチク</t>
    </rPh>
    <rPh sb="5" eb="6">
      <t>ブツ</t>
    </rPh>
    <rPh sb="7" eb="9">
      <t>バアイ</t>
    </rPh>
    <rPh sb="27" eb="29">
      <t>テイシュツ</t>
    </rPh>
    <phoneticPr fontId="7"/>
  </si>
  <si>
    <t>６　食堂の営業許可について</t>
    <rPh sb="2" eb="4">
      <t>ショクドウ</t>
    </rPh>
    <rPh sb="5" eb="7">
      <t>エイギョウ</t>
    </rPh>
    <rPh sb="7" eb="9">
      <t>キョカ</t>
    </rPh>
    <phoneticPr fontId="7"/>
  </si>
  <si>
    <t>（１）　自前調理にて食堂を営業する場合、食品衛生法第57条に基づく営業の届出を行っていますか。</t>
    <rPh sb="4" eb="6">
      <t>ジマエ</t>
    </rPh>
    <rPh sb="6" eb="8">
      <t>チョウリ</t>
    </rPh>
    <rPh sb="10" eb="12">
      <t>ショクドウ</t>
    </rPh>
    <rPh sb="13" eb="15">
      <t>エイギョウ</t>
    </rPh>
    <rPh sb="17" eb="19">
      <t>バアイ</t>
    </rPh>
    <rPh sb="20" eb="22">
      <t>ショクヒン</t>
    </rPh>
    <rPh sb="22" eb="25">
      <t>エイセイホウ</t>
    </rPh>
    <rPh sb="25" eb="26">
      <t>ダイ</t>
    </rPh>
    <rPh sb="28" eb="29">
      <t>ジョウ</t>
    </rPh>
    <rPh sb="30" eb="31">
      <t>モト</t>
    </rPh>
    <rPh sb="33" eb="35">
      <t>エイギョウ</t>
    </rPh>
    <rPh sb="36" eb="38">
      <t>トドケデ</t>
    </rPh>
    <rPh sb="39" eb="40">
      <t>オコナ</t>
    </rPh>
    <phoneticPr fontId="38"/>
  </si>
  <si>
    <t>（２）　外部委託にて食堂を営業する場合、食事提供の受託業者が食品衛生法第55条に基づく飲食店営業許可を取っていることを確認していますか。</t>
    <rPh sb="4" eb="6">
      <t>ガイブ</t>
    </rPh>
    <rPh sb="6" eb="8">
      <t>イタク</t>
    </rPh>
    <rPh sb="10" eb="12">
      <t>ショクドウ</t>
    </rPh>
    <rPh sb="13" eb="15">
      <t>エイギョウ</t>
    </rPh>
    <rPh sb="17" eb="19">
      <t>バアイ</t>
    </rPh>
    <rPh sb="20" eb="22">
      <t>ショクジ</t>
    </rPh>
    <rPh sb="22" eb="24">
      <t>テイキョウ</t>
    </rPh>
    <rPh sb="25" eb="27">
      <t>ジュタク</t>
    </rPh>
    <rPh sb="27" eb="29">
      <t>ギョウシャ</t>
    </rPh>
    <rPh sb="30" eb="32">
      <t>ショクヒン</t>
    </rPh>
    <rPh sb="32" eb="35">
      <t>エイセイホウ</t>
    </rPh>
    <rPh sb="35" eb="36">
      <t>ダイ</t>
    </rPh>
    <rPh sb="38" eb="39">
      <t>ジョウ</t>
    </rPh>
    <rPh sb="40" eb="41">
      <t>モト</t>
    </rPh>
    <rPh sb="43" eb="45">
      <t>インショク</t>
    </rPh>
    <rPh sb="45" eb="46">
      <t>テン</t>
    </rPh>
    <rPh sb="46" eb="48">
      <t>エイギョウ</t>
    </rPh>
    <rPh sb="48" eb="50">
      <t>キョカ</t>
    </rPh>
    <rPh sb="51" eb="52">
      <t>ト</t>
    </rPh>
    <rPh sb="59" eb="61">
      <t>カクニン</t>
    </rPh>
    <phoneticPr fontId="38"/>
  </si>
  <si>
    <t>（３）　上記のいずれにも該当しない場合、1回の食事提供は20食未満ですか。</t>
    <rPh sb="4" eb="6">
      <t>ジョウキ</t>
    </rPh>
    <rPh sb="12" eb="14">
      <t>ガイトウ</t>
    </rPh>
    <rPh sb="17" eb="19">
      <t>バアイ</t>
    </rPh>
    <rPh sb="21" eb="22">
      <t>カイ</t>
    </rPh>
    <rPh sb="23" eb="25">
      <t>ショクジ</t>
    </rPh>
    <rPh sb="25" eb="27">
      <t>テイキョウ</t>
    </rPh>
    <rPh sb="30" eb="31">
      <t>ショク</t>
    </rPh>
    <rPh sb="31" eb="33">
      <t>ミマン</t>
    </rPh>
    <phoneticPr fontId="38"/>
  </si>
  <si>
    <t>15</t>
    <phoneticPr fontId="7"/>
  </si>
  <si>
    <t>指定居宅サービス事業所・指定介護予防サービス事業所指定申請書（別紙様式第一号（一））★</t>
    <rPh sb="31" eb="33">
      <t>ベッシ</t>
    </rPh>
    <rPh sb="33" eb="35">
      <t>ヨウシキ</t>
    </rPh>
    <rPh sb="35" eb="37">
      <t>ダイイチ</t>
    </rPh>
    <rPh sb="37" eb="38">
      <t>ゴウ</t>
    </rPh>
    <rPh sb="39" eb="40">
      <t>イチ</t>
    </rPh>
    <phoneticPr fontId="68"/>
  </si>
  <si>
    <r>
      <t>特定施設入居者生活介護・介護予防特定施設入居者生活介護事業者の指定に係る記載事項（付表第一号（十二））★</t>
    </r>
    <r>
      <rPr>
        <b/>
        <sz val="11"/>
        <rFont val="ＭＳ Ｐゴシック"/>
        <family val="3"/>
        <charset val="128"/>
      </rPr>
      <t>※</t>
    </r>
    <rPh sb="43" eb="45">
      <t>ダイイチ</t>
    </rPh>
    <rPh sb="45" eb="46">
      <t>ゴウ</t>
    </rPh>
    <rPh sb="47" eb="49">
      <t>ジュウニ</t>
    </rPh>
    <phoneticPr fontId="68"/>
  </si>
  <si>
    <r>
      <t>指定居宅サービス事業所・指定介護予防サービス事業所指定申請書（別紙様式第一号（一））</t>
    </r>
    <r>
      <rPr>
        <sz val="11"/>
        <rFont val="ＭＳ Ｐゴシック"/>
        <family val="3"/>
        <charset val="128"/>
      </rPr>
      <t>★</t>
    </r>
    <rPh sb="10" eb="11">
      <t>トコロ</t>
    </rPh>
    <rPh sb="12" eb="14">
      <t>シテイ</t>
    </rPh>
    <rPh sb="14" eb="16">
      <t>カイゴ</t>
    </rPh>
    <rPh sb="16" eb="18">
      <t>ヨボウ</t>
    </rPh>
    <rPh sb="22" eb="25">
      <t>ジギョウショ</t>
    </rPh>
    <rPh sb="25" eb="27">
      <t>シテイ</t>
    </rPh>
    <phoneticPr fontId="6"/>
  </si>
  <si>
    <r>
      <t>特定施設入居者生活介護・介護予防特定施設入居者生活介護事業者の指定に係る記載事項（付表第一号（十二））</t>
    </r>
    <r>
      <rPr>
        <sz val="11"/>
        <rFont val="ＭＳ Ｐゴシック"/>
        <family val="3"/>
        <charset val="128"/>
      </rPr>
      <t>★※</t>
    </r>
    <rPh sb="5" eb="6">
      <t>キョ</t>
    </rPh>
    <rPh sb="12" eb="14">
      <t>カイゴ</t>
    </rPh>
    <rPh sb="14" eb="16">
      <t>ヨボウ</t>
    </rPh>
    <rPh sb="16" eb="18">
      <t>トクテイ</t>
    </rPh>
    <rPh sb="18" eb="20">
      <t>シセツ</t>
    </rPh>
    <rPh sb="20" eb="23">
      <t>ニュウキョシャ</t>
    </rPh>
    <rPh sb="23" eb="25">
      <t>セイカツ</t>
    </rPh>
    <rPh sb="25" eb="27">
      <t>カイゴ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</si>
</sst>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
    <numFmt numFmtId="179" formatCode="#,##0.0&quot;人&quot;"/>
    <numFmt numFmtId="180" formatCode="#,##0&quot;人&quot;"/>
    <numFmt numFmtId="181" formatCode="yyyy&quot;年&quot;m&quot;月&quot;d&quot;日&quot;;@"/>
  </numFmts>
  <fonts count="11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2"/>
      <name val="ＭＳ ゴシック"/>
      <family val="3"/>
      <charset val="128"/>
    </font>
    <font>
      <u/>
      <sz val="12"/>
      <name val="ＭＳ Ｐゴシック"/>
      <family val="3"/>
      <charset val="128"/>
    </font>
    <font>
      <sz val="10"/>
      <name val="ＭＳ Ｐゴシック"/>
      <family val="3"/>
      <charset val="128"/>
      <scheme val="minor"/>
    </font>
    <font>
      <sz val="13"/>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b/>
      <sz val="12"/>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u/>
      <sz val="11"/>
      <color theme="10"/>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6"/>
      <name val="ＭＳ ゴシック"/>
      <family val="3"/>
      <charset val="128"/>
    </font>
    <font>
      <b/>
      <sz val="9"/>
      <color indexed="81"/>
      <name val="MS P ゴシック"/>
      <family val="3"/>
      <charset val="128"/>
    </font>
    <font>
      <sz val="9"/>
      <name val="ＭＳ Ｐゴシック"/>
      <family val="3"/>
      <charset val="128"/>
      <scheme val="minor"/>
    </font>
    <font>
      <sz val="11"/>
      <name val="ＭＳ Ｐゴシック"/>
      <family val="3"/>
      <charset val="128"/>
      <scheme val="major"/>
    </font>
    <font>
      <sz val="11"/>
      <color rgb="FFFF0000"/>
      <name val="ＭＳ Ｐゴシック"/>
      <family val="3"/>
      <charset val="128"/>
    </font>
    <font>
      <sz val="9"/>
      <name val="HGSｺﾞｼｯｸM"/>
      <family val="3"/>
      <charset val="128"/>
    </font>
    <font>
      <sz val="9"/>
      <name val="ＭＳ Ｐゴシック"/>
      <family val="3"/>
      <charset val="128"/>
    </font>
    <font>
      <sz val="8"/>
      <name val="HGSｺﾞｼｯｸM"/>
      <family val="3"/>
      <charset val="128"/>
    </font>
    <font>
      <sz val="8"/>
      <name val="ＭＳ Ｐゴシック"/>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9"/>
      <color indexed="81"/>
      <name val="MS P ゴシック"/>
      <family val="3"/>
      <charset val="128"/>
    </font>
    <font>
      <sz val="14"/>
      <name val="ＭＳ Ｐゴシック"/>
      <family val="3"/>
      <charset val="128"/>
    </font>
    <font>
      <strike/>
      <sz val="11"/>
      <name val="ＭＳ Ｐゴシック"/>
      <family val="3"/>
      <charset val="128"/>
    </font>
    <font>
      <sz val="14"/>
      <name val="ＭＳ Ｐゴシック"/>
      <family val="2"/>
      <charset val="128"/>
      <scheme val="minor"/>
    </font>
    <font>
      <sz val="14"/>
      <name val="ＭＳ Ｐゴシック"/>
      <family val="3"/>
      <charset val="128"/>
      <scheme val="minor"/>
    </font>
    <font>
      <sz val="14"/>
      <color theme="1"/>
      <name val="ＭＳ Ｐゴシック"/>
      <family val="2"/>
      <charset val="128"/>
      <scheme val="minor"/>
    </font>
    <font>
      <sz val="10"/>
      <color theme="1"/>
      <name val="ＭＳ Ｐゴシック"/>
      <family val="2"/>
      <charset val="128"/>
      <scheme val="minor"/>
    </font>
    <font>
      <u/>
      <sz val="11"/>
      <color theme="10"/>
      <name val="ＭＳ Ｐゴシック"/>
      <family val="2"/>
      <charset val="128"/>
      <scheme val="minor"/>
    </font>
    <font>
      <u/>
      <sz val="10"/>
      <color rgb="FF0000FF"/>
      <name val="ＭＳ Ｐ明朝"/>
      <family val="1"/>
      <charset val="128"/>
    </font>
    <font>
      <sz val="8"/>
      <color rgb="FFFF0000"/>
      <name val="ＭＳ Ｐゴシック"/>
      <family val="3"/>
      <charset val="128"/>
    </font>
    <font>
      <sz val="11"/>
      <name val="ＭＳ Ｐゴシック"/>
      <family val="2"/>
      <charset val="128"/>
      <scheme val="minor"/>
    </font>
    <font>
      <u/>
      <sz val="10"/>
      <name val="ＭＳ Ｐ明朝"/>
      <family val="1"/>
      <charset val="128"/>
    </font>
    <font>
      <sz val="10"/>
      <name val="ＭＳ Ｐゴシック"/>
      <family val="2"/>
      <charset val="128"/>
      <scheme val="minor"/>
    </font>
    <font>
      <sz val="12"/>
      <color theme="1"/>
      <name val="ＭＳ Ｐゴシック"/>
      <family val="3"/>
      <charset val="128"/>
    </font>
    <font>
      <sz val="14"/>
      <color theme="1"/>
      <name val="ＭＳ Ｐゴシック"/>
      <family val="3"/>
      <charset val="128"/>
      <scheme val="minor"/>
    </font>
    <font>
      <sz val="10"/>
      <name val="ＭＳ Ｐゴシック"/>
      <family val="2"/>
      <charset val="128"/>
    </font>
    <font>
      <sz val="12"/>
      <name val="ＭＳ Ｐゴシック"/>
      <family val="2"/>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0.14996795556505021"/>
        <bgColor indexed="64"/>
      </patternFill>
    </fill>
  </fills>
  <borders count="2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style="double">
        <color indexed="64"/>
      </left>
      <right/>
      <top style="medium">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8"/>
      </left>
      <right/>
      <top style="medium">
        <color indexed="64"/>
      </top>
      <bottom style="thin">
        <color indexed="8"/>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8"/>
      </top>
      <bottom style="thin">
        <color indexed="8"/>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top/>
      <bottom style="thin">
        <color indexed="64"/>
      </bottom>
      <diagonal/>
    </border>
    <border>
      <left/>
      <right style="medium">
        <color indexed="64"/>
      </right>
      <top style="thin">
        <color rgb="FF000000"/>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thin">
        <color indexed="8"/>
      </top>
      <bottom style="thin">
        <color indexed="64"/>
      </bottom>
      <diagonal/>
    </border>
    <border>
      <left style="medium">
        <color indexed="8"/>
      </left>
      <right/>
      <top style="thin">
        <color indexed="8"/>
      </top>
      <bottom style="thin">
        <color indexed="64"/>
      </bottom>
      <diagonal/>
    </border>
    <border>
      <left style="medium">
        <color indexed="8"/>
      </left>
      <right style="medium">
        <color indexed="64"/>
      </right>
      <top style="thin">
        <color indexed="8"/>
      </top>
      <bottom style="thin">
        <color indexed="64"/>
      </bottom>
      <diagonal/>
    </border>
    <border>
      <left/>
      <right style="hair">
        <color auto="1"/>
      </right>
      <top/>
      <bottom/>
      <diagonal/>
    </border>
  </borders>
  <cellStyleXfs count="65">
    <xf numFmtId="0" fontId="0" fillId="0" borderId="0" applyProtection="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5"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5" fillId="0" borderId="0"/>
    <xf numFmtId="0" fontId="13" fillId="0" borderId="0" applyBorder="0"/>
    <xf numFmtId="0" fontId="13" fillId="0" borderId="0" applyBorder="0"/>
    <xf numFmtId="0" fontId="32" fillId="4" borderId="0" applyNumberFormat="0" applyBorder="0" applyAlignment="0" applyProtection="0">
      <alignment vertical="center"/>
    </xf>
    <xf numFmtId="0" fontId="5" fillId="0" borderId="0" applyProtection="0"/>
    <xf numFmtId="0" fontId="5" fillId="0" borderId="0"/>
    <xf numFmtId="0" fontId="4" fillId="0" borderId="0">
      <alignment vertical="center"/>
    </xf>
    <xf numFmtId="0" fontId="40" fillId="0" borderId="0"/>
    <xf numFmtId="0" fontId="3" fillId="0" borderId="0">
      <alignment vertical="center"/>
    </xf>
    <xf numFmtId="38" fontId="3" fillId="0" borderId="0" applyFont="0" applyFill="0" applyBorder="0" applyAlignment="0" applyProtection="0">
      <alignment vertical="center"/>
    </xf>
    <xf numFmtId="0" fontId="67" fillId="0" borderId="0"/>
    <xf numFmtId="0" fontId="5" fillId="0" borderId="0">
      <alignment vertical="center"/>
    </xf>
    <xf numFmtId="38" fontId="5" fillId="0" borderId="0" applyFont="0" applyFill="0" applyBorder="0" applyAlignment="0" applyProtection="0">
      <alignment vertical="center"/>
    </xf>
    <xf numFmtId="0" fontId="2" fillId="0" borderId="0">
      <alignment vertical="center"/>
    </xf>
    <xf numFmtId="0" fontId="78" fillId="0" borderId="0" applyNumberFormat="0" applyFill="0" applyBorder="0" applyAlignment="0" applyProtection="0"/>
    <xf numFmtId="0" fontId="40" fillId="0" borderId="0"/>
    <xf numFmtId="0" fontId="5" fillId="0" borderId="0"/>
    <xf numFmtId="0" fontId="9" fillId="0" borderId="0"/>
    <xf numFmtId="0" fontId="5" fillId="0" borderId="0"/>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04" fillId="0" borderId="0" applyNumberFormat="0" applyFill="0" applyBorder="0" applyAlignment="0" applyProtection="0">
      <alignment vertical="center"/>
    </xf>
  </cellStyleXfs>
  <cellXfs count="1364">
    <xf numFmtId="0" fontId="0" fillId="0" borderId="0" xfId="0"/>
    <xf numFmtId="0" fontId="6" fillId="0" borderId="0" xfId="0" applyFont="1"/>
    <xf numFmtId="0" fontId="8" fillId="0" borderId="0" xfId="0" applyFont="1"/>
    <xf numFmtId="0" fontId="0" fillId="0" borderId="12" xfId="0" applyBorder="1"/>
    <xf numFmtId="0" fontId="0" fillId="0" borderId="13" xfId="0" applyBorder="1" applyAlignment="1">
      <alignment horizont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horizontal="distributed" vertical="center"/>
    </xf>
    <xf numFmtId="0" fontId="9" fillId="0" borderId="0" xfId="0" applyFont="1"/>
    <xf numFmtId="0" fontId="10" fillId="0" borderId="0" xfId="0" applyFont="1"/>
    <xf numFmtId="0" fontId="0" fillId="0" borderId="0" xfId="0" applyAlignment="1">
      <alignment vertical="center"/>
    </xf>
    <xf numFmtId="0" fontId="0" fillId="0" borderId="20" xfId="0" applyBorder="1" applyAlignment="1">
      <alignment vertical="center"/>
    </xf>
    <xf numFmtId="0" fontId="0" fillId="0" borderId="25" xfId="0" applyBorder="1" applyAlignment="1">
      <alignment vertical="center"/>
    </xf>
    <xf numFmtId="0" fontId="0" fillId="24" borderId="0" xfId="0" applyFill="1"/>
    <xf numFmtId="0" fontId="0" fillId="25" borderId="62" xfId="0" applyFill="1" applyBorder="1" applyAlignment="1">
      <alignment vertical="center"/>
    </xf>
    <xf numFmtId="0" fontId="0" fillId="25" borderId="63" xfId="0" applyFill="1" applyBorder="1" applyAlignment="1">
      <alignment vertical="center"/>
    </xf>
    <xf numFmtId="0" fontId="0" fillId="26" borderId="63" xfId="0" applyFill="1" applyBorder="1" applyAlignment="1" applyProtection="1">
      <alignment vertical="center"/>
      <protection locked="0"/>
    </xf>
    <xf numFmtId="0" fontId="0" fillId="0" borderId="0" xfId="0" applyAlignment="1">
      <alignment horizontal="left"/>
    </xf>
    <xf numFmtId="0" fontId="0" fillId="26" borderId="64" xfId="0" applyFill="1" applyBorder="1" applyAlignment="1" applyProtection="1">
      <alignment horizontal="center" vertical="center"/>
      <protection locked="0"/>
    </xf>
    <xf numFmtId="0" fontId="0" fillId="0" borderId="65"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5" fillId="0" borderId="13" xfId="0" applyFont="1" applyBorder="1"/>
    <xf numFmtId="0" fontId="0" fillId="0" borderId="0" xfId="0" applyAlignment="1">
      <alignment horizontal="center"/>
    </xf>
    <xf numFmtId="0" fontId="0" fillId="0" borderId="0" xfId="0" applyAlignment="1">
      <alignment wrapText="1"/>
    </xf>
    <xf numFmtId="0" fontId="0" fillId="0" borderId="59"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26" borderId="66" xfId="0" applyFill="1" applyBorder="1" applyAlignment="1" applyProtection="1">
      <alignment horizontal="center" vertical="center"/>
      <protection locked="0"/>
    </xf>
    <xf numFmtId="0" fontId="0" fillId="26" borderId="45" xfId="0" applyFill="1" applyBorder="1" applyAlignment="1" applyProtection="1">
      <alignment horizontal="center" vertical="center"/>
      <protection locked="0"/>
    </xf>
    <xf numFmtId="0" fontId="0" fillId="26" borderId="53" xfId="0" applyFill="1" applyBorder="1" applyAlignment="1" applyProtection="1">
      <alignment horizontal="center" vertical="center"/>
      <protection locked="0"/>
    </xf>
    <xf numFmtId="0" fontId="0" fillId="0" borderId="30" xfId="0" applyBorder="1" applyAlignment="1" applyProtection="1">
      <alignment horizontal="left" vertical="center"/>
      <protection locked="0"/>
    </xf>
    <xf numFmtId="0" fontId="0" fillId="0" borderId="45" xfId="0" applyBorder="1" applyAlignment="1">
      <alignment horizontal="center" vertical="center"/>
    </xf>
    <xf numFmtId="0" fontId="5" fillId="0" borderId="25" xfId="0" applyFont="1" applyBorder="1" applyAlignment="1">
      <alignment vertical="center"/>
    </xf>
    <xf numFmtId="0" fontId="0" fillId="0" borderId="57" xfId="0" applyBorder="1" applyAlignment="1">
      <alignment vertical="center"/>
    </xf>
    <xf numFmtId="0" fontId="0" fillId="0" borderId="35" xfId="0" applyBorder="1" applyAlignment="1">
      <alignment vertical="center"/>
    </xf>
    <xf numFmtId="0" fontId="0" fillId="0" borderId="35" xfId="0" applyBorder="1" applyAlignment="1">
      <alignment vertical="center" wrapText="1"/>
    </xf>
    <xf numFmtId="0" fontId="0" fillId="0" borderId="27" xfId="0" applyBorder="1" applyAlignment="1" applyProtection="1">
      <alignment horizontal="left" vertical="center" wrapText="1"/>
      <protection locked="0"/>
    </xf>
    <xf numFmtId="0" fontId="0" fillId="0" borderId="21" xfId="0" applyBorder="1" applyAlignment="1">
      <alignment vertical="center"/>
    </xf>
    <xf numFmtId="0" fontId="0" fillId="0" borderId="27" xfId="0" applyBorder="1" applyAlignment="1" applyProtection="1">
      <alignment horizontal="left" vertical="center"/>
      <protection locked="0"/>
    </xf>
    <xf numFmtId="0" fontId="0" fillId="25" borderId="63" xfId="0" applyFill="1" applyBorder="1" applyAlignment="1" applyProtection="1">
      <alignment vertical="center"/>
      <protection locked="0"/>
    </xf>
    <xf numFmtId="0" fontId="0" fillId="0" borderId="0" xfId="0" applyAlignment="1">
      <alignment horizontal="right"/>
    </xf>
    <xf numFmtId="0" fontId="0" fillId="25" borderId="60" xfId="0" applyFill="1" applyBorder="1" applyAlignment="1">
      <alignment horizontal="left" vertical="center"/>
    </xf>
    <xf numFmtId="0" fontId="35" fillId="0" borderId="0" xfId="0" applyFont="1"/>
    <xf numFmtId="0" fontId="0" fillId="0" borderId="0" xfId="0" applyAlignment="1">
      <alignment horizontal="center" vertical="center"/>
    </xf>
    <xf numFmtId="0" fontId="0" fillId="0" borderId="57" xfId="0" applyBorder="1" applyAlignment="1">
      <alignment horizontal="center" vertical="center"/>
    </xf>
    <xf numFmtId="0" fontId="0" fillId="25" borderId="61" xfId="0" applyFill="1" applyBorder="1" applyAlignment="1">
      <alignment vertical="center"/>
    </xf>
    <xf numFmtId="0" fontId="0" fillId="0" borderId="12" xfId="0" applyBorder="1" applyAlignment="1">
      <alignment horizontal="left"/>
    </xf>
    <xf numFmtId="0" fontId="0" fillId="0" borderId="13" xfId="0" applyBorder="1" applyAlignment="1">
      <alignment horizontal="left"/>
    </xf>
    <xf numFmtId="0" fontId="9" fillId="0" borderId="0" xfId="0" applyFont="1" applyAlignment="1">
      <alignment horizontal="left"/>
    </xf>
    <xf numFmtId="0" fontId="0" fillId="0" borderId="66" xfId="0" applyBorder="1" applyAlignment="1">
      <alignment horizontal="center" vertical="center" textRotation="255" shrinkToFit="1"/>
    </xf>
    <xf numFmtId="0" fontId="0" fillId="0" borderId="66"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0" fillId="0" borderId="10" xfId="0" applyBorder="1"/>
    <xf numFmtId="0" fontId="0" fillId="0" borderId="11" xfId="0" applyBorder="1"/>
    <xf numFmtId="0" fontId="0" fillId="0" borderId="13" xfId="0" applyBorder="1"/>
    <xf numFmtId="0" fontId="0" fillId="0" borderId="28" xfId="0" applyBorder="1"/>
    <xf numFmtId="0" fontId="0" fillId="25" borderId="60" xfId="0" applyFill="1" applyBorder="1" applyAlignment="1">
      <alignment vertical="center"/>
    </xf>
    <xf numFmtId="0" fontId="37" fillId="0" borderId="0" xfId="0" applyFont="1" applyAlignment="1">
      <alignment vertical="center"/>
    </xf>
    <xf numFmtId="0" fontId="6" fillId="0" borderId="0" xfId="0" applyFont="1" applyAlignment="1">
      <alignment vertical="center"/>
    </xf>
    <xf numFmtId="0" fontId="0" fillId="0" borderId="41" xfId="0" applyBorder="1" applyAlignment="1">
      <alignment horizontal="center" vertical="center"/>
    </xf>
    <xf numFmtId="0" fontId="0" fillId="26" borderId="66" xfId="0" applyFill="1" applyBorder="1" applyAlignment="1" applyProtection="1">
      <alignment horizontal="center" vertical="center" shrinkToFit="1"/>
      <protection locked="0"/>
    </xf>
    <xf numFmtId="0" fontId="0" fillId="26" borderId="53" xfId="0" applyFill="1" applyBorder="1" applyAlignment="1" applyProtection="1">
      <alignment horizontal="center" vertical="center" shrinkToFit="1"/>
      <protection locked="0"/>
    </xf>
    <xf numFmtId="0" fontId="0" fillId="26" borderId="49" xfId="0" applyFill="1" applyBorder="1" applyAlignment="1" applyProtection="1">
      <alignment horizontal="center" vertical="center" shrinkToFit="1"/>
      <protection locked="0"/>
    </xf>
    <xf numFmtId="0" fontId="0" fillId="26" borderId="45" xfId="0" applyFill="1" applyBorder="1" applyAlignment="1" applyProtection="1">
      <alignment horizontal="center" vertical="center" shrinkToFit="1"/>
      <protection locked="0"/>
    </xf>
    <xf numFmtId="0" fontId="0" fillId="26" borderId="64" xfId="0" applyFill="1" applyBorder="1" applyAlignment="1" applyProtection="1">
      <alignment horizontal="center" vertical="center" shrinkToFit="1"/>
      <protection locked="0"/>
    </xf>
    <xf numFmtId="0" fontId="12" fillId="27" borderId="0" xfId="43" applyFont="1" applyFill="1" applyAlignment="1">
      <alignment vertical="center"/>
    </xf>
    <xf numFmtId="0" fontId="12" fillId="27" borderId="0" xfId="43" applyFont="1" applyFill="1" applyBorder="1" applyAlignment="1">
      <alignment vertical="center"/>
    </xf>
    <xf numFmtId="0" fontId="5" fillId="27" borderId="0" xfId="43" applyFont="1" applyFill="1" applyAlignment="1">
      <alignment vertical="center"/>
    </xf>
    <xf numFmtId="0" fontId="12" fillId="27" borderId="0" xfId="42" applyFont="1" applyFill="1"/>
    <xf numFmtId="0" fontId="36" fillId="27" borderId="0" xfId="48" applyFont="1" applyFill="1" applyAlignment="1">
      <alignment horizontal="left" vertical="center"/>
    </xf>
    <xf numFmtId="0" fontId="46" fillId="27" borderId="0" xfId="49" applyFont="1" applyFill="1" applyAlignment="1">
      <alignment horizontal="center" vertical="center"/>
    </xf>
    <xf numFmtId="0" fontId="49" fillId="27" borderId="0" xfId="49" applyFont="1" applyFill="1" applyAlignment="1">
      <alignment horizontal="left" vertical="center"/>
    </xf>
    <xf numFmtId="0" fontId="50" fillId="27" borderId="0" xfId="49" applyFont="1" applyFill="1" applyAlignment="1">
      <alignment horizontal="center" vertical="center"/>
    </xf>
    <xf numFmtId="0" fontId="50" fillId="27" borderId="0" xfId="49" applyFont="1" applyFill="1">
      <alignment vertical="center"/>
    </xf>
    <xf numFmtId="0" fontId="50" fillId="27" borderId="0" xfId="49" applyFont="1" applyFill="1" applyAlignment="1">
      <alignment horizontal="left" vertical="center"/>
    </xf>
    <xf numFmtId="0" fontId="51" fillId="27" borderId="0" xfId="49" applyFont="1" applyFill="1">
      <alignment vertical="center"/>
    </xf>
    <xf numFmtId="0" fontId="51" fillId="27" borderId="0" xfId="49" applyFont="1" applyFill="1" applyAlignment="1">
      <alignment horizontal="left" vertical="center"/>
    </xf>
    <xf numFmtId="0" fontId="50" fillId="27" borderId="0" xfId="49" applyFont="1" applyFill="1" applyAlignment="1" applyProtection="1">
      <alignment horizontal="center" vertical="center"/>
      <protection locked="0"/>
    </xf>
    <xf numFmtId="0" fontId="50" fillId="30" borderId="16" xfId="49" applyFont="1" applyFill="1" applyBorder="1" applyAlignment="1" applyProtection="1">
      <alignment horizontal="center" vertical="center"/>
      <protection locked="0"/>
    </xf>
    <xf numFmtId="0" fontId="50" fillId="30" borderId="0" xfId="49" applyFont="1" applyFill="1" applyAlignment="1" applyProtection="1">
      <alignment horizontal="center" vertical="center"/>
      <protection locked="0"/>
    </xf>
    <xf numFmtId="20" fontId="50" fillId="30" borderId="16" xfId="49" applyNumberFormat="1" applyFont="1" applyFill="1" applyBorder="1" applyAlignment="1" applyProtection="1">
      <alignment horizontal="center" vertical="center"/>
      <protection locked="0"/>
    </xf>
    <xf numFmtId="0" fontId="50" fillId="27" borderId="0" xfId="49" applyFont="1" applyFill="1" applyAlignment="1" applyProtection="1">
      <alignment horizontal="right" vertical="center"/>
      <protection locked="0"/>
    </xf>
    <xf numFmtId="0" fontId="50" fillId="27" borderId="0" xfId="49" applyFont="1" applyFill="1" applyProtection="1">
      <alignment vertical="center"/>
      <protection locked="0"/>
    </xf>
    <xf numFmtId="0" fontId="50" fillId="27" borderId="16" xfId="49" applyFont="1" applyFill="1" applyBorder="1" applyAlignment="1">
      <alignment horizontal="center" vertical="center"/>
    </xf>
    <xf numFmtId="0" fontId="50" fillId="30" borderId="16" xfId="49" applyFont="1" applyFill="1" applyBorder="1" applyAlignment="1" applyProtection="1">
      <alignment horizontal="left" vertical="center"/>
      <protection locked="0"/>
    </xf>
    <xf numFmtId="20" fontId="50" fillId="27" borderId="16" xfId="49" applyNumberFormat="1" applyFont="1" applyFill="1" applyBorder="1" applyAlignment="1" applyProtection="1">
      <alignment horizontal="center" vertical="center"/>
      <protection locked="0"/>
    </xf>
    <xf numFmtId="0" fontId="52" fillId="30" borderId="52" xfId="49" applyFont="1" applyFill="1" applyBorder="1" applyAlignment="1" applyProtection="1">
      <alignment horizontal="center" vertical="center"/>
      <protection locked="0"/>
    </xf>
    <xf numFmtId="0" fontId="52" fillId="30" borderId="71" xfId="49" applyFont="1" applyFill="1" applyBorder="1" applyAlignment="1" applyProtection="1">
      <alignment horizontal="center" vertical="center"/>
      <protection locked="0"/>
    </xf>
    <xf numFmtId="0" fontId="52" fillId="30" borderId="54" xfId="49" applyFont="1" applyFill="1" applyBorder="1" applyAlignment="1" applyProtection="1">
      <alignment horizontal="center" vertical="center"/>
      <protection locked="0"/>
    </xf>
    <xf numFmtId="0" fontId="3" fillId="27" borderId="0" xfId="49" applyFill="1">
      <alignment vertical="center"/>
    </xf>
    <xf numFmtId="0" fontId="46" fillId="27" borderId="0" xfId="49" applyFont="1" applyFill="1" applyAlignment="1">
      <alignment horizontal="left" vertical="center"/>
    </xf>
    <xf numFmtId="0" fontId="53" fillId="27" borderId="0" xfId="49" applyFont="1" applyFill="1" applyAlignment="1">
      <alignment horizontal="left" vertical="center"/>
    </xf>
    <xf numFmtId="0" fontId="46" fillId="27" borderId="0" xfId="49" applyFont="1" applyFill="1">
      <alignment vertical="center"/>
    </xf>
    <xf numFmtId="0" fontId="46" fillId="30" borderId="16" xfId="49" applyFont="1" applyFill="1" applyBorder="1" applyAlignment="1">
      <alignment horizontal="left" vertical="center"/>
    </xf>
    <xf numFmtId="0" fontId="46" fillId="26" borderId="16" xfId="49" applyFont="1" applyFill="1" applyBorder="1" applyAlignment="1">
      <alignment horizontal="left" vertical="center"/>
    </xf>
    <xf numFmtId="0" fontId="54" fillId="27" borderId="0" xfId="49" applyFont="1" applyFill="1" applyAlignment="1">
      <alignment horizontal="left" vertical="center"/>
    </xf>
    <xf numFmtId="0" fontId="46" fillId="27" borderId="16" xfId="49" applyFont="1" applyFill="1" applyBorder="1" applyAlignment="1">
      <alignment horizontal="center" vertical="center"/>
    </xf>
    <xf numFmtId="0" fontId="46" fillId="27" borderId="16" xfId="49" applyFont="1" applyFill="1" applyBorder="1" applyAlignment="1">
      <alignment horizontal="left" vertical="center"/>
    </xf>
    <xf numFmtId="0" fontId="55" fillId="27" borderId="0" xfId="49" applyFont="1" applyFill="1">
      <alignment vertical="center"/>
    </xf>
    <xf numFmtId="0" fontId="55" fillId="27" borderId="0" xfId="49" applyFont="1" applyFill="1" applyAlignment="1">
      <alignment horizontal="left" vertical="center"/>
    </xf>
    <xf numFmtId="0" fontId="57" fillId="27" borderId="0" xfId="49" applyFont="1" applyFill="1">
      <alignment vertical="center"/>
    </xf>
    <xf numFmtId="0" fontId="55" fillId="27" borderId="0" xfId="49" applyFont="1" applyFill="1" applyAlignment="1">
      <alignment vertical="center" shrinkToFit="1"/>
    </xf>
    <xf numFmtId="0" fontId="46" fillId="27" borderId="0" xfId="49" applyFont="1" applyFill="1" applyAlignment="1">
      <alignment vertical="center" wrapText="1"/>
    </xf>
    <xf numFmtId="0" fontId="58" fillId="27" borderId="0" xfId="49" applyFont="1" applyFill="1" applyAlignment="1">
      <alignment horizontal="left" vertical="center"/>
    </xf>
    <xf numFmtId="0" fontId="58" fillId="0" borderId="0" xfId="49" applyFont="1" applyAlignment="1">
      <alignment horizontal="left" vertical="center"/>
    </xf>
    <xf numFmtId="0" fontId="46" fillId="27" borderId="16" xfId="49" applyFont="1" applyFill="1" applyBorder="1" applyAlignment="1">
      <alignment horizontal="right" vertical="center"/>
    </xf>
    <xf numFmtId="0" fontId="46" fillId="27" borderId="16" xfId="49" applyFont="1" applyFill="1" applyBorder="1" applyAlignment="1">
      <alignment vertical="center" shrinkToFit="1"/>
    </xf>
    <xf numFmtId="0" fontId="3" fillId="27" borderId="63" xfId="49" applyFill="1" applyBorder="1" applyAlignment="1">
      <alignment horizontal="center" vertical="center"/>
    </xf>
    <xf numFmtId="0" fontId="60" fillId="27" borderId="167" xfId="49" applyFont="1" applyFill="1" applyBorder="1" applyAlignment="1">
      <alignment horizontal="center" vertical="center"/>
    </xf>
    <xf numFmtId="0" fontId="60" fillId="27" borderId="168" xfId="49" applyFont="1" applyFill="1" applyBorder="1" applyAlignment="1">
      <alignment horizontal="center" vertical="center"/>
    </xf>
    <xf numFmtId="0" fontId="61" fillId="27" borderId="168" xfId="49" applyFont="1" applyFill="1" applyBorder="1" applyAlignment="1">
      <alignment horizontal="center" vertical="center"/>
    </xf>
    <xf numFmtId="0" fontId="62" fillId="27" borderId="169" xfId="49" applyFont="1" applyFill="1" applyBorder="1" applyAlignment="1">
      <alignment horizontal="center" vertical="center"/>
    </xf>
    <xf numFmtId="0" fontId="62" fillId="27" borderId="23" xfId="49" applyFont="1" applyFill="1" applyBorder="1" applyAlignment="1">
      <alignment vertical="center" shrinkToFit="1"/>
    </xf>
    <xf numFmtId="0" fontId="62" fillId="27" borderId="74" xfId="49" applyFont="1" applyFill="1" applyBorder="1" applyAlignment="1">
      <alignment vertical="center" shrinkToFit="1"/>
    </xf>
    <xf numFmtId="0" fontId="62" fillId="27" borderId="74" xfId="49" applyFont="1" applyFill="1" applyBorder="1">
      <alignment vertical="center"/>
    </xf>
    <xf numFmtId="0" fontId="62" fillId="27" borderId="16" xfId="49" applyFont="1" applyFill="1" applyBorder="1" applyAlignment="1">
      <alignment vertical="center" shrinkToFit="1"/>
    </xf>
    <xf numFmtId="0" fontId="62" fillId="27" borderId="75" xfId="49" applyFont="1" applyFill="1" applyBorder="1">
      <alignment vertical="center"/>
    </xf>
    <xf numFmtId="0" fontId="62" fillId="27" borderId="16" xfId="49" applyFont="1" applyFill="1" applyBorder="1">
      <alignment vertical="center"/>
    </xf>
    <xf numFmtId="0" fontId="62" fillId="27" borderId="44" xfId="49" applyFont="1" applyFill="1" applyBorder="1">
      <alignment vertical="center"/>
    </xf>
    <xf numFmtId="0" fontId="61" fillId="27" borderId="46" xfId="49" applyFont="1" applyFill="1" applyBorder="1">
      <alignment vertical="center"/>
    </xf>
    <xf numFmtId="0" fontId="62" fillId="27" borderId="47" xfId="49" applyFont="1" applyFill="1" applyBorder="1" applyAlignment="1">
      <alignment vertical="center" shrinkToFit="1"/>
    </xf>
    <xf numFmtId="0" fontId="62" fillId="27" borderId="47" xfId="49" applyFont="1" applyFill="1" applyBorder="1">
      <alignment vertical="center"/>
    </xf>
    <xf numFmtId="0" fontId="62" fillId="27" borderId="48" xfId="49" applyFont="1" applyFill="1" applyBorder="1">
      <alignment vertical="center"/>
    </xf>
    <xf numFmtId="0" fontId="63" fillId="27" borderId="0" xfId="48" applyFont="1" applyFill="1" applyAlignment="1">
      <alignment horizontal="left" vertical="top"/>
    </xf>
    <xf numFmtId="0" fontId="64" fillId="27" borderId="0" xfId="48" applyFont="1" applyFill="1" applyAlignment="1">
      <alignment horizontal="center" vertical="center"/>
    </xf>
    <xf numFmtId="0" fontId="42" fillId="27" borderId="0" xfId="48" applyFont="1" applyFill="1" applyAlignment="1">
      <alignment vertical="center"/>
    </xf>
    <xf numFmtId="0" fontId="42" fillId="27" borderId="0" xfId="48" applyFont="1" applyFill="1" applyAlignment="1">
      <alignment horizontal="right" vertical="center"/>
    </xf>
    <xf numFmtId="0" fontId="42" fillId="27" borderId="0" xfId="48" applyFont="1" applyFill="1" applyAlignment="1">
      <alignment horizontal="left" vertical="center"/>
    </xf>
    <xf numFmtId="0" fontId="65" fillId="27" borderId="0" xfId="48" applyFont="1" applyFill="1"/>
    <xf numFmtId="0" fontId="63" fillId="27" borderId="0" xfId="48" applyFont="1" applyFill="1" applyAlignment="1">
      <alignment horizontal="left"/>
    </xf>
    <xf numFmtId="0" fontId="41" fillId="27" borderId="0" xfId="48" applyFont="1" applyFill="1" applyAlignment="1">
      <alignment horizontal="right" vertical="top"/>
    </xf>
    <xf numFmtId="0" fontId="63" fillId="27" borderId="18" xfId="48" applyFont="1" applyFill="1" applyBorder="1"/>
    <xf numFmtId="0" fontId="36" fillId="27" borderId="0" xfId="48" applyFont="1" applyFill="1" applyAlignment="1">
      <alignment vertical="top"/>
    </xf>
    <xf numFmtId="0" fontId="36" fillId="27" borderId="0" xfId="48" applyFont="1" applyFill="1" applyAlignment="1">
      <alignment vertical="top" wrapText="1"/>
    </xf>
    <xf numFmtId="0" fontId="58" fillId="27" borderId="0" xfId="48" applyFont="1" applyFill="1" applyAlignment="1">
      <alignment horizontal="left" vertical="top"/>
    </xf>
    <xf numFmtId="0" fontId="63" fillId="27" borderId="16" xfId="48" applyFont="1" applyFill="1" applyBorder="1" applyAlignment="1">
      <alignment horizontal="center" vertical="center"/>
    </xf>
    <xf numFmtId="0" fontId="67" fillId="0" borderId="0" xfId="51"/>
    <xf numFmtId="0" fontId="69" fillId="0" borderId="0" xfId="51" applyFont="1" applyAlignment="1">
      <alignment wrapText="1"/>
    </xf>
    <xf numFmtId="0" fontId="67" fillId="0" borderId="0" xfId="51" applyAlignment="1">
      <alignment wrapText="1"/>
    </xf>
    <xf numFmtId="0" fontId="69" fillId="0" borderId="14" xfId="51" applyFont="1" applyBorder="1" applyAlignment="1">
      <alignment vertical="top"/>
    </xf>
    <xf numFmtId="0" fontId="70" fillId="0" borderId="17" xfId="51" applyFont="1" applyBorder="1" applyAlignment="1">
      <alignment vertical="top" wrapText="1"/>
    </xf>
    <xf numFmtId="0" fontId="70" fillId="0" borderId="20" xfId="51" applyFont="1" applyBorder="1" applyAlignment="1">
      <alignment vertical="top"/>
    </xf>
    <xf numFmtId="0" fontId="69" fillId="0" borderId="31" xfId="51" applyFont="1" applyBorder="1" applyAlignment="1">
      <alignment vertical="top" wrapText="1"/>
    </xf>
    <xf numFmtId="0" fontId="70" fillId="0" borderId="31" xfId="51" applyFont="1" applyBorder="1" applyAlignment="1">
      <alignment vertical="top" wrapText="1"/>
    </xf>
    <xf numFmtId="0" fontId="70" fillId="0" borderId="15" xfId="51" applyFont="1" applyBorder="1" applyAlignment="1">
      <alignment vertical="top"/>
    </xf>
    <xf numFmtId="0" fontId="69" fillId="0" borderId="19" xfId="51" applyFont="1" applyBorder="1" applyAlignment="1">
      <alignment vertical="top" wrapText="1"/>
    </xf>
    <xf numFmtId="0" fontId="69" fillId="0" borderId="0" xfId="51" applyFont="1"/>
    <xf numFmtId="0" fontId="9" fillId="27" borderId="0" xfId="52" applyFont="1" applyFill="1">
      <alignment vertical="center"/>
    </xf>
    <xf numFmtId="0" fontId="9" fillId="0" borderId="0" xfId="52" applyFont="1">
      <alignment vertical="center"/>
    </xf>
    <xf numFmtId="0" fontId="9" fillId="27" borderId="76" xfId="52" applyFont="1" applyFill="1" applyBorder="1" applyAlignment="1">
      <alignment horizontal="center" vertical="center"/>
    </xf>
    <xf numFmtId="0" fontId="9" fillId="27" borderId="79" xfId="52" applyFont="1" applyFill="1" applyBorder="1" applyAlignment="1">
      <alignment horizontal="center" vertical="center"/>
    </xf>
    <xf numFmtId="0" fontId="10" fillId="27" borderId="170" xfId="52" applyFont="1" applyFill="1" applyBorder="1" applyAlignment="1">
      <alignment horizontal="left" vertical="center"/>
    </xf>
    <xf numFmtId="0" fontId="34" fillId="27" borderId="171" xfId="52" applyFont="1" applyFill="1" applyBorder="1" applyAlignment="1">
      <alignment horizontal="left" vertical="center"/>
    </xf>
    <xf numFmtId="0" fontId="42" fillId="27" borderId="0" xfId="48" applyFont="1" applyFill="1" applyAlignment="1">
      <alignment horizontal="center" vertical="center"/>
    </xf>
    <xf numFmtId="0" fontId="42" fillId="27" borderId="0" xfId="48" applyFont="1" applyFill="1" applyAlignment="1">
      <alignment horizontal="center" vertical="top"/>
    </xf>
    <xf numFmtId="0" fontId="71" fillId="27" borderId="0" xfId="43" applyFont="1" applyFill="1" applyAlignment="1">
      <alignment vertical="center"/>
    </xf>
    <xf numFmtId="0" fontId="72" fillId="27" borderId="0" xfId="43" applyFont="1" applyFill="1" applyAlignment="1">
      <alignment vertical="center"/>
    </xf>
    <xf numFmtId="0" fontId="71" fillId="27" borderId="0" xfId="43" applyFont="1" applyFill="1" applyBorder="1" applyAlignment="1">
      <alignment vertical="center"/>
    </xf>
    <xf numFmtId="0" fontId="71" fillId="27" borderId="0" xfId="46" applyFont="1" applyFill="1" applyAlignment="1">
      <alignment vertical="center"/>
    </xf>
    <xf numFmtId="0" fontId="73" fillId="27" borderId="0" xfId="43" applyFont="1" applyFill="1" applyAlignment="1">
      <alignment vertical="center"/>
    </xf>
    <xf numFmtId="0" fontId="71" fillId="27" borderId="0" xfId="43" applyFont="1" applyFill="1" applyAlignment="1">
      <alignment vertical="top"/>
    </xf>
    <xf numFmtId="49" fontId="71" fillId="0" borderId="19" xfId="46" applyNumberFormat="1" applyFont="1" applyBorder="1" applyAlignment="1">
      <alignment vertical="center"/>
    </xf>
    <xf numFmtId="49" fontId="73" fillId="0" borderId="173" xfId="46" applyNumberFormat="1" applyFont="1" applyBorder="1" applyAlignment="1">
      <alignment horizontal="center" vertical="center"/>
    </xf>
    <xf numFmtId="49" fontId="73" fillId="0" borderId="174" xfId="46" applyNumberFormat="1" applyFont="1" applyBorder="1" applyAlignment="1">
      <alignment horizontal="center" vertical="center"/>
    </xf>
    <xf numFmtId="0" fontId="73" fillId="27" borderId="174" xfId="43" applyFont="1" applyFill="1" applyBorder="1" applyAlignment="1">
      <alignment vertical="center"/>
    </xf>
    <xf numFmtId="0" fontId="73" fillId="27" borderId="175" xfId="43" applyFont="1" applyFill="1" applyBorder="1" applyAlignment="1">
      <alignment vertical="center"/>
    </xf>
    <xf numFmtId="0" fontId="71" fillId="27" borderId="21" xfId="46" applyFont="1" applyFill="1" applyBorder="1" applyAlignment="1">
      <alignment horizontal="center" vertical="center" wrapText="1"/>
    </xf>
    <xf numFmtId="0" fontId="71" fillId="27" borderId="21" xfId="46" applyFont="1" applyFill="1" applyBorder="1" applyAlignment="1">
      <alignment vertical="center" wrapText="1"/>
    </xf>
    <xf numFmtId="0" fontId="71" fillId="27" borderId="0" xfId="46" applyFont="1" applyFill="1" applyAlignment="1">
      <alignment horizontal="center" vertical="center" wrapText="1"/>
    </xf>
    <xf numFmtId="0" fontId="71" fillId="27" borderId="15" xfId="43" applyFont="1" applyFill="1" applyBorder="1" applyAlignment="1">
      <alignment vertical="center"/>
    </xf>
    <xf numFmtId="0" fontId="71" fillId="27" borderId="18" xfId="43" applyFont="1" applyFill="1" applyBorder="1" applyAlignment="1">
      <alignment vertical="center"/>
    </xf>
    <xf numFmtId="0" fontId="71" fillId="27" borderId="19" xfId="43" applyFont="1" applyFill="1" applyBorder="1" applyAlignment="1">
      <alignment vertical="center"/>
    </xf>
    <xf numFmtId="49" fontId="74" fillId="27" borderId="25" xfId="43" applyNumberFormat="1" applyFont="1" applyFill="1" applyBorder="1" applyAlignment="1">
      <alignment vertical="center"/>
    </xf>
    <xf numFmtId="49" fontId="71" fillId="27" borderId="25" xfId="43" applyNumberFormat="1" applyFont="1" applyFill="1" applyBorder="1" applyAlignment="1">
      <alignment vertical="center"/>
    </xf>
    <xf numFmtId="0" fontId="74" fillId="27" borderId="21" xfId="43" applyFont="1" applyFill="1" applyBorder="1" applyAlignment="1">
      <alignment vertical="center" wrapText="1"/>
    </xf>
    <xf numFmtId="0" fontId="74" fillId="27" borderId="25" xfId="43" applyFont="1" applyFill="1" applyBorder="1" applyAlignment="1">
      <alignment vertical="center" wrapText="1"/>
    </xf>
    <xf numFmtId="0" fontId="74" fillId="27" borderId="26" xfId="43" applyFont="1" applyFill="1" applyBorder="1" applyAlignment="1">
      <alignment vertical="center" wrapText="1"/>
    </xf>
    <xf numFmtId="0" fontId="74" fillId="27" borderId="31" xfId="43" applyFont="1" applyFill="1" applyBorder="1" applyAlignment="1">
      <alignment vertical="center" wrapText="1"/>
    </xf>
    <xf numFmtId="0" fontId="74" fillId="27" borderId="19" xfId="43" applyFont="1" applyFill="1" applyBorder="1" applyAlignment="1">
      <alignment vertical="center" wrapText="1"/>
    </xf>
    <xf numFmtId="0" fontId="71" fillId="27" borderId="29" xfId="43" applyFont="1" applyFill="1" applyBorder="1" applyAlignment="1">
      <alignment vertical="center"/>
    </xf>
    <xf numFmtId="0" fontId="71" fillId="27" borderId="25" xfId="43" applyFont="1" applyFill="1" applyBorder="1" applyAlignment="1">
      <alignment vertical="center"/>
    </xf>
    <xf numFmtId="0" fontId="71" fillId="27" borderId="26" xfId="43" applyFont="1" applyFill="1" applyBorder="1" applyAlignment="1">
      <alignment vertical="center"/>
    </xf>
    <xf numFmtId="0" fontId="76" fillId="27" borderId="29" xfId="43" applyFont="1" applyFill="1" applyBorder="1" applyAlignment="1">
      <alignment vertical="center"/>
    </xf>
    <xf numFmtId="0" fontId="75" fillId="27" borderId="25" xfId="43" applyFont="1" applyFill="1" applyBorder="1" applyAlignment="1">
      <alignment vertical="center"/>
    </xf>
    <xf numFmtId="0" fontId="75" fillId="27" borderId="26" xfId="43" applyFont="1" applyFill="1" applyBorder="1" applyAlignment="1">
      <alignment vertical="center"/>
    </xf>
    <xf numFmtId="0" fontId="76" fillId="27" borderId="16" xfId="43" applyFont="1" applyFill="1" applyBorder="1" applyAlignment="1">
      <alignment vertical="center"/>
    </xf>
    <xf numFmtId="0" fontId="75" fillId="27" borderId="18" xfId="43" applyFont="1" applyFill="1" applyBorder="1" applyAlignment="1">
      <alignment vertical="center"/>
    </xf>
    <xf numFmtId="0" fontId="75" fillId="27" borderId="19" xfId="43" applyFont="1" applyFill="1" applyBorder="1" applyAlignment="1">
      <alignment vertical="center"/>
    </xf>
    <xf numFmtId="0" fontId="71" fillId="27" borderId="18" xfId="42" applyFont="1" applyFill="1" applyBorder="1" applyAlignment="1">
      <alignment vertical="center"/>
    </xf>
    <xf numFmtId="0" fontId="71" fillId="27" borderId="19" xfId="42" applyFont="1" applyFill="1" applyBorder="1" applyAlignment="1">
      <alignment vertical="center"/>
    </xf>
    <xf numFmtId="0" fontId="71" fillId="27" borderId="67" xfId="43" applyFont="1" applyFill="1" applyBorder="1" applyAlignment="1">
      <alignment horizontal="center" vertical="center"/>
    </xf>
    <xf numFmtId="0" fontId="71" fillId="27" borderId="68" xfId="43" applyFont="1" applyFill="1" applyBorder="1" applyAlignment="1">
      <alignment horizontal="center" vertical="center"/>
    </xf>
    <xf numFmtId="0" fontId="71" fillId="27" borderId="69" xfId="43" applyFont="1" applyFill="1" applyBorder="1" applyAlignment="1">
      <alignment horizontal="center" vertical="center"/>
    </xf>
    <xf numFmtId="0" fontId="71" fillId="27" borderId="70" xfId="43" applyFont="1" applyFill="1" applyBorder="1" applyAlignment="1">
      <alignment horizontal="center" vertical="center"/>
    </xf>
    <xf numFmtId="0" fontId="73" fillId="27" borderId="18" xfId="43" applyFont="1" applyFill="1" applyBorder="1" applyAlignment="1">
      <alignment vertical="center"/>
    </xf>
    <xf numFmtId="0" fontId="76" fillId="27" borderId="18" xfId="43" applyFont="1" applyFill="1" applyBorder="1" applyAlignment="1">
      <alignment vertical="center"/>
    </xf>
    <xf numFmtId="0" fontId="73" fillId="27" borderId="19" xfId="43" applyFont="1" applyFill="1" applyBorder="1" applyAlignment="1">
      <alignment vertical="center"/>
    </xf>
    <xf numFmtId="0" fontId="73" fillId="27" borderId="25" xfId="43" applyFont="1" applyFill="1" applyBorder="1" applyAlignment="1">
      <alignment vertical="center"/>
    </xf>
    <xf numFmtId="0" fontId="76" fillId="27" borderId="25" xfId="43" applyFont="1" applyFill="1" applyBorder="1" applyAlignment="1">
      <alignment vertical="center"/>
    </xf>
    <xf numFmtId="0" fontId="73" fillId="27" borderId="26" xfId="43" applyFont="1" applyFill="1" applyBorder="1" applyAlignment="1">
      <alignment vertical="center"/>
    </xf>
    <xf numFmtId="0" fontId="77" fillId="27" borderId="21" xfId="42" applyFont="1" applyFill="1" applyBorder="1" applyAlignment="1">
      <alignment horizontal="left" vertical="center" shrinkToFit="1"/>
    </xf>
    <xf numFmtId="0" fontId="73" fillId="27" borderId="0" xfId="43" applyFont="1" applyFill="1" applyBorder="1" applyAlignment="1">
      <alignment vertical="center"/>
    </xf>
    <xf numFmtId="0" fontId="73" fillId="27" borderId="0" xfId="46" applyFont="1" applyFill="1" applyAlignment="1">
      <alignment vertical="center"/>
    </xf>
    <xf numFmtId="0" fontId="73" fillId="27" borderId="0" xfId="46" applyFont="1" applyFill="1" applyAlignment="1">
      <alignment horizontal="center" vertical="center"/>
    </xf>
    <xf numFmtId="0" fontId="73" fillId="27" borderId="0" xfId="43" applyFont="1" applyFill="1" applyBorder="1" applyAlignment="1">
      <alignment horizontal="center" vertical="center"/>
    </xf>
    <xf numFmtId="0" fontId="73" fillId="27" borderId="0" xfId="41" applyFont="1" applyFill="1" applyAlignment="1">
      <alignment vertical="center"/>
    </xf>
    <xf numFmtId="0" fontId="73" fillId="27" borderId="0" xfId="43" applyFont="1" applyFill="1" applyBorder="1" applyAlignment="1">
      <alignment horizontal="centerContinuous" vertical="center"/>
    </xf>
    <xf numFmtId="0" fontId="73" fillId="27" borderId="0" xfId="42" applyFont="1" applyFill="1" applyBorder="1" applyAlignment="1">
      <alignment horizontal="center" vertical="center" textRotation="255"/>
    </xf>
    <xf numFmtId="0" fontId="73" fillId="27" borderId="0" xfId="42" applyFont="1" applyFill="1" applyBorder="1" applyAlignment="1">
      <alignment vertical="center"/>
    </xf>
    <xf numFmtId="0" fontId="73" fillId="27" borderId="0" xfId="43" applyFont="1" applyFill="1" applyBorder="1" applyAlignment="1">
      <alignment horizontal="distributed" vertical="center"/>
    </xf>
    <xf numFmtId="0" fontId="73" fillId="27" borderId="0" xfId="43" applyFont="1" applyFill="1" applyBorder="1" applyAlignment="1">
      <alignment horizontal="center" vertical="center" wrapText="1"/>
    </xf>
    <xf numFmtId="0" fontId="74" fillId="27" borderId="0" xfId="43" applyFont="1" applyFill="1" applyBorder="1" applyAlignment="1">
      <alignment vertical="center"/>
    </xf>
    <xf numFmtId="20" fontId="12" fillId="27" borderId="0" xfId="43" applyNumberFormat="1" applyFont="1" applyFill="1" applyBorder="1" applyAlignment="1">
      <alignment vertical="center"/>
    </xf>
    <xf numFmtId="0" fontId="71" fillId="27" borderId="0" xfId="46" applyFont="1" applyFill="1" applyAlignment="1">
      <alignment vertical="center" wrapText="1"/>
    </xf>
    <xf numFmtId="0" fontId="73" fillId="27" borderId="0" xfId="43" applyFont="1" applyFill="1" applyAlignment="1">
      <alignment horizontal="right" vertical="center"/>
    </xf>
    <xf numFmtId="0" fontId="80" fillId="27" borderId="176" xfId="56" applyFont="1" applyFill="1" applyBorder="1" applyAlignment="1">
      <alignment horizontal="left" vertical="center" wrapText="1"/>
    </xf>
    <xf numFmtId="0" fontId="80" fillId="27" borderId="93" xfId="56" applyFont="1" applyFill="1" applyBorder="1" applyAlignment="1">
      <alignment horizontal="left" vertical="center" wrapText="1"/>
    </xf>
    <xf numFmtId="0" fontId="80" fillId="27" borderId="104" xfId="56" applyFont="1" applyFill="1" applyBorder="1" applyAlignment="1">
      <alignment horizontal="left" vertical="center" wrapText="1"/>
    </xf>
    <xf numFmtId="0" fontId="80" fillId="27" borderId="89" xfId="56" applyFont="1" applyFill="1" applyBorder="1" applyAlignment="1">
      <alignment vertical="center" wrapText="1"/>
    </xf>
    <xf numFmtId="0" fontId="80" fillId="27" borderId="97" xfId="56" applyFont="1" applyFill="1" applyBorder="1" applyAlignment="1">
      <alignment vertical="center"/>
    </xf>
    <xf numFmtId="0" fontId="80" fillId="27" borderId="85" xfId="56" applyFont="1" applyFill="1" applyBorder="1" applyAlignment="1">
      <alignment vertical="center" wrapText="1"/>
    </xf>
    <xf numFmtId="0" fontId="80" fillId="27" borderId="98" xfId="56" applyFont="1" applyFill="1" applyBorder="1" applyAlignment="1">
      <alignment vertical="center" wrapText="1"/>
    </xf>
    <xf numFmtId="0" fontId="80" fillId="27" borderId="97" xfId="56" applyFont="1" applyFill="1" applyBorder="1" applyAlignment="1">
      <alignment horizontal="left" vertical="center"/>
    </xf>
    <xf numFmtId="0" fontId="80" fillId="27" borderId="85" xfId="56" applyFont="1" applyFill="1" applyBorder="1" applyAlignment="1">
      <alignment horizontal="left" vertical="center" wrapText="1"/>
    </xf>
    <xf numFmtId="0" fontId="80" fillId="27" borderId="98" xfId="56" applyFont="1" applyFill="1" applyBorder="1" applyAlignment="1">
      <alignment horizontal="left" vertical="center" wrapText="1"/>
    </xf>
    <xf numFmtId="0" fontId="80" fillId="27" borderId="0" xfId="56" applyFont="1" applyFill="1" applyAlignment="1">
      <alignment vertical="center" wrapText="1"/>
    </xf>
    <xf numFmtId="0" fontId="80" fillId="27" borderId="28" xfId="56" applyFont="1" applyFill="1" applyBorder="1" applyAlignment="1">
      <alignment vertical="center" wrapText="1"/>
    </xf>
    <xf numFmtId="0" fontId="80" fillId="27" borderId="89" xfId="56" applyFont="1" applyFill="1" applyBorder="1" applyAlignment="1">
      <alignment horizontal="center" vertical="center" wrapText="1"/>
    </xf>
    <xf numFmtId="0" fontId="80" fillId="27" borderId="89" xfId="56" applyFont="1" applyFill="1" applyBorder="1" applyAlignment="1">
      <alignment vertical="top" wrapText="1"/>
    </xf>
    <xf numFmtId="0" fontId="82" fillId="27" borderId="0" xfId="56" applyFont="1" applyFill="1" applyAlignment="1">
      <alignment horizontal="left" vertical="center"/>
    </xf>
    <xf numFmtId="0" fontId="82" fillId="27" borderId="0" xfId="56" applyFont="1" applyFill="1" applyAlignment="1">
      <alignment horizontal="left" vertical="center" indent="4"/>
    </xf>
    <xf numFmtId="0" fontId="43" fillId="0" borderId="0" xfId="0" applyFont="1" applyAlignment="1">
      <alignment vertical="center"/>
    </xf>
    <xf numFmtId="0" fontId="43" fillId="0" borderId="0" xfId="0" applyFont="1" applyAlignment="1">
      <alignment horizontal="left" vertical="center"/>
    </xf>
    <xf numFmtId="0" fontId="44" fillId="0" borderId="0" xfId="0" applyFont="1" applyAlignment="1">
      <alignment horizontal="left" vertical="center"/>
    </xf>
    <xf numFmtId="0" fontId="44" fillId="0" borderId="0" xfId="0" applyFont="1" applyAlignment="1">
      <alignment horizontal="right" vertical="center"/>
    </xf>
    <xf numFmtId="0" fontId="44" fillId="0" borderId="0" xfId="0" applyFont="1" applyAlignment="1">
      <alignment vertical="center"/>
    </xf>
    <xf numFmtId="0" fontId="44" fillId="27" borderId="0" xfId="0" applyFont="1" applyFill="1" applyAlignment="1">
      <alignment vertical="center"/>
    </xf>
    <xf numFmtId="0" fontId="44" fillId="27" borderId="0" xfId="0" applyFont="1" applyFill="1" applyAlignment="1">
      <alignment horizontal="center" vertical="center"/>
    </xf>
    <xf numFmtId="0" fontId="43" fillId="27" borderId="0" xfId="0" quotePrefix="1" applyFont="1" applyFill="1" applyAlignment="1">
      <alignment vertical="center"/>
    </xf>
    <xf numFmtId="0" fontId="44" fillId="0" borderId="0" xfId="0" applyFont="1" applyAlignment="1" applyProtection="1">
      <alignment vertical="center"/>
    </xf>
    <xf numFmtId="0" fontId="44" fillId="0" borderId="0" xfId="0" applyFont="1" applyAlignment="1" applyProtection="1">
      <alignment horizontal="left" vertical="center"/>
    </xf>
    <xf numFmtId="0" fontId="44" fillId="0" borderId="0" xfId="0" applyFont="1" applyAlignment="1" applyProtection="1">
      <alignment horizontal="right" vertical="center"/>
    </xf>
    <xf numFmtId="0" fontId="44" fillId="27" borderId="0" xfId="0" applyFont="1" applyFill="1" applyAlignment="1" applyProtection="1">
      <alignment vertical="center"/>
    </xf>
    <xf numFmtId="0" fontId="44" fillId="27" borderId="0" xfId="0" applyFont="1" applyFill="1" applyAlignment="1" applyProtection="1">
      <alignment horizontal="center" vertical="center"/>
    </xf>
    <xf numFmtId="0" fontId="44" fillId="0" borderId="0" xfId="0" applyFont="1" applyAlignment="1" applyProtection="1">
      <alignment horizontal="center" vertical="center"/>
    </xf>
    <xf numFmtId="0" fontId="43" fillId="0" borderId="0" xfId="0" applyFont="1" applyAlignment="1" applyProtection="1">
      <alignment vertical="center"/>
    </xf>
    <xf numFmtId="0" fontId="43" fillId="0" borderId="0" xfId="0" applyFont="1" applyAlignment="1">
      <alignment horizontal="right" vertical="center"/>
    </xf>
    <xf numFmtId="0" fontId="43" fillId="0" borderId="0" xfId="0" applyFont="1" applyAlignment="1" applyProtection="1">
      <alignment horizontal="left" vertical="center"/>
    </xf>
    <xf numFmtId="20" fontId="43" fillId="27" borderId="0" xfId="0" applyNumberFormat="1" applyFont="1" applyFill="1" applyAlignment="1" applyProtection="1">
      <alignment vertical="center"/>
    </xf>
    <xf numFmtId="0" fontId="43" fillId="27" borderId="0" xfId="0" applyFont="1" applyFill="1" applyAlignment="1" applyProtection="1">
      <alignment horizontal="center" vertical="center"/>
    </xf>
    <xf numFmtId="0" fontId="43" fillId="27" borderId="0" xfId="0" applyFont="1" applyFill="1" applyAlignment="1" applyProtection="1">
      <alignment vertical="center"/>
    </xf>
    <xf numFmtId="0" fontId="45" fillId="0" borderId="0" xfId="0" applyFont="1" applyAlignment="1">
      <alignment vertical="center"/>
    </xf>
    <xf numFmtId="0" fontId="43" fillId="0" borderId="0" xfId="0" applyFont="1" applyAlignment="1" applyProtection="1">
      <alignment horizontal="center" vertical="center"/>
    </xf>
    <xf numFmtId="0" fontId="43" fillId="0" borderId="0" xfId="0" applyFont="1" applyAlignment="1" applyProtection="1">
      <alignment horizontal="right" vertical="center"/>
    </xf>
    <xf numFmtId="0" fontId="43" fillId="27" borderId="0" xfId="0" applyFont="1" applyFill="1" applyAlignment="1" applyProtection="1">
      <alignment horizontal="left" vertical="center"/>
    </xf>
    <xf numFmtId="20" fontId="43" fillId="0" borderId="0" xfId="0" applyNumberFormat="1" applyFont="1" applyAlignment="1" applyProtection="1">
      <alignment vertical="center"/>
    </xf>
    <xf numFmtId="176" fontId="43" fillId="0" borderId="0" xfId="0" applyNumberFormat="1" applyFont="1" applyAlignment="1" applyProtection="1">
      <alignment vertical="center"/>
    </xf>
    <xf numFmtId="0" fontId="45" fillId="0" borderId="0" xfId="0" applyFont="1" applyAlignment="1" applyProtection="1">
      <alignment horizontal="left" vertical="center"/>
    </xf>
    <xf numFmtId="0" fontId="46" fillId="0" borderId="0" xfId="0" applyFont="1" applyAlignment="1">
      <alignment vertical="center"/>
    </xf>
    <xf numFmtId="0" fontId="46" fillId="0" borderId="0" xfId="0" applyFont="1" applyAlignment="1" applyProtection="1">
      <alignment vertical="center"/>
    </xf>
    <xf numFmtId="0" fontId="46" fillId="0" borderId="0" xfId="0" applyFont="1" applyAlignment="1" applyProtection="1">
      <alignment horizontal="left" vertical="center"/>
    </xf>
    <xf numFmtId="0" fontId="46" fillId="0" borderId="0" xfId="0" applyFont="1" applyAlignment="1">
      <alignment horizontal="left" vertical="center"/>
    </xf>
    <xf numFmtId="0" fontId="43" fillId="0" borderId="72"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10" xfId="0" applyFont="1" applyBorder="1" applyAlignment="1">
      <alignment vertical="center" wrapText="1"/>
    </xf>
    <xf numFmtId="0" fontId="43" fillId="0" borderId="11" xfId="0" applyFont="1" applyBorder="1" applyAlignment="1">
      <alignment vertical="center" wrapText="1"/>
    </xf>
    <xf numFmtId="0" fontId="43" fillId="0" borderId="20"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0" xfId="0" applyFont="1" applyAlignment="1">
      <alignment vertical="center" wrapText="1"/>
    </xf>
    <xf numFmtId="0" fontId="43" fillId="0" borderId="28" xfId="0" applyFont="1" applyBorder="1" applyAlignment="1">
      <alignment vertical="center" wrapText="1"/>
    </xf>
    <xf numFmtId="0" fontId="45" fillId="0" borderId="26" xfId="0" applyFont="1" applyBorder="1" applyAlignment="1">
      <alignment horizontal="center" vertical="center"/>
    </xf>
    <xf numFmtId="0" fontId="45" fillId="0" borderId="16" xfId="0" applyFont="1" applyBorder="1" applyAlignment="1">
      <alignment horizontal="center" vertical="center"/>
    </xf>
    <xf numFmtId="0" fontId="45" fillId="0" borderId="44" xfId="0" applyFont="1" applyBorder="1" applyAlignment="1">
      <alignment horizontal="center" vertical="center"/>
    </xf>
    <xf numFmtId="0" fontId="45" fillId="0" borderId="43" xfId="0" applyFont="1" applyBorder="1" applyAlignment="1">
      <alignment horizontal="center" vertical="center"/>
    </xf>
    <xf numFmtId="0" fontId="43" fillId="0" borderId="127" xfId="0" applyFont="1" applyBorder="1" applyAlignment="1">
      <alignment horizontal="center" vertical="center" wrapText="1"/>
    </xf>
    <xf numFmtId="0" fontId="43" fillId="0" borderId="126" xfId="0" applyFont="1" applyBorder="1" applyAlignment="1">
      <alignment horizontal="center" vertical="center" wrapText="1"/>
    </xf>
    <xf numFmtId="0" fontId="43" fillId="0" borderId="32" xfId="0" applyFont="1" applyBorder="1" applyAlignment="1">
      <alignment vertical="center" wrapText="1"/>
    </xf>
    <xf numFmtId="0" fontId="43" fillId="0" borderId="51" xfId="0" applyFont="1" applyBorder="1" applyAlignment="1">
      <alignment vertical="center" wrapText="1"/>
    </xf>
    <xf numFmtId="0" fontId="45" fillId="0" borderId="33" xfId="0" applyFont="1" applyBorder="1" applyAlignment="1">
      <alignment horizontal="center" vertical="center" wrapText="1"/>
    </xf>
    <xf numFmtId="0" fontId="45" fillId="0" borderId="47"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46" xfId="0" applyFont="1" applyBorder="1" applyAlignment="1">
      <alignment horizontal="center" vertical="center" wrapText="1"/>
    </xf>
    <xf numFmtId="0" fontId="43" fillId="27" borderId="72" xfId="0" applyFont="1" applyFill="1" applyBorder="1" applyAlignment="1" applyProtection="1">
      <alignment horizontal="center" vertical="center" shrinkToFit="1"/>
    </xf>
    <xf numFmtId="0" fontId="43" fillId="27" borderId="73" xfId="0" applyFont="1" applyFill="1" applyBorder="1" applyAlignment="1" applyProtection="1">
      <alignment horizontal="center" vertical="center" shrinkToFit="1"/>
    </xf>
    <xf numFmtId="0" fontId="46" fillId="0" borderId="72" xfId="0" applyFont="1" applyBorder="1" applyAlignment="1">
      <alignment vertical="center"/>
    </xf>
    <xf numFmtId="0" fontId="46" fillId="0" borderId="10" xfId="0" applyFont="1" applyBorder="1" applyAlignment="1">
      <alignment vertical="center"/>
    </xf>
    <xf numFmtId="0" fontId="46" fillId="0" borderId="11" xfId="0" applyFont="1" applyBorder="1" applyAlignment="1">
      <alignment vertical="center"/>
    </xf>
    <xf numFmtId="0" fontId="43" fillId="26" borderId="129" xfId="0" applyFont="1" applyFill="1" applyBorder="1" applyAlignment="1" applyProtection="1">
      <alignment horizontal="center" vertical="center" shrinkToFit="1"/>
      <protection locked="0"/>
    </xf>
    <xf numFmtId="0" fontId="43" fillId="26" borderId="130" xfId="0" applyFont="1" applyFill="1" applyBorder="1" applyAlignment="1" applyProtection="1">
      <alignment horizontal="center" vertical="center" shrinkToFit="1"/>
      <protection locked="0"/>
    </xf>
    <xf numFmtId="0" fontId="43" fillId="26" borderId="131" xfId="0" applyFont="1" applyFill="1" applyBorder="1" applyAlignment="1" applyProtection="1">
      <alignment horizontal="center" vertical="center" shrinkToFit="1"/>
      <protection locked="0"/>
    </xf>
    <xf numFmtId="0" fontId="43" fillId="27" borderId="20" xfId="0" applyFont="1" applyFill="1" applyBorder="1" applyAlignment="1" applyProtection="1">
      <alignment horizontal="center" vertical="center" shrinkToFit="1"/>
    </xf>
    <xf numFmtId="0" fontId="43" fillId="27" borderId="31" xfId="0" applyFont="1" applyFill="1" applyBorder="1" applyAlignment="1" applyProtection="1">
      <alignment horizontal="center" vertical="center" shrinkToFit="1"/>
    </xf>
    <xf numFmtId="0" fontId="46" fillId="0" borderId="135" xfId="0" applyFont="1" applyBorder="1" applyAlignment="1">
      <alignment vertical="center"/>
    </xf>
    <xf numFmtId="0" fontId="46" fillId="0" borderId="136" xfId="0" applyFont="1" applyBorder="1" applyAlignment="1">
      <alignment vertical="center"/>
    </xf>
    <xf numFmtId="0" fontId="46" fillId="0" borderId="137" xfId="0" applyFont="1" applyBorder="1" applyAlignment="1">
      <alignment vertical="center"/>
    </xf>
    <xf numFmtId="177" fontId="43" fillId="0" borderId="138" xfId="0" applyNumberFormat="1" applyFont="1" applyBorder="1" applyAlignment="1">
      <alignment horizontal="center" vertical="center" shrinkToFit="1"/>
    </xf>
    <xf numFmtId="177" fontId="43" fillId="0" borderId="139" xfId="0" applyNumberFormat="1" applyFont="1" applyBorder="1" applyAlignment="1">
      <alignment horizontal="center" vertical="center" shrinkToFit="1"/>
    </xf>
    <xf numFmtId="177" fontId="43" fillId="0" borderId="140" xfId="0" applyNumberFormat="1" applyFont="1" applyBorder="1" applyAlignment="1">
      <alignment horizontal="center" vertical="center" shrinkToFit="1"/>
    </xf>
    <xf numFmtId="0" fontId="43" fillId="27" borderId="14" xfId="0" applyFont="1" applyFill="1" applyBorder="1" applyAlignment="1" applyProtection="1">
      <alignment horizontal="center" vertical="center" shrinkToFit="1"/>
    </xf>
    <xf numFmtId="0" fontId="43" fillId="27" borderId="17" xfId="0" applyFont="1" applyFill="1" applyBorder="1" applyAlignment="1" applyProtection="1">
      <alignment horizontal="center" vertical="center" shrinkToFit="1"/>
    </xf>
    <xf numFmtId="0" fontId="46" fillId="0" borderId="14" xfId="0" applyFont="1" applyBorder="1" applyAlignment="1">
      <alignment vertical="center"/>
    </xf>
    <xf numFmtId="0" fontId="46" fillId="0" borderId="21" xfId="0" applyFont="1" applyBorder="1" applyAlignment="1">
      <alignment vertical="center"/>
    </xf>
    <xf numFmtId="0" fontId="46" fillId="0" borderId="27" xfId="0" applyFont="1" applyBorder="1" applyAlignment="1">
      <alignment vertical="center"/>
    </xf>
    <xf numFmtId="0" fontId="43" fillId="26" borderId="143" xfId="0" applyFont="1" applyFill="1" applyBorder="1" applyAlignment="1" applyProtection="1">
      <alignment horizontal="center" vertical="center" shrinkToFit="1"/>
      <protection locked="0"/>
    </xf>
    <xf numFmtId="0" fontId="43" fillId="26" borderId="144" xfId="0" applyFont="1" applyFill="1" applyBorder="1" applyAlignment="1" applyProtection="1">
      <alignment horizontal="center" vertical="center" shrinkToFit="1"/>
      <protection locked="0"/>
    </xf>
    <xf numFmtId="0" fontId="43" fillId="26" borderId="145" xfId="0" applyFont="1" applyFill="1" applyBorder="1" applyAlignment="1" applyProtection="1">
      <alignment horizontal="center" vertical="center" shrinkToFit="1"/>
      <protection locked="0"/>
    </xf>
    <xf numFmtId="0" fontId="43" fillId="26" borderId="146" xfId="0" applyFont="1" applyFill="1" applyBorder="1" applyAlignment="1" applyProtection="1">
      <alignment horizontal="center" vertical="center" shrinkToFit="1"/>
      <protection locked="0"/>
    </xf>
    <xf numFmtId="0" fontId="46" fillId="0" borderId="150" xfId="0" applyFont="1" applyBorder="1" applyAlignment="1">
      <alignment vertical="center"/>
    </xf>
    <xf numFmtId="0" fontId="46" fillId="0" borderId="151" xfId="0" applyFont="1" applyBorder="1" applyAlignment="1">
      <alignment vertical="center"/>
    </xf>
    <xf numFmtId="0" fontId="46" fillId="0" borderId="152" xfId="0" applyFont="1" applyBorder="1" applyAlignment="1">
      <alignment vertical="center"/>
    </xf>
    <xf numFmtId="0" fontId="46" fillId="0" borderId="20" xfId="0" applyFont="1" applyBorder="1" applyAlignment="1">
      <alignment vertical="center"/>
    </xf>
    <xf numFmtId="0" fontId="46" fillId="0" borderId="28" xfId="0" applyFont="1" applyBorder="1" applyAlignment="1">
      <alignment vertical="center"/>
    </xf>
    <xf numFmtId="0" fontId="43" fillId="27" borderId="15" xfId="0" applyFont="1" applyFill="1" applyBorder="1" applyAlignment="1" applyProtection="1">
      <alignment horizontal="center" vertical="center" shrinkToFit="1"/>
    </xf>
    <xf numFmtId="0" fontId="43" fillId="27" borderId="19" xfId="0" applyFont="1" applyFill="1" applyBorder="1" applyAlignment="1" applyProtection="1">
      <alignment horizontal="center" vertical="center" shrinkToFit="1"/>
    </xf>
    <xf numFmtId="0" fontId="46" fillId="0" borderId="155" xfId="0" applyFont="1" applyBorder="1" applyAlignment="1">
      <alignment vertical="center"/>
    </xf>
    <xf numFmtId="0" fontId="46" fillId="0" borderId="156" xfId="0" applyFont="1" applyBorder="1" applyAlignment="1">
      <alignment vertical="center"/>
    </xf>
    <xf numFmtId="0" fontId="46" fillId="0" borderId="157" xfId="0" applyFont="1" applyBorder="1" applyAlignment="1">
      <alignment vertical="center"/>
    </xf>
    <xf numFmtId="0" fontId="43" fillId="27" borderId="127" xfId="0" applyFont="1" applyFill="1" applyBorder="1" applyAlignment="1" applyProtection="1">
      <alignment horizontal="center" vertical="center" shrinkToFit="1"/>
    </xf>
    <xf numFmtId="0" fontId="43" fillId="27" borderId="126" xfId="0" applyFont="1" applyFill="1" applyBorder="1" applyAlignment="1" applyProtection="1">
      <alignment horizontal="center" vertical="center" shrinkToFit="1"/>
    </xf>
    <xf numFmtId="0" fontId="46" fillId="0" borderId="158" xfId="0" applyFont="1" applyBorder="1" applyAlignment="1">
      <alignment vertical="center"/>
    </xf>
    <xf numFmtId="0" fontId="46" fillId="0" borderId="159" xfId="0" applyFont="1" applyBorder="1" applyAlignment="1">
      <alignment vertical="center"/>
    </xf>
    <xf numFmtId="0" fontId="46" fillId="0" borderId="160" xfId="0" applyFont="1" applyBorder="1" applyAlignment="1">
      <alignment vertical="center"/>
    </xf>
    <xf numFmtId="177" fontId="43" fillId="0" borderId="161" xfId="0" applyNumberFormat="1" applyFont="1" applyBorder="1" applyAlignment="1">
      <alignment horizontal="center" vertical="center" shrinkToFit="1"/>
    </xf>
    <xf numFmtId="177" fontId="43" fillId="0" borderId="162" xfId="0" applyNumberFormat="1" applyFont="1" applyBorder="1" applyAlignment="1">
      <alignment horizontal="center" vertical="center" shrinkToFit="1"/>
    </xf>
    <xf numFmtId="177" fontId="43" fillId="0" borderId="163" xfId="0" applyNumberFormat="1" applyFont="1" applyBorder="1" applyAlignment="1">
      <alignment horizontal="center" vertical="center" shrinkToFit="1"/>
    </xf>
    <xf numFmtId="177" fontId="43" fillId="0" borderId="164" xfId="0" applyNumberFormat="1" applyFont="1" applyBorder="1" applyAlignment="1">
      <alignment horizontal="center" vertical="center" shrinkToFit="1"/>
    </xf>
    <xf numFmtId="0" fontId="46" fillId="27" borderId="0" xfId="0" applyFont="1" applyFill="1" applyAlignment="1">
      <alignment horizontal="center" vertical="center"/>
    </xf>
    <xf numFmtId="0" fontId="46" fillId="27" borderId="0" xfId="0" applyFont="1" applyFill="1" applyAlignment="1" applyProtection="1">
      <alignment horizontal="center" vertical="center" shrinkToFit="1"/>
      <protection locked="0"/>
    </xf>
    <xf numFmtId="0" fontId="46" fillId="27" borderId="0" xfId="0" applyFont="1" applyFill="1" applyAlignment="1" applyProtection="1">
      <alignment horizontal="center" vertical="center" wrapText="1"/>
      <protection locked="0"/>
    </xf>
    <xf numFmtId="0" fontId="46" fillId="27" borderId="0" xfId="0" applyFont="1" applyFill="1" applyAlignment="1" applyProtection="1">
      <alignment horizontal="left" vertical="center" wrapText="1"/>
      <protection locked="0"/>
    </xf>
    <xf numFmtId="0" fontId="47" fillId="27" borderId="0" xfId="0" applyFont="1" applyFill="1" applyAlignment="1">
      <alignment vertical="center"/>
    </xf>
    <xf numFmtId="0" fontId="48" fillId="27" borderId="0" xfId="0" applyFont="1" applyFill="1" applyAlignment="1">
      <alignment vertical="center"/>
    </xf>
    <xf numFmtId="0" fontId="48" fillId="27" borderId="0" xfId="0" applyFont="1" applyFill="1" applyAlignment="1">
      <alignment horizontal="center" vertical="center"/>
    </xf>
    <xf numFmtId="0" fontId="46" fillId="27" borderId="0" xfId="0" applyFont="1" applyFill="1" applyAlignment="1">
      <alignment horizontal="center" vertical="center" wrapText="1"/>
    </xf>
    <xf numFmtId="1" fontId="46" fillId="27" borderId="0" xfId="0" applyNumberFormat="1" applyFont="1" applyFill="1" applyAlignment="1">
      <alignment horizontal="center" vertical="center" wrapText="1"/>
    </xf>
    <xf numFmtId="0" fontId="45" fillId="27" borderId="0" xfId="0" applyFont="1" applyFill="1" applyAlignment="1" applyProtection="1">
      <alignment horizontal="center" vertical="center" wrapText="1"/>
      <protection locked="0"/>
    </xf>
    <xf numFmtId="0" fontId="45" fillId="0" borderId="0" xfId="0" applyFont="1" applyAlignment="1">
      <alignment horizontal="left" vertical="center"/>
    </xf>
    <xf numFmtId="0" fontId="45" fillId="27" borderId="0" xfId="0" applyFont="1" applyFill="1" applyAlignment="1">
      <alignment horizontal="center" vertical="center" wrapText="1"/>
    </xf>
    <xf numFmtId="1" fontId="45" fillId="27" borderId="0" xfId="0" applyNumberFormat="1" applyFont="1" applyFill="1" applyAlignment="1">
      <alignment horizontal="center" vertical="center" wrapText="1"/>
    </xf>
    <xf numFmtId="0" fontId="45" fillId="0" borderId="0" xfId="0" applyFont="1" applyAlignment="1">
      <alignment horizontal="centerContinuous" vertical="center"/>
    </xf>
    <xf numFmtId="178" fontId="45" fillId="0" borderId="0" xfId="0" applyNumberFormat="1" applyFont="1" applyAlignment="1">
      <alignment vertical="center"/>
    </xf>
    <xf numFmtId="0" fontId="45" fillId="0" borderId="0" xfId="0" applyFont="1" applyAlignment="1">
      <alignment horizontal="center" vertical="center"/>
    </xf>
    <xf numFmtId="180" fontId="46" fillId="27" borderId="0" xfId="0" applyNumberFormat="1" applyFont="1" applyFill="1" applyAlignment="1">
      <alignment horizontal="center" vertical="center"/>
    </xf>
    <xf numFmtId="0" fontId="45" fillId="27" borderId="0" xfId="0" applyFont="1" applyFill="1" applyAlignment="1" applyProtection="1">
      <alignment horizontal="center" vertical="center" shrinkToFit="1"/>
      <protection locked="0"/>
    </xf>
    <xf numFmtId="0" fontId="45" fillId="27" borderId="0" xfId="0" applyFont="1" applyFill="1" applyAlignment="1" applyProtection="1">
      <alignment horizontal="left" vertical="center" wrapText="1"/>
      <protection locked="0"/>
    </xf>
    <xf numFmtId="0" fontId="45" fillId="27" borderId="0" xfId="0" applyFont="1" applyFill="1" applyAlignment="1">
      <alignment vertical="center"/>
    </xf>
    <xf numFmtId="0" fontId="45" fillId="27" borderId="0" xfId="0" applyFont="1" applyFill="1" applyAlignment="1">
      <alignment horizontal="center" vertical="center"/>
    </xf>
    <xf numFmtId="0" fontId="45" fillId="0" borderId="0" xfId="0" applyFont="1" applyAlignment="1" applyProtection="1">
      <alignment horizontal="right" vertical="center"/>
    </xf>
    <xf numFmtId="0" fontId="45" fillId="0" borderId="0" xfId="0" applyFont="1" applyAlignment="1">
      <alignment horizontal="right" vertical="center"/>
    </xf>
    <xf numFmtId="0" fontId="46" fillId="0" borderId="0" xfId="0" applyFont="1" applyAlignment="1">
      <alignment horizontal="left" vertical="center" wrapText="1"/>
    </xf>
    <xf numFmtId="0" fontId="46" fillId="0" borderId="0" xfId="0" applyFont="1" applyAlignment="1">
      <alignment vertical="center" textRotation="90"/>
    </xf>
    <xf numFmtId="0" fontId="46" fillId="0" borderId="0" xfId="0" applyFont="1" applyAlignment="1">
      <alignment horizontal="right" vertical="center"/>
    </xf>
    <xf numFmtId="0" fontId="5" fillId="0" borderId="0" xfId="57" applyAlignment="1">
      <alignment vertical="center"/>
    </xf>
    <xf numFmtId="0" fontId="5" fillId="0" borderId="50" xfId="57" applyBorder="1" applyAlignment="1">
      <alignment vertical="center"/>
    </xf>
    <xf numFmtId="0" fontId="5" fillId="0" borderId="10" xfId="57" applyBorder="1" applyAlignment="1">
      <alignment vertical="center"/>
    </xf>
    <xf numFmtId="0" fontId="5" fillId="0" borderId="11" xfId="57" applyBorder="1" applyAlignment="1">
      <alignment vertical="center"/>
    </xf>
    <xf numFmtId="0" fontId="5" fillId="0" borderId="39" xfId="57" applyBorder="1" applyAlignment="1">
      <alignment vertical="center"/>
    </xf>
    <xf numFmtId="0" fontId="3" fillId="0" borderId="0" xfId="49" applyAlignment="1"/>
    <xf numFmtId="0" fontId="5" fillId="0" borderId="28" xfId="57" applyBorder="1" applyAlignment="1">
      <alignment vertical="center"/>
    </xf>
    <xf numFmtId="0" fontId="5" fillId="0" borderId="42" xfId="57" applyBorder="1" applyAlignment="1">
      <alignment vertical="center"/>
    </xf>
    <xf numFmtId="0" fontId="5" fillId="0" borderId="32" xfId="57" applyBorder="1" applyAlignment="1">
      <alignment vertical="center"/>
    </xf>
    <xf numFmtId="0" fontId="5" fillId="0" borderId="51" xfId="57" applyBorder="1" applyAlignment="1">
      <alignment vertical="center"/>
    </xf>
    <xf numFmtId="0" fontId="5" fillId="0" borderId="0" xfId="57" applyAlignment="1">
      <alignment horizontal="right" vertical="center"/>
    </xf>
    <xf numFmtId="0" fontId="73" fillId="0" borderId="0" xfId="57" applyFont="1" applyAlignment="1">
      <alignment vertical="center"/>
    </xf>
    <xf numFmtId="0" fontId="5" fillId="0" borderId="179" xfId="41" applyFont="1" applyBorder="1" applyAlignment="1">
      <alignment vertical="center"/>
    </xf>
    <xf numFmtId="0" fontId="42" fillId="27" borderId="0" xfId="0" applyFont="1" applyFill="1" applyAlignment="1">
      <alignment horizontal="left" vertical="top"/>
    </xf>
    <xf numFmtId="0" fontId="65" fillId="27" borderId="0" xfId="0" applyFont="1" applyFill="1" applyAlignment="1">
      <alignment horizontal="left" vertical="top"/>
    </xf>
    <xf numFmtId="0" fontId="66" fillId="27" borderId="180" xfId="0" applyFont="1" applyFill="1" applyBorder="1" applyAlignment="1">
      <alignment horizontal="left" vertical="center" wrapText="1"/>
    </xf>
    <xf numFmtId="0" fontId="58" fillId="27" borderId="181" xfId="0" applyFont="1" applyFill="1" applyBorder="1" applyAlignment="1">
      <alignment horizontal="left" vertical="center" wrapText="1"/>
    </xf>
    <xf numFmtId="0" fontId="66" fillId="27" borderId="182" xfId="0" applyFont="1" applyFill="1" applyBorder="1" applyAlignment="1">
      <alignment horizontal="left" vertical="center" wrapText="1"/>
    </xf>
    <xf numFmtId="0" fontId="58" fillId="27" borderId="183" xfId="0" applyFont="1" applyFill="1" applyBorder="1" applyAlignment="1">
      <alignment horizontal="left" vertical="center" wrapText="1"/>
    </xf>
    <xf numFmtId="0" fontId="66" fillId="27" borderId="0" xfId="0" applyFont="1" applyFill="1" applyAlignment="1">
      <alignment horizontal="left" vertical="center" wrapText="1"/>
    </xf>
    <xf numFmtId="0" fontId="58" fillId="27" borderId="0" xfId="0" applyFont="1" applyFill="1" applyAlignment="1">
      <alignment horizontal="left" vertical="center" wrapText="1"/>
    </xf>
    <xf numFmtId="0" fontId="66" fillId="27" borderId="0" xfId="0" applyFont="1" applyFill="1" applyAlignment="1">
      <alignment horizontal="left" vertical="top" wrapText="1"/>
    </xf>
    <xf numFmtId="0" fontId="58" fillId="27" borderId="0" xfId="0" applyFont="1" applyFill="1" applyAlignment="1">
      <alignment horizontal="left" vertical="top"/>
    </xf>
    <xf numFmtId="0" fontId="0" fillId="27" borderId="0" xfId="52" applyFont="1" applyFill="1">
      <alignment vertical="center"/>
    </xf>
    <xf numFmtId="0" fontId="41" fillId="27" borderId="0" xfId="56" applyFont="1" applyFill="1" applyAlignment="1">
      <alignment horizontal="left" vertical="top" wrapText="1"/>
    </xf>
    <xf numFmtId="0" fontId="65" fillId="27" borderId="0" xfId="56" applyFont="1" applyFill="1" applyAlignment="1">
      <alignment horizontal="left" vertical="center"/>
    </xf>
    <xf numFmtId="0" fontId="87" fillId="27" borderId="0" xfId="56" applyFont="1" applyFill="1" applyAlignment="1">
      <alignment horizontal="left" vertical="center"/>
    </xf>
    <xf numFmtId="0" fontId="0" fillId="26" borderId="190" xfId="0" applyFill="1" applyBorder="1" applyAlignment="1" applyProtection="1">
      <alignment horizontal="center" vertical="center"/>
      <protection locked="0"/>
    </xf>
    <xf numFmtId="0" fontId="0" fillId="0" borderId="189" xfId="0" applyBorder="1" applyAlignment="1" applyProtection="1">
      <alignment horizontal="left" vertical="center" wrapText="1"/>
      <protection locked="0"/>
    </xf>
    <xf numFmtId="0" fontId="0" fillId="0" borderId="66" xfId="0" applyBorder="1" applyAlignment="1" applyProtection="1">
      <alignment horizontal="left" vertical="center"/>
      <protection locked="0"/>
    </xf>
    <xf numFmtId="0" fontId="89" fillId="0" borderId="0" xfId="58" applyFont="1" applyAlignment="1">
      <alignment horizontal="left" vertical="center"/>
    </xf>
    <xf numFmtId="0" fontId="89" fillId="0" borderId="0" xfId="58" applyFont="1" applyAlignment="1">
      <alignment vertical="center"/>
    </xf>
    <xf numFmtId="0" fontId="48" fillId="0" borderId="0" xfId="58" applyFont="1" applyAlignment="1">
      <alignment vertical="center"/>
    </xf>
    <xf numFmtId="0" fontId="89" fillId="0" borderId="0" xfId="58" applyFont="1" applyAlignment="1">
      <alignment horizontal="right" vertical="center"/>
    </xf>
    <xf numFmtId="0" fontId="89" fillId="0" borderId="0" xfId="58" applyFont="1" applyAlignment="1">
      <alignment horizontal="center" vertical="center"/>
    </xf>
    <xf numFmtId="0" fontId="89" fillId="0" borderId="0" xfId="58" applyFont="1" applyAlignment="1">
      <alignment vertical="center" wrapText="1"/>
    </xf>
    <xf numFmtId="0" fontId="89" fillId="0" borderId="21" xfId="58" applyFont="1" applyBorder="1" applyAlignment="1">
      <alignment vertical="center" wrapText="1"/>
    </xf>
    <xf numFmtId="0" fontId="91" fillId="0" borderId="20" xfId="59" applyFont="1" applyBorder="1" applyAlignment="1">
      <alignment horizontal="center" vertical="center"/>
    </xf>
    <xf numFmtId="0" fontId="91" fillId="0" borderId="0" xfId="58" applyFont="1" applyAlignment="1">
      <alignment horizontal="left" vertical="center"/>
    </xf>
    <xf numFmtId="0" fontId="91" fillId="0" borderId="0" xfId="58" applyFont="1" applyAlignment="1">
      <alignment vertical="center"/>
    </xf>
    <xf numFmtId="0" fontId="92" fillId="0" borderId="0" xfId="58" applyFont="1"/>
    <xf numFmtId="0" fontId="91" fillId="0" borderId="0" xfId="59" applyFont="1" applyAlignment="1">
      <alignment horizontal="center" vertical="center"/>
    </xf>
    <xf numFmtId="0" fontId="91" fillId="0" borderId="0" xfId="58" applyFont="1" applyAlignment="1">
      <alignment wrapText="1"/>
    </xf>
    <xf numFmtId="0" fontId="91" fillId="0" borderId="28" xfId="58" applyFont="1" applyBorder="1" applyAlignment="1">
      <alignment wrapText="1"/>
    </xf>
    <xf numFmtId="0" fontId="48" fillId="0" borderId="0" xfId="58" applyFont="1"/>
    <xf numFmtId="0" fontId="91" fillId="0" borderId="0" xfId="58" applyFont="1" applyAlignment="1">
      <alignment horizontal="center" wrapText="1"/>
    </xf>
    <xf numFmtId="0" fontId="91" fillId="0" borderId="28" xfId="58" applyFont="1" applyBorder="1" applyAlignment="1">
      <alignment horizontal="center" wrapText="1"/>
    </xf>
    <xf numFmtId="0" fontId="93" fillId="0" borderId="0" xfId="58" applyFont="1" applyAlignment="1">
      <alignment vertical="center"/>
    </xf>
    <xf numFmtId="0" fontId="91" fillId="0" borderId="15" xfId="59" applyFont="1" applyBorder="1" applyAlignment="1">
      <alignment horizontal="center" vertical="center"/>
    </xf>
    <xf numFmtId="0" fontId="91" fillId="0" borderId="18" xfId="58" applyFont="1" applyBorder="1" applyAlignment="1">
      <alignment horizontal="left" vertical="center"/>
    </xf>
    <xf numFmtId="0" fontId="91" fillId="0" borderId="18" xfId="58" applyFont="1" applyBorder="1" applyAlignment="1">
      <alignment vertical="center"/>
    </xf>
    <xf numFmtId="0" fontId="91" fillId="0" borderId="18" xfId="59" applyFont="1" applyBorder="1" applyAlignment="1">
      <alignment horizontal="center" vertical="center"/>
    </xf>
    <xf numFmtId="0" fontId="91" fillId="0" borderId="18" xfId="58" applyFont="1" applyBorder="1" applyAlignment="1">
      <alignment horizontal="center" wrapText="1"/>
    </xf>
    <xf numFmtId="0" fontId="91" fillId="0" borderId="38" xfId="58" applyFont="1" applyBorder="1" applyAlignment="1">
      <alignment horizontal="center" wrapText="1"/>
    </xf>
    <xf numFmtId="0" fontId="91" fillId="0" borderId="0" xfId="58" applyFont="1" applyAlignment="1">
      <alignment horizontal="left" vertical="center" wrapText="1"/>
    </xf>
    <xf numFmtId="0" fontId="91" fillId="0" borderId="0" xfId="58" applyFont="1"/>
    <xf numFmtId="0" fontId="48" fillId="0" borderId="0" xfId="58" applyFont="1" applyAlignment="1">
      <alignment horizontal="left" vertical="center"/>
    </xf>
    <xf numFmtId="0" fontId="91" fillId="0" borderId="0" xfId="58" applyFont="1" applyAlignment="1">
      <alignment vertical="center" wrapText="1"/>
    </xf>
    <xf numFmtId="0" fontId="48" fillId="0" borderId="0" xfId="58" applyFont="1" applyAlignment="1">
      <alignment horizontal="left"/>
    </xf>
    <xf numFmtId="0" fontId="9" fillId="0" borderId="0" xfId="58"/>
    <xf numFmtId="0" fontId="9" fillId="0" borderId="39" xfId="58" applyBorder="1"/>
    <xf numFmtId="0" fontId="13" fillId="0" borderId="0" xfId="60" applyFont="1">
      <alignment vertical="center"/>
    </xf>
    <xf numFmtId="0" fontId="13" fillId="0" borderId="0" xfId="60" applyFont="1" applyAlignment="1">
      <alignment horizontal="left" vertical="center"/>
    </xf>
    <xf numFmtId="0" fontId="5" fillId="0" borderId="0" xfId="60">
      <alignment vertical="center"/>
    </xf>
    <xf numFmtId="0" fontId="98" fillId="0" borderId="0" xfId="60" applyFont="1">
      <alignment vertical="center"/>
    </xf>
    <xf numFmtId="0" fontId="5" fillId="0" borderId="0" xfId="60" applyAlignment="1">
      <alignment horizontal="left" vertical="center"/>
    </xf>
    <xf numFmtId="0" fontId="12" fillId="0" borderId="0" xfId="60" applyFont="1" applyAlignment="1">
      <alignment horizontal="left" vertical="center"/>
    </xf>
    <xf numFmtId="49" fontId="5" fillId="0" borderId="0" xfId="60" applyNumberFormat="1" applyAlignment="1">
      <alignment horizontal="left" vertical="center"/>
    </xf>
    <xf numFmtId="0" fontId="5" fillId="0" borderId="0" xfId="60" applyAlignment="1">
      <alignment horizontal="left" vertical="top" wrapText="1"/>
    </xf>
    <xf numFmtId="0" fontId="5" fillId="0" borderId="0" xfId="60" applyAlignment="1">
      <alignment horizontal="right" vertical="center"/>
    </xf>
    <xf numFmtId="0" fontId="5" fillId="0" borderId="0" xfId="60" applyAlignment="1">
      <alignment horizontal="left" vertical="center" wrapText="1"/>
    </xf>
    <xf numFmtId="0" fontId="5" fillId="0" borderId="18" xfId="60" applyBorder="1" applyAlignment="1">
      <alignment horizontal="left" vertical="center"/>
    </xf>
    <xf numFmtId="0" fontId="5" fillId="0" borderId="18" xfId="60" applyBorder="1" applyAlignment="1">
      <alignment horizontal="left" vertical="center" wrapText="1"/>
    </xf>
    <xf numFmtId="0" fontId="5" fillId="0" borderId="0" xfId="60" applyAlignment="1">
      <alignment vertical="top" wrapText="1"/>
    </xf>
    <xf numFmtId="0" fontId="90" fillId="0" borderId="0" xfId="60" applyFont="1" applyAlignment="1">
      <alignment horizontal="left" vertical="center"/>
    </xf>
    <xf numFmtId="0" fontId="5" fillId="0" borderId="18" xfId="60" applyBorder="1">
      <alignment vertical="center"/>
    </xf>
    <xf numFmtId="0" fontId="5" fillId="0" borderId="0" xfId="60" applyAlignment="1">
      <alignment horizontal="center" vertical="center"/>
    </xf>
    <xf numFmtId="0" fontId="5" fillId="0" borderId="0" xfId="60" quotePrefix="1" applyAlignment="1">
      <alignment horizontal="left" vertical="center"/>
    </xf>
    <xf numFmtId="0" fontId="90" fillId="0" borderId="18" xfId="60" applyFont="1" applyBorder="1" applyAlignment="1">
      <alignment horizontal="left" vertical="center"/>
    </xf>
    <xf numFmtId="0" fontId="90" fillId="0" borderId="25" xfId="60" applyFont="1" applyBorder="1" applyAlignment="1">
      <alignment horizontal="left" vertical="center"/>
    </xf>
    <xf numFmtId="0" fontId="5" fillId="0" borderId="0" xfId="61" applyAlignment="1">
      <alignment horizontal="left" vertical="top" wrapText="1"/>
    </xf>
    <xf numFmtId="0" fontId="12" fillId="0" borderId="18" xfId="61" applyFont="1" applyBorder="1" applyAlignment="1">
      <alignment horizontal="left" vertical="top"/>
    </xf>
    <xf numFmtId="0" fontId="5" fillId="0" borderId="0" xfId="61" applyAlignment="1">
      <alignment vertical="top" wrapText="1"/>
    </xf>
    <xf numFmtId="0" fontId="12" fillId="0" borderId="0" xfId="60" applyFont="1">
      <alignment vertical="center"/>
    </xf>
    <xf numFmtId="0" fontId="5" fillId="0" borderId="0" xfId="60" quotePrefix="1" applyAlignment="1">
      <alignment horizontal="left" vertical="center" wrapText="1"/>
    </xf>
    <xf numFmtId="0" fontId="5" fillId="0" borderId="0" xfId="60" applyAlignment="1">
      <alignment vertical="center" wrapText="1"/>
    </xf>
    <xf numFmtId="0" fontId="92" fillId="0" borderId="0" xfId="60" applyFont="1" applyAlignment="1">
      <alignment vertical="top" wrapText="1"/>
    </xf>
    <xf numFmtId="0" fontId="5" fillId="0" borderId="0" xfId="61">
      <alignment vertical="center"/>
    </xf>
    <xf numFmtId="0" fontId="88" fillId="0" borderId="0" xfId="60" applyFont="1" applyAlignment="1">
      <alignment horizontal="left" vertical="center" wrapText="1"/>
    </xf>
    <xf numFmtId="0" fontId="0" fillId="0" borderId="0" xfId="60" quotePrefix="1" applyFont="1" applyAlignment="1">
      <alignment horizontal="left" vertical="center"/>
    </xf>
    <xf numFmtId="0" fontId="0" fillId="0" borderId="0" xfId="60" quotePrefix="1" applyFont="1" applyAlignment="1">
      <alignment horizontal="left" vertical="center" wrapText="1"/>
    </xf>
    <xf numFmtId="0" fontId="0" fillId="26" borderId="55" xfId="0" applyFill="1" applyBorder="1" applyAlignment="1" applyProtection="1">
      <alignment horizontal="center" vertical="center" shrinkToFit="1"/>
      <protection locked="0"/>
    </xf>
    <xf numFmtId="0" fontId="0" fillId="0" borderId="55" xfId="0" applyBorder="1" applyAlignment="1" applyProtection="1">
      <alignment horizontal="left" vertical="center"/>
      <protection locked="0"/>
    </xf>
    <xf numFmtId="0" fontId="0" fillId="26" borderId="221" xfId="0" applyFill="1" applyBorder="1" applyAlignment="1" applyProtection="1">
      <alignment horizontal="center" vertical="center"/>
      <protection locked="0"/>
    </xf>
    <xf numFmtId="0" fontId="0" fillId="0" borderId="220" xfId="0" applyBorder="1" applyAlignment="1" applyProtection="1">
      <alignment horizontal="left" vertical="center" wrapText="1"/>
      <protection locked="0"/>
    </xf>
    <xf numFmtId="0" fontId="0" fillId="0" borderId="56" xfId="0" applyBorder="1" applyAlignment="1">
      <alignment vertical="center"/>
    </xf>
    <xf numFmtId="0" fontId="0" fillId="0" borderId="30" xfId="0" applyBorder="1" applyAlignment="1">
      <alignment vertical="center" wrapText="1"/>
    </xf>
    <xf numFmtId="0" fontId="0" fillId="26" borderId="13" xfId="0" applyFill="1" applyBorder="1" applyAlignment="1" applyProtection="1">
      <alignment horizontal="center" vertical="center"/>
      <protection locked="0"/>
    </xf>
    <xf numFmtId="0" fontId="0" fillId="0" borderId="28" xfId="0" applyBorder="1" applyAlignment="1" applyProtection="1">
      <alignment horizontal="left" vertical="center" wrapText="1"/>
      <protection locked="0"/>
    </xf>
    <xf numFmtId="0" fontId="0" fillId="0" borderId="41" xfId="0" applyBorder="1" applyAlignment="1">
      <alignment vertical="center"/>
    </xf>
    <xf numFmtId="0" fontId="0" fillId="0" borderId="21" xfId="0" applyBorder="1" applyAlignment="1">
      <alignment vertical="center" wrapText="1"/>
    </xf>
    <xf numFmtId="0" fontId="0" fillId="0" borderId="42" xfId="0" applyBorder="1" applyAlignment="1">
      <alignment vertical="center"/>
    </xf>
    <xf numFmtId="0" fontId="0" fillId="0" borderId="32" xfId="0" applyBorder="1" applyAlignment="1">
      <alignment vertical="center"/>
    </xf>
    <xf numFmtId="0" fontId="0" fillId="0" borderId="32" xfId="0" applyBorder="1" applyAlignment="1">
      <alignment vertical="center" wrapText="1"/>
    </xf>
    <xf numFmtId="0" fontId="88" fillId="0" borderId="0" xfId="0" applyFont="1"/>
    <xf numFmtId="0" fontId="1" fillId="27" borderId="0" xfId="62" applyFill="1">
      <alignment vertical="center"/>
    </xf>
    <xf numFmtId="0" fontId="102" fillId="27" borderId="0" xfId="62" applyFont="1" applyFill="1" applyAlignment="1">
      <alignment horizontal="center" vertical="center"/>
    </xf>
    <xf numFmtId="0" fontId="1" fillId="27" borderId="0" xfId="62" applyFill="1" applyAlignment="1">
      <alignment horizontal="center" vertical="center"/>
    </xf>
    <xf numFmtId="0" fontId="102" fillId="27" borderId="0" xfId="62" applyFont="1" applyFill="1" applyAlignment="1">
      <alignment horizontal="left" vertical="center"/>
    </xf>
    <xf numFmtId="0" fontId="103" fillId="27" borderId="0" xfId="62" applyFont="1" applyFill="1" applyAlignment="1">
      <alignment horizontal="center" vertical="center"/>
    </xf>
    <xf numFmtId="0" fontId="92" fillId="27" borderId="0" xfId="63" applyFont="1" applyFill="1" applyAlignment="1">
      <alignment horizontal="center" vertical="center" wrapText="1"/>
    </xf>
    <xf numFmtId="0" fontId="92" fillId="27" borderId="0" xfId="63" applyFont="1" applyFill="1" applyAlignment="1">
      <alignment vertical="center" wrapText="1"/>
    </xf>
    <xf numFmtId="0" fontId="5" fillId="27" borderId="0" xfId="63" applyFill="1" applyAlignment="1">
      <alignment vertical="center" wrapText="1"/>
    </xf>
    <xf numFmtId="49" fontId="13" fillId="27" borderId="0" xfId="63" applyNumberFormat="1" applyFont="1" applyFill="1" applyAlignment="1">
      <alignment horizontal="left" vertical="center" wrapText="1"/>
    </xf>
    <xf numFmtId="0" fontId="13" fillId="27" borderId="0" xfId="63" applyFont="1" applyFill="1" applyAlignment="1">
      <alignment horizontal="left" vertical="center" shrinkToFit="1"/>
    </xf>
    <xf numFmtId="0" fontId="105" fillId="27" borderId="0" xfId="64" applyFont="1" applyFill="1" applyBorder="1" applyAlignment="1">
      <alignment horizontal="left" vertical="center"/>
    </xf>
    <xf numFmtId="0" fontId="106" fillId="27" borderId="0" xfId="63" applyFont="1" applyFill="1" applyAlignment="1">
      <alignment horizontal="center" vertical="center" wrapText="1"/>
    </xf>
    <xf numFmtId="0" fontId="100" fillId="27" borderId="0" xfId="62" applyFont="1" applyFill="1" applyAlignment="1">
      <alignment horizontal="left" vertical="center"/>
    </xf>
    <xf numFmtId="0" fontId="107" fillId="27" borderId="0" xfId="62" applyFont="1" applyFill="1">
      <alignment vertical="center"/>
    </xf>
    <xf numFmtId="0" fontId="108" fillId="27" borderId="0" xfId="64" applyFont="1" applyFill="1" applyBorder="1" applyAlignment="1">
      <alignment horizontal="left" vertical="center"/>
    </xf>
    <xf numFmtId="0" fontId="107" fillId="27" borderId="0" xfId="62" applyFont="1" applyFill="1" applyAlignment="1">
      <alignment horizontal="center" vertical="center"/>
    </xf>
    <xf numFmtId="0" fontId="66" fillId="27" borderId="0" xfId="62" applyFont="1" applyFill="1">
      <alignment vertical="center"/>
    </xf>
    <xf numFmtId="0" fontId="1" fillId="27" borderId="0" xfId="62" applyFill="1" applyAlignment="1">
      <alignment horizontal="left" vertical="center"/>
    </xf>
    <xf numFmtId="0" fontId="105" fillId="27" borderId="0" xfId="64" applyFont="1" applyFill="1" applyBorder="1" applyAlignment="1">
      <alignment vertical="top"/>
    </xf>
    <xf numFmtId="0" fontId="105" fillId="27" borderId="0" xfId="64" applyFont="1" applyFill="1" applyBorder="1" applyAlignment="1">
      <alignment vertical="center"/>
    </xf>
    <xf numFmtId="0" fontId="109" fillId="27" borderId="0" xfId="62" applyFont="1" applyFill="1" applyAlignment="1">
      <alignment vertical="top"/>
    </xf>
    <xf numFmtId="0" fontId="13" fillId="27" borderId="0" xfId="63" applyFont="1" applyFill="1" applyAlignment="1">
      <alignment horizontal="left" vertical="center" wrapText="1"/>
    </xf>
    <xf numFmtId="0" fontId="13" fillId="27" borderId="0" xfId="63" applyFont="1" applyFill="1" applyAlignment="1">
      <alignment vertical="center" wrapText="1"/>
    </xf>
    <xf numFmtId="0" fontId="102" fillId="27" borderId="226" xfId="62" applyFont="1" applyFill="1" applyBorder="1" applyAlignment="1">
      <alignment horizontal="left" vertical="center"/>
    </xf>
    <xf numFmtId="0" fontId="1" fillId="27" borderId="226" xfId="62" applyFill="1" applyBorder="1">
      <alignment vertical="center"/>
    </xf>
    <xf numFmtId="0" fontId="12" fillId="27" borderId="0" xfId="63" applyFont="1" applyFill="1" applyAlignment="1">
      <alignment vertical="center" wrapText="1"/>
    </xf>
    <xf numFmtId="0" fontId="103" fillId="27" borderId="0" xfId="62" applyFont="1" applyFill="1" applyAlignment="1">
      <alignment vertical="top"/>
    </xf>
    <xf numFmtId="0" fontId="12" fillId="27" borderId="0" xfId="63" applyFont="1" applyFill="1" applyAlignment="1">
      <alignment vertical="top" wrapText="1"/>
    </xf>
    <xf numFmtId="0" fontId="112" fillId="27" borderId="0" xfId="63" applyFont="1" applyFill="1" applyAlignment="1">
      <alignment vertical="top" wrapText="1"/>
    </xf>
    <xf numFmtId="0" fontId="113" fillId="27" borderId="0" xfId="63" applyFont="1" applyFill="1" applyAlignment="1">
      <alignment horizontal="center" vertical="top"/>
    </xf>
    <xf numFmtId="0" fontId="0" fillId="26" borderId="37" xfId="0" applyFill="1" applyBorder="1" applyAlignment="1" applyProtection="1">
      <alignment horizontal="center" vertical="center"/>
      <protection locked="0"/>
    </xf>
    <xf numFmtId="0" fontId="0" fillId="0" borderId="51" xfId="0" applyBorder="1" applyAlignment="1" applyProtection="1">
      <alignment horizontal="left" vertical="center"/>
      <protection locked="0"/>
    </xf>
    <xf numFmtId="0" fontId="5" fillId="0" borderId="22" xfId="0" applyFont="1" applyBorder="1" applyAlignment="1">
      <alignment vertical="center"/>
    </xf>
    <xf numFmtId="0" fontId="0" fillId="26" borderId="13" xfId="0" applyFill="1" applyBorder="1" applyAlignment="1" applyProtection="1">
      <alignment horizontal="center" vertical="center" shrinkToFit="1"/>
      <protection locked="0"/>
    </xf>
    <xf numFmtId="0" fontId="0" fillId="0" borderId="18" xfId="0" applyBorder="1" applyAlignment="1">
      <alignment vertical="center"/>
    </xf>
    <xf numFmtId="0" fontId="0" fillId="0" borderId="38" xfId="0" applyBorder="1" applyAlignment="1">
      <alignment vertical="center" wrapText="1"/>
    </xf>
    <xf numFmtId="0" fontId="0" fillId="0" borderId="52" xfId="0" applyBorder="1" applyAlignment="1">
      <alignment horizontal="distributed" vertical="center"/>
    </xf>
    <xf numFmtId="0" fontId="0" fillId="0" borderId="71" xfId="0" applyBorder="1" applyAlignment="1">
      <alignment horizontal="distributed" vertical="center"/>
    </xf>
    <xf numFmtId="0" fontId="0" fillId="0" borderId="54" xfId="0" applyBorder="1" applyAlignment="1">
      <alignment horizontal="distributed" vertical="center"/>
    </xf>
    <xf numFmtId="0" fontId="0" fillId="26" borderId="21" xfId="0" applyFill="1" applyBorder="1" applyAlignment="1" applyProtection="1">
      <alignment horizontal="left" vertical="center"/>
      <protection locked="0"/>
    </xf>
    <xf numFmtId="0" fontId="0" fillId="26" borderId="17" xfId="0" applyFill="1" applyBorder="1" applyAlignment="1" applyProtection="1">
      <alignment horizontal="left" vertical="center"/>
      <protection locked="0"/>
    </xf>
    <xf numFmtId="0" fontId="0" fillId="26" borderId="0" xfId="0" applyFill="1" applyAlignment="1" applyProtection="1">
      <alignment horizontal="left" vertical="center"/>
      <protection locked="0"/>
    </xf>
    <xf numFmtId="0" fontId="0" fillId="26" borderId="31" xfId="0" applyFill="1" applyBorder="1" applyAlignment="1" applyProtection="1">
      <alignment horizontal="left" vertical="center"/>
      <protection locked="0"/>
    </xf>
    <xf numFmtId="0" fontId="0" fillId="26" borderId="18" xfId="0" applyFill="1" applyBorder="1" applyAlignment="1" applyProtection="1">
      <alignment horizontal="left" vertical="center"/>
      <protection locked="0"/>
    </xf>
    <xf numFmtId="0" fontId="0" fillId="26" borderId="19" xfId="0" applyFill="1" applyBorder="1" applyAlignment="1" applyProtection="1">
      <alignment horizontal="left" vertical="center"/>
      <protection locked="0"/>
    </xf>
    <xf numFmtId="0" fontId="0" fillId="0" borderId="25" xfId="0" applyBorder="1" applyAlignment="1">
      <alignment vertical="center"/>
    </xf>
    <xf numFmtId="0" fontId="0" fillId="0" borderId="56" xfId="0" applyBorder="1" applyAlignment="1">
      <alignment horizontal="left" vertical="center" wrapText="1"/>
    </xf>
    <xf numFmtId="0" fontId="0" fillId="0" borderId="25" xfId="0" applyBorder="1" applyAlignment="1">
      <alignment horizontal="left" vertical="center" wrapText="1"/>
    </xf>
    <xf numFmtId="0" fontId="0" fillId="0" borderId="30" xfId="0" applyBorder="1" applyAlignment="1">
      <alignment horizontal="left" vertical="center" wrapText="1"/>
    </xf>
    <xf numFmtId="0" fontId="0" fillId="25" borderId="60" xfId="0" applyFill="1" applyBorder="1" applyAlignment="1">
      <alignment horizontal="left" vertical="center"/>
    </xf>
    <xf numFmtId="0" fontId="0" fillId="25" borderId="61" xfId="0" applyFill="1" applyBorder="1" applyAlignment="1">
      <alignment horizontal="left" vertical="center"/>
    </xf>
    <xf numFmtId="0" fontId="0" fillId="25" borderId="62" xfId="0" applyFill="1" applyBorder="1" applyAlignment="1">
      <alignment horizontal="left" vertical="center"/>
    </xf>
    <xf numFmtId="0" fontId="0" fillId="25" borderId="60" xfId="0" applyFill="1" applyBorder="1" applyAlignment="1">
      <alignment horizontal="left" vertical="center" shrinkToFit="1"/>
    </xf>
    <xf numFmtId="0" fontId="0" fillId="25" borderId="61" xfId="0" applyFill="1" applyBorder="1" applyAlignment="1">
      <alignment horizontal="left" vertical="center" shrinkToFit="1"/>
    </xf>
    <xf numFmtId="0" fontId="0" fillId="25" borderId="62" xfId="0" applyFill="1" applyBorder="1" applyAlignment="1">
      <alignment horizontal="left" vertical="center" shrinkToFit="1"/>
    </xf>
    <xf numFmtId="0" fontId="0" fillId="27" borderId="60" xfId="0" applyFill="1" applyBorder="1" applyAlignment="1">
      <alignment horizontal="left" vertical="center" shrinkToFit="1"/>
    </xf>
    <xf numFmtId="0" fontId="0" fillId="27" borderId="62" xfId="0" applyFill="1" applyBorder="1" applyAlignment="1">
      <alignment horizontal="left" vertical="center" shrinkToFit="1"/>
    </xf>
    <xf numFmtId="0" fontId="0" fillId="27" borderId="61" xfId="0" applyFill="1" applyBorder="1" applyAlignment="1">
      <alignment horizontal="left" vertical="center" shrinkToFit="1"/>
    </xf>
    <xf numFmtId="0" fontId="11" fillId="0" borderId="29"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0" fillId="0" borderId="14" xfId="0" applyBorder="1" applyAlignment="1">
      <alignment vertical="top" wrapText="1"/>
    </xf>
    <xf numFmtId="0" fontId="0" fillId="0" borderId="21" xfId="0" applyBorder="1" applyAlignment="1">
      <alignment vertical="top" wrapText="1"/>
    </xf>
    <xf numFmtId="0" fontId="0" fillId="0" borderId="17" xfId="0" applyBorder="1" applyAlignment="1">
      <alignment vertical="top" wrapText="1"/>
    </xf>
    <xf numFmtId="0" fontId="0" fillId="0" borderId="15"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26" borderId="29" xfId="0" applyFill="1" applyBorder="1" applyAlignment="1" applyProtection="1">
      <alignment horizontal="left" vertical="center"/>
      <protection locked="0"/>
    </xf>
    <xf numFmtId="0" fontId="0" fillId="26" borderId="25" xfId="0" applyFill="1" applyBorder="1" applyAlignment="1" applyProtection="1">
      <alignment horizontal="left" vertical="center"/>
      <protection locked="0"/>
    </xf>
    <xf numFmtId="0" fontId="0" fillId="26" borderId="26" xfId="0" applyFill="1" applyBorder="1" applyAlignment="1" applyProtection="1">
      <alignment horizontal="left" vertical="center"/>
      <protection locked="0"/>
    </xf>
    <xf numFmtId="0" fontId="0" fillId="0" borderId="0" xfId="0" applyAlignment="1">
      <alignment horizontal="right"/>
    </xf>
    <xf numFmtId="0" fontId="35" fillId="0" borderId="0" xfId="0" applyFont="1"/>
    <xf numFmtId="0" fontId="0" fillId="0" borderId="29"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39"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12" xfId="0" applyBorder="1" applyAlignment="1">
      <alignment horizontal="center" vertical="center" textRotation="255" shrinkToFit="1"/>
    </xf>
    <xf numFmtId="0" fontId="0" fillId="0" borderId="13" xfId="0" applyBorder="1" applyAlignment="1">
      <alignment horizontal="center" vertical="center" textRotation="255" shrinkToFit="1"/>
    </xf>
    <xf numFmtId="0" fontId="5" fillId="0" borderId="224" xfId="41" applyFont="1" applyBorder="1" applyAlignment="1">
      <alignment vertical="center" shrinkToFit="1"/>
    </xf>
    <xf numFmtId="0" fontId="5" fillId="0" borderId="225" xfId="41" applyFont="1" applyBorder="1" applyAlignment="1">
      <alignment vertical="center" shrinkToFit="1"/>
    </xf>
    <xf numFmtId="0" fontId="0" fillId="0" borderId="187" xfId="0" applyBorder="1" applyAlignment="1">
      <alignment horizontal="left" vertical="center" shrinkToFit="1"/>
    </xf>
    <xf numFmtId="0" fontId="0" fillId="0" borderId="188" xfId="0" applyBorder="1" applyAlignment="1">
      <alignment horizontal="left" vertical="center" shrinkToFit="1"/>
    </xf>
    <xf numFmtId="0" fontId="0" fillId="0" borderId="189" xfId="0" applyBorder="1" applyAlignment="1">
      <alignment horizontal="left" vertical="center" shrinkToFit="1"/>
    </xf>
    <xf numFmtId="0" fontId="0" fillId="0" borderId="22" xfId="0" applyBorder="1" applyAlignment="1">
      <alignment vertical="center"/>
    </xf>
    <xf numFmtId="0" fontId="5" fillId="0" borderId="22" xfId="0" applyFont="1" applyBorder="1" applyAlignment="1">
      <alignment vertical="center"/>
    </xf>
    <xf numFmtId="0" fontId="0" fillId="0" borderId="56" xfId="0" applyBorder="1" applyAlignment="1">
      <alignment vertical="center" shrinkToFit="1"/>
    </xf>
    <xf numFmtId="0" fontId="0" fillId="0" borderId="25" xfId="0" applyBorder="1" applyAlignment="1">
      <alignment vertical="center" shrinkToFit="1"/>
    </xf>
    <xf numFmtId="0" fontId="0" fillId="0" borderId="30" xfId="0" applyBorder="1" applyAlignment="1">
      <alignment vertical="center" shrinkToFit="1"/>
    </xf>
    <xf numFmtId="0" fontId="0" fillId="0" borderId="218" xfId="0" applyBorder="1" applyAlignment="1">
      <alignment horizontal="left" vertical="center" shrinkToFit="1"/>
    </xf>
    <xf numFmtId="0" fontId="0" fillId="0" borderId="219" xfId="0" applyBorder="1" applyAlignment="1">
      <alignment horizontal="left" vertical="center" shrinkToFit="1"/>
    </xf>
    <xf numFmtId="0" fontId="0" fillId="0" borderId="220" xfId="0" applyBorder="1" applyAlignment="1">
      <alignment horizontal="left" vertical="center" shrinkToFit="1"/>
    </xf>
    <xf numFmtId="0" fontId="0" fillId="0" borderId="25" xfId="0" applyBorder="1" applyAlignment="1">
      <alignment horizontal="center" vertical="center"/>
    </xf>
    <xf numFmtId="0" fontId="0" fillId="0" borderId="5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textRotation="255" shrinkToFit="1"/>
    </xf>
    <xf numFmtId="0" fontId="0" fillId="0" borderId="12" xfId="45" applyFont="1" applyBorder="1" applyAlignment="1">
      <alignment horizontal="center" vertical="center" shrinkToFit="1"/>
    </xf>
    <xf numFmtId="0" fontId="5" fillId="0" borderId="13" xfId="45" applyBorder="1" applyAlignment="1">
      <alignment horizontal="center" vertical="center" shrinkToFit="1"/>
    </xf>
    <xf numFmtId="0" fontId="5" fillId="0" borderId="37" xfId="45" applyBorder="1" applyAlignment="1">
      <alignment horizontal="center" vertical="center" shrinkToFit="1"/>
    </xf>
    <xf numFmtId="0" fontId="12" fillId="0" borderId="39" xfId="0" applyFont="1" applyBorder="1" applyAlignment="1">
      <alignment horizontal="center" vertical="center" wrapText="1"/>
    </xf>
    <xf numFmtId="0" fontId="12" fillId="0" borderId="0" xfId="0" applyFont="1" applyAlignment="1">
      <alignment horizontal="center" vertical="center"/>
    </xf>
    <xf numFmtId="0" fontId="12" fillId="0" borderId="28" xfId="0" applyFont="1" applyBorder="1" applyAlignment="1">
      <alignment horizontal="center" vertical="center"/>
    </xf>
    <xf numFmtId="0" fontId="12" fillId="0" borderId="42" xfId="0" applyFont="1" applyBorder="1" applyAlignment="1">
      <alignment horizontal="center" vertical="center"/>
    </xf>
    <xf numFmtId="0" fontId="12" fillId="0" borderId="32" xfId="0" applyFont="1" applyBorder="1" applyAlignment="1">
      <alignment horizontal="center" vertical="center"/>
    </xf>
    <xf numFmtId="0" fontId="12" fillId="0" borderId="51" xfId="0" applyFont="1" applyBorder="1" applyAlignment="1">
      <alignment horizontal="center" vertical="center"/>
    </xf>
    <xf numFmtId="0" fontId="0" fillId="0" borderId="45" xfId="0" applyBorder="1" applyAlignment="1">
      <alignment horizontal="center" vertical="center" textRotation="255" shrinkToFit="1"/>
    </xf>
    <xf numFmtId="0" fontId="0" fillId="0" borderId="53" xfId="0" applyBorder="1" applyAlignment="1">
      <alignment horizontal="center" vertical="center" textRotation="255" shrinkToFit="1"/>
    </xf>
    <xf numFmtId="0" fontId="0" fillId="0" borderId="49" xfId="0" applyBorder="1" applyAlignment="1">
      <alignment horizontal="center" vertical="center" textRotation="255" shrinkToFit="1"/>
    </xf>
    <xf numFmtId="0" fontId="0" fillId="0" borderId="40" xfId="0" applyBorder="1" applyAlignment="1">
      <alignment horizontal="left" vertical="center" wrapText="1"/>
    </xf>
    <xf numFmtId="0" fontId="0" fillId="0" borderId="18" xfId="0" applyBorder="1" applyAlignment="1">
      <alignment horizontal="left" vertical="center" wrapText="1"/>
    </xf>
    <xf numFmtId="0" fontId="0" fillId="0" borderId="38" xfId="0" applyBorder="1" applyAlignment="1">
      <alignment horizontal="left" vertical="center" wrapText="1"/>
    </xf>
    <xf numFmtId="0" fontId="11" fillId="0" borderId="14"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0" fillId="0" borderId="14" xfId="0" applyBorder="1" applyAlignment="1">
      <alignment horizontal="left" vertical="top" wrapText="1"/>
    </xf>
    <xf numFmtId="0" fontId="0" fillId="0" borderId="21" xfId="0" applyBorder="1" applyAlignment="1">
      <alignment horizontal="left" vertical="top" wrapText="1"/>
    </xf>
    <xf numFmtId="0" fontId="0" fillId="0" borderId="17" xfId="0" applyBorder="1" applyAlignment="1">
      <alignment horizontal="left" vertical="top" wrapText="1"/>
    </xf>
    <xf numFmtId="0" fontId="0" fillId="0" borderId="29" xfId="0" applyBorder="1" applyAlignment="1">
      <alignment horizontal="distributed" vertical="center"/>
    </xf>
    <xf numFmtId="0" fontId="0" fillId="0" borderId="26" xfId="0" applyBorder="1" applyAlignment="1">
      <alignment horizontal="distributed" vertical="center"/>
    </xf>
    <xf numFmtId="0" fontId="73" fillId="27" borderId="0" xfId="43" applyFont="1" applyFill="1" applyBorder="1" applyAlignment="1">
      <alignment horizontal="left" vertical="center" wrapText="1"/>
    </xf>
    <xf numFmtId="0" fontId="73" fillId="27" borderId="0" xfId="42" applyFont="1" applyFill="1" applyBorder="1" applyAlignment="1">
      <alignment horizontal="left" vertical="center"/>
    </xf>
    <xf numFmtId="0" fontId="73" fillId="27" borderId="0" xfId="43" applyFont="1" applyFill="1" applyBorder="1" applyAlignment="1">
      <alignment vertical="center" shrinkToFit="1"/>
    </xf>
    <xf numFmtId="0" fontId="73" fillId="27" borderId="0" xfId="42" applyFont="1" applyFill="1" applyBorder="1" applyAlignment="1">
      <alignment vertical="center" shrinkToFit="1"/>
    </xf>
    <xf numFmtId="0" fontId="73" fillId="27" borderId="0" xfId="43" applyFont="1" applyFill="1" applyBorder="1" applyAlignment="1">
      <alignment horizontal="center" vertical="center"/>
    </xf>
    <xf numFmtId="0" fontId="73" fillId="27" borderId="0" xfId="43" applyFont="1" applyFill="1" applyBorder="1" applyAlignment="1">
      <alignment horizontal="left" vertical="center"/>
    </xf>
    <xf numFmtId="0" fontId="73" fillId="27" borderId="0" xfId="43" applyFont="1" applyFill="1" applyBorder="1" applyAlignment="1">
      <alignment horizontal="center" vertical="center" wrapText="1"/>
    </xf>
    <xf numFmtId="0" fontId="73" fillId="27" borderId="0" xfId="43" applyFont="1" applyFill="1" applyBorder="1" applyAlignment="1">
      <alignment horizontal="center" vertical="center" textRotation="255"/>
    </xf>
    <xf numFmtId="0" fontId="71" fillId="31" borderId="29" xfId="43" applyFont="1" applyFill="1" applyBorder="1" applyAlignment="1">
      <alignment horizontal="center" vertical="center"/>
    </xf>
    <xf numFmtId="0" fontId="71" fillId="31" borderId="26" xfId="43" applyFont="1" applyFill="1" applyBorder="1" applyAlignment="1">
      <alignment horizontal="center" vertical="center"/>
    </xf>
    <xf numFmtId="0" fontId="71" fillId="27" borderId="29" xfId="43" applyFont="1" applyFill="1" applyBorder="1" applyAlignment="1">
      <alignment horizontal="center" vertical="center"/>
    </xf>
    <xf numFmtId="0" fontId="71" fillId="27" borderId="25" xfId="43" applyFont="1" applyFill="1" applyBorder="1" applyAlignment="1">
      <alignment horizontal="center" vertical="center"/>
    </xf>
    <xf numFmtId="0" fontId="71" fillId="27" borderId="26" xfId="43" applyFont="1" applyFill="1" applyBorder="1" applyAlignment="1">
      <alignment horizontal="center" vertical="center"/>
    </xf>
    <xf numFmtId="181" fontId="71" fillId="27" borderId="29" xfId="43" applyNumberFormat="1" applyFont="1" applyFill="1" applyBorder="1" applyAlignment="1">
      <alignment horizontal="center" vertical="center"/>
    </xf>
    <xf numFmtId="181" fontId="71" fillId="27" borderId="25" xfId="43" applyNumberFormat="1" applyFont="1" applyFill="1" applyBorder="1" applyAlignment="1">
      <alignment horizontal="center" vertical="center"/>
    </xf>
    <xf numFmtId="181" fontId="71" fillId="27" borderId="26" xfId="43" applyNumberFormat="1" applyFont="1" applyFill="1" applyBorder="1" applyAlignment="1">
      <alignment horizontal="center" vertical="center"/>
    </xf>
    <xf numFmtId="0" fontId="73" fillId="27" borderId="0" xfId="42" applyFont="1" applyFill="1" applyBorder="1" applyAlignment="1">
      <alignment horizontal="center" vertical="center" textRotation="255"/>
    </xf>
    <xf numFmtId="0" fontId="71" fillId="27" borderId="16" xfId="43" applyFont="1" applyFill="1" applyBorder="1" applyAlignment="1">
      <alignment horizontal="center" vertical="center" textRotation="255"/>
    </xf>
    <xf numFmtId="0" fontId="71" fillId="27" borderId="52" xfId="43" applyFont="1" applyFill="1" applyBorder="1" applyAlignment="1">
      <alignment horizontal="center" vertical="center" textRotation="255" wrapText="1" shrinkToFit="1"/>
    </xf>
    <xf numFmtId="0" fontId="71" fillId="27" borderId="71" xfId="54" applyFont="1" applyFill="1" applyBorder="1" applyAlignment="1">
      <alignment horizontal="center" vertical="center" textRotation="255" wrapText="1" shrinkToFit="1"/>
    </xf>
    <xf numFmtId="0" fontId="71" fillId="27" borderId="54" xfId="54" applyFont="1" applyFill="1" applyBorder="1" applyAlignment="1">
      <alignment horizontal="center" vertical="center" textRotation="255" wrapText="1" shrinkToFit="1"/>
    </xf>
    <xf numFmtId="0" fontId="71" fillId="27" borderId="52" xfId="43" applyFont="1" applyFill="1" applyBorder="1" applyAlignment="1">
      <alignment horizontal="center" vertical="center" textRotation="255" wrapText="1"/>
    </xf>
    <xf numFmtId="0" fontId="71" fillId="27" borderId="71" xfId="43" applyFont="1" applyFill="1" applyBorder="1" applyAlignment="1">
      <alignment horizontal="center" vertical="center" textRotation="255" wrapText="1"/>
    </xf>
    <xf numFmtId="0" fontId="71" fillId="27" borderId="54" xfId="43" applyFont="1" applyFill="1" applyBorder="1" applyAlignment="1">
      <alignment horizontal="center" vertical="center" textRotation="255" wrapText="1"/>
    </xf>
    <xf numFmtId="0" fontId="71" fillId="27" borderId="14" xfId="43" applyFont="1" applyFill="1" applyBorder="1" applyAlignment="1">
      <alignment horizontal="left" vertical="center" wrapText="1"/>
    </xf>
    <xf numFmtId="0" fontId="71" fillId="27" borderId="21" xfId="43" applyFont="1" applyFill="1" applyBorder="1" applyAlignment="1">
      <alignment horizontal="left" vertical="center"/>
    </xf>
    <xf numFmtId="0" fontId="71" fillId="27" borderId="17" xfId="43" applyFont="1" applyFill="1" applyBorder="1" applyAlignment="1">
      <alignment horizontal="left" vertical="center"/>
    </xf>
    <xf numFmtId="0" fontId="71" fillId="27" borderId="20" xfId="43" applyFont="1" applyFill="1" applyBorder="1" applyAlignment="1">
      <alignment horizontal="left" vertical="center"/>
    </xf>
    <xf numFmtId="0" fontId="71" fillId="27" borderId="0" xfId="43" applyFont="1" applyFill="1" applyBorder="1" applyAlignment="1">
      <alignment horizontal="left" vertical="center"/>
    </xf>
    <xf numFmtId="0" fontId="71" fillId="27" borderId="31" xfId="43" applyFont="1" applyFill="1" applyBorder="1" applyAlignment="1">
      <alignment horizontal="left" vertical="center"/>
    </xf>
    <xf numFmtId="0" fontId="71" fillId="27" borderId="14" xfId="46" applyFont="1" applyFill="1" applyBorder="1" applyAlignment="1">
      <alignment horizontal="center" vertical="center" wrapText="1"/>
    </xf>
    <xf numFmtId="0" fontId="71" fillId="27" borderId="21" xfId="46" applyFont="1" applyFill="1" applyBorder="1" applyAlignment="1">
      <alignment horizontal="center" vertical="center" wrapText="1"/>
    </xf>
    <xf numFmtId="49" fontId="71" fillId="27" borderId="21" xfId="46" applyNumberFormat="1" applyFont="1" applyFill="1" applyBorder="1" applyAlignment="1">
      <alignment horizontal="center" vertical="center" wrapText="1"/>
    </xf>
    <xf numFmtId="0" fontId="71" fillId="27" borderId="17" xfId="46" applyFont="1" applyFill="1" applyBorder="1" applyAlignment="1">
      <alignment horizontal="center" vertical="center" wrapText="1"/>
    </xf>
    <xf numFmtId="0" fontId="71" fillId="27" borderId="20" xfId="46" applyFont="1" applyFill="1" applyBorder="1" applyAlignment="1">
      <alignment horizontal="left" vertical="center" wrapText="1"/>
    </xf>
    <xf numFmtId="0" fontId="71" fillId="27" borderId="0" xfId="46" applyFont="1" applyFill="1" applyAlignment="1">
      <alignment horizontal="left" vertical="center" wrapText="1"/>
    </xf>
    <xf numFmtId="0" fontId="71" fillId="27" borderId="31" xfId="46" applyFont="1" applyFill="1" applyBorder="1" applyAlignment="1">
      <alignment horizontal="left" vertical="center" wrapText="1"/>
    </xf>
    <xf numFmtId="0" fontId="71" fillId="27" borderId="15" xfId="46" applyFont="1" applyFill="1" applyBorder="1" applyAlignment="1">
      <alignment horizontal="left" vertical="center" wrapText="1"/>
    </xf>
    <xf numFmtId="0" fontId="71" fillId="27" borderId="18" xfId="46" applyFont="1" applyFill="1" applyBorder="1" applyAlignment="1">
      <alignment horizontal="left" vertical="center" wrapText="1"/>
    </xf>
    <xf numFmtId="0" fontId="71" fillId="27" borderId="19" xfId="46" applyFont="1" applyFill="1" applyBorder="1" applyAlignment="1">
      <alignment horizontal="left" vertical="center" wrapText="1"/>
    </xf>
    <xf numFmtId="0" fontId="71" fillId="27" borderId="14" xfId="43" applyFont="1" applyFill="1" applyBorder="1" applyAlignment="1">
      <alignment vertical="center"/>
    </xf>
    <xf numFmtId="0" fontId="71" fillId="27" borderId="21" xfId="43" applyFont="1" applyFill="1" applyBorder="1" applyAlignment="1">
      <alignment vertical="center"/>
    </xf>
    <xf numFmtId="0" fontId="71" fillId="27" borderId="17" xfId="43" applyFont="1" applyFill="1" applyBorder="1" applyAlignment="1">
      <alignment vertical="center"/>
    </xf>
    <xf numFmtId="0" fontId="71" fillId="27" borderId="15" xfId="43" applyFont="1" applyFill="1" applyBorder="1" applyAlignment="1">
      <alignment vertical="center"/>
    </xf>
    <xf numFmtId="0" fontId="71" fillId="27" borderId="18" xfId="43" applyFont="1" applyFill="1" applyBorder="1" applyAlignment="1">
      <alignment vertical="center"/>
    </xf>
    <xf numFmtId="0" fontId="71" fillId="27" borderId="19" xfId="43" applyFont="1" applyFill="1" applyBorder="1" applyAlignment="1">
      <alignment vertical="center"/>
    </xf>
    <xf numFmtId="49" fontId="71" fillId="27" borderId="29" xfId="43" applyNumberFormat="1" applyFont="1" applyFill="1" applyBorder="1" applyAlignment="1">
      <alignment horizontal="left" vertical="center"/>
    </xf>
    <xf numFmtId="49" fontId="71" fillId="27" borderId="25" xfId="43" applyNumberFormat="1" applyFont="1" applyFill="1" applyBorder="1" applyAlignment="1">
      <alignment horizontal="left" vertical="center"/>
    </xf>
    <xf numFmtId="49" fontId="71" fillId="27" borderId="25" xfId="43" applyNumberFormat="1" applyFont="1" applyFill="1" applyBorder="1" applyAlignment="1">
      <alignment horizontal="center" vertical="center"/>
    </xf>
    <xf numFmtId="49" fontId="71" fillId="27" borderId="26" xfId="43" applyNumberFormat="1" applyFont="1" applyFill="1" applyBorder="1" applyAlignment="1">
      <alignment horizontal="center" vertical="center"/>
    </xf>
    <xf numFmtId="49" fontId="71" fillId="27" borderId="26" xfId="43" applyNumberFormat="1" applyFont="1" applyFill="1" applyBorder="1" applyAlignment="1">
      <alignment horizontal="left" vertical="center"/>
    </xf>
    <xf numFmtId="0" fontId="71" fillId="27" borderId="16" xfId="46" applyFont="1" applyFill="1" applyBorder="1" applyAlignment="1">
      <alignment horizontal="center" vertical="center"/>
    </xf>
    <xf numFmtId="0" fontId="73" fillId="0" borderId="29" xfId="41" applyFont="1" applyBorder="1" applyAlignment="1">
      <alignment horizontal="left" vertical="center"/>
    </xf>
    <xf numFmtId="0" fontId="73" fillId="0" borderId="25" xfId="41" applyFont="1" applyBorder="1" applyAlignment="1">
      <alignment horizontal="left" vertical="center"/>
    </xf>
    <xf numFmtId="0" fontId="73" fillId="0" borderId="26" xfId="41" applyFont="1" applyBorder="1" applyAlignment="1">
      <alignment horizontal="left" vertical="center"/>
    </xf>
    <xf numFmtId="0" fontId="74" fillId="0" borderId="14" xfId="43" applyFont="1" applyBorder="1" applyAlignment="1">
      <alignment horizontal="left" vertical="center" wrapText="1"/>
    </xf>
    <xf numFmtId="0" fontId="74" fillId="0" borderId="21" xfId="43" applyFont="1" applyBorder="1" applyAlignment="1">
      <alignment horizontal="left" vertical="center" wrapText="1"/>
    </xf>
    <xf numFmtId="0" fontId="74" fillId="0" borderId="17" xfId="43" applyFont="1" applyBorder="1" applyAlignment="1">
      <alignment horizontal="left" vertical="center" wrapText="1"/>
    </xf>
    <xf numFmtId="0" fontId="74" fillId="0" borderId="15" xfId="43" applyFont="1" applyBorder="1" applyAlignment="1">
      <alignment horizontal="left" vertical="center" wrapText="1"/>
    </xf>
    <xf numFmtId="0" fontId="74" fillId="0" borderId="18" xfId="43" applyFont="1" applyBorder="1" applyAlignment="1">
      <alignment horizontal="left" vertical="center" wrapText="1"/>
    </xf>
    <xf numFmtId="0" fontId="74" fillId="0" borderId="19" xfId="43" applyFont="1" applyBorder="1" applyAlignment="1">
      <alignment horizontal="left" vertical="center" wrapText="1"/>
    </xf>
    <xf numFmtId="0" fontId="71" fillId="27" borderId="14" xfId="43" applyFont="1" applyFill="1" applyBorder="1" applyAlignment="1">
      <alignment horizontal="left" vertical="center"/>
    </xf>
    <xf numFmtId="0" fontId="71" fillId="27" borderId="15" xfId="43" applyFont="1" applyFill="1" applyBorder="1" applyAlignment="1">
      <alignment horizontal="left" vertical="center"/>
    </xf>
    <xf numFmtId="0" fontId="71" fillId="27" borderId="18" xfId="43" applyFont="1" applyFill="1" applyBorder="1" applyAlignment="1">
      <alignment horizontal="left" vertical="center"/>
    </xf>
    <xf numFmtId="0" fontId="71" fillId="27" borderId="19" xfId="43" applyFont="1" applyFill="1" applyBorder="1" applyAlignment="1">
      <alignment horizontal="left" vertical="center"/>
    </xf>
    <xf numFmtId="0" fontId="71" fillId="27" borderId="14" xfId="43" applyFont="1" applyFill="1" applyBorder="1" applyAlignment="1">
      <alignment horizontal="center" vertical="center"/>
    </xf>
    <xf numFmtId="0" fontId="71" fillId="27" borderId="21" xfId="43" applyFont="1" applyFill="1" applyBorder="1" applyAlignment="1">
      <alignment horizontal="center" vertical="center"/>
    </xf>
    <xf numFmtId="0" fontId="71" fillId="27" borderId="17" xfId="43" applyFont="1" applyFill="1" applyBorder="1" applyAlignment="1">
      <alignment horizontal="center" vertical="center"/>
    </xf>
    <xf numFmtId="0" fontId="71" fillId="27" borderId="15" xfId="43" applyFont="1" applyFill="1" applyBorder="1" applyAlignment="1">
      <alignment horizontal="center" vertical="center"/>
    </xf>
    <xf numFmtId="0" fontId="71" fillId="27" borderId="18" xfId="43" applyFont="1" applyFill="1" applyBorder="1" applyAlignment="1">
      <alignment horizontal="center" vertical="center"/>
    </xf>
    <xf numFmtId="0" fontId="71" fillId="27" borderId="19" xfId="43" applyFont="1" applyFill="1" applyBorder="1" applyAlignment="1">
      <alignment horizontal="center" vertical="center"/>
    </xf>
    <xf numFmtId="0" fontId="71" fillId="27" borderId="76" xfId="43" applyFont="1" applyFill="1" applyBorder="1" applyAlignment="1">
      <alignment horizontal="left" vertical="center"/>
    </xf>
    <xf numFmtId="0" fontId="71" fillId="27" borderId="77" xfId="43" applyFont="1" applyFill="1" applyBorder="1" applyAlignment="1">
      <alignment horizontal="left" vertical="center"/>
    </xf>
    <xf numFmtId="0" fontId="71" fillId="27" borderId="78" xfId="43" applyFont="1" applyFill="1" applyBorder="1" applyAlignment="1">
      <alignment horizontal="left" vertical="center"/>
    </xf>
    <xf numFmtId="0" fontId="71" fillId="27" borderId="76" xfId="43" applyFont="1" applyFill="1" applyBorder="1" applyAlignment="1">
      <alignment horizontal="center" vertical="center"/>
    </xf>
    <xf numFmtId="0" fontId="71" fillId="27" borderId="77" xfId="43" applyFont="1" applyFill="1" applyBorder="1" applyAlignment="1">
      <alignment horizontal="center" vertical="center"/>
    </xf>
    <xf numFmtId="0" fontId="71" fillId="27" borderId="78" xfId="43" applyFont="1" applyFill="1" applyBorder="1" applyAlignment="1">
      <alignment horizontal="center" vertical="center"/>
    </xf>
    <xf numFmtId="0" fontId="71" fillId="27" borderId="14" xfId="43" applyFont="1" applyFill="1" applyBorder="1" applyAlignment="1">
      <alignment horizontal="center" vertical="center" wrapText="1"/>
    </xf>
    <xf numFmtId="0" fontId="71" fillId="27" borderId="17" xfId="43" applyFont="1" applyFill="1" applyBorder="1" applyAlignment="1">
      <alignment horizontal="center" vertical="center" wrapText="1"/>
    </xf>
    <xf numFmtId="0" fontId="71" fillId="27" borderId="15" xfId="43" applyFont="1" applyFill="1" applyBorder="1" applyAlignment="1">
      <alignment horizontal="center" vertical="center" wrapText="1"/>
    </xf>
    <xf numFmtId="0" fontId="71" fillId="27" borderId="19" xfId="43" applyFont="1" applyFill="1" applyBorder="1" applyAlignment="1">
      <alignment horizontal="center" vertical="center" wrapText="1"/>
    </xf>
    <xf numFmtId="181" fontId="71" fillId="27" borderId="21" xfId="43" applyNumberFormat="1" applyFont="1" applyFill="1" applyBorder="1" applyAlignment="1">
      <alignment horizontal="left" vertical="center"/>
    </xf>
    <xf numFmtId="181" fontId="71" fillId="27" borderId="17" xfId="43" applyNumberFormat="1" applyFont="1" applyFill="1" applyBorder="1" applyAlignment="1">
      <alignment horizontal="left" vertical="center"/>
    </xf>
    <xf numFmtId="181" fontId="71" fillId="27" borderId="18" xfId="43" applyNumberFormat="1" applyFont="1" applyFill="1" applyBorder="1" applyAlignment="1">
      <alignment horizontal="left" vertical="center"/>
    </xf>
    <xf numFmtId="181" fontId="71" fillId="27" borderId="19" xfId="43" applyNumberFormat="1" applyFont="1" applyFill="1" applyBorder="1" applyAlignment="1">
      <alignment horizontal="left" vertical="center"/>
    </xf>
    <xf numFmtId="0" fontId="71" fillId="27" borderId="79" xfId="43" applyFont="1" applyFill="1" applyBorder="1" applyAlignment="1">
      <alignment horizontal="left" vertical="center"/>
    </xf>
    <xf numFmtId="0" fontId="71" fillId="27" borderId="80" xfId="43" applyFont="1" applyFill="1" applyBorder="1" applyAlignment="1">
      <alignment horizontal="left" vertical="center"/>
    </xf>
    <xf numFmtId="0" fontId="71" fillId="27" borderId="81" xfId="43" applyFont="1" applyFill="1" applyBorder="1" applyAlignment="1">
      <alignment horizontal="left" vertical="center"/>
    </xf>
    <xf numFmtId="0" fontId="71" fillId="27" borderId="79" xfId="43" applyFont="1" applyFill="1" applyBorder="1" applyAlignment="1">
      <alignment horizontal="center" vertical="center"/>
    </xf>
    <xf numFmtId="0" fontId="71" fillId="27" borderId="80" xfId="43" applyFont="1" applyFill="1" applyBorder="1" applyAlignment="1">
      <alignment horizontal="center" vertical="center"/>
    </xf>
    <xf numFmtId="0" fontId="71" fillId="27" borderId="81" xfId="43" applyFont="1" applyFill="1" applyBorder="1" applyAlignment="1">
      <alignment horizontal="center" vertical="center"/>
    </xf>
    <xf numFmtId="0" fontId="73" fillId="27" borderId="79" xfId="43" applyFont="1" applyFill="1" applyBorder="1" applyAlignment="1">
      <alignment horizontal="left" vertical="center" wrapText="1"/>
    </xf>
    <xf numFmtId="0" fontId="73" fillId="27" borderId="80" xfId="43" applyFont="1" applyFill="1" applyBorder="1" applyAlignment="1">
      <alignment horizontal="left" vertical="center" wrapText="1"/>
    </xf>
    <xf numFmtId="0" fontId="73" fillId="27" borderId="81" xfId="43" applyFont="1" applyFill="1" applyBorder="1" applyAlignment="1">
      <alignment horizontal="left" vertical="center" wrapText="1"/>
    </xf>
    <xf numFmtId="0" fontId="71" fillId="27" borderId="20" xfId="43" applyFont="1" applyFill="1" applyBorder="1" applyAlignment="1">
      <alignment horizontal="left" vertical="center" wrapText="1"/>
    </xf>
    <xf numFmtId="0" fontId="71" fillId="27" borderId="0" xfId="43" applyFont="1" applyFill="1" applyAlignment="1">
      <alignment horizontal="center" vertical="center"/>
    </xf>
    <xf numFmtId="0" fontId="71" fillId="27" borderId="0" xfId="43" applyFont="1" applyFill="1" applyAlignment="1">
      <alignment horizontal="left" vertical="center" wrapText="1"/>
    </xf>
    <xf numFmtId="0" fontId="71" fillId="27" borderId="0" xfId="43" applyFont="1" applyFill="1" applyAlignment="1">
      <alignment horizontal="left" vertical="top" wrapText="1"/>
    </xf>
    <xf numFmtId="0" fontId="71" fillId="27" borderId="0" xfId="43" applyFont="1" applyFill="1" applyAlignment="1">
      <alignment horizontal="left" vertical="top"/>
    </xf>
    <xf numFmtId="49" fontId="71" fillId="0" borderId="29" xfId="46" applyNumberFormat="1" applyFont="1" applyBorder="1" applyAlignment="1">
      <alignment horizontal="left" vertical="center"/>
    </xf>
    <xf numFmtId="49" fontId="71" fillId="0" borderId="25" xfId="46" applyNumberFormat="1" applyFont="1" applyBorder="1" applyAlignment="1">
      <alignment horizontal="left" vertical="center"/>
    </xf>
    <xf numFmtId="49" fontId="71" fillId="0" borderId="26" xfId="46" applyNumberFormat="1" applyFont="1" applyBorder="1" applyAlignment="1">
      <alignment horizontal="left" vertical="center"/>
    </xf>
    <xf numFmtId="0" fontId="71" fillId="27" borderId="29" xfId="42" applyFont="1" applyFill="1" applyBorder="1" applyAlignment="1">
      <alignment horizontal="left" vertical="center"/>
    </xf>
    <xf numFmtId="0" fontId="71" fillId="27" borderId="25" xfId="42" applyFont="1" applyFill="1" applyBorder="1" applyAlignment="1">
      <alignment horizontal="left" vertical="center"/>
    </xf>
    <xf numFmtId="0" fontId="71" fillId="27" borderId="26" xfId="42" applyFont="1" applyFill="1" applyBorder="1" applyAlignment="1">
      <alignment horizontal="left" vertical="center"/>
    </xf>
    <xf numFmtId="0" fontId="71" fillId="27" borderId="29" xfId="42" applyFont="1" applyFill="1" applyBorder="1" applyAlignment="1">
      <alignment horizontal="center" vertical="center"/>
    </xf>
    <xf numFmtId="0" fontId="71" fillId="27" borderId="25" xfId="42" applyFont="1" applyFill="1" applyBorder="1" applyAlignment="1">
      <alignment horizontal="center" vertical="center"/>
    </xf>
    <xf numFmtId="0" fontId="71" fillId="27" borderId="26" xfId="42" applyFont="1" applyFill="1" applyBorder="1" applyAlignment="1">
      <alignment horizontal="center" vertical="center"/>
    </xf>
    <xf numFmtId="0" fontId="71" fillId="27" borderId="16" xfId="42" applyFont="1" applyFill="1" applyBorder="1" applyAlignment="1">
      <alignment horizontal="center" vertical="center" textRotation="255" wrapText="1"/>
    </xf>
    <xf numFmtId="0" fontId="71" fillId="27" borderId="21" xfId="42" applyFont="1" applyFill="1" applyBorder="1" applyAlignment="1">
      <alignment horizontal="center" vertical="center"/>
    </xf>
    <xf numFmtId="0" fontId="71" fillId="27" borderId="20" xfId="42" applyFont="1" applyFill="1" applyBorder="1" applyAlignment="1">
      <alignment horizontal="center" vertical="center"/>
    </xf>
    <xf numFmtId="0" fontId="71" fillId="27" borderId="0" xfId="42" applyFont="1" applyFill="1" applyBorder="1" applyAlignment="1">
      <alignment horizontal="center" vertical="center"/>
    </xf>
    <xf numFmtId="0" fontId="71" fillId="27" borderId="15" xfId="42" applyFont="1" applyFill="1" applyBorder="1" applyAlignment="1">
      <alignment horizontal="center" vertical="center"/>
    </xf>
    <xf numFmtId="0" fontId="71" fillId="27" borderId="18" xfId="42" applyFont="1" applyFill="1" applyBorder="1" applyAlignment="1">
      <alignment horizontal="center" vertical="center"/>
    </xf>
    <xf numFmtId="0" fontId="74" fillId="27" borderId="14" xfId="43" applyFont="1" applyFill="1" applyBorder="1" applyAlignment="1">
      <alignment horizontal="center" vertical="center" wrapText="1"/>
    </xf>
    <xf numFmtId="0" fontId="74" fillId="27" borderId="21" xfId="43" applyFont="1" applyFill="1" applyBorder="1" applyAlignment="1">
      <alignment horizontal="center" vertical="center" wrapText="1"/>
    </xf>
    <xf numFmtId="0" fontId="74" fillId="27" borderId="17" xfId="43" applyFont="1" applyFill="1" applyBorder="1" applyAlignment="1">
      <alignment horizontal="center" vertical="center" wrapText="1"/>
    </xf>
    <xf numFmtId="0" fontId="74" fillId="27" borderId="20" xfId="43" applyFont="1" applyFill="1" applyBorder="1" applyAlignment="1">
      <alignment horizontal="center" vertical="center" wrapText="1"/>
    </xf>
    <xf numFmtId="0" fontId="74" fillId="27" borderId="0" xfId="43" applyFont="1" applyFill="1" applyBorder="1" applyAlignment="1">
      <alignment horizontal="center" vertical="center" wrapText="1"/>
    </xf>
    <xf numFmtId="0" fontId="74" fillId="27" borderId="31" xfId="43" applyFont="1" applyFill="1" applyBorder="1" applyAlignment="1">
      <alignment horizontal="center" vertical="center" wrapText="1"/>
    </xf>
    <xf numFmtId="0" fontId="74" fillId="27" borderId="15" xfId="43" applyFont="1" applyFill="1" applyBorder="1" applyAlignment="1">
      <alignment horizontal="center" vertical="center" wrapText="1"/>
    </xf>
    <xf numFmtId="0" fontId="74" fillId="27" borderId="18" xfId="43" applyFont="1" applyFill="1" applyBorder="1" applyAlignment="1">
      <alignment horizontal="center" vertical="center" wrapText="1"/>
    </xf>
    <xf numFmtId="0" fontId="74" fillId="27" borderId="19" xfId="43" applyFont="1" applyFill="1" applyBorder="1" applyAlignment="1">
      <alignment horizontal="center" vertical="center" wrapText="1"/>
    </xf>
    <xf numFmtId="0" fontId="74" fillId="27" borderId="14" xfId="42" applyFont="1" applyFill="1" applyBorder="1" applyAlignment="1">
      <alignment horizontal="center" vertical="center" wrapText="1"/>
    </xf>
    <xf numFmtId="0" fontId="74" fillId="27" borderId="21" xfId="42" applyFont="1" applyFill="1" applyBorder="1" applyAlignment="1">
      <alignment horizontal="center" vertical="center" wrapText="1"/>
    </xf>
    <xf numFmtId="0" fontId="74" fillId="27" borderId="17" xfId="42" applyFont="1" applyFill="1" applyBorder="1" applyAlignment="1">
      <alignment horizontal="center" vertical="center" wrapText="1"/>
    </xf>
    <xf numFmtId="0" fontId="74" fillId="27" borderId="20" xfId="42" applyFont="1" applyFill="1" applyBorder="1" applyAlignment="1">
      <alignment horizontal="center" vertical="center" wrapText="1"/>
    </xf>
    <xf numFmtId="0" fontId="74" fillId="27" borderId="0" xfId="42" applyFont="1" applyFill="1" applyBorder="1" applyAlignment="1">
      <alignment horizontal="center" vertical="center" wrapText="1"/>
    </xf>
    <xf numFmtId="0" fontId="74" fillId="27" borderId="31" xfId="42" applyFont="1" applyFill="1" applyBorder="1" applyAlignment="1">
      <alignment horizontal="center" vertical="center" wrapText="1"/>
    </xf>
    <xf numFmtId="0" fontId="74" fillId="27" borderId="15" xfId="42" applyFont="1" applyFill="1" applyBorder="1" applyAlignment="1">
      <alignment horizontal="center" vertical="center" wrapText="1"/>
    </xf>
    <xf numFmtId="0" fontId="74" fillId="27" borderId="18" xfId="42" applyFont="1" applyFill="1" applyBorder="1" applyAlignment="1">
      <alignment horizontal="center" vertical="center" wrapText="1"/>
    </xf>
    <xf numFmtId="0" fontId="74" fillId="27" borderId="19" xfId="42" applyFont="1" applyFill="1" applyBorder="1" applyAlignment="1">
      <alignment horizontal="center" vertical="center" wrapText="1"/>
    </xf>
    <xf numFmtId="0" fontId="74" fillId="27" borderId="14" xfId="43" applyFont="1" applyFill="1" applyBorder="1" applyAlignment="1">
      <alignment horizontal="center" vertical="center"/>
    </xf>
    <xf numFmtId="0" fontId="74" fillId="27" borderId="21" xfId="43" applyFont="1" applyFill="1" applyBorder="1" applyAlignment="1">
      <alignment horizontal="center" vertical="center"/>
    </xf>
    <xf numFmtId="0" fontId="74" fillId="27" borderId="17" xfId="42" applyFont="1" applyFill="1" applyBorder="1" applyAlignment="1">
      <alignment horizontal="center" vertical="center"/>
    </xf>
    <xf numFmtId="0" fontId="74" fillId="27" borderId="20" xfId="42" applyFont="1" applyFill="1" applyBorder="1" applyAlignment="1">
      <alignment horizontal="center" vertical="center"/>
    </xf>
    <xf numFmtId="0" fontId="74" fillId="27" borderId="0" xfId="42" applyFont="1" applyFill="1" applyBorder="1" applyAlignment="1">
      <alignment horizontal="center" vertical="center"/>
    </xf>
    <xf numFmtId="0" fontId="74" fillId="27" borderId="31" xfId="42" applyFont="1" applyFill="1" applyBorder="1" applyAlignment="1">
      <alignment horizontal="center" vertical="center"/>
    </xf>
    <xf numFmtId="0" fontId="74" fillId="27" borderId="15" xfId="42" applyFont="1" applyFill="1" applyBorder="1" applyAlignment="1">
      <alignment horizontal="center" vertical="center"/>
    </xf>
    <xf numFmtId="0" fontId="74" fillId="27" borderId="18" xfId="42" applyFont="1" applyFill="1" applyBorder="1" applyAlignment="1">
      <alignment horizontal="center" vertical="center"/>
    </xf>
    <xf numFmtId="0" fontId="74" fillId="27" borderId="19" xfId="42" applyFont="1" applyFill="1" applyBorder="1" applyAlignment="1">
      <alignment horizontal="center" vertical="center"/>
    </xf>
    <xf numFmtId="0" fontId="75" fillId="27" borderId="14" xfId="43" applyFont="1" applyFill="1" applyBorder="1" applyAlignment="1">
      <alignment horizontal="center" vertical="center" wrapText="1"/>
    </xf>
    <xf numFmtId="0" fontId="75" fillId="27" borderId="17" xfId="43" applyFont="1" applyFill="1" applyBorder="1" applyAlignment="1">
      <alignment horizontal="center" vertical="center" wrapText="1"/>
    </xf>
    <xf numFmtId="0" fontId="75" fillId="27" borderId="20" xfId="43" applyFont="1" applyFill="1" applyBorder="1" applyAlignment="1">
      <alignment horizontal="center" vertical="center" wrapText="1"/>
    </xf>
    <xf numFmtId="0" fontId="75" fillId="27" borderId="31" xfId="43" applyFont="1" applyFill="1" applyBorder="1" applyAlignment="1">
      <alignment horizontal="center" vertical="center" wrapText="1"/>
    </xf>
    <xf numFmtId="0" fontId="75" fillId="27" borderId="15" xfId="43" applyFont="1" applyFill="1" applyBorder="1" applyAlignment="1">
      <alignment horizontal="center" vertical="center" wrapText="1"/>
    </xf>
    <xf numFmtId="0" fontId="75" fillId="27" borderId="19" xfId="43" applyFont="1" applyFill="1" applyBorder="1" applyAlignment="1">
      <alignment horizontal="center" vertical="center" wrapText="1"/>
    </xf>
    <xf numFmtId="0" fontId="71" fillId="27" borderId="52" xfId="43" applyFont="1" applyFill="1" applyBorder="1" applyAlignment="1">
      <alignment horizontal="center" vertical="center" textRotation="255"/>
    </xf>
    <xf numFmtId="0" fontId="71" fillId="27" borderId="71" xfId="42" applyFont="1" applyFill="1" applyBorder="1" applyAlignment="1">
      <alignment horizontal="center" vertical="center" textRotation="255"/>
    </xf>
    <xf numFmtId="0" fontId="71" fillId="27" borderId="20" xfId="46" applyFont="1" applyFill="1" applyBorder="1" applyAlignment="1">
      <alignment horizontal="center" vertical="center" wrapText="1"/>
    </xf>
    <xf numFmtId="0" fontId="71" fillId="27" borderId="0" xfId="46" applyFont="1" applyFill="1" applyAlignment="1">
      <alignment horizontal="center" vertical="center" wrapText="1"/>
    </xf>
    <xf numFmtId="0" fontId="73" fillId="27" borderId="0" xfId="43" applyFont="1" applyFill="1" applyAlignment="1">
      <alignment horizontal="right" vertical="center"/>
    </xf>
    <xf numFmtId="0" fontId="12" fillId="27" borderId="21" xfId="46" applyFont="1" applyFill="1" applyBorder="1" applyAlignment="1">
      <alignment horizontal="center" vertical="center" wrapText="1"/>
    </xf>
    <xf numFmtId="49" fontId="5" fillId="27" borderId="29" xfId="55" applyNumberFormat="1" applyFont="1" applyFill="1" applyBorder="1" applyAlignment="1">
      <alignment horizontal="left" vertical="center"/>
    </xf>
    <xf numFmtId="49" fontId="12" fillId="27" borderId="25" xfId="43" applyNumberFormat="1" applyFont="1" applyFill="1" applyBorder="1" applyAlignment="1">
      <alignment horizontal="left" vertical="center"/>
    </xf>
    <xf numFmtId="49" fontId="12" fillId="27" borderId="26" xfId="43" applyNumberFormat="1" applyFont="1" applyFill="1" applyBorder="1" applyAlignment="1">
      <alignment horizontal="left" vertical="center"/>
    </xf>
    <xf numFmtId="0" fontId="12" fillId="27" borderId="21" xfId="46" quotePrefix="1" applyFont="1" applyFill="1" applyBorder="1" applyAlignment="1">
      <alignment horizontal="center" vertical="center" wrapText="1"/>
    </xf>
    <xf numFmtId="0" fontId="5" fillId="27" borderId="20" xfId="46" applyFill="1" applyBorder="1" applyAlignment="1">
      <alignment horizontal="center" vertical="center" wrapText="1"/>
    </xf>
    <xf numFmtId="0" fontId="5" fillId="27" borderId="0" xfId="46" applyFill="1" applyAlignment="1">
      <alignment horizontal="center" vertical="center" wrapText="1"/>
    </xf>
    <xf numFmtId="0" fontId="12" fillId="27" borderId="0" xfId="43" applyFont="1" applyFill="1" applyBorder="1" applyAlignment="1">
      <alignment horizontal="center" vertical="top" wrapText="1"/>
    </xf>
    <xf numFmtId="0" fontId="12" fillId="27" borderId="0" xfId="43" applyFont="1" applyFill="1" applyBorder="1" applyAlignment="1">
      <alignment horizontal="justify" vertical="top" wrapText="1"/>
    </xf>
    <xf numFmtId="0" fontId="80" fillId="27" borderId="115" xfId="56" applyFont="1" applyFill="1" applyBorder="1" applyAlignment="1">
      <alignment horizontal="left" vertical="center" wrapText="1"/>
    </xf>
    <xf numFmtId="0" fontId="80" fillId="27" borderId="116" xfId="56" applyFont="1" applyFill="1" applyBorder="1" applyAlignment="1">
      <alignment horizontal="left" vertical="center" wrapText="1"/>
    </xf>
    <xf numFmtId="0" fontId="80" fillId="27" borderId="119" xfId="56" applyFont="1" applyFill="1" applyBorder="1" applyAlignment="1">
      <alignment horizontal="left" vertical="center" wrapText="1"/>
    </xf>
    <xf numFmtId="0" fontId="80" fillId="28" borderId="114" xfId="56" applyFont="1" applyFill="1" applyBorder="1" applyAlignment="1">
      <alignment horizontal="left" vertical="center" wrapText="1"/>
    </xf>
    <xf numFmtId="0" fontId="80" fillId="28" borderId="85" xfId="56" applyFont="1" applyFill="1" applyBorder="1" applyAlignment="1">
      <alignment horizontal="left" vertical="center" wrapText="1"/>
    </xf>
    <xf numFmtId="0" fontId="80" fillId="28" borderId="86" xfId="56" applyFont="1" applyFill="1" applyBorder="1" applyAlignment="1">
      <alignment horizontal="left" vertical="center" wrapText="1"/>
    </xf>
    <xf numFmtId="0" fontId="80" fillId="27" borderId="101" xfId="56" applyFont="1" applyFill="1" applyBorder="1" applyAlignment="1">
      <alignment horizontal="center" vertical="center" wrapText="1"/>
    </xf>
    <xf numFmtId="0" fontId="80" fillId="27" borderId="89" xfId="56" applyFont="1" applyFill="1" applyBorder="1" applyAlignment="1">
      <alignment horizontal="center" vertical="center" wrapText="1"/>
    </xf>
    <xf numFmtId="0" fontId="80" fillId="27" borderId="113" xfId="56" applyFont="1" applyFill="1" applyBorder="1" applyAlignment="1">
      <alignment horizontal="center" vertical="center" wrapText="1"/>
    </xf>
    <xf numFmtId="0" fontId="80" fillId="0" borderId="84" xfId="56" applyFont="1" applyBorder="1" applyAlignment="1">
      <alignment horizontal="center" vertical="center" wrapText="1"/>
    </xf>
    <xf numFmtId="0" fontId="80" fillId="0" borderId="85" xfId="56" applyFont="1" applyBorder="1" applyAlignment="1">
      <alignment horizontal="center" vertical="center" wrapText="1"/>
    </xf>
    <xf numFmtId="0" fontId="80" fillId="0" borderId="86" xfId="56" applyFont="1" applyBorder="1" applyAlignment="1">
      <alignment horizontal="center" vertical="center" wrapText="1"/>
    </xf>
    <xf numFmtId="49" fontId="80" fillId="27" borderId="84" xfId="56" applyNumberFormat="1" applyFont="1" applyFill="1" applyBorder="1" applyAlignment="1">
      <alignment horizontal="center" vertical="center" wrapText="1"/>
    </xf>
    <xf numFmtId="49" fontId="80" fillId="27" borderId="85" xfId="56" applyNumberFormat="1" applyFont="1" applyFill="1" applyBorder="1" applyAlignment="1">
      <alignment horizontal="center" vertical="center" wrapText="1"/>
    </xf>
    <xf numFmtId="0" fontId="82" fillId="27" borderId="84" xfId="56" applyFont="1" applyFill="1" applyBorder="1" applyAlignment="1">
      <alignment horizontal="center" vertical="center"/>
    </xf>
    <xf numFmtId="0" fontId="82" fillId="27" borderId="85" xfId="56" applyFont="1" applyFill="1" applyBorder="1" applyAlignment="1">
      <alignment horizontal="center" vertical="center"/>
    </xf>
    <xf numFmtId="0" fontId="82" fillId="27" borderId="86" xfId="56" applyFont="1" applyFill="1" applyBorder="1" applyAlignment="1">
      <alignment horizontal="center" vertical="center"/>
    </xf>
    <xf numFmtId="0" fontId="80" fillId="27" borderId="96" xfId="56" applyFont="1" applyFill="1" applyBorder="1" applyAlignment="1">
      <alignment horizontal="center" vertical="center" wrapText="1"/>
    </xf>
    <xf numFmtId="0" fontId="80" fillId="27" borderId="103" xfId="56" applyFont="1" applyFill="1" applyBorder="1" applyAlignment="1">
      <alignment horizontal="center" vertical="center" wrapText="1"/>
    </xf>
    <xf numFmtId="0" fontId="80" fillId="27" borderId="93" xfId="56" applyFont="1" applyFill="1" applyBorder="1" applyAlignment="1">
      <alignment horizontal="center" vertical="center" wrapText="1"/>
    </xf>
    <xf numFmtId="0" fontId="80" fillId="27" borderId="100" xfId="56" applyFont="1" applyFill="1" applyBorder="1" applyAlignment="1">
      <alignment horizontal="center" vertical="center" wrapText="1"/>
    </xf>
    <xf numFmtId="49" fontId="80" fillId="27" borderId="97" xfId="56" applyNumberFormat="1" applyFont="1" applyFill="1" applyBorder="1" applyAlignment="1">
      <alignment horizontal="center" vertical="center"/>
    </xf>
    <xf numFmtId="49" fontId="80" fillId="27" borderId="85" xfId="56" applyNumberFormat="1" applyFont="1" applyFill="1" applyBorder="1" applyAlignment="1">
      <alignment horizontal="center" vertical="center"/>
    </xf>
    <xf numFmtId="0" fontId="80" fillId="27" borderId="85" xfId="56" applyFont="1" applyFill="1" applyBorder="1" applyAlignment="1">
      <alignment horizontal="left" vertical="center" wrapText="1"/>
    </xf>
    <xf numFmtId="0" fontId="80" fillId="27" borderId="89" xfId="56" applyFont="1" applyFill="1" applyBorder="1" applyAlignment="1">
      <alignment horizontal="left" vertical="center" wrapText="1"/>
    </xf>
    <xf numFmtId="0" fontId="80" fillId="27" borderId="86" xfId="56" applyFont="1" applyFill="1" applyBorder="1" applyAlignment="1">
      <alignment horizontal="left" vertical="center" wrapText="1"/>
    </xf>
    <xf numFmtId="0" fontId="80" fillId="27" borderId="97" xfId="56" applyFont="1" applyFill="1" applyBorder="1" applyAlignment="1">
      <alignment horizontal="center" vertical="center" wrapText="1"/>
    </xf>
    <xf numFmtId="0" fontId="80" fillId="27" borderId="85" xfId="56" applyFont="1" applyFill="1" applyBorder="1" applyAlignment="1">
      <alignment horizontal="center" vertical="center" wrapText="1"/>
    </xf>
    <xf numFmtId="0" fontId="80" fillId="27" borderId="106" xfId="56" applyFont="1" applyFill="1" applyBorder="1" applyAlignment="1">
      <alignment horizontal="center" vertical="center" wrapText="1"/>
    </xf>
    <xf numFmtId="49" fontId="80" fillId="27" borderId="97" xfId="56" applyNumberFormat="1" applyFont="1" applyFill="1" applyBorder="1" applyAlignment="1">
      <alignment horizontal="center" vertical="center" wrapText="1"/>
    </xf>
    <xf numFmtId="0" fontId="80" fillId="27" borderId="16" xfId="56" applyFont="1" applyFill="1" applyBorder="1" applyAlignment="1">
      <alignment horizontal="center" vertical="center" wrapText="1"/>
    </xf>
    <xf numFmtId="49" fontId="80" fillId="27" borderId="86" xfId="56" applyNumberFormat="1" applyFont="1" applyFill="1" applyBorder="1" applyAlignment="1">
      <alignment horizontal="center" vertical="center" wrapText="1"/>
    </xf>
    <xf numFmtId="0" fontId="80" fillId="27" borderId="87" xfId="56" applyFont="1" applyFill="1" applyBorder="1" applyAlignment="1">
      <alignment horizontal="left" vertical="center" wrapText="1"/>
    </xf>
    <xf numFmtId="49" fontId="80" fillId="27" borderId="98" xfId="56" applyNumberFormat="1" applyFont="1" applyFill="1" applyBorder="1" applyAlignment="1">
      <alignment horizontal="center" vertical="center" wrapText="1"/>
    </xf>
    <xf numFmtId="49" fontId="80" fillId="27" borderId="97" xfId="56" applyNumberFormat="1" applyFont="1" applyFill="1" applyBorder="1" applyAlignment="1">
      <alignment horizontal="left" vertical="center" wrapText="1"/>
    </xf>
    <xf numFmtId="49" fontId="80" fillId="27" borderId="85" xfId="56" applyNumberFormat="1" applyFont="1" applyFill="1" applyBorder="1" applyAlignment="1">
      <alignment horizontal="left" vertical="center" wrapText="1"/>
    </xf>
    <xf numFmtId="49" fontId="80" fillId="27" borderId="106" xfId="56" applyNumberFormat="1" applyFont="1" applyFill="1" applyBorder="1" applyAlignment="1">
      <alignment horizontal="left" vertical="center" wrapText="1"/>
    </xf>
    <xf numFmtId="0" fontId="80" fillId="27" borderId="117" xfId="56" applyFont="1" applyFill="1" applyBorder="1" applyAlignment="1">
      <alignment horizontal="left" vertical="center" wrapText="1"/>
    </xf>
    <xf numFmtId="0" fontId="80" fillId="27" borderId="118" xfId="56" applyFont="1" applyFill="1" applyBorder="1" applyAlignment="1">
      <alignment horizontal="left" vertical="center" wrapText="1"/>
    </xf>
    <xf numFmtId="49" fontId="80" fillId="27" borderId="106" xfId="56" applyNumberFormat="1" applyFont="1" applyFill="1" applyBorder="1" applyAlignment="1">
      <alignment horizontal="center" vertical="center" wrapText="1"/>
    </xf>
    <xf numFmtId="49" fontId="80" fillId="27" borderId="29" xfId="56" applyNumberFormat="1" applyFont="1" applyFill="1" applyBorder="1" applyAlignment="1">
      <alignment horizontal="center" vertical="center" wrapText="1"/>
    </xf>
    <xf numFmtId="49" fontId="80" fillId="27" borderId="26" xfId="56" applyNumberFormat="1" applyFont="1" applyFill="1" applyBorder="1" applyAlignment="1">
      <alignment horizontal="center" vertical="center" wrapText="1"/>
    </xf>
    <xf numFmtId="0" fontId="80" fillId="27" borderId="29" xfId="56" applyFont="1" applyFill="1" applyBorder="1" applyAlignment="1">
      <alignment horizontal="left" vertical="center" wrapText="1"/>
    </xf>
    <xf numFmtId="0" fontId="80" fillId="27" borderId="25" xfId="56" applyFont="1" applyFill="1" applyBorder="1" applyAlignment="1">
      <alignment horizontal="left" vertical="center" wrapText="1"/>
    </xf>
    <xf numFmtId="0" fontId="80" fillId="27" borderId="26" xfId="56" applyFont="1" applyFill="1" applyBorder="1" applyAlignment="1">
      <alignment horizontal="left" vertical="center" wrapText="1"/>
    </xf>
    <xf numFmtId="0" fontId="80" fillId="27" borderId="93" xfId="56" applyFont="1" applyFill="1" applyBorder="1" applyAlignment="1">
      <alignment horizontal="left" vertical="center" wrapText="1"/>
    </xf>
    <xf numFmtId="0" fontId="80" fillId="28" borderId="93" xfId="56" applyFont="1" applyFill="1" applyBorder="1" applyAlignment="1">
      <alignment horizontal="left" vertical="center" wrapText="1"/>
    </xf>
    <xf numFmtId="0" fontId="80" fillId="27" borderId="39" xfId="56" applyFont="1" applyFill="1" applyBorder="1" applyAlignment="1">
      <alignment horizontal="center" vertical="center" wrapText="1"/>
    </xf>
    <xf numFmtId="0" fontId="80" fillId="27" borderId="0" xfId="56" applyFont="1" applyFill="1" applyAlignment="1">
      <alignment horizontal="center" vertical="center" wrapText="1"/>
    </xf>
    <xf numFmtId="0" fontId="80" fillId="27" borderId="102" xfId="56" applyFont="1" applyFill="1" applyBorder="1" applyAlignment="1">
      <alignment horizontal="center" vertical="center" wrapText="1"/>
    </xf>
    <xf numFmtId="0" fontId="82" fillId="27" borderId="97" xfId="56" applyFont="1" applyFill="1" applyBorder="1" applyAlignment="1">
      <alignment horizontal="center" vertical="center" wrapText="1"/>
    </xf>
    <xf numFmtId="0" fontId="82" fillId="27" borderId="85" xfId="56" applyFont="1" applyFill="1" applyBorder="1" applyAlignment="1">
      <alignment horizontal="center" vertical="center" wrapText="1"/>
    </xf>
    <xf numFmtId="0" fontId="82" fillId="27" borderId="89" xfId="56" applyFont="1" applyFill="1" applyBorder="1" applyAlignment="1">
      <alignment horizontal="center" vertical="center" wrapText="1"/>
    </xf>
    <xf numFmtId="0" fontId="82" fillId="27" borderId="96" xfId="56" applyFont="1" applyFill="1" applyBorder="1" applyAlignment="1">
      <alignment horizontal="center" vertical="center" wrapText="1"/>
    </xf>
    <xf numFmtId="0" fontId="83" fillId="27" borderId="97" xfId="56" applyFont="1" applyFill="1" applyBorder="1" applyAlignment="1">
      <alignment horizontal="center" vertical="center" wrapText="1"/>
    </xf>
    <xf numFmtId="0" fontId="83" fillId="27" borderId="85" xfId="56" applyFont="1" applyFill="1" applyBorder="1" applyAlignment="1">
      <alignment horizontal="center" vertical="center" wrapText="1"/>
    </xf>
    <xf numFmtId="0" fontId="83" fillId="27" borderId="86" xfId="56" applyFont="1" applyFill="1" applyBorder="1" applyAlignment="1">
      <alignment horizontal="center" vertical="center" wrapText="1"/>
    </xf>
    <xf numFmtId="0" fontId="80" fillId="27" borderId="25" xfId="56" applyFont="1" applyFill="1" applyBorder="1" applyAlignment="1">
      <alignment horizontal="center" vertical="center" wrapText="1"/>
    </xf>
    <xf numFmtId="0" fontId="80" fillId="27" borderId="26" xfId="56" applyFont="1" applyFill="1" applyBorder="1" applyAlignment="1">
      <alignment horizontal="center" vertical="center" wrapText="1"/>
    </xf>
    <xf numFmtId="0" fontId="80" fillId="27" borderId="29" xfId="56" applyFont="1" applyFill="1" applyBorder="1" applyAlignment="1">
      <alignment horizontal="center" vertical="center" wrapText="1"/>
    </xf>
    <xf numFmtId="0" fontId="80" fillId="27" borderId="86" xfId="56" applyFont="1" applyFill="1" applyBorder="1" applyAlignment="1">
      <alignment horizontal="center" vertical="center" wrapText="1"/>
    </xf>
    <xf numFmtId="0" fontId="80" fillId="27" borderId="105" xfId="56" applyFont="1" applyFill="1" applyBorder="1" applyAlignment="1">
      <alignment vertical="center" textRotation="255" wrapText="1"/>
    </xf>
    <xf numFmtId="0" fontId="80" fillId="27" borderId="87" xfId="56" applyFont="1" applyFill="1" applyBorder="1" applyAlignment="1">
      <alignment vertical="center" textRotation="255" wrapText="1"/>
    </xf>
    <xf numFmtId="0" fontId="80" fillId="27" borderId="39" xfId="56" applyFont="1" applyFill="1" applyBorder="1" applyAlignment="1">
      <alignment vertical="center" textRotation="255" wrapText="1"/>
    </xf>
    <xf numFmtId="49" fontId="80" fillId="27" borderId="89" xfId="56" applyNumberFormat="1" applyFont="1" applyFill="1" applyBorder="1" applyAlignment="1">
      <alignment horizontal="center" vertical="center" wrapText="1"/>
    </xf>
    <xf numFmtId="0" fontId="80" fillId="27" borderId="89" xfId="56" applyFont="1" applyFill="1" applyBorder="1" applyAlignment="1">
      <alignment horizontal="center" vertical="top" wrapText="1"/>
    </xf>
    <xf numFmtId="0" fontId="80" fillId="27" borderId="90" xfId="56" applyFont="1" applyFill="1" applyBorder="1" applyAlignment="1">
      <alignment horizontal="center" vertical="top" wrapText="1"/>
    </xf>
    <xf numFmtId="0" fontId="80" fillId="27" borderId="97" xfId="56" applyFont="1" applyFill="1" applyBorder="1" applyAlignment="1">
      <alignment horizontal="left" vertical="center" wrapText="1"/>
    </xf>
    <xf numFmtId="0" fontId="80" fillId="27" borderId="0" xfId="56" applyFont="1" applyFill="1" applyAlignment="1">
      <alignment horizontal="left" vertical="center" wrapText="1"/>
    </xf>
    <xf numFmtId="0" fontId="80" fillId="27" borderId="28" xfId="56" applyFont="1" applyFill="1" applyBorder="1" applyAlignment="1">
      <alignment horizontal="left" vertical="center" wrapText="1"/>
    </xf>
    <xf numFmtId="0" fontId="80" fillId="27" borderId="104" xfId="56" applyFont="1" applyFill="1" applyBorder="1" applyAlignment="1">
      <alignment horizontal="left" vertical="center" wrapText="1"/>
    </xf>
    <xf numFmtId="0" fontId="80" fillId="27" borderId="95" xfId="56" applyFont="1" applyFill="1" applyBorder="1" applyAlignment="1">
      <alignment horizontal="center" vertical="center" wrapText="1"/>
    </xf>
    <xf numFmtId="181" fontId="80" fillId="27" borderId="97" xfId="56" applyNumberFormat="1" applyFont="1" applyFill="1" applyBorder="1" applyAlignment="1">
      <alignment horizontal="left" vertical="center" wrapText="1"/>
    </xf>
    <xf numFmtId="181" fontId="80" fillId="27" borderId="85" xfId="56" applyNumberFormat="1" applyFont="1" applyFill="1" applyBorder="1" applyAlignment="1">
      <alignment horizontal="left" vertical="center" wrapText="1"/>
    </xf>
    <xf numFmtId="0" fontId="80" fillId="27" borderId="16" xfId="56" applyFont="1" applyFill="1" applyBorder="1" applyAlignment="1">
      <alignment horizontal="left" vertical="center" wrapText="1"/>
    </xf>
    <xf numFmtId="0" fontId="80" fillId="27" borderId="107" xfId="56" applyFont="1" applyFill="1" applyBorder="1" applyAlignment="1">
      <alignment horizontal="left" vertical="center" wrapText="1"/>
    </xf>
    <xf numFmtId="0" fontId="80" fillId="27" borderId="108" xfId="56" applyFont="1" applyFill="1" applyBorder="1" applyAlignment="1">
      <alignment horizontal="left" vertical="center" wrapText="1"/>
    </xf>
    <xf numFmtId="0" fontId="80" fillId="27" borderId="109" xfId="56" applyFont="1" applyFill="1" applyBorder="1" applyAlignment="1">
      <alignment horizontal="left" vertical="center" wrapText="1"/>
    </xf>
    <xf numFmtId="0" fontId="80" fillId="27" borderId="110" xfId="56" applyFont="1" applyFill="1" applyBorder="1" applyAlignment="1">
      <alignment horizontal="left" vertical="center" wrapText="1"/>
    </xf>
    <xf numFmtId="0" fontId="80" fillId="27" borderId="111" xfId="56" applyFont="1" applyFill="1" applyBorder="1" applyAlignment="1">
      <alignment horizontal="left" vertical="center" wrapText="1"/>
    </xf>
    <xf numFmtId="0" fontId="80" fillId="27" borderId="112" xfId="56" applyFont="1" applyFill="1" applyBorder="1" applyAlignment="1">
      <alignment horizontal="left" vertical="center" wrapText="1"/>
    </xf>
    <xf numFmtId="0" fontId="86" fillId="0" borderId="88" xfId="56" applyFont="1" applyBorder="1" applyAlignment="1">
      <alignment horizontal="center" vertical="center" wrapText="1"/>
    </xf>
    <xf numFmtId="0" fontId="86" fillId="0" borderId="21" xfId="56" applyFont="1" applyBorder="1" applyAlignment="1">
      <alignment horizontal="center" vertical="center" wrapText="1"/>
    </xf>
    <xf numFmtId="0" fontId="86" fillId="0" borderId="91" xfId="56" applyFont="1" applyBorder="1" applyAlignment="1">
      <alignment horizontal="center" vertical="center" wrapText="1"/>
    </xf>
    <xf numFmtId="0" fontId="86" fillId="0" borderId="0" xfId="56" applyFont="1" applyAlignment="1">
      <alignment horizontal="center" vertical="center" wrapText="1"/>
    </xf>
    <xf numFmtId="0" fontId="86" fillId="0" borderId="185" xfId="56" applyFont="1" applyBorder="1" applyAlignment="1">
      <alignment horizontal="center" vertical="center" wrapText="1"/>
    </xf>
    <xf numFmtId="0" fontId="86" fillId="0" borderId="18" xfId="56" applyFont="1" applyBorder="1" applyAlignment="1">
      <alignment horizontal="center" vertical="center" wrapText="1"/>
    </xf>
    <xf numFmtId="0" fontId="36" fillId="0" borderId="29" xfId="56" applyFont="1" applyBorder="1" applyAlignment="1">
      <alignment horizontal="center" vertical="center" wrapText="1"/>
    </xf>
    <xf numFmtId="0" fontId="36" fillId="0" borderId="25" xfId="56" applyFont="1" applyBorder="1" applyAlignment="1">
      <alignment horizontal="center" vertical="center" wrapText="1"/>
    </xf>
    <xf numFmtId="0" fontId="36" fillId="0" borderId="26" xfId="56" applyFont="1" applyBorder="1" applyAlignment="1">
      <alignment horizontal="center" vertical="center" wrapText="1"/>
    </xf>
    <xf numFmtId="0" fontId="36" fillId="0" borderId="14" xfId="56" applyFont="1" applyBorder="1" applyAlignment="1">
      <alignment horizontal="center" vertical="center" wrapText="1"/>
    </xf>
    <xf numFmtId="0" fontId="36" fillId="0" borderId="21" xfId="56" applyFont="1" applyBorder="1" applyAlignment="1">
      <alignment horizontal="center" vertical="center" wrapText="1"/>
    </xf>
    <xf numFmtId="0" fontId="36" fillId="0" borderId="17" xfId="56" applyFont="1" applyBorder="1" applyAlignment="1">
      <alignment horizontal="center" vertical="center" wrapText="1"/>
    </xf>
    <xf numFmtId="0" fontId="36" fillId="0" borderId="15" xfId="56" applyFont="1" applyBorder="1" applyAlignment="1">
      <alignment horizontal="center" vertical="center" wrapText="1"/>
    </xf>
    <xf numFmtId="0" fontId="36" fillId="0" borderId="18" xfId="56" applyFont="1" applyBorder="1" applyAlignment="1">
      <alignment horizontal="center" vertical="center" wrapText="1"/>
    </xf>
    <xf numFmtId="0" fontId="36" fillId="0" borderId="19" xfId="56" applyFont="1" applyBorder="1" applyAlignment="1">
      <alignment horizontal="center" vertical="center" wrapText="1"/>
    </xf>
    <xf numFmtId="49" fontId="80" fillId="27" borderId="20" xfId="56" applyNumberFormat="1" applyFont="1" applyFill="1" applyBorder="1" applyAlignment="1">
      <alignment horizontal="left" vertical="center" wrapText="1"/>
    </xf>
    <xf numFmtId="49" fontId="80" fillId="27" borderId="0" xfId="56" applyNumberFormat="1" applyFont="1" applyFill="1" applyAlignment="1">
      <alignment horizontal="left" vertical="center" wrapText="1"/>
    </xf>
    <xf numFmtId="49" fontId="80" fillId="27" borderId="28" xfId="56" applyNumberFormat="1" applyFont="1" applyFill="1" applyBorder="1" applyAlignment="1">
      <alignment horizontal="left" vertical="center" wrapText="1"/>
    </xf>
    <xf numFmtId="0" fontId="79" fillId="27" borderId="0" xfId="56" applyFont="1" applyFill="1" applyAlignment="1">
      <alignment horizontal="left" vertical="top" wrapText="1"/>
    </xf>
    <xf numFmtId="0" fontId="80" fillId="27" borderId="74" xfId="56" applyFont="1" applyFill="1" applyBorder="1" applyAlignment="1">
      <alignment horizontal="center" vertical="center" wrapText="1"/>
    </xf>
    <xf numFmtId="0" fontId="80" fillId="27" borderId="82" xfId="56" applyFont="1" applyFill="1" applyBorder="1" applyAlignment="1">
      <alignment horizontal="left" vertical="center" wrapText="1"/>
    </xf>
    <xf numFmtId="0" fontId="80" fillId="27" borderId="83" xfId="56" applyFont="1" applyFill="1" applyBorder="1" applyAlignment="1">
      <alignment horizontal="left" vertical="center" wrapText="1"/>
    </xf>
    <xf numFmtId="0" fontId="81" fillId="27" borderId="54" xfId="56" applyFont="1" applyFill="1" applyBorder="1" applyAlignment="1">
      <alignment horizontal="center" vertical="center" wrapText="1"/>
    </xf>
    <xf numFmtId="0" fontId="80" fillId="27" borderId="50" xfId="56" applyFont="1" applyFill="1" applyBorder="1" applyAlignment="1">
      <alignment horizontal="center" vertical="center" textRotation="255" wrapText="1"/>
    </xf>
    <xf numFmtId="0" fontId="80" fillId="27" borderId="39" xfId="56" applyFont="1" applyFill="1" applyBorder="1" applyAlignment="1">
      <alignment horizontal="center" vertical="center" textRotation="255" wrapText="1"/>
    </xf>
    <xf numFmtId="0" fontId="80" fillId="27" borderId="87" xfId="56" applyFont="1" applyFill="1" applyBorder="1" applyAlignment="1">
      <alignment horizontal="center" vertical="center" textRotation="255" wrapText="1"/>
    </xf>
    <xf numFmtId="0" fontId="80" fillId="27" borderId="99" xfId="56" applyFont="1" applyFill="1" applyBorder="1" applyAlignment="1">
      <alignment horizontal="center" vertical="center" textRotation="255" wrapText="1"/>
    </xf>
    <xf numFmtId="0" fontId="80" fillId="27" borderId="84" xfId="56" applyFont="1" applyFill="1" applyBorder="1" applyAlignment="1">
      <alignment horizontal="left" vertical="center" wrapText="1"/>
    </xf>
    <xf numFmtId="0" fontId="80" fillId="27" borderId="88" xfId="56" applyFont="1" applyFill="1" applyBorder="1" applyAlignment="1">
      <alignment horizontal="center" vertical="center" wrapText="1"/>
    </xf>
    <xf numFmtId="0" fontId="80" fillId="27" borderId="21" xfId="56" applyFont="1" applyFill="1" applyBorder="1" applyAlignment="1">
      <alignment horizontal="center" vertical="center" wrapText="1"/>
    </xf>
    <xf numFmtId="0" fontId="80" fillId="27" borderId="17" xfId="56" applyFont="1" applyFill="1" applyBorder="1" applyAlignment="1">
      <alignment horizontal="center" vertical="center" wrapText="1"/>
    </xf>
    <xf numFmtId="0" fontId="80" fillId="27" borderId="91" xfId="56" applyFont="1" applyFill="1" applyBorder="1" applyAlignment="1">
      <alignment horizontal="center" vertical="center" wrapText="1"/>
    </xf>
    <xf numFmtId="0" fontId="80" fillId="27" borderId="31" xfId="56" applyFont="1" applyFill="1" applyBorder="1" applyAlignment="1">
      <alignment horizontal="center" vertical="center" wrapText="1"/>
    </xf>
    <xf numFmtId="0" fontId="80" fillId="27" borderId="92" xfId="56" applyFont="1" applyFill="1" applyBorder="1" applyAlignment="1">
      <alignment horizontal="center" vertical="center" wrapText="1"/>
    </xf>
    <xf numFmtId="0" fontId="80" fillId="27" borderId="94" xfId="56" applyFont="1" applyFill="1" applyBorder="1" applyAlignment="1">
      <alignment horizontal="center" vertical="center" wrapText="1"/>
    </xf>
    <xf numFmtId="0" fontId="82" fillId="27" borderId="89" xfId="56" applyFont="1" applyFill="1" applyBorder="1" applyAlignment="1">
      <alignment horizontal="left" vertical="center"/>
    </xf>
    <xf numFmtId="0" fontId="82" fillId="27" borderId="90" xfId="56" applyFont="1" applyFill="1" applyBorder="1" applyAlignment="1">
      <alignment horizontal="left" vertical="center"/>
    </xf>
    <xf numFmtId="0" fontId="82" fillId="27" borderId="0" xfId="56" applyFont="1" applyFill="1" applyAlignment="1">
      <alignment horizontal="left" vertical="center"/>
    </xf>
    <xf numFmtId="0" fontId="82" fillId="27" borderId="28" xfId="56" applyFont="1" applyFill="1" applyBorder="1" applyAlignment="1">
      <alignment horizontal="left" vertical="center"/>
    </xf>
    <xf numFmtId="0" fontId="80" fillId="27" borderId="20" xfId="56" applyFont="1" applyFill="1" applyBorder="1" applyAlignment="1">
      <alignment horizontal="left" vertical="center" wrapText="1"/>
    </xf>
    <xf numFmtId="0" fontId="80" fillId="27" borderId="98" xfId="56" applyFont="1" applyFill="1" applyBorder="1" applyAlignment="1">
      <alignment horizontal="center" vertical="center" wrapText="1"/>
    </xf>
    <xf numFmtId="49" fontId="80" fillId="27" borderId="84" xfId="56" applyNumberFormat="1" applyFont="1" applyFill="1" applyBorder="1" applyAlignment="1">
      <alignment horizontal="left" vertical="center" wrapText="1"/>
    </xf>
    <xf numFmtId="49" fontId="70" fillId="27" borderId="85" xfId="56" applyNumberFormat="1" applyFont="1" applyFill="1" applyBorder="1" applyAlignment="1">
      <alignment horizontal="right" vertical="center" wrapText="1"/>
    </xf>
    <xf numFmtId="49" fontId="80" fillId="27" borderId="86" xfId="56" applyNumberFormat="1" applyFont="1" applyFill="1" applyBorder="1" applyAlignment="1">
      <alignment horizontal="left" vertical="center" wrapText="1"/>
    </xf>
    <xf numFmtId="0" fontId="80" fillId="27" borderId="120" xfId="56" applyFont="1" applyFill="1" applyBorder="1" applyAlignment="1">
      <alignment horizontal="center" vertical="center" wrapText="1"/>
    </xf>
    <xf numFmtId="0" fontId="80" fillId="27" borderId="121" xfId="56" applyFont="1" applyFill="1" applyBorder="1" applyAlignment="1">
      <alignment horizontal="center" vertical="center" wrapText="1"/>
    </xf>
    <xf numFmtId="0" fontId="80" fillId="27" borderId="122" xfId="56" applyFont="1" applyFill="1" applyBorder="1" applyAlignment="1">
      <alignment horizontal="center" vertical="center" wrapText="1"/>
    </xf>
    <xf numFmtId="0" fontId="80" fillId="27" borderId="123" xfId="56" applyFont="1" applyFill="1" applyBorder="1" applyAlignment="1">
      <alignment horizontal="left" vertical="center"/>
    </xf>
    <xf numFmtId="0" fontId="80" fillId="27" borderId="32" xfId="56" applyFont="1" applyFill="1" applyBorder="1" applyAlignment="1">
      <alignment horizontal="left" vertical="center"/>
    </xf>
    <xf numFmtId="0" fontId="80" fillId="27" borderId="51" xfId="56" applyFont="1" applyFill="1" applyBorder="1" applyAlignment="1">
      <alignment horizontal="left" vertical="center"/>
    </xf>
    <xf numFmtId="0" fontId="82" fillId="27" borderId="0" xfId="56" applyFont="1" applyFill="1" applyAlignment="1">
      <alignment horizontal="justify" vertical="top" wrapText="1"/>
    </xf>
    <xf numFmtId="0" fontId="80" fillId="27" borderId="90" xfId="56" applyFont="1" applyFill="1" applyBorder="1" applyAlignment="1">
      <alignment horizontal="center" vertical="center" wrapText="1"/>
    </xf>
    <xf numFmtId="0" fontId="80" fillId="27" borderId="28" xfId="56" applyFont="1" applyFill="1" applyBorder="1" applyAlignment="1">
      <alignment horizontal="center" vertical="center" wrapText="1"/>
    </xf>
    <xf numFmtId="49" fontId="80" fillId="27" borderId="91" xfId="56" applyNumberFormat="1" applyFont="1" applyFill="1" applyBorder="1" applyAlignment="1">
      <alignment horizontal="center" vertical="center" wrapText="1"/>
    </xf>
    <xf numFmtId="49" fontId="80" fillId="27" borderId="0" xfId="56" applyNumberFormat="1" applyFont="1" applyFill="1" applyAlignment="1">
      <alignment horizontal="center" vertical="center" wrapText="1"/>
    </xf>
    <xf numFmtId="0" fontId="80" fillId="27" borderId="104" xfId="56" applyFont="1" applyFill="1" applyBorder="1" applyAlignment="1">
      <alignment horizontal="center" vertical="center" wrapText="1"/>
    </xf>
    <xf numFmtId="0" fontId="80" fillId="27" borderId="177" xfId="56" applyFont="1" applyFill="1" applyBorder="1" applyAlignment="1">
      <alignment horizontal="left" vertical="center" wrapText="1"/>
    </xf>
    <xf numFmtId="0" fontId="80" fillId="27" borderId="178" xfId="56" applyFont="1" applyFill="1" applyBorder="1" applyAlignment="1">
      <alignment horizontal="left" vertical="center" wrapText="1"/>
    </xf>
    <xf numFmtId="0" fontId="80" fillId="27" borderId="41" xfId="56" applyFont="1" applyFill="1" applyBorder="1" applyAlignment="1">
      <alignment horizontal="center" vertical="center" wrapText="1"/>
    </xf>
    <xf numFmtId="0" fontId="80" fillId="27" borderId="84" xfId="56" applyFont="1" applyFill="1" applyBorder="1" applyAlignment="1">
      <alignment horizontal="center" vertical="center" wrapText="1"/>
    </xf>
    <xf numFmtId="49" fontId="42" fillId="27" borderId="84" xfId="48" applyNumberFormat="1" applyFont="1" applyFill="1" applyBorder="1" applyAlignment="1">
      <alignment horizontal="left" vertical="center" wrapText="1"/>
    </xf>
    <xf numFmtId="49" fontId="42" fillId="27" borderId="85" xfId="48" applyNumberFormat="1" applyFont="1" applyFill="1" applyBorder="1" applyAlignment="1">
      <alignment horizontal="left" vertical="center" wrapText="1"/>
    </xf>
    <xf numFmtId="0" fontId="42" fillId="27" borderId="0" xfId="48" applyFont="1" applyFill="1" applyAlignment="1">
      <alignment horizontal="left" vertical="center" wrapText="1"/>
    </xf>
    <xf numFmtId="0" fontId="42" fillId="27" borderId="28" xfId="48" applyFont="1" applyFill="1" applyBorder="1" applyAlignment="1">
      <alignment horizontal="left" vertical="center" wrapText="1"/>
    </xf>
    <xf numFmtId="0" fontId="42" fillId="27" borderId="93" xfId="48" applyFont="1" applyFill="1" applyBorder="1" applyAlignment="1">
      <alignment horizontal="left" vertical="center" wrapText="1"/>
    </xf>
    <xf numFmtId="0" fontId="42" fillId="27" borderId="104" xfId="48" applyFont="1" applyFill="1" applyBorder="1" applyAlignment="1">
      <alignment horizontal="left" vertical="center" wrapText="1"/>
    </xf>
    <xf numFmtId="0" fontId="79" fillId="27" borderId="0" xfId="56" applyFont="1" applyFill="1" applyAlignment="1">
      <alignment horizontal="left" vertical="top" shrinkToFit="1"/>
    </xf>
    <xf numFmtId="0" fontId="0" fillId="0" borderId="85" xfId="0" applyBorder="1" applyAlignment="1">
      <alignment horizontal="left" vertical="center" wrapText="1"/>
    </xf>
    <xf numFmtId="0" fontId="0" fillId="0" borderId="86" xfId="0" applyBorder="1" applyAlignment="1">
      <alignment horizontal="left" vertical="center" wrapText="1"/>
    </xf>
    <xf numFmtId="49" fontId="42" fillId="27" borderId="86" xfId="48" applyNumberFormat="1" applyFont="1" applyFill="1" applyBorder="1" applyAlignment="1">
      <alignment horizontal="left" vertical="center" wrapText="1"/>
    </xf>
    <xf numFmtId="0" fontId="42" fillId="27" borderId="0" xfId="56" applyFont="1" applyFill="1" applyAlignment="1">
      <alignment horizontal="center" vertical="center" wrapText="1"/>
    </xf>
    <xf numFmtId="0" fontId="42" fillId="27" borderId="0" xfId="56" applyFont="1" applyFill="1" applyAlignment="1">
      <alignment horizontal="left" vertical="center" wrapText="1"/>
    </xf>
    <xf numFmtId="0" fontId="41" fillId="27" borderId="0" xfId="56" applyFont="1" applyFill="1" applyAlignment="1">
      <alignment horizontal="left" vertical="top" wrapText="1"/>
    </xf>
    <xf numFmtId="0" fontId="42" fillId="27" borderId="34" xfId="56" applyFont="1" applyFill="1" applyBorder="1" applyAlignment="1">
      <alignment horizontal="left" vertical="center" wrapText="1"/>
    </xf>
    <xf numFmtId="0" fontId="42" fillId="27" borderId="35" xfId="56" applyFont="1" applyFill="1" applyBorder="1" applyAlignment="1">
      <alignment horizontal="left" vertical="center" wrapText="1"/>
    </xf>
    <xf numFmtId="0" fontId="42" fillId="27" borderId="33" xfId="56" applyFont="1" applyFill="1" applyBorder="1" applyAlignment="1">
      <alignment horizontal="left" vertical="center" wrapText="1"/>
    </xf>
    <xf numFmtId="0" fontId="42" fillId="27" borderId="35" xfId="56" applyFont="1" applyFill="1" applyBorder="1" applyAlignment="1">
      <alignment horizontal="center" vertical="center" wrapText="1"/>
    </xf>
    <xf numFmtId="0" fontId="42" fillId="27" borderId="33" xfId="56" applyFont="1" applyFill="1" applyBorder="1" applyAlignment="1">
      <alignment horizontal="center" vertical="center" wrapText="1"/>
    </xf>
    <xf numFmtId="0" fontId="42" fillId="27" borderId="121" xfId="56" applyFont="1" applyFill="1" applyBorder="1" applyAlignment="1">
      <alignment horizontal="left" vertical="center" wrapText="1"/>
    </xf>
    <xf numFmtId="0" fontId="42" fillId="27" borderId="186" xfId="56" applyFont="1" applyFill="1" applyBorder="1" applyAlignment="1">
      <alignment horizontal="left" vertical="center" wrapText="1"/>
    </xf>
    <xf numFmtId="0" fontId="42" fillId="27" borderId="50" xfId="56" applyFont="1" applyFill="1" applyBorder="1" applyAlignment="1">
      <alignment horizontal="center" vertical="center" wrapText="1"/>
    </xf>
    <xf numFmtId="0" fontId="42" fillId="27" borderId="10" xfId="56" applyFont="1" applyFill="1" applyBorder="1" applyAlignment="1">
      <alignment horizontal="center" vertical="center" wrapText="1"/>
    </xf>
    <xf numFmtId="0" fontId="42" fillId="27" borderId="73" xfId="56" applyFont="1" applyFill="1" applyBorder="1" applyAlignment="1">
      <alignment horizontal="center" vertical="center" wrapText="1"/>
    </xf>
    <xf numFmtId="0" fontId="42" fillId="27" borderId="39" xfId="56" applyFont="1" applyFill="1" applyBorder="1" applyAlignment="1">
      <alignment horizontal="center" vertical="center" wrapText="1"/>
    </xf>
    <xf numFmtId="0" fontId="42" fillId="27" borderId="31" xfId="56" applyFont="1" applyFill="1" applyBorder="1" applyAlignment="1">
      <alignment horizontal="center" vertical="center" wrapText="1"/>
    </xf>
    <xf numFmtId="0" fontId="42" fillId="27" borderId="42" xfId="56" applyFont="1" applyFill="1" applyBorder="1" applyAlignment="1">
      <alignment horizontal="center" vertical="center" wrapText="1"/>
    </xf>
    <xf numFmtId="0" fontId="42" fillId="27" borderId="32" xfId="56" applyFont="1" applyFill="1" applyBorder="1" applyAlignment="1">
      <alignment horizontal="center" vertical="center" wrapText="1"/>
    </xf>
    <xf numFmtId="0" fontId="42" fillId="27" borderId="126" xfId="56" applyFont="1" applyFill="1" applyBorder="1" applyAlignment="1">
      <alignment horizontal="center" vertical="center" wrapText="1"/>
    </xf>
    <xf numFmtId="0" fontId="42" fillId="27" borderId="74" xfId="56" applyFont="1" applyFill="1" applyBorder="1" applyAlignment="1">
      <alignment horizontal="center" vertical="center" wrapText="1"/>
    </xf>
    <xf numFmtId="0" fontId="42" fillId="27" borderId="24" xfId="56" applyFont="1" applyFill="1" applyBorder="1" applyAlignment="1">
      <alignment horizontal="left" vertical="center" wrapText="1"/>
    </xf>
    <xf numFmtId="0" fontId="42" fillId="27" borderId="22" xfId="56" applyFont="1" applyFill="1" applyBorder="1" applyAlignment="1">
      <alignment horizontal="left" vertical="center" wrapText="1"/>
    </xf>
    <xf numFmtId="0" fontId="42" fillId="27" borderId="23" xfId="56" applyFont="1" applyFill="1" applyBorder="1" applyAlignment="1">
      <alignment horizontal="left" vertical="center" wrapText="1"/>
    </xf>
    <xf numFmtId="0" fontId="42" fillId="27" borderId="22" xfId="56" applyFont="1" applyFill="1" applyBorder="1" applyAlignment="1">
      <alignment horizontal="center" vertical="center" wrapText="1"/>
    </xf>
    <xf numFmtId="0" fontId="42" fillId="27" borderId="23" xfId="56" applyFont="1" applyFill="1" applyBorder="1" applyAlignment="1">
      <alignment horizontal="center" vertical="center" wrapText="1"/>
    </xf>
    <xf numFmtId="0" fontId="42" fillId="27" borderId="82" xfId="56" applyFont="1" applyFill="1" applyBorder="1" applyAlignment="1">
      <alignment horizontal="left" vertical="center" wrapText="1"/>
    </xf>
    <xf numFmtId="0" fontId="42" fillId="27" borderId="83" xfId="56" applyFont="1" applyFill="1" applyBorder="1" applyAlignment="1">
      <alignment horizontal="left" vertical="center" wrapText="1"/>
    </xf>
    <xf numFmtId="0" fontId="42" fillId="27" borderId="16" xfId="56" applyFont="1" applyFill="1" applyBorder="1" applyAlignment="1">
      <alignment horizontal="center" vertical="center" wrapText="1"/>
    </xf>
    <xf numFmtId="0" fontId="42" fillId="27" borderId="29" xfId="56" applyFont="1" applyFill="1" applyBorder="1" applyAlignment="1">
      <alignment horizontal="left" vertical="center" wrapText="1"/>
    </xf>
    <xf numFmtId="0" fontId="42" fillId="27" borderId="25" xfId="56" applyFont="1" applyFill="1" applyBorder="1" applyAlignment="1">
      <alignment horizontal="left" vertical="center" wrapText="1"/>
    </xf>
    <xf numFmtId="0" fontId="42" fillId="27" borderId="26" xfId="56" applyFont="1" applyFill="1" applyBorder="1" applyAlignment="1">
      <alignment horizontal="left" vertical="center" wrapText="1"/>
    </xf>
    <xf numFmtId="0" fontId="42" fillId="27" borderId="25" xfId="56" applyFont="1" applyFill="1" applyBorder="1" applyAlignment="1">
      <alignment horizontal="center" vertical="center" wrapText="1"/>
    </xf>
    <xf numFmtId="0" fontId="42" fillId="27" borderId="26" xfId="56" applyFont="1" applyFill="1" applyBorder="1" applyAlignment="1">
      <alignment horizontal="center" vertical="center" wrapText="1"/>
    </xf>
    <xf numFmtId="0" fontId="42" fillId="27" borderId="85" xfId="56" applyFont="1" applyFill="1" applyBorder="1" applyAlignment="1">
      <alignment horizontal="left" vertical="center" wrapText="1"/>
    </xf>
    <xf numFmtId="0" fontId="42" fillId="27" borderId="86" xfId="56" applyFont="1" applyFill="1" applyBorder="1" applyAlignment="1">
      <alignment horizontal="left" vertical="center" wrapText="1"/>
    </xf>
    <xf numFmtId="0" fontId="42" fillId="27" borderId="47" xfId="56" applyFont="1" applyFill="1" applyBorder="1" applyAlignment="1">
      <alignment horizontal="center" vertical="center" wrapText="1"/>
    </xf>
    <xf numFmtId="0" fontId="45" fillId="0" borderId="0" xfId="0" applyFont="1" applyAlignment="1">
      <alignment horizontal="center" vertical="center"/>
    </xf>
    <xf numFmtId="0" fontId="45" fillId="0" borderId="18" xfId="0" applyFont="1" applyBorder="1" applyAlignment="1">
      <alignment horizontal="center" vertical="center"/>
    </xf>
    <xf numFmtId="0" fontId="45" fillId="0" borderId="16" xfId="0" applyFont="1" applyBorder="1" applyAlignment="1">
      <alignment horizontal="center" vertical="center"/>
    </xf>
    <xf numFmtId="176" fontId="45" fillId="0" borderId="16" xfId="0" applyNumberFormat="1" applyFont="1" applyBorder="1" applyAlignment="1">
      <alignment horizontal="center" vertical="center"/>
    </xf>
    <xf numFmtId="179" fontId="45" fillId="27" borderId="16" xfId="0" applyNumberFormat="1" applyFont="1" applyFill="1" applyBorder="1" applyAlignment="1">
      <alignment horizontal="center" vertical="center"/>
    </xf>
    <xf numFmtId="0" fontId="45" fillId="27" borderId="16" xfId="0" applyFont="1" applyFill="1" applyBorder="1" applyAlignment="1">
      <alignment horizontal="center" vertical="center"/>
    </xf>
    <xf numFmtId="176" fontId="45" fillId="27" borderId="16" xfId="0" applyNumberFormat="1" applyFont="1" applyFill="1" applyBorder="1" applyAlignment="1">
      <alignment horizontal="center" vertical="center"/>
    </xf>
    <xf numFmtId="178" fontId="45" fillId="0" borderId="16" xfId="0" applyNumberFormat="1" applyFont="1" applyBorder="1" applyAlignment="1">
      <alignment horizontal="center" vertical="center"/>
    </xf>
    <xf numFmtId="0" fontId="45" fillId="30" borderId="29" xfId="0" applyFont="1" applyFill="1" applyBorder="1" applyAlignment="1" applyProtection="1">
      <alignment horizontal="center" vertical="center"/>
      <protection locked="0"/>
    </xf>
    <xf numFmtId="0" fontId="45" fillId="30" borderId="26" xfId="0" applyFont="1" applyFill="1" applyBorder="1" applyAlignment="1" applyProtection="1">
      <alignment horizontal="center" vertical="center"/>
      <protection locked="0"/>
    </xf>
    <xf numFmtId="0" fontId="45" fillId="27" borderId="29" xfId="0" applyFont="1" applyFill="1" applyBorder="1" applyAlignment="1" applyProtection="1">
      <alignment horizontal="center" vertical="center"/>
    </xf>
    <xf numFmtId="0" fontId="45" fillId="27" borderId="26" xfId="0" applyFont="1" applyFill="1" applyBorder="1" applyAlignment="1" applyProtection="1">
      <alignment horizontal="center" vertical="center"/>
    </xf>
    <xf numFmtId="178" fontId="45" fillId="0" borderId="29" xfId="0" applyNumberFormat="1" applyFont="1" applyBorder="1" applyAlignment="1">
      <alignment horizontal="center" vertical="center"/>
    </xf>
    <xf numFmtId="178" fontId="45" fillId="0" borderId="26" xfId="0" applyNumberFormat="1" applyFont="1" applyBorder="1" applyAlignment="1">
      <alignment horizontal="center" vertical="center"/>
    </xf>
    <xf numFmtId="178" fontId="45" fillId="0" borderId="16" xfId="0" applyNumberFormat="1" applyFont="1" applyBorder="1" applyAlignment="1">
      <alignment horizontal="right" vertical="center"/>
    </xf>
    <xf numFmtId="178" fontId="45" fillId="0" borderId="16" xfId="53" applyNumberFormat="1" applyFont="1" applyFill="1" applyBorder="1" applyAlignment="1">
      <alignment horizontal="right" vertical="center"/>
    </xf>
    <xf numFmtId="178" fontId="45" fillId="0" borderId="29" xfId="0" applyNumberFormat="1" applyFont="1" applyBorder="1" applyAlignment="1">
      <alignment horizontal="right" vertical="center"/>
    </xf>
    <xf numFmtId="178" fontId="45" fillId="0" borderId="26" xfId="0" applyNumberFormat="1" applyFont="1" applyBorder="1" applyAlignment="1">
      <alignment horizontal="right" vertical="center"/>
    </xf>
    <xf numFmtId="178" fontId="45" fillId="30" borderId="16" xfId="0" applyNumberFormat="1" applyFont="1" applyFill="1" applyBorder="1" applyAlignment="1" applyProtection="1">
      <alignment horizontal="right" vertical="center"/>
      <protection locked="0"/>
    </xf>
    <xf numFmtId="178" fontId="45" fillId="30" borderId="16" xfId="53" applyNumberFormat="1" applyFont="1" applyFill="1" applyBorder="1" applyAlignment="1" applyProtection="1">
      <alignment horizontal="right" vertical="center"/>
      <protection locked="0"/>
    </xf>
    <xf numFmtId="178" fontId="45" fillId="30" borderId="29" xfId="0" applyNumberFormat="1" applyFont="1" applyFill="1" applyBorder="1" applyAlignment="1" applyProtection="1">
      <alignment horizontal="right" vertical="center"/>
      <protection locked="0"/>
    </xf>
    <xf numFmtId="178" fontId="45" fillId="30" borderId="26" xfId="0" applyNumberFormat="1" applyFont="1" applyFill="1" applyBorder="1" applyAlignment="1" applyProtection="1">
      <alignment horizontal="right" vertical="center"/>
      <protection locked="0"/>
    </xf>
    <xf numFmtId="179" fontId="45" fillId="0" borderId="16" xfId="0" applyNumberFormat="1" applyFont="1" applyBorder="1" applyAlignment="1">
      <alignment horizontal="center" vertical="center"/>
    </xf>
    <xf numFmtId="0" fontId="46" fillId="27" borderId="0" xfId="0" applyFont="1" applyFill="1" applyAlignment="1" applyProtection="1">
      <alignment horizontal="left" vertical="center" wrapText="1"/>
      <protection locked="0"/>
    </xf>
    <xf numFmtId="0" fontId="46" fillId="0" borderId="0" xfId="0" applyFont="1" applyAlignment="1">
      <alignment horizontal="center" vertical="center" wrapText="1"/>
    </xf>
    <xf numFmtId="0" fontId="46" fillId="27" borderId="0" xfId="0" applyFont="1" applyFill="1" applyAlignment="1" applyProtection="1">
      <alignment horizontal="center" vertical="center" wrapText="1"/>
      <protection locked="0"/>
    </xf>
    <xf numFmtId="0" fontId="46" fillId="0" borderId="0" xfId="0" applyFont="1" applyAlignment="1">
      <alignment horizontal="center" vertical="center"/>
    </xf>
    <xf numFmtId="0" fontId="43" fillId="0" borderId="53" xfId="0" applyFont="1" applyBorder="1" applyAlignment="1">
      <alignment horizontal="center" vertical="center"/>
    </xf>
    <xf numFmtId="0" fontId="43" fillId="0" borderId="37" xfId="0" applyFont="1" applyBorder="1" applyAlignment="1">
      <alignment horizontal="center" vertical="center"/>
    </xf>
    <xf numFmtId="0" fontId="43" fillId="26" borderId="41" xfId="0" applyFont="1" applyFill="1" applyBorder="1" applyAlignment="1" applyProtection="1">
      <alignment horizontal="center" vertical="center" shrinkToFit="1"/>
      <protection locked="0"/>
    </xf>
    <xf numFmtId="0" fontId="43" fillId="26" borderId="17" xfId="0" applyFont="1" applyFill="1" applyBorder="1" applyAlignment="1" applyProtection="1">
      <alignment horizontal="center" vertical="center" shrinkToFit="1"/>
      <protection locked="0"/>
    </xf>
    <xf numFmtId="0" fontId="43" fillId="26" borderId="42" xfId="0" applyFont="1" applyFill="1" applyBorder="1" applyAlignment="1" applyProtection="1">
      <alignment horizontal="center" vertical="center" shrinkToFit="1"/>
      <protection locked="0"/>
    </xf>
    <xf numFmtId="0" fontId="43" fillId="26" borderId="126" xfId="0" applyFont="1" applyFill="1" applyBorder="1" applyAlignment="1" applyProtection="1">
      <alignment horizontal="center" vertical="center" shrinkToFit="1"/>
      <protection locked="0"/>
    </xf>
    <xf numFmtId="0" fontId="43" fillId="26" borderId="14" xfId="0" applyFont="1" applyFill="1" applyBorder="1" applyAlignment="1" applyProtection="1">
      <alignment horizontal="center" vertical="center" wrapText="1"/>
      <protection locked="0"/>
    </xf>
    <xf numFmtId="0" fontId="43" fillId="26" borderId="17" xfId="0" applyFont="1" applyFill="1" applyBorder="1" applyAlignment="1" applyProtection="1">
      <alignment horizontal="center" vertical="center" wrapText="1"/>
      <protection locked="0"/>
    </xf>
    <xf numFmtId="0" fontId="43" fillId="26" borderId="127" xfId="0" applyFont="1" applyFill="1" applyBorder="1" applyAlignment="1" applyProtection="1">
      <alignment horizontal="center" vertical="center" wrapText="1"/>
      <protection locked="0"/>
    </xf>
    <xf numFmtId="0" fontId="43" fillId="26" borderId="126" xfId="0" applyFont="1" applyFill="1" applyBorder="1" applyAlignment="1" applyProtection="1">
      <alignment horizontal="center" vertical="center" wrapText="1"/>
      <protection locked="0"/>
    </xf>
    <xf numFmtId="0" fontId="43" fillId="26" borderId="14" xfId="0" applyFont="1" applyFill="1" applyBorder="1" applyAlignment="1" applyProtection="1">
      <alignment horizontal="center" vertical="center" shrinkToFit="1"/>
      <protection locked="0"/>
    </xf>
    <xf numFmtId="0" fontId="43" fillId="26" borderId="21" xfId="0" applyFont="1" applyFill="1" applyBorder="1" applyAlignment="1" applyProtection="1">
      <alignment horizontal="center" vertical="center" shrinkToFit="1"/>
      <protection locked="0"/>
    </xf>
    <xf numFmtId="0" fontId="43" fillId="26" borderId="127" xfId="0" applyFont="1" applyFill="1" applyBorder="1" applyAlignment="1" applyProtection="1">
      <alignment horizontal="center" vertical="center" shrinkToFit="1"/>
      <protection locked="0"/>
    </xf>
    <xf numFmtId="0" fontId="43" fillId="26" borderId="32" xfId="0" applyFont="1" applyFill="1" applyBorder="1" applyAlignment="1" applyProtection="1">
      <alignment horizontal="center" vertical="center" shrinkToFit="1"/>
      <protection locked="0"/>
    </xf>
    <xf numFmtId="0" fontId="43" fillId="30" borderId="29" xfId="0" applyFont="1" applyFill="1" applyBorder="1" applyAlignment="1" applyProtection="1">
      <alignment horizontal="center" vertical="center" shrinkToFit="1"/>
      <protection locked="0"/>
    </xf>
    <xf numFmtId="0" fontId="43" fillId="30" borderId="25" xfId="0" applyFont="1" applyFill="1" applyBorder="1" applyAlignment="1" applyProtection="1">
      <alignment horizontal="center" vertical="center" shrinkToFit="1"/>
      <protection locked="0"/>
    </xf>
    <xf numFmtId="0" fontId="43" fillId="30" borderId="26" xfId="0" applyFont="1" applyFill="1" applyBorder="1" applyAlignment="1" applyProtection="1">
      <alignment horizontal="center" vertical="center" shrinkToFit="1"/>
      <protection locked="0"/>
    </xf>
    <xf numFmtId="0" fontId="43" fillId="30" borderId="34" xfId="0" applyFont="1" applyFill="1" applyBorder="1" applyAlignment="1" applyProtection="1">
      <alignment horizontal="center" vertical="center" shrinkToFit="1"/>
      <protection locked="0"/>
    </xf>
    <xf numFmtId="0" fontId="43" fillId="30" borderId="35" xfId="0" applyFont="1" applyFill="1" applyBorder="1" applyAlignment="1" applyProtection="1">
      <alignment horizontal="center" vertical="center" shrinkToFit="1"/>
      <protection locked="0"/>
    </xf>
    <xf numFmtId="0" fontId="43" fillId="30" borderId="33" xfId="0" applyFont="1" applyFill="1" applyBorder="1" applyAlignment="1" applyProtection="1">
      <alignment horizontal="center" vertical="center" shrinkToFit="1"/>
      <protection locked="0"/>
    </xf>
    <xf numFmtId="0" fontId="43" fillId="0" borderId="147" xfId="0" applyFont="1" applyBorder="1" applyAlignment="1">
      <alignment horizontal="center" vertical="center" wrapText="1"/>
    </xf>
    <xf numFmtId="0" fontId="43" fillId="0" borderId="148" xfId="0" applyFont="1" applyBorder="1" applyAlignment="1">
      <alignment horizontal="center" vertical="center" wrapText="1"/>
    </xf>
    <xf numFmtId="1" fontId="43" fillId="0" borderId="149" xfId="0" applyNumberFormat="1" applyFont="1" applyBorder="1" applyAlignment="1">
      <alignment horizontal="center" vertical="center" wrapText="1"/>
    </xf>
    <xf numFmtId="1" fontId="43" fillId="0" borderId="148" xfId="0" applyNumberFormat="1" applyFont="1" applyBorder="1" applyAlignment="1">
      <alignment horizontal="center" vertical="center" wrapText="1"/>
    </xf>
    <xf numFmtId="0" fontId="43" fillId="30" borderId="41" xfId="0" applyFont="1" applyFill="1" applyBorder="1" applyAlignment="1" applyProtection="1">
      <alignment horizontal="left" vertical="center" wrapText="1"/>
      <protection locked="0"/>
    </xf>
    <xf numFmtId="0" fontId="43" fillId="30" borderId="21" xfId="0" applyFont="1" applyFill="1" applyBorder="1" applyAlignment="1" applyProtection="1">
      <alignment horizontal="left" vertical="center" wrapText="1"/>
      <protection locked="0"/>
    </xf>
    <xf numFmtId="0" fontId="43" fillId="30" borderId="27" xfId="0" applyFont="1" applyFill="1" applyBorder="1" applyAlignment="1" applyProtection="1">
      <alignment horizontal="left" vertical="center" wrapText="1"/>
      <protection locked="0"/>
    </xf>
    <xf numFmtId="0" fontId="43" fillId="30" borderId="42" xfId="0" applyFont="1" applyFill="1" applyBorder="1" applyAlignment="1" applyProtection="1">
      <alignment horizontal="left" vertical="center" wrapText="1"/>
      <protection locked="0"/>
    </xf>
    <xf numFmtId="0" fontId="43" fillId="30" borderId="32" xfId="0" applyFont="1" applyFill="1" applyBorder="1" applyAlignment="1" applyProtection="1">
      <alignment horizontal="left" vertical="center" wrapText="1"/>
      <protection locked="0"/>
    </xf>
    <xf numFmtId="0" fontId="43" fillId="30" borderId="51" xfId="0" applyFont="1" applyFill="1" applyBorder="1" applyAlignment="1" applyProtection="1">
      <alignment horizontal="left" vertical="center" wrapText="1"/>
      <protection locked="0"/>
    </xf>
    <xf numFmtId="177" fontId="43" fillId="0" borderId="165" xfId="0" applyNumberFormat="1" applyFont="1" applyBorder="1" applyAlignment="1">
      <alignment horizontal="center" vertical="center" wrapText="1"/>
    </xf>
    <xf numFmtId="177" fontId="43" fillId="0" borderId="160" xfId="0" applyNumberFormat="1" applyFont="1" applyBorder="1" applyAlignment="1">
      <alignment horizontal="center" vertical="center" wrapText="1"/>
    </xf>
    <xf numFmtId="177" fontId="43" fillId="0" borderId="166" xfId="0" applyNumberFormat="1" applyFont="1" applyBorder="1" applyAlignment="1">
      <alignment horizontal="center" vertical="center" wrapText="1"/>
    </xf>
    <xf numFmtId="0" fontId="43" fillId="0" borderId="55" xfId="0" applyFont="1" applyBorder="1" applyAlignment="1">
      <alignment horizontal="center" vertical="center"/>
    </xf>
    <xf numFmtId="0" fontId="43" fillId="26" borderId="40" xfId="0" applyFont="1" applyFill="1" applyBorder="1" applyAlignment="1" applyProtection="1">
      <alignment horizontal="center" vertical="center" shrinkToFit="1"/>
      <protection locked="0"/>
    </xf>
    <xf numFmtId="0" fontId="43" fillId="26" borderId="19" xfId="0" applyFont="1" applyFill="1" applyBorder="1" applyAlignment="1" applyProtection="1">
      <alignment horizontal="center" vertical="center" shrinkToFit="1"/>
      <protection locked="0"/>
    </xf>
    <xf numFmtId="0" fontId="43" fillId="26" borderId="15" xfId="0" applyFont="1" applyFill="1" applyBorder="1" applyAlignment="1" applyProtection="1">
      <alignment horizontal="center" vertical="center" wrapText="1"/>
      <protection locked="0"/>
    </xf>
    <xf numFmtId="0" fontId="43" fillId="26" borderId="19" xfId="0" applyFont="1" applyFill="1" applyBorder="1" applyAlignment="1" applyProtection="1">
      <alignment horizontal="center" vertical="center" wrapText="1"/>
      <protection locked="0"/>
    </xf>
    <xf numFmtId="0" fontId="43" fillId="26" borderId="15" xfId="0" applyFont="1" applyFill="1" applyBorder="1" applyAlignment="1" applyProtection="1">
      <alignment horizontal="center" vertical="center" shrinkToFit="1"/>
      <protection locked="0"/>
    </xf>
    <xf numFmtId="0" fontId="43" fillId="26" borderId="18" xfId="0" applyFont="1" applyFill="1" applyBorder="1" applyAlignment="1" applyProtection="1">
      <alignment horizontal="center" vertical="center" shrinkToFit="1"/>
      <protection locked="0"/>
    </xf>
    <xf numFmtId="0" fontId="43" fillId="30" borderId="40" xfId="0" applyFont="1" applyFill="1" applyBorder="1" applyAlignment="1" applyProtection="1">
      <alignment horizontal="left" vertical="center" wrapText="1"/>
      <protection locked="0"/>
    </xf>
    <xf numFmtId="0" fontId="43" fillId="30" borderId="18" xfId="0" applyFont="1" applyFill="1" applyBorder="1" applyAlignment="1" applyProtection="1">
      <alignment horizontal="left" vertical="center" wrapText="1"/>
      <protection locked="0"/>
    </xf>
    <xf numFmtId="0" fontId="43" fillId="30" borderId="38" xfId="0" applyFont="1" applyFill="1" applyBorder="1" applyAlignment="1" applyProtection="1">
      <alignment horizontal="left" vertical="center" wrapText="1"/>
      <protection locked="0"/>
    </xf>
    <xf numFmtId="177" fontId="43" fillId="0" borderId="153" xfId="0" applyNumberFormat="1" applyFont="1" applyBorder="1" applyAlignment="1">
      <alignment horizontal="center" vertical="center" wrapText="1"/>
    </xf>
    <xf numFmtId="177" fontId="43" fillId="0" borderId="152" xfId="0" applyNumberFormat="1" applyFont="1" applyBorder="1" applyAlignment="1">
      <alignment horizontal="center" vertical="center" wrapText="1"/>
    </xf>
    <xf numFmtId="177" fontId="43" fillId="0" borderId="154" xfId="0" applyNumberFormat="1" applyFont="1" applyBorder="1" applyAlignment="1">
      <alignment horizontal="center" vertical="center" wrapText="1"/>
    </xf>
    <xf numFmtId="0" fontId="43" fillId="26" borderId="39" xfId="0" applyFont="1" applyFill="1" applyBorder="1" applyAlignment="1" applyProtection="1">
      <alignment horizontal="center" vertical="center" shrinkToFit="1"/>
      <protection locked="0"/>
    </xf>
    <xf numFmtId="0" fontId="43" fillId="26" borderId="31" xfId="0" applyFont="1" applyFill="1" applyBorder="1" applyAlignment="1" applyProtection="1">
      <alignment horizontal="center" vertical="center" shrinkToFit="1"/>
      <protection locked="0"/>
    </xf>
    <xf numFmtId="0" fontId="43" fillId="26" borderId="20" xfId="0" applyFont="1" applyFill="1" applyBorder="1" applyAlignment="1" applyProtection="1">
      <alignment horizontal="center" vertical="center" wrapText="1"/>
      <protection locked="0"/>
    </xf>
    <xf numFmtId="0" fontId="43" fillId="26" borderId="31" xfId="0" applyFont="1" applyFill="1" applyBorder="1" applyAlignment="1" applyProtection="1">
      <alignment horizontal="center" vertical="center" wrapText="1"/>
      <protection locked="0"/>
    </xf>
    <xf numFmtId="0" fontId="43" fillId="26" borderId="20" xfId="0" applyFont="1" applyFill="1" applyBorder="1" applyAlignment="1" applyProtection="1">
      <alignment horizontal="center" vertical="center" shrinkToFit="1"/>
      <protection locked="0"/>
    </xf>
    <xf numFmtId="0" fontId="43" fillId="26" borderId="0" xfId="0" applyFont="1" applyFill="1" applyAlignment="1" applyProtection="1">
      <alignment horizontal="center" vertical="center" shrinkToFit="1"/>
      <protection locked="0"/>
    </xf>
    <xf numFmtId="0" fontId="43" fillId="30" borderId="39" xfId="0" applyFont="1" applyFill="1" applyBorder="1" applyAlignment="1" applyProtection="1">
      <alignment horizontal="left" vertical="center" wrapText="1"/>
      <protection locked="0"/>
    </xf>
    <xf numFmtId="0" fontId="43" fillId="30" borderId="0" xfId="0" applyFont="1" applyFill="1" applyAlignment="1" applyProtection="1">
      <alignment horizontal="left" vertical="center" wrapText="1"/>
      <protection locked="0"/>
    </xf>
    <xf numFmtId="0" fontId="43" fillId="30" borderId="28" xfId="0" applyFont="1" applyFill="1" applyBorder="1" applyAlignment="1" applyProtection="1">
      <alignment horizontal="left" vertical="center" wrapText="1"/>
      <protection locked="0"/>
    </xf>
    <xf numFmtId="177" fontId="43" fillId="0" borderId="141" xfId="0" applyNumberFormat="1" applyFont="1" applyBorder="1" applyAlignment="1">
      <alignment horizontal="center" vertical="center" wrapText="1"/>
    </xf>
    <xf numFmtId="177" fontId="43" fillId="0" borderId="137" xfId="0" applyNumberFormat="1" applyFont="1" applyBorder="1" applyAlignment="1">
      <alignment horizontal="center" vertical="center" wrapText="1"/>
    </xf>
    <xf numFmtId="177" fontId="43" fillId="0" borderId="142" xfId="0" applyNumberFormat="1" applyFont="1" applyBorder="1" applyAlignment="1">
      <alignment horizontal="center" vertical="center" wrapText="1"/>
    </xf>
    <xf numFmtId="1" fontId="43" fillId="0" borderId="134" xfId="0" applyNumberFormat="1" applyFont="1" applyBorder="1" applyAlignment="1">
      <alignment horizontal="center" vertical="center" wrapText="1"/>
    </xf>
    <xf numFmtId="1" fontId="43" fillId="0" borderId="133" xfId="0" applyNumberFormat="1" applyFont="1" applyBorder="1" applyAlignment="1">
      <alignment horizontal="center" vertical="center" wrapText="1"/>
    </xf>
    <xf numFmtId="0" fontId="43" fillId="30" borderId="50" xfId="0" applyFont="1" applyFill="1" applyBorder="1" applyAlignment="1" applyProtection="1">
      <alignment horizontal="left" vertical="center" wrapText="1"/>
      <protection locked="0"/>
    </xf>
    <xf numFmtId="0" fontId="43" fillId="30" borderId="10" xfId="0" applyFont="1" applyFill="1" applyBorder="1" applyAlignment="1" applyProtection="1">
      <alignment horizontal="left" vertical="center" wrapText="1"/>
      <protection locked="0"/>
    </xf>
    <xf numFmtId="0" fontId="43" fillId="30" borderId="11" xfId="0" applyFont="1" applyFill="1" applyBorder="1" applyAlignment="1" applyProtection="1">
      <alignment horizontal="left" vertical="center" wrapText="1"/>
      <protection locked="0"/>
    </xf>
    <xf numFmtId="0" fontId="43" fillId="26" borderId="50" xfId="0" applyFont="1" applyFill="1" applyBorder="1" applyAlignment="1" applyProtection="1">
      <alignment horizontal="center" vertical="center" shrinkToFit="1"/>
      <protection locked="0"/>
    </xf>
    <xf numFmtId="0" fontId="43" fillId="26" borderId="73" xfId="0" applyFont="1" applyFill="1" applyBorder="1" applyAlignment="1" applyProtection="1">
      <alignment horizontal="center" vertical="center" shrinkToFit="1"/>
      <protection locked="0"/>
    </xf>
    <xf numFmtId="0" fontId="43" fillId="26" borderId="72" xfId="0" applyFont="1" applyFill="1" applyBorder="1" applyAlignment="1" applyProtection="1">
      <alignment horizontal="center" vertical="center" wrapText="1"/>
      <protection locked="0"/>
    </xf>
    <xf numFmtId="0" fontId="43" fillId="26" borderId="73" xfId="0" applyFont="1" applyFill="1" applyBorder="1" applyAlignment="1" applyProtection="1">
      <alignment horizontal="center" vertical="center" wrapText="1"/>
      <protection locked="0"/>
    </xf>
    <xf numFmtId="0" fontId="43" fillId="26" borderId="72" xfId="0" applyFont="1" applyFill="1" applyBorder="1" applyAlignment="1" applyProtection="1">
      <alignment horizontal="center" vertical="center" shrinkToFit="1"/>
      <protection locked="0"/>
    </xf>
    <xf numFmtId="0" fontId="43" fillId="26" borderId="10" xfId="0" applyFont="1" applyFill="1" applyBorder="1" applyAlignment="1" applyProtection="1">
      <alignment horizontal="center" vertical="center" shrinkToFit="1"/>
      <protection locked="0"/>
    </xf>
    <xf numFmtId="0" fontId="43" fillId="30" borderId="24" xfId="0" applyFont="1" applyFill="1" applyBorder="1" applyAlignment="1" applyProtection="1">
      <alignment horizontal="center" vertical="center" shrinkToFit="1"/>
      <protection locked="0"/>
    </xf>
    <xf numFmtId="0" fontId="43" fillId="30" borderId="22" xfId="0" applyFont="1" applyFill="1" applyBorder="1" applyAlignment="1" applyProtection="1">
      <alignment horizontal="center" vertical="center" shrinkToFit="1"/>
      <protection locked="0"/>
    </xf>
    <xf numFmtId="0" fontId="43" fillId="30" borderId="23" xfId="0" applyFont="1" applyFill="1" applyBorder="1" applyAlignment="1" applyProtection="1">
      <alignment horizontal="center" vertical="center" shrinkToFit="1"/>
      <protection locked="0"/>
    </xf>
    <xf numFmtId="0" fontId="43" fillId="0" borderId="132" xfId="0" applyFont="1" applyBorder="1" applyAlignment="1">
      <alignment horizontal="center" vertical="center" wrapText="1"/>
    </xf>
    <xf numFmtId="0" fontId="43" fillId="0" borderId="133" xfId="0" applyFont="1" applyBorder="1" applyAlignment="1">
      <alignment horizontal="center" vertical="center" wrapText="1"/>
    </xf>
    <xf numFmtId="0" fontId="43" fillId="27" borderId="29" xfId="0" applyFont="1" applyFill="1" applyBorder="1" applyAlignment="1" applyProtection="1">
      <alignment horizontal="center" vertical="center"/>
    </xf>
    <xf numFmtId="0" fontId="43" fillId="27" borderId="26" xfId="0" applyFont="1" applyFill="1" applyBorder="1" applyAlignment="1" applyProtection="1">
      <alignment horizontal="center" vertical="center"/>
    </xf>
    <xf numFmtId="0" fontId="43" fillId="30" borderId="29" xfId="0" applyFont="1" applyFill="1" applyBorder="1" applyAlignment="1" applyProtection="1">
      <alignment horizontal="center" vertical="center"/>
      <protection locked="0"/>
    </xf>
    <xf numFmtId="0" fontId="43" fillId="30" borderId="26" xfId="0" applyFont="1" applyFill="1" applyBorder="1" applyAlignment="1" applyProtection="1">
      <alignment horizontal="center" vertical="center"/>
      <protection locked="0"/>
    </xf>
    <xf numFmtId="0" fontId="43" fillId="0" borderId="66" xfId="0" applyFont="1" applyBorder="1" applyAlignment="1">
      <alignment horizontal="center" vertical="center"/>
    </xf>
    <xf numFmtId="0" fontId="43" fillId="0" borderId="45" xfId="0" applyFont="1" applyBorder="1" applyAlignment="1">
      <alignment horizontal="center" vertical="center"/>
    </xf>
    <xf numFmtId="0" fontId="43" fillId="0" borderId="49" xfId="0" applyFont="1" applyBorder="1" applyAlignment="1">
      <alignment horizontal="center" vertical="center"/>
    </xf>
    <xf numFmtId="0" fontId="43" fillId="0" borderId="50"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126" xfId="0" applyFont="1" applyBorder="1" applyAlignment="1">
      <alignment horizontal="center" vertical="center" wrapText="1"/>
    </xf>
    <xf numFmtId="0" fontId="45" fillId="0" borderId="72" xfId="0" applyFont="1" applyBorder="1" applyAlignment="1">
      <alignment horizontal="center" vertical="center" wrapText="1"/>
    </xf>
    <xf numFmtId="0" fontId="45" fillId="0" borderId="73"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31" xfId="0" applyFont="1" applyBorder="1" applyAlignment="1">
      <alignment horizontal="center" vertical="center" wrapText="1"/>
    </xf>
    <xf numFmtId="0" fontId="45" fillId="0" borderId="127" xfId="0" applyFont="1" applyBorder="1" applyAlignment="1">
      <alignment horizontal="center" vertical="center" wrapText="1"/>
    </xf>
    <xf numFmtId="0" fontId="45" fillId="0" borderId="126" xfId="0" applyFont="1" applyBorder="1" applyAlignment="1">
      <alignment horizontal="center" vertical="center" wrapText="1"/>
    </xf>
    <xf numFmtId="0" fontId="43" fillId="0" borderId="7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0" xfId="0" applyFont="1" applyAlignment="1">
      <alignment horizontal="center" vertical="center" wrapText="1"/>
    </xf>
    <xf numFmtId="0" fontId="43" fillId="0" borderId="127"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10" xfId="0" quotePrefix="1" applyFont="1" applyBorder="1" applyAlignment="1">
      <alignment horizontal="center" vertical="center"/>
    </xf>
    <xf numFmtId="0" fontId="43" fillId="0" borderId="10" xfId="0" applyFont="1" applyBorder="1" applyAlignment="1">
      <alignment horizontal="center" vertical="center"/>
    </xf>
    <xf numFmtId="0" fontId="46" fillId="0" borderId="124"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125"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128" xfId="0" applyFont="1" applyBorder="1" applyAlignment="1">
      <alignment horizontal="center" vertical="center" wrapText="1"/>
    </xf>
    <xf numFmtId="0" fontId="46" fillId="0" borderId="51" xfId="0" applyFont="1" applyBorder="1" applyAlignment="1">
      <alignment horizontal="center" vertical="center" wrapText="1"/>
    </xf>
    <xf numFmtId="0" fontId="46" fillId="0" borderId="50" xfId="0" applyFont="1" applyBorder="1" applyAlignment="1">
      <alignment horizontal="center" vertical="center" wrapText="1"/>
    </xf>
    <xf numFmtId="0" fontId="46" fillId="0" borderId="39" xfId="0" applyFont="1" applyBorder="1" applyAlignment="1">
      <alignment horizontal="center" vertical="center" wrapText="1"/>
    </xf>
    <xf numFmtId="0" fontId="46" fillId="0" borderId="42"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51" xfId="0" applyFont="1" applyBorder="1" applyAlignment="1">
      <alignment horizontal="center" vertical="center" wrapText="1"/>
    </xf>
    <xf numFmtId="0" fontId="43" fillId="0" borderId="25" xfId="0" applyFont="1" applyBorder="1" applyAlignment="1">
      <alignment horizontal="center" vertical="center"/>
    </xf>
    <xf numFmtId="0" fontId="43" fillId="0" borderId="30" xfId="0" applyFont="1" applyBorder="1" applyAlignment="1">
      <alignment horizontal="center" vertical="center"/>
    </xf>
    <xf numFmtId="0" fontId="43" fillId="0" borderId="56" xfId="0" applyFont="1" applyBorder="1" applyAlignment="1">
      <alignment horizontal="center" vertical="center"/>
    </xf>
    <xf numFmtId="0" fontId="44" fillId="26" borderId="0" xfId="0" applyFont="1" applyFill="1" applyAlignment="1" applyProtection="1">
      <alignment horizontal="center" vertical="center" shrinkToFit="1"/>
      <protection locked="0"/>
    </xf>
    <xf numFmtId="0" fontId="44" fillId="29" borderId="0" xfId="0" applyFont="1" applyFill="1" applyAlignment="1" applyProtection="1">
      <alignment horizontal="center" vertical="center" shrinkToFit="1"/>
      <protection locked="0"/>
    </xf>
    <xf numFmtId="0" fontId="44" fillId="30" borderId="0" xfId="0" applyFont="1" applyFill="1" applyAlignment="1" applyProtection="1">
      <alignment horizontal="center" vertical="center"/>
      <protection locked="0"/>
    </xf>
    <xf numFmtId="0" fontId="44" fillId="0" borderId="0" xfId="0" applyFont="1" applyAlignment="1">
      <alignment horizontal="center" vertical="center"/>
    </xf>
    <xf numFmtId="0" fontId="43" fillId="26" borderId="29" xfId="0" applyFont="1" applyFill="1" applyBorder="1" applyAlignment="1" applyProtection="1">
      <alignment horizontal="center" vertical="center"/>
      <protection locked="0"/>
    </xf>
    <xf numFmtId="0" fontId="43" fillId="29" borderId="25" xfId="0" applyFont="1" applyFill="1" applyBorder="1" applyAlignment="1" applyProtection="1">
      <alignment horizontal="center" vertical="center"/>
      <protection locked="0"/>
    </xf>
    <xf numFmtId="0" fontId="43" fillId="29" borderId="26" xfId="0" applyFont="1" applyFill="1" applyBorder="1" applyAlignment="1" applyProtection="1">
      <alignment horizontal="center" vertical="center"/>
      <protection locked="0"/>
    </xf>
    <xf numFmtId="0" fontId="50" fillId="27" borderId="16" xfId="49" applyFont="1" applyFill="1" applyBorder="1" applyAlignment="1">
      <alignment horizontal="center" vertical="center"/>
    </xf>
    <xf numFmtId="0" fontId="46" fillId="27" borderId="0" xfId="49" applyFont="1" applyFill="1" applyAlignment="1">
      <alignment horizontal="left" vertical="center" indent="1"/>
    </xf>
    <xf numFmtId="0" fontId="3" fillId="27" borderId="12" xfId="49" applyFill="1" applyBorder="1" applyAlignment="1">
      <alignment horizontal="center" vertical="center"/>
    </xf>
    <xf numFmtId="0" fontId="3" fillId="27" borderId="13" xfId="49" applyFill="1" applyBorder="1" applyAlignment="1">
      <alignment horizontal="center" vertical="center"/>
    </xf>
    <xf numFmtId="0" fontId="3" fillId="27" borderId="37" xfId="49" applyFill="1" applyBorder="1" applyAlignment="1">
      <alignment horizontal="center" vertical="center"/>
    </xf>
    <xf numFmtId="0" fontId="5" fillId="0" borderId="16" xfId="57" applyBorder="1" applyAlignment="1">
      <alignment horizontal="center" vertical="center"/>
    </xf>
    <xf numFmtId="0" fontId="5" fillId="0" borderId="29" xfId="57" applyBorder="1" applyAlignment="1">
      <alignment horizontal="center" vertical="center"/>
    </xf>
    <xf numFmtId="0" fontId="5" fillId="0" borderId="25" xfId="57" applyBorder="1" applyAlignment="1">
      <alignment horizontal="center" vertical="center"/>
    </xf>
    <xf numFmtId="0" fontId="5" fillId="0" borderId="26" xfId="57" applyBorder="1" applyAlignment="1">
      <alignment horizontal="center" vertical="center"/>
    </xf>
    <xf numFmtId="0" fontId="66" fillId="27" borderId="39" xfId="0" applyFont="1" applyFill="1" applyBorder="1" applyAlignment="1">
      <alignment horizontal="left" vertical="center" wrapText="1"/>
    </xf>
    <xf numFmtId="0" fontId="66" fillId="27" borderId="28" xfId="0" applyFont="1" applyFill="1" applyBorder="1" applyAlignment="1">
      <alignment horizontal="left" vertical="center" wrapText="1"/>
    </xf>
    <xf numFmtId="0" fontId="66" fillId="27" borderId="39" xfId="0" applyFont="1" applyFill="1" applyBorder="1" applyAlignment="1">
      <alignment horizontal="left" vertical="top" wrapText="1"/>
    </xf>
    <xf numFmtId="0" fontId="66" fillId="27" borderId="28" xfId="0" applyFont="1" applyFill="1" applyBorder="1" applyAlignment="1">
      <alignment horizontal="left" vertical="top" wrapText="1"/>
    </xf>
    <xf numFmtId="0" fontId="66" fillId="27" borderId="42" xfId="0" applyFont="1" applyFill="1" applyBorder="1" applyAlignment="1">
      <alignment horizontal="left" vertical="top" wrapText="1"/>
    </xf>
    <xf numFmtId="0" fontId="66" fillId="27" borderId="51" xfId="0" applyFont="1" applyFill="1" applyBorder="1" applyAlignment="1">
      <alignment horizontal="left" vertical="top" wrapText="1"/>
    </xf>
    <xf numFmtId="0" fontId="41" fillId="27" borderId="0" xfId="0" applyFont="1" applyFill="1" applyAlignment="1">
      <alignment horizontal="center" vertical="center"/>
    </xf>
    <xf numFmtId="0" fontId="66" fillId="27" borderId="184" xfId="0" applyFont="1" applyFill="1" applyBorder="1" applyAlignment="1">
      <alignment horizontal="center" vertical="center" wrapText="1"/>
    </xf>
    <xf numFmtId="0" fontId="66" fillId="27" borderId="75" xfId="0" applyFont="1" applyFill="1" applyBorder="1" applyAlignment="1">
      <alignment horizontal="center" vertical="center" wrapText="1"/>
    </xf>
    <xf numFmtId="0" fontId="66" fillId="27" borderId="41" xfId="0" applyFont="1" applyFill="1" applyBorder="1" applyAlignment="1">
      <alignment horizontal="left" vertical="center" wrapText="1"/>
    </xf>
    <xf numFmtId="0" fontId="66" fillId="27" borderId="27" xfId="0" applyFont="1" applyFill="1" applyBorder="1" applyAlignment="1">
      <alignment horizontal="left" vertical="center" wrapText="1"/>
    </xf>
    <xf numFmtId="0" fontId="63" fillId="27" borderId="16" xfId="48" applyFont="1" applyFill="1" applyBorder="1" applyAlignment="1">
      <alignment horizontal="left" vertical="center"/>
    </xf>
    <xf numFmtId="0" fontId="63" fillId="27" borderId="0" xfId="48" applyFont="1" applyFill="1" applyAlignment="1">
      <alignment horizontal="left" vertical="top"/>
    </xf>
    <xf numFmtId="0" fontId="41" fillId="27" borderId="0" xfId="48" applyFont="1" applyFill="1" applyAlignment="1">
      <alignment horizontal="center" vertical="center"/>
    </xf>
    <xf numFmtId="0" fontId="42" fillId="27" borderId="0" xfId="48" applyFont="1" applyFill="1" applyAlignment="1">
      <alignment horizontal="right" vertical="center"/>
    </xf>
    <xf numFmtId="0" fontId="41" fillId="27" borderId="0" xfId="48" applyFont="1" applyFill="1" applyAlignment="1">
      <alignment horizontal="right"/>
    </xf>
    <xf numFmtId="0" fontId="65" fillId="27" borderId="0" xfId="48" applyFont="1" applyFill="1" applyAlignment="1">
      <alignment horizontal="left" vertical="center"/>
    </xf>
    <xf numFmtId="0" fontId="65" fillId="27" borderId="18" xfId="48" applyFont="1" applyFill="1" applyBorder="1" applyAlignment="1">
      <alignment horizontal="left" vertical="center"/>
    </xf>
    <xf numFmtId="0" fontId="65" fillId="27" borderId="21" xfId="48" applyFont="1" applyFill="1" applyBorder="1" applyAlignment="1">
      <alignment horizontal="left"/>
    </xf>
    <xf numFmtId="0" fontId="65" fillId="27" borderId="21" xfId="48" applyFont="1" applyFill="1" applyBorder="1" applyAlignment="1">
      <alignment horizontal="center" vertical="center"/>
    </xf>
    <xf numFmtId="0" fontId="65" fillId="27" borderId="18" xfId="48" applyFont="1" applyFill="1" applyBorder="1" applyAlignment="1">
      <alignment horizontal="center" vertical="center"/>
    </xf>
    <xf numFmtId="0" fontId="63" fillId="27" borderId="18" xfId="48" applyFont="1" applyFill="1" applyBorder="1" applyAlignment="1">
      <alignment horizontal="center"/>
    </xf>
    <xf numFmtId="0" fontId="42" fillId="27" borderId="0" xfId="48" applyFont="1" applyFill="1" applyAlignment="1">
      <alignment horizontal="center" vertical="top"/>
    </xf>
    <xf numFmtId="0" fontId="10" fillId="27" borderId="52" xfId="52" applyFont="1" applyFill="1" applyBorder="1" applyAlignment="1">
      <alignment horizontal="left" vertical="center"/>
    </xf>
    <xf numFmtId="0" fontId="10" fillId="27" borderId="54" xfId="52" applyFont="1" applyFill="1" applyBorder="1" applyAlignment="1">
      <alignment horizontal="left" vertical="center"/>
    </xf>
    <xf numFmtId="0" fontId="5" fillId="0" borderId="0" xfId="52">
      <alignment vertical="center"/>
    </xf>
    <xf numFmtId="0" fontId="33" fillId="27" borderId="0" xfId="52" applyFont="1" applyFill="1" applyAlignment="1">
      <alignment horizontal="center" vertical="center"/>
    </xf>
    <xf numFmtId="0" fontId="9" fillId="27" borderId="52" xfId="52" applyFont="1" applyFill="1" applyBorder="1" applyAlignment="1">
      <alignment horizontal="center" vertical="center"/>
    </xf>
    <xf numFmtId="0" fontId="9" fillId="27" borderId="54" xfId="52" applyFont="1" applyFill="1" applyBorder="1" applyAlignment="1">
      <alignment horizontal="center" vertical="center"/>
    </xf>
    <xf numFmtId="0" fontId="91" fillId="0" borderId="0" xfId="58" applyFont="1" applyAlignment="1">
      <alignment horizontal="left" vertical="center"/>
    </xf>
    <xf numFmtId="0" fontId="91" fillId="0" borderId="0" xfId="58" applyFont="1" applyAlignment="1">
      <alignment horizontal="left" vertical="center" wrapText="1"/>
    </xf>
    <xf numFmtId="0" fontId="91" fillId="0" borderId="60" xfId="58" applyFont="1" applyBorder="1" applyAlignment="1">
      <alignment horizontal="center" vertical="center" wrapText="1"/>
    </xf>
    <xf numFmtId="0" fontId="91" fillId="0" borderId="61" xfId="58" applyFont="1" applyBorder="1" applyAlignment="1">
      <alignment horizontal="center" vertical="center" wrapText="1"/>
    </xf>
    <xf numFmtId="0" fontId="91" fillId="0" borderId="167" xfId="58" applyFont="1" applyBorder="1" applyAlignment="1">
      <alignment horizontal="center" vertical="center" wrapText="1"/>
    </xf>
    <xf numFmtId="0" fontId="91" fillId="0" borderId="168" xfId="58" applyFont="1" applyBorder="1" applyAlignment="1">
      <alignment horizontal="left" wrapText="1"/>
    </xf>
    <xf numFmtId="0" fontId="91" fillId="0" borderId="169" xfId="58" applyFont="1" applyBorder="1" applyAlignment="1">
      <alignment horizontal="left" wrapText="1"/>
    </xf>
    <xf numFmtId="0" fontId="91" fillId="0" borderId="10" xfId="58" applyFont="1" applyBorder="1" applyAlignment="1">
      <alignment vertical="center" wrapText="1"/>
    </xf>
    <xf numFmtId="0" fontId="89" fillId="0" borderId="212" xfId="58" applyFont="1" applyBorder="1" applyAlignment="1">
      <alignment horizontal="left" wrapText="1"/>
    </xf>
    <xf numFmtId="0" fontId="89" fillId="0" borderId="188" xfId="58" applyFont="1" applyBorder="1" applyAlignment="1">
      <alignment horizontal="left" wrapText="1"/>
    </xf>
    <xf numFmtId="0" fontId="89" fillId="0" borderId="189" xfId="58" applyFont="1" applyBorder="1" applyAlignment="1">
      <alignment horizontal="left" wrapText="1"/>
    </xf>
    <xf numFmtId="0" fontId="89" fillId="0" borderId="20" xfId="58" applyFont="1" applyBorder="1" applyAlignment="1">
      <alignment horizontal="left" wrapText="1"/>
    </xf>
    <xf numFmtId="0" fontId="89" fillId="0" borderId="0" xfId="58" applyFont="1" applyAlignment="1">
      <alignment horizontal="left" wrapText="1"/>
    </xf>
    <xf numFmtId="0" fontId="89" fillId="0" borderId="28" xfId="58" applyFont="1" applyBorder="1" applyAlignment="1">
      <alignment horizontal="left" wrapText="1"/>
    </xf>
    <xf numFmtId="0" fontId="96" fillId="0" borderId="213" xfId="58" applyFont="1" applyBorder="1" applyAlignment="1">
      <alignment horizontal="left" wrapText="1"/>
    </xf>
    <xf numFmtId="0" fontId="96" fillId="0" borderId="214" xfId="58" applyFont="1" applyBorder="1" applyAlignment="1">
      <alignment horizontal="left" wrapText="1"/>
    </xf>
    <xf numFmtId="0" fontId="96" fillId="0" borderId="215" xfId="58" applyFont="1" applyBorder="1" applyAlignment="1">
      <alignment horizontal="left" wrapText="1"/>
    </xf>
    <xf numFmtId="0" fontId="89" fillId="0" borderId="212" xfId="58" applyFont="1" applyBorder="1" applyAlignment="1">
      <alignment horizontal="center" vertical="center" wrapText="1"/>
    </xf>
    <xf numFmtId="0" fontId="89" fillId="0" borderId="188" xfId="58" applyFont="1" applyBorder="1" applyAlignment="1">
      <alignment horizontal="center" vertical="center" wrapText="1"/>
    </xf>
    <xf numFmtId="0" fontId="89" fillId="0" borderId="216" xfId="58" applyFont="1" applyBorder="1" applyAlignment="1">
      <alignment horizontal="center" vertical="center" wrapText="1"/>
    </xf>
    <xf numFmtId="0" fontId="89" fillId="0" borderId="15" xfId="58" applyFont="1" applyBorder="1" applyAlignment="1">
      <alignment horizontal="center" vertical="center" wrapText="1"/>
    </xf>
    <xf numFmtId="0" fontId="89" fillId="0" borderId="18" xfId="58" applyFont="1" applyBorder="1" applyAlignment="1">
      <alignment horizontal="center" vertical="center" wrapText="1"/>
    </xf>
    <xf numFmtId="0" fontId="89" fillId="0" borderId="217" xfId="58" applyFont="1" applyBorder="1" applyAlignment="1">
      <alignment horizontal="center" vertical="center" wrapText="1"/>
    </xf>
    <xf numFmtId="0" fontId="89" fillId="0" borderId="0" xfId="58" applyFont="1" applyAlignment="1">
      <alignment horizontal="center" vertical="center" wrapText="1"/>
    </xf>
    <xf numFmtId="0" fontId="89" fillId="0" borderId="28" xfId="58" applyFont="1" applyBorder="1" applyAlignment="1">
      <alignment horizontal="center" vertical="center" wrapText="1"/>
    </xf>
    <xf numFmtId="0" fontId="89" fillId="0" borderId="38" xfId="58" applyFont="1" applyBorder="1" applyAlignment="1">
      <alignment horizontal="center" vertical="center" wrapText="1"/>
    </xf>
    <xf numFmtId="0" fontId="91" fillId="0" borderId="20" xfId="58" applyFont="1" applyBorder="1" applyAlignment="1">
      <alignment horizontal="left" vertical="center" wrapText="1"/>
    </xf>
    <xf numFmtId="0" fontId="91" fillId="0" borderId="31" xfId="58" applyFont="1" applyBorder="1" applyAlignment="1">
      <alignment horizontal="left" vertical="center" wrapText="1"/>
    </xf>
    <xf numFmtId="0" fontId="89" fillId="0" borderId="14" xfId="58" applyFont="1" applyBorder="1" applyAlignment="1">
      <alignment horizontal="center" vertical="center" wrapText="1"/>
    </xf>
    <xf numFmtId="0" fontId="89" fillId="0" borderId="21" xfId="58" applyFont="1" applyBorder="1" applyAlignment="1">
      <alignment horizontal="center" vertical="center" wrapText="1"/>
    </xf>
    <xf numFmtId="0" fontId="89" fillId="0" borderId="27" xfId="58" applyFont="1" applyBorder="1" applyAlignment="1">
      <alignment horizontal="center" vertical="center" wrapText="1"/>
    </xf>
    <xf numFmtId="0" fontId="89" fillId="0" borderId="52" xfId="58" applyFont="1" applyBorder="1" applyAlignment="1">
      <alignment horizontal="center" vertical="center"/>
    </xf>
    <xf numFmtId="0" fontId="89" fillId="0" borderId="210" xfId="58" applyFont="1" applyBorder="1" applyAlignment="1">
      <alignment horizontal="center" vertical="center"/>
    </xf>
    <xf numFmtId="0" fontId="89" fillId="0" borderId="207" xfId="58" applyFont="1" applyBorder="1" applyAlignment="1">
      <alignment horizontal="center" vertical="center"/>
    </xf>
    <xf numFmtId="0" fontId="89" fillId="0" borderId="211" xfId="58" applyFont="1" applyBorder="1" applyAlignment="1">
      <alignment horizontal="center" vertical="center"/>
    </xf>
    <xf numFmtId="0" fontId="89" fillId="0" borderId="14" xfId="58" applyFont="1" applyBorder="1" applyAlignment="1">
      <alignment horizontal="left" vertical="center" wrapText="1"/>
    </xf>
    <xf numFmtId="0" fontId="89" fillId="0" borderId="21" xfId="58" applyFont="1" applyBorder="1" applyAlignment="1">
      <alignment horizontal="left" vertical="center" wrapText="1"/>
    </xf>
    <xf numFmtId="0" fontId="89" fillId="0" borderId="17" xfId="58" applyFont="1" applyBorder="1" applyAlignment="1">
      <alignment horizontal="left" vertical="center" wrapText="1"/>
    </xf>
    <xf numFmtId="0" fontId="89" fillId="0" borderId="20" xfId="58" applyFont="1" applyBorder="1" applyAlignment="1">
      <alignment horizontal="left" vertical="center" wrapText="1"/>
    </xf>
    <xf numFmtId="0" fontId="89" fillId="0" borderId="0" xfId="58" applyFont="1" applyAlignment="1">
      <alignment horizontal="left" vertical="center" wrapText="1"/>
    </xf>
    <xf numFmtId="0" fontId="89" fillId="0" borderId="31" xfId="58" applyFont="1" applyBorder="1" applyAlignment="1">
      <alignment horizontal="left" vertical="center" wrapText="1"/>
    </xf>
    <xf numFmtId="0" fontId="89" fillId="0" borderId="127" xfId="58" applyFont="1" applyBorder="1" applyAlignment="1">
      <alignment horizontal="left" vertical="center" wrapText="1"/>
    </xf>
    <xf numFmtId="0" fontId="89" fillId="0" borderId="32" xfId="58" applyFont="1" applyBorder="1" applyAlignment="1">
      <alignment horizontal="left" vertical="center" wrapText="1"/>
    </xf>
    <xf numFmtId="0" fontId="89" fillId="0" borderId="126" xfId="58" applyFont="1" applyBorder="1" applyAlignment="1">
      <alignment horizontal="left" vertical="center" wrapText="1"/>
    </xf>
    <xf numFmtId="0" fontId="89" fillId="0" borderId="29" xfId="58" applyFont="1" applyBorder="1" applyAlignment="1">
      <alignment horizontal="center" vertical="center" wrapText="1"/>
    </xf>
    <xf numFmtId="0" fontId="89" fillId="0" borderId="25" xfId="58" applyFont="1" applyBorder="1" applyAlignment="1">
      <alignment horizontal="center" vertical="center" wrapText="1"/>
    </xf>
    <xf numFmtId="0" fontId="89" fillId="0" borderId="26" xfId="58" applyFont="1" applyBorder="1" applyAlignment="1">
      <alignment horizontal="center" vertical="center" wrapText="1"/>
    </xf>
    <xf numFmtId="0" fontId="89" fillId="0" borderId="16" xfId="58" applyFont="1" applyBorder="1" applyAlignment="1">
      <alignment horizontal="center" vertical="center"/>
    </xf>
    <xf numFmtId="0" fontId="89" fillId="0" borderId="44" xfId="58" applyFont="1" applyBorder="1" applyAlignment="1">
      <alignment horizontal="center" vertical="center"/>
    </xf>
    <xf numFmtId="0" fontId="89" fillId="0" borderId="17" xfId="58" applyFont="1" applyBorder="1" applyAlignment="1">
      <alignment horizontal="center" vertical="center" wrapText="1"/>
    </xf>
    <xf numFmtId="0" fontId="89" fillId="0" borderId="19" xfId="58" applyFont="1" applyBorder="1" applyAlignment="1">
      <alignment horizontal="center" vertical="center" wrapText="1"/>
    </xf>
    <xf numFmtId="0" fontId="89" fillId="0" borderId="71" xfId="58" applyFont="1" applyBorder="1" applyAlignment="1">
      <alignment horizontal="center" vertical="center"/>
    </xf>
    <xf numFmtId="0" fontId="89" fillId="25" borderId="16" xfId="58" applyFont="1" applyFill="1" applyBorder="1" applyAlignment="1">
      <alignment horizontal="center" vertical="center" wrapText="1"/>
    </xf>
    <xf numFmtId="0" fontId="89" fillId="25" borderId="21" xfId="58" applyFont="1" applyFill="1" applyBorder="1" applyAlignment="1">
      <alignment horizontal="center" vertical="center"/>
    </xf>
    <xf numFmtId="0" fontId="89" fillId="25" borderId="27" xfId="58" applyFont="1" applyFill="1" applyBorder="1" applyAlignment="1">
      <alignment horizontal="center" vertical="center"/>
    </xf>
    <xf numFmtId="0" fontId="89" fillId="25" borderId="18" xfId="58" applyFont="1" applyFill="1" applyBorder="1" applyAlignment="1">
      <alignment horizontal="center" vertical="center"/>
    </xf>
    <xf numFmtId="0" fontId="89" fillId="25" borderId="38" xfId="58" applyFont="1" applyFill="1" applyBorder="1" applyAlignment="1">
      <alignment horizontal="center" vertical="center"/>
    </xf>
    <xf numFmtId="0" fontId="89" fillId="0" borderId="15" xfId="58" applyFont="1" applyBorder="1" applyAlignment="1">
      <alignment horizontal="left" vertical="center" wrapText="1"/>
    </xf>
    <xf numFmtId="0" fontId="89" fillId="0" borderId="18" xfId="58" applyFont="1" applyBorder="1" applyAlignment="1">
      <alignment horizontal="left" vertical="center" wrapText="1"/>
    </xf>
    <xf numFmtId="0" fontId="89" fillId="0" borderId="19" xfId="58" applyFont="1" applyBorder="1" applyAlignment="1">
      <alignment horizontal="left" vertical="center" wrapText="1"/>
    </xf>
    <xf numFmtId="0" fontId="89" fillId="0" borderId="50" xfId="58" applyFont="1" applyBorder="1" applyAlignment="1">
      <alignment horizontal="center" vertical="top" textRotation="255" wrapText="1"/>
    </xf>
    <xf numFmtId="0" fontId="89" fillId="0" borderId="39" xfId="58" applyFont="1" applyBorder="1" applyAlignment="1">
      <alignment horizontal="center" vertical="top" textRotation="255" wrapText="1"/>
    </xf>
    <xf numFmtId="0" fontId="91" fillId="0" borderId="72" xfId="58" applyFont="1" applyBorder="1" applyAlignment="1">
      <alignment horizontal="left" vertical="center" wrapText="1"/>
    </xf>
    <xf numFmtId="0" fontId="91" fillId="0" borderId="10" xfId="58" applyFont="1" applyBorder="1" applyAlignment="1">
      <alignment horizontal="left" vertical="center" wrapText="1"/>
    </xf>
    <xf numFmtId="0" fontId="91" fillId="0" borderId="73" xfId="58" applyFont="1" applyBorder="1" applyAlignment="1">
      <alignment horizontal="left" vertical="center" wrapText="1"/>
    </xf>
    <xf numFmtId="0" fontId="91" fillId="0" borderId="15" xfId="58" applyFont="1" applyBorder="1" applyAlignment="1">
      <alignment horizontal="left" vertical="center" wrapText="1"/>
    </xf>
    <xf numFmtId="0" fontId="91" fillId="0" borderId="18" xfId="58" applyFont="1" applyBorder="1" applyAlignment="1">
      <alignment horizontal="left" vertical="center" wrapText="1"/>
    </xf>
    <xf numFmtId="0" fontId="91" fillId="0" borderId="19" xfId="58" applyFont="1" applyBorder="1" applyAlignment="1">
      <alignment horizontal="left" vertical="center" wrapText="1"/>
    </xf>
    <xf numFmtId="0" fontId="89" fillId="0" borderId="72" xfId="58" applyFont="1" applyBorder="1" applyAlignment="1">
      <alignment horizontal="center" vertical="center" wrapText="1"/>
    </xf>
    <xf numFmtId="0" fontId="89" fillId="0" borderId="10" xfId="58" applyFont="1" applyBorder="1" applyAlignment="1">
      <alignment horizontal="center" vertical="center" wrapText="1"/>
    </xf>
    <xf numFmtId="0" fontId="89" fillId="0" borderId="11" xfId="58" applyFont="1" applyBorder="1" applyAlignment="1">
      <alignment horizontal="center" vertical="center" wrapText="1"/>
    </xf>
    <xf numFmtId="0" fontId="91" fillId="0" borderId="14" xfId="58" applyFont="1" applyBorder="1" applyAlignment="1">
      <alignment horizontal="left" vertical="center" wrapText="1"/>
    </xf>
    <xf numFmtId="0" fontId="91" fillId="0" borderId="21" xfId="58" applyFont="1" applyBorder="1" applyAlignment="1">
      <alignment horizontal="left" vertical="center" wrapText="1"/>
    </xf>
    <xf numFmtId="0" fontId="91" fillId="0" borderId="17" xfId="58" applyFont="1" applyBorder="1" applyAlignment="1">
      <alignment horizontal="left" vertical="center" wrapText="1"/>
    </xf>
    <xf numFmtId="0" fontId="89" fillId="0" borderId="16" xfId="58" applyFont="1" applyBorder="1" applyAlignment="1">
      <alignment horizontal="center" vertical="center" wrapText="1"/>
    </xf>
    <xf numFmtId="0" fontId="89" fillId="0" borderId="44" xfId="58" applyFont="1" applyBorder="1" applyAlignment="1">
      <alignment horizontal="center" vertical="center" wrapText="1"/>
    </xf>
    <xf numFmtId="0" fontId="89" fillId="0" borderId="16" xfId="58" applyFont="1" applyBorder="1" applyAlignment="1">
      <alignment horizontal="left" vertical="center" wrapText="1"/>
    </xf>
    <xf numFmtId="0" fontId="89" fillId="0" borderId="44" xfId="58" applyFont="1" applyBorder="1" applyAlignment="1">
      <alignment horizontal="left" vertical="center" wrapText="1"/>
    </xf>
    <xf numFmtId="0" fontId="89" fillId="0" borderId="209" xfId="58" applyFont="1" applyBorder="1" applyAlignment="1">
      <alignment horizontal="center" vertical="center"/>
    </xf>
    <xf numFmtId="0" fontId="89" fillId="25" borderId="207" xfId="58" applyFont="1" applyFill="1" applyBorder="1" applyAlignment="1">
      <alignment horizontal="center" vertical="center"/>
    </xf>
    <xf numFmtId="0" fontId="89" fillId="25" borderId="208" xfId="58" applyFont="1" applyFill="1" applyBorder="1" applyAlignment="1">
      <alignment horizontal="center" vertical="center"/>
    </xf>
    <xf numFmtId="0" fontId="89" fillId="0" borderId="208" xfId="58" applyFont="1" applyBorder="1" applyAlignment="1">
      <alignment horizontal="center" vertical="center"/>
    </xf>
    <xf numFmtId="0" fontId="94" fillId="0" borderId="14" xfId="58" applyFont="1" applyBorder="1" applyAlignment="1">
      <alignment horizontal="center" vertical="center" wrapText="1"/>
    </xf>
    <xf numFmtId="0" fontId="94" fillId="0" borderId="21" xfId="58" applyFont="1" applyBorder="1" applyAlignment="1">
      <alignment horizontal="center" vertical="center" wrapText="1"/>
    </xf>
    <xf numFmtId="0" fontId="94" fillId="0" borderId="17" xfId="58" applyFont="1" applyBorder="1" applyAlignment="1">
      <alignment horizontal="center" vertical="center" wrapText="1"/>
    </xf>
    <xf numFmtId="0" fontId="94" fillId="0" borderId="15" xfId="58" applyFont="1" applyBorder="1" applyAlignment="1">
      <alignment horizontal="center" vertical="center" wrapText="1"/>
    </xf>
    <xf numFmtId="0" fontId="94" fillId="0" borderId="18" xfId="58" applyFont="1" applyBorder="1" applyAlignment="1">
      <alignment horizontal="center" vertical="center" wrapText="1"/>
    </xf>
    <xf numFmtId="0" fontId="94" fillId="0" borderId="19" xfId="58" applyFont="1" applyBorder="1" applyAlignment="1">
      <alignment horizontal="center" vertical="center" wrapText="1"/>
    </xf>
    <xf numFmtId="0" fontId="89" fillId="0" borderId="21" xfId="58" applyFont="1" applyBorder="1" applyAlignment="1">
      <alignment horizontal="center" vertical="center"/>
    </xf>
    <xf numFmtId="0" fontId="89" fillId="0" borderId="27" xfId="58" applyFont="1" applyBorder="1" applyAlignment="1">
      <alignment horizontal="center" vertical="center"/>
    </xf>
    <xf numFmtId="0" fontId="89" fillId="0" borderId="18" xfId="58" applyFont="1" applyBorder="1" applyAlignment="1">
      <alignment horizontal="center" vertical="center"/>
    </xf>
    <xf numFmtId="0" fontId="89" fillId="0" borderId="38" xfId="58" applyFont="1" applyBorder="1" applyAlignment="1">
      <alignment horizontal="center" vertical="center"/>
    </xf>
    <xf numFmtId="0" fontId="89" fillId="0" borderId="54" xfId="58" applyFont="1" applyBorder="1" applyAlignment="1">
      <alignment horizontal="center" vertical="center"/>
    </xf>
    <xf numFmtId="0" fontId="89" fillId="25" borderId="52" xfId="58" applyFont="1" applyFill="1" applyBorder="1" applyAlignment="1">
      <alignment horizontal="center" vertical="center"/>
    </xf>
    <xf numFmtId="0" fontId="89" fillId="25" borderId="54" xfId="58" applyFont="1" applyFill="1" applyBorder="1" applyAlignment="1">
      <alignment horizontal="center" vertical="center"/>
    </xf>
    <xf numFmtId="0" fontId="94" fillId="25" borderId="14" xfId="58" applyFont="1" applyFill="1" applyBorder="1" applyAlignment="1">
      <alignment horizontal="center" vertical="center" wrapText="1"/>
    </xf>
    <xf numFmtId="0" fontId="94" fillId="25" borderId="21" xfId="58" applyFont="1" applyFill="1" applyBorder="1" applyAlignment="1">
      <alignment horizontal="center" vertical="center" wrapText="1"/>
    </xf>
    <xf numFmtId="0" fontId="94" fillId="25" borderId="17" xfId="58" applyFont="1" applyFill="1" applyBorder="1" applyAlignment="1">
      <alignment horizontal="center" vertical="center" wrapText="1"/>
    </xf>
    <xf numFmtId="0" fontId="94" fillId="25" borderId="15" xfId="58" applyFont="1" applyFill="1" applyBorder="1" applyAlignment="1">
      <alignment horizontal="center" vertical="center" wrapText="1"/>
    </xf>
    <xf numFmtId="0" fontId="94" fillId="25" borderId="18" xfId="58" applyFont="1" applyFill="1" applyBorder="1" applyAlignment="1">
      <alignment horizontal="center" vertical="center" wrapText="1"/>
    </xf>
    <xf numFmtId="0" fontId="94" fillId="25" borderId="19" xfId="58" applyFont="1" applyFill="1" applyBorder="1" applyAlignment="1">
      <alignment horizontal="center" vertical="center" wrapText="1"/>
    </xf>
    <xf numFmtId="0" fontId="89" fillId="0" borderId="191" xfId="58" applyFont="1" applyBorder="1" applyAlignment="1">
      <alignment horizontal="center" vertical="center" textRotation="255" shrinkToFit="1"/>
    </xf>
    <xf numFmtId="0" fontId="89" fillId="0" borderId="195" xfId="58" applyFont="1" applyBorder="1" applyAlignment="1">
      <alignment horizontal="center" vertical="center" textRotation="255" shrinkToFit="1"/>
    </xf>
    <xf numFmtId="0" fontId="89" fillId="0" borderId="203" xfId="58" applyFont="1" applyBorder="1" applyAlignment="1">
      <alignment horizontal="center" vertical="center" textRotation="255" shrinkToFit="1"/>
    </xf>
    <xf numFmtId="0" fontId="89" fillId="0" borderId="72" xfId="58" applyFont="1" applyBorder="1" applyAlignment="1">
      <alignment horizontal="left" vertical="center" wrapText="1"/>
    </xf>
    <xf numFmtId="0" fontId="89" fillId="0" borderId="10" xfId="58" applyFont="1" applyBorder="1" applyAlignment="1">
      <alignment horizontal="left" vertical="center" wrapText="1"/>
    </xf>
    <xf numFmtId="0" fontId="89" fillId="0" borderId="73" xfId="58" applyFont="1" applyBorder="1" applyAlignment="1">
      <alignment horizontal="left" vertical="center" wrapText="1"/>
    </xf>
    <xf numFmtId="0" fontId="89" fillId="0" borderId="24" xfId="58" applyFont="1" applyBorder="1" applyAlignment="1">
      <alignment horizontal="center" vertical="center" wrapText="1"/>
    </xf>
    <xf numFmtId="0" fontId="89" fillId="0" borderId="22" xfId="58" applyFont="1" applyBorder="1" applyAlignment="1">
      <alignment horizontal="center" vertical="center" wrapText="1"/>
    </xf>
    <xf numFmtId="0" fontId="89" fillId="0" borderId="23" xfId="58" applyFont="1" applyBorder="1" applyAlignment="1">
      <alignment horizontal="center" vertical="center" wrapText="1"/>
    </xf>
    <xf numFmtId="0" fontId="89" fillId="0" borderId="74" xfId="58" applyFont="1" applyBorder="1" applyAlignment="1">
      <alignment horizontal="center" vertical="center"/>
    </xf>
    <xf numFmtId="0" fontId="89" fillId="0" borderId="75" xfId="58" applyFont="1" applyBorder="1" applyAlignment="1">
      <alignment horizontal="center" vertical="center"/>
    </xf>
    <xf numFmtId="0" fontId="89" fillId="25" borderId="14" xfId="58" applyFont="1" applyFill="1" applyBorder="1" applyAlignment="1">
      <alignment horizontal="left" vertical="center" wrapText="1"/>
    </xf>
    <xf numFmtId="0" fontId="89" fillId="25" borderId="21" xfId="58" applyFont="1" applyFill="1" applyBorder="1" applyAlignment="1">
      <alignment horizontal="left" vertical="center" wrapText="1"/>
    </xf>
    <xf numFmtId="0" fontId="89" fillId="25" borderId="17" xfId="58" applyFont="1" applyFill="1" applyBorder="1" applyAlignment="1">
      <alignment horizontal="left" vertical="center" wrapText="1"/>
    </xf>
    <xf numFmtId="0" fontId="89" fillId="25" borderId="20" xfId="58" applyFont="1" applyFill="1" applyBorder="1" applyAlignment="1">
      <alignment horizontal="left" vertical="center" wrapText="1"/>
    </xf>
    <xf numFmtId="0" fontId="89" fillId="25" borderId="0" xfId="58" applyFont="1" applyFill="1" applyAlignment="1">
      <alignment horizontal="left" vertical="center" wrapText="1"/>
    </xf>
    <xf numFmtId="0" fontId="89" fillId="25" borderId="31" xfId="58" applyFont="1" applyFill="1" applyBorder="1" applyAlignment="1">
      <alignment horizontal="left" vertical="center" wrapText="1"/>
    </xf>
    <xf numFmtId="0" fontId="89" fillId="25" borderId="29" xfId="58" applyFont="1" applyFill="1" applyBorder="1" applyAlignment="1">
      <alignment horizontal="center" vertical="center" wrapText="1"/>
    </xf>
    <xf numFmtId="0" fontId="89" fillId="25" borderId="25" xfId="58" applyFont="1" applyFill="1" applyBorder="1" applyAlignment="1">
      <alignment horizontal="center" vertical="center" wrapText="1"/>
    </xf>
    <xf numFmtId="0" fontId="89" fillId="25" borderId="26" xfId="58" applyFont="1" applyFill="1" applyBorder="1" applyAlignment="1">
      <alignment horizontal="center" vertical="center" wrapText="1"/>
    </xf>
    <xf numFmtId="0" fontId="89" fillId="25" borderId="16" xfId="58" applyFont="1" applyFill="1" applyBorder="1" applyAlignment="1">
      <alignment horizontal="center" vertical="center"/>
    </xf>
    <xf numFmtId="0" fontId="89" fillId="25" borderId="44" xfId="58" applyFont="1" applyFill="1" applyBorder="1" applyAlignment="1">
      <alignment horizontal="center" vertical="center"/>
    </xf>
    <xf numFmtId="0" fontId="89" fillId="25" borderId="14" xfId="58" applyFont="1" applyFill="1" applyBorder="1" applyAlignment="1">
      <alignment horizontal="center" vertical="center" wrapText="1"/>
    </xf>
    <xf numFmtId="0" fontId="89" fillId="25" borderId="21" xfId="58" applyFont="1" applyFill="1" applyBorder="1" applyAlignment="1">
      <alignment horizontal="center" vertical="center" wrapText="1"/>
    </xf>
    <xf numFmtId="0" fontId="89" fillId="25" borderId="17" xfId="58" applyFont="1" applyFill="1" applyBorder="1" applyAlignment="1">
      <alignment horizontal="center" vertical="center" wrapText="1"/>
    </xf>
    <xf numFmtId="0" fontId="89" fillId="25" borderId="15" xfId="58" applyFont="1" applyFill="1" applyBorder="1" applyAlignment="1">
      <alignment horizontal="center" vertical="center" wrapText="1"/>
    </xf>
    <xf numFmtId="0" fontId="89" fillId="25" borderId="18" xfId="58" applyFont="1" applyFill="1" applyBorder="1" applyAlignment="1">
      <alignment horizontal="center" vertical="center" wrapText="1"/>
    </xf>
    <xf numFmtId="0" fontId="89" fillId="25" borderId="19" xfId="58" applyFont="1" applyFill="1" applyBorder="1" applyAlignment="1">
      <alignment horizontal="center" vertical="center" wrapText="1"/>
    </xf>
    <xf numFmtId="0" fontId="89" fillId="0" borderId="27" xfId="58" applyFont="1" applyBorder="1" applyAlignment="1">
      <alignment horizontal="left" vertical="center" wrapText="1"/>
    </xf>
    <xf numFmtId="0" fontId="89" fillId="0" borderId="197" xfId="58" applyFont="1" applyBorder="1" applyAlignment="1">
      <alignment horizontal="left" vertical="center" wrapText="1"/>
    </xf>
    <xf numFmtId="0" fontId="89" fillId="0" borderId="198" xfId="58" applyFont="1" applyBorder="1" applyAlignment="1">
      <alignment horizontal="left" vertical="center" wrapText="1"/>
    </xf>
    <xf numFmtId="0" fontId="89" fillId="0" borderId="199" xfId="58" applyFont="1" applyBorder="1" applyAlignment="1">
      <alignment horizontal="left" vertical="center" wrapText="1"/>
    </xf>
    <xf numFmtId="0" fontId="89" fillId="0" borderId="204" xfId="58" applyFont="1" applyBorder="1" applyAlignment="1">
      <alignment horizontal="left" vertical="center" wrapText="1"/>
    </xf>
    <xf numFmtId="0" fontId="89" fillId="0" borderId="205" xfId="58" applyFont="1" applyBorder="1" applyAlignment="1">
      <alignment horizontal="left" vertical="center" wrapText="1"/>
    </xf>
    <xf numFmtId="0" fontId="89" fillId="0" borderId="206" xfId="58" applyFont="1" applyBorder="1" applyAlignment="1">
      <alignment horizontal="left" vertical="center" wrapText="1"/>
    </xf>
    <xf numFmtId="0" fontId="89" fillId="0" borderId="29" xfId="58" applyFont="1" applyBorder="1" applyAlignment="1">
      <alignment horizontal="left" vertical="center" wrapText="1"/>
    </xf>
    <xf numFmtId="0" fontId="89" fillId="0" borderId="25" xfId="58" applyFont="1" applyBorder="1" applyAlignment="1">
      <alignment horizontal="left" vertical="center" wrapText="1"/>
    </xf>
    <xf numFmtId="0" fontId="89" fillId="0" borderId="26" xfId="58" applyFont="1" applyBorder="1" applyAlignment="1">
      <alignment horizontal="left" vertical="center" wrapText="1"/>
    </xf>
    <xf numFmtId="0" fontId="89" fillId="0" borderId="30" xfId="58" applyFont="1" applyBorder="1" applyAlignment="1">
      <alignment horizontal="left" vertical="center" wrapText="1"/>
    </xf>
    <xf numFmtId="0" fontId="89" fillId="0" borderId="16" xfId="58" applyFont="1" applyBorder="1" applyAlignment="1">
      <alignment horizontal="left" wrapText="1"/>
    </xf>
    <xf numFmtId="0" fontId="90" fillId="0" borderId="16" xfId="58" applyFont="1" applyBorder="1" applyAlignment="1">
      <alignment horizontal="left" wrapText="1"/>
    </xf>
    <xf numFmtId="0" fontId="90" fillId="0" borderId="29" xfId="58" applyFont="1" applyBorder="1" applyAlignment="1">
      <alignment horizontal="left" wrapText="1"/>
    </xf>
    <xf numFmtId="0" fontId="89" fillId="0" borderId="29" xfId="58" applyFont="1" applyBorder="1" applyAlignment="1">
      <alignment horizontal="center" wrapText="1"/>
    </xf>
    <xf numFmtId="0" fontId="89" fillId="0" borderId="25" xfId="58" applyFont="1" applyBorder="1" applyAlignment="1">
      <alignment horizontal="center" wrapText="1"/>
    </xf>
    <xf numFmtId="0" fontId="89" fillId="0" borderId="26" xfId="58" applyFont="1" applyBorder="1" applyAlignment="1">
      <alignment horizontal="center" wrapText="1"/>
    </xf>
    <xf numFmtId="0" fontId="89" fillId="0" borderId="29" xfId="58" applyFont="1" applyBorder="1" applyAlignment="1">
      <alignment horizontal="center"/>
    </xf>
    <xf numFmtId="0" fontId="89" fillId="0" borderId="25" xfId="58" applyFont="1" applyBorder="1" applyAlignment="1">
      <alignment horizontal="center"/>
    </xf>
    <xf numFmtId="0" fontId="89" fillId="0" borderId="26" xfId="58" applyFont="1" applyBorder="1" applyAlignment="1">
      <alignment horizontal="center"/>
    </xf>
    <xf numFmtId="0" fontId="89" fillId="0" borderId="30" xfId="58" applyFont="1" applyBorder="1" applyAlignment="1">
      <alignment horizontal="center"/>
    </xf>
    <xf numFmtId="0" fontId="48" fillId="0" borderId="0" xfId="58" applyFont="1" applyAlignment="1">
      <alignment horizontal="center" vertical="center"/>
    </xf>
    <xf numFmtId="0" fontId="89" fillId="0" borderId="0" xfId="58" applyFont="1" applyAlignment="1">
      <alignment horizontal="center" vertical="center"/>
    </xf>
    <xf numFmtId="0" fontId="89" fillId="0" borderId="0" xfId="58" applyFont="1" applyAlignment="1">
      <alignment horizontal="justify" vertical="center" wrapText="1"/>
    </xf>
    <xf numFmtId="0" fontId="89" fillId="0" borderId="200" xfId="58" applyFont="1" applyBorder="1" applyAlignment="1">
      <alignment horizontal="justify" vertical="center" wrapText="1"/>
    </xf>
    <xf numFmtId="0" fontId="89" fillId="0" borderId="201" xfId="58" applyFont="1" applyBorder="1" applyAlignment="1">
      <alignment horizontal="justify" vertical="center" wrapText="1"/>
    </xf>
    <xf numFmtId="0" fontId="89" fillId="0" borderId="202" xfId="58" applyFont="1" applyBorder="1" applyAlignment="1">
      <alignment horizontal="justify" vertical="center" wrapText="1"/>
    </xf>
    <xf numFmtId="0" fontId="89" fillId="0" borderId="29" xfId="58" applyFont="1" applyBorder="1" applyAlignment="1">
      <alignment horizontal="center" vertical="center"/>
    </xf>
    <xf numFmtId="0" fontId="89" fillId="0" borderId="25" xfId="58" applyFont="1" applyBorder="1" applyAlignment="1">
      <alignment horizontal="center" vertical="center"/>
    </xf>
    <xf numFmtId="0" fontId="89" fillId="0" borderId="26" xfId="58" applyFont="1" applyBorder="1" applyAlignment="1">
      <alignment horizontal="center" vertical="center"/>
    </xf>
    <xf numFmtId="0" fontId="89" fillId="0" borderId="30" xfId="58" applyFont="1" applyBorder="1" applyAlignment="1">
      <alignment horizontal="center" vertical="center"/>
    </xf>
    <xf numFmtId="0" fontId="89" fillId="0" borderId="191" xfId="58" applyFont="1" applyBorder="1" applyAlignment="1">
      <alignment horizontal="center" vertical="center" textRotation="255" wrapText="1"/>
    </xf>
    <xf numFmtId="0" fontId="89" fillId="0" borderId="195" xfId="58" applyFont="1" applyBorder="1" applyAlignment="1">
      <alignment horizontal="center" vertical="center" textRotation="255" wrapText="1"/>
    </xf>
    <xf numFmtId="0" fontId="89" fillId="0" borderId="203" xfId="58" applyFont="1" applyBorder="1" applyAlignment="1">
      <alignment horizontal="center" vertical="center" textRotation="255" wrapText="1"/>
    </xf>
    <xf numFmtId="0" fontId="90" fillId="0" borderId="10" xfId="58" applyFont="1" applyBorder="1" applyAlignment="1">
      <alignment horizontal="left" vertical="center" wrapText="1"/>
    </xf>
    <xf numFmtId="0" fontId="89" fillId="0" borderId="192" xfId="58" applyFont="1" applyBorder="1" applyAlignment="1">
      <alignment horizontal="left" vertical="center"/>
    </xf>
    <xf numFmtId="0" fontId="89" fillId="0" borderId="193" xfId="58" applyFont="1" applyBorder="1" applyAlignment="1">
      <alignment horizontal="left" vertical="center"/>
    </xf>
    <xf numFmtId="0" fontId="89" fillId="0" borderId="194" xfId="58" applyFont="1" applyBorder="1" applyAlignment="1">
      <alignment horizontal="left" vertical="center"/>
    </xf>
    <xf numFmtId="0" fontId="89" fillId="0" borderId="79" xfId="58" applyFont="1" applyBorder="1" applyAlignment="1">
      <alignment horizontal="left" vertical="center"/>
    </xf>
    <xf numFmtId="0" fontId="89" fillId="0" borderId="80" xfId="58" applyFont="1" applyBorder="1" applyAlignment="1">
      <alignment horizontal="left" vertical="center"/>
    </xf>
    <xf numFmtId="0" fontId="89" fillId="0" borderId="196" xfId="58" applyFont="1" applyBorder="1" applyAlignment="1">
      <alignment horizontal="left" vertical="center"/>
    </xf>
    <xf numFmtId="0" fontId="90" fillId="0" borderId="16" xfId="58" applyFont="1" applyBorder="1" applyAlignment="1">
      <alignment horizontal="left" vertical="center" wrapText="1"/>
    </xf>
    <xf numFmtId="0" fontId="89" fillId="0" borderId="47" xfId="58" applyFont="1" applyBorder="1" applyAlignment="1">
      <alignment horizontal="left" vertical="center" wrapText="1"/>
    </xf>
    <xf numFmtId="0" fontId="90" fillId="0" borderId="47" xfId="58" applyFont="1" applyBorder="1" applyAlignment="1">
      <alignment horizontal="left" vertical="center" wrapText="1"/>
    </xf>
    <xf numFmtId="0" fontId="91" fillId="0" borderId="10" xfId="58" applyFont="1" applyBorder="1" applyAlignment="1">
      <alignment horizontal="center" vertical="center"/>
    </xf>
    <xf numFmtId="0" fontId="93" fillId="0" borderId="14" xfId="58" applyFont="1" applyBorder="1" applyAlignment="1">
      <alignment horizontal="center" vertical="center" wrapText="1"/>
    </xf>
    <xf numFmtId="0" fontId="93" fillId="0" borderId="21" xfId="58" applyFont="1" applyBorder="1" applyAlignment="1">
      <alignment horizontal="center" vertical="center" wrapText="1"/>
    </xf>
    <xf numFmtId="0" fontId="93" fillId="0" borderId="17" xfId="58" applyFont="1" applyBorder="1" applyAlignment="1">
      <alignment horizontal="center" vertical="center" wrapText="1"/>
    </xf>
    <xf numFmtId="0" fontId="93" fillId="0" borderId="127" xfId="58" applyFont="1" applyBorder="1" applyAlignment="1">
      <alignment horizontal="center" vertical="center" wrapText="1"/>
    </xf>
    <xf numFmtId="0" fontId="93" fillId="0" borderId="32" xfId="58" applyFont="1" applyBorder="1" applyAlignment="1">
      <alignment horizontal="center" vertical="center" wrapText="1"/>
    </xf>
    <xf numFmtId="0" fontId="93" fillId="0" borderId="126" xfId="58" applyFont="1" applyBorder="1" applyAlignment="1">
      <alignment horizontal="center" vertical="center" wrapText="1"/>
    </xf>
    <xf numFmtId="0" fontId="89" fillId="0" borderId="47" xfId="58" applyFont="1" applyBorder="1" applyAlignment="1">
      <alignment horizontal="center" vertical="center" wrapText="1"/>
    </xf>
    <xf numFmtId="0" fontId="89" fillId="0" borderId="32" xfId="58" applyFont="1" applyBorder="1" applyAlignment="1">
      <alignment horizontal="center" vertical="center"/>
    </xf>
    <xf numFmtId="0" fontId="89" fillId="0" borderId="51" xfId="58" applyFont="1" applyBorder="1" applyAlignment="1">
      <alignment horizontal="center" vertical="center"/>
    </xf>
    <xf numFmtId="0" fontId="93" fillId="0" borderId="15" xfId="58" applyFont="1" applyBorder="1" applyAlignment="1">
      <alignment horizontal="center" vertical="center" wrapText="1"/>
    </xf>
    <xf numFmtId="0" fontId="93" fillId="0" borderId="18" xfId="58" applyFont="1" applyBorder="1" applyAlignment="1">
      <alignment horizontal="center" vertical="center" wrapText="1"/>
    </xf>
    <xf numFmtId="0" fontId="93" fillId="0" borderId="19" xfId="58" applyFont="1" applyBorder="1" applyAlignment="1">
      <alignment horizontal="center" vertical="center" wrapText="1"/>
    </xf>
    <xf numFmtId="49" fontId="5" fillId="0" borderId="0" xfId="60" applyNumberFormat="1" applyAlignment="1">
      <alignment horizontal="left" vertical="center"/>
    </xf>
    <xf numFmtId="0" fontId="5" fillId="0" borderId="0" xfId="60" applyAlignment="1">
      <alignment horizontal="left" vertical="center" wrapText="1"/>
    </xf>
    <xf numFmtId="0" fontId="5" fillId="0" borderId="0" xfId="60" applyAlignment="1">
      <alignment horizontal="left" vertical="center"/>
    </xf>
    <xf numFmtId="0" fontId="5" fillId="0" borderId="0" xfId="60">
      <alignment vertical="center"/>
    </xf>
    <xf numFmtId="0" fontId="5" fillId="0" borderId="0" xfId="60" applyAlignment="1">
      <alignment horizontal="left" vertical="center" shrinkToFit="1"/>
    </xf>
    <xf numFmtId="49" fontId="99" fillId="0" borderId="0" xfId="60" applyNumberFormat="1" applyFont="1" applyAlignment="1">
      <alignment horizontal="left" vertical="center"/>
    </xf>
    <xf numFmtId="49" fontId="0" fillId="0" borderId="0" xfId="60" applyNumberFormat="1" applyFont="1" applyAlignment="1">
      <alignment horizontal="left" vertical="center"/>
    </xf>
    <xf numFmtId="0" fontId="5" fillId="0" borderId="0" xfId="61" applyAlignment="1">
      <alignment horizontal="left" vertical="top" wrapText="1"/>
    </xf>
    <xf numFmtId="0" fontId="5" fillId="0" borderId="18" xfId="61" applyBorder="1" applyAlignment="1">
      <alignment horizontal="center" vertical="top" wrapText="1"/>
    </xf>
    <xf numFmtId="49" fontId="0" fillId="0" borderId="0" xfId="60" quotePrefix="1" applyNumberFormat="1" applyFont="1" applyAlignment="1">
      <alignment horizontal="left" vertical="center"/>
    </xf>
    <xf numFmtId="0" fontId="5" fillId="0" borderId="0" xfId="60" applyAlignment="1">
      <alignment horizontal="left" vertical="top" wrapText="1"/>
    </xf>
    <xf numFmtId="0" fontId="5" fillId="0" borderId="18" xfId="60" applyBorder="1" applyAlignment="1">
      <alignment horizontal="right" vertical="center"/>
    </xf>
    <xf numFmtId="0" fontId="0" fillId="0" borderId="0" xfId="60" quotePrefix="1" applyFont="1" applyAlignment="1">
      <alignment horizontal="left" vertical="center"/>
    </xf>
    <xf numFmtId="0" fontId="5" fillId="0" borderId="18" xfId="60" applyBorder="1" applyAlignment="1">
      <alignment horizontal="left" vertical="center"/>
    </xf>
    <xf numFmtId="0" fontId="5" fillId="0" borderId="25" xfId="60" applyBorder="1" applyAlignment="1">
      <alignment horizontal="left" vertical="center"/>
    </xf>
    <xf numFmtId="49" fontId="5" fillId="0" borderId="0" xfId="60" applyNumberFormat="1" applyAlignment="1">
      <alignment horizontal="center" vertical="center"/>
    </xf>
    <xf numFmtId="0" fontId="98" fillId="0" borderId="0" xfId="60" applyFont="1" applyAlignment="1">
      <alignment horizontal="center" vertical="center"/>
    </xf>
    <xf numFmtId="0" fontId="5" fillId="0" borderId="29" xfId="60" applyBorder="1" applyAlignment="1">
      <alignment horizontal="center" vertical="center"/>
    </xf>
    <xf numFmtId="0" fontId="5" fillId="0" borderId="25" xfId="60" applyBorder="1" applyAlignment="1">
      <alignment horizontal="center" vertical="center"/>
    </xf>
    <xf numFmtId="0" fontId="5" fillId="0" borderId="26" xfId="60" applyBorder="1" applyAlignment="1">
      <alignment horizontal="center" vertical="center"/>
    </xf>
    <xf numFmtId="0" fontId="13" fillId="27" borderId="0" xfId="63" applyFont="1" applyFill="1" applyAlignment="1">
      <alignment horizontal="left" vertical="center" wrapText="1"/>
    </xf>
    <xf numFmtId="0" fontId="12" fillId="27" borderId="0" xfId="63" applyFont="1" applyFill="1" applyAlignment="1">
      <alignment horizontal="center" vertical="center" wrapText="1"/>
    </xf>
    <xf numFmtId="0" fontId="66" fillId="27" borderId="0" xfId="62" applyFont="1" applyFill="1" applyAlignment="1">
      <alignment horizontal="center" vertical="center"/>
    </xf>
    <xf numFmtId="0" fontId="100" fillId="27" borderId="0" xfId="62" applyFont="1" applyFill="1" applyAlignment="1">
      <alignment horizontal="left" vertical="center"/>
    </xf>
    <xf numFmtId="0" fontId="68" fillId="27" borderId="0" xfId="62" applyFont="1" applyFill="1">
      <alignment vertical="center"/>
    </xf>
    <xf numFmtId="0" fontId="13" fillId="27" borderId="0" xfId="63" applyFont="1" applyFill="1" applyAlignment="1">
      <alignment horizontal="left" vertical="top"/>
    </xf>
    <xf numFmtId="0" fontId="107" fillId="27" borderId="0" xfId="62" applyFont="1" applyFill="1" applyAlignment="1">
      <alignment horizontal="center" vertical="center"/>
    </xf>
    <xf numFmtId="0" fontId="102" fillId="27" borderId="0" xfId="62" applyFont="1" applyFill="1" applyAlignment="1">
      <alignment horizontal="left" vertical="center"/>
    </xf>
    <xf numFmtId="0" fontId="13" fillId="0" borderId="0" xfId="63" applyFont="1" applyAlignment="1">
      <alignment horizontal="left" vertical="center" shrinkToFit="1"/>
    </xf>
    <xf numFmtId="0" fontId="92" fillId="27" borderId="0" xfId="63" applyFont="1" applyFill="1" applyAlignment="1">
      <alignment horizontal="center" vertical="center" wrapText="1"/>
    </xf>
    <xf numFmtId="0" fontId="1" fillId="27" borderId="0" xfId="62" applyFill="1" applyAlignment="1">
      <alignment horizontal="center" vertical="center"/>
    </xf>
    <xf numFmtId="0" fontId="105" fillId="27" borderId="0" xfId="64" applyFont="1" applyFill="1" applyBorder="1" applyAlignment="1">
      <alignment horizontal="left" vertical="top"/>
    </xf>
    <xf numFmtId="0" fontId="110" fillId="27" borderId="0" xfId="63" applyFont="1" applyFill="1" applyAlignment="1">
      <alignment horizontal="left" vertical="center" wrapText="1"/>
    </xf>
    <xf numFmtId="0" fontId="100" fillId="27" borderId="0" xfId="62" applyFont="1" applyFill="1" applyAlignment="1">
      <alignment horizontal="center" vertical="center"/>
    </xf>
    <xf numFmtId="0" fontId="1" fillId="27" borderId="52" xfId="62" applyFill="1" applyBorder="1" applyAlignment="1">
      <alignment horizontal="center" vertical="center"/>
    </xf>
    <xf numFmtId="0" fontId="1" fillId="27" borderId="71" xfId="62" applyFill="1" applyBorder="1" applyAlignment="1">
      <alignment horizontal="center" vertical="center"/>
    </xf>
    <xf numFmtId="0" fontId="1" fillId="27" borderId="54" xfId="62" applyFill="1" applyBorder="1" applyAlignment="1">
      <alignment horizontal="center" vertical="center"/>
    </xf>
    <xf numFmtId="0" fontId="1" fillId="27" borderId="14" xfId="62" applyFill="1" applyBorder="1" applyAlignment="1">
      <alignment horizontal="center" vertical="center"/>
    </xf>
    <xf numFmtId="0" fontId="1" fillId="27" borderId="21" xfId="62" applyFill="1" applyBorder="1" applyAlignment="1">
      <alignment horizontal="center" vertical="center"/>
    </xf>
    <xf numFmtId="0" fontId="1" fillId="27" borderId="17" xfId="62" applyFill="1" applyBorder="1" applyAlignment="1">
      <alignment horizontal="center" vertical="center"/>
    </xf>
    <xf numFmtId="0" fontId="1" fillId="27" borderId="20" xfId="62" applyFill="1" applyBorder="1" applyAlignment="1">
      <alignment horizontal="center" vertical="center"/>
    </xf>
    <xf numFmtId="0" fontId="1" fillId="27" borderId="31" xfId="62" applyFill="1" applyBorder="1" applyAlignment="1">
      <alignment horizontal="center" vertical="center"/>
    </xf>
    <xf numFmtId="0" fontId="1" fillId="27" borderId="15" xfId="62" applyFill="1" applyBorder="1" applyAlignment="1">
      <alignment horizontal="center" vertical="center"/>
    </xf>
    <xf numFmtId="0" fontId="1" fillId="27" borderId="18" xfId="62" applyFill="1" applyBorder="1" applyAlignment="1">
      <alignment horizontal="center" vertical="center"/>
    </xf>
    <xf numFmtId="0" fontId="1" fillId="27" borderId="19" xfId="62" applyFill="1" applyBorder="1" applyAlignment="1">
      <alignment horizontal="center" vertical="center"/>
    </xf>
    <xf numFmtId="0" fontId="13" fillId="0" borderId="0" xfId="63" applyFont="1" applyAlignment="1">
      <alignment horizontal="center" vertical="center" shrinkToFit="1"/>
    </xf>
    <xf numFmtId="0" fontId="105" fillId="27" borderId="0" xfId="64" applyFont="1" applyFill="1" applyBorder="1" applyAlignment="1">
      <alignment horizontal="left" vertical="center" wrapText="1"/>
    </xf>
    <xf numFmtId="0" fontId="13" fillId="0" borderId="0" xfId="63" applyFont="1" applyAlignment="1">
      <alignment vertical="center" shrinkToFit="1"/>
    </xf>
    <xf numFmtId="0" fontId="5" fillId="0" borderId="172" xfId="41" applyFont="1" applyBorder="1" applyAlignment="1">
      <alignment vertical="center"/>
    </xf>
    <xf numFmtId="0" fontId="5" fillId="0" borderId="223" xfId="41" applyFont="1" applyBorder="1" applyAlignment="1">
      <alignment vertical="center" shrinkToFit="1"/>
    </xf>
    <xf numFmtId="0" fontId="5" fillId="0" borderId="222" xfId="41" applyFont="1" applyBorder="1" applyAlignment="1">
      <alignment vertical="center" shrinkToFit="1"/>
    </xf>
    <xf numFmtId="0" fontId="5" fillId="0" borderId="214" xfId="0" applyFont="1" applyBorder="1" applyAlignment="1">
      <alignment vertical="center" shrinkToFit="1"/>
    </xf>
    <xf numFmtId="0" fontId="5" fillId="0" borderId="215" xfId="0" applyFont="1" applyBorder="1" applyAlignment="1">
      <alignment vertical="center" shrinkToFit="1"/>
    </xf>
    <xf numFmtId="0" fontId="0" fillId="0" borderId="45" xfId="0" applyFont="1" applyBorder="1" applyAlignment="1">
      <alignment horizontal="center" vertical="center"/>
    </xf>
    <xf numFmtId="0" fontId="0" fillId="0" borderId="56" xfId="0" applyFont="1" applyBorder="1" applyAlignment="1">
      <alignment vertical="center"/>
    </xf>
    <xf numFmtId="49" fontId="0" fillId="0" borderId="49" xfId="0" applyNumberFormat="1" applyFont="1" applyBorder="1" applyAlignment="1">
      <alignment horizontal="center" vertical="center"/>
    </xf>
    <xf numFmtId="0" fontId="0" fillId="0" borderId="58" xfId="0" applyFont="1" applyBorder="1" applyAlignment="1">
      <alignment vertical="center"/>
    </xf>
    <xf numFmtId="0" fontId="0" fillId="0" borderId="22" xfId="0" applyFont="1" applyBorder="1" applyAlignment="1">
      <alignment vertical="center"/>
    </xf>
    <xf numFmtId="0" fontId="0" fillId="0" borderId="41" xfId="0" applyFont="1" applyBorder="1" applyAlignment="1">
      <alignment vertical="center" shrinkToFit="1"/>
    </xf>
    <xf numFmtId="0" fontId="0" fillId="0" borderId="21" xfId="0" applyFont="1" applyBorder="1" applyAlignment="1">
      <alignment vertical="center" shrinkToFit="1"/>
    </xf>
    <xf numFmtId="0" fontId="0" fillId="0" borderId="53" xfId="0" applyFont="1" applyBorder="1" applyAlignment="1">
      <alignment horizontal="center" vertical="center"/>
    </xf>
    <xf numFmtId="0" fontId="0" fillId="0" borderId="45" xfId="0" applyNumberFormat="1" applyFont="1" applyBorder="1" applyAlignment="1">
      <alignment horizontal="center" vertical="center"/>
    </xf>
    <xf numFmtId="0" fontId="0" fillId="0" borderId="37" xfId="0" applyNumberFormat="1" applyFont="1"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ハイパーリンク 2" xfId="64" xr:uid="{5C08E5CC-A271-474B-B52E-E6A5CD5B4CCD}"/>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3" builtinId="6"/>
    <cellStyle name="桁区切り 2" xfId="50"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C000000}"/>
    <cellStyle name="標準 2 2" xfId="51" xr:uid="{00000000-0005-0000-0000-00002D000000}"/>
    <cellStyle name="標準 2 3" xfId="56" xr:uid="{00000000-0005-0000-0000-00002E000000}"/>
    <cellStyle name="標準 2 4" xfId="59" xr:uid="{107A35E0-8B96-423D-A93C-9C5561E8C40E}"/>
    <cellStyle name="標準 3" xfId="49" xr:uid="{00000000-0005-0000-0000-00002F000000}"/>
    <cellStyle name="標準 4" xfId="48" xr:uid="{00000000-0005-0000-0000-000030000000}"/>
    <cellStyle name="標準 4 2" xfId="47" xr:uid="{00000000-0005-0000-0000-000031000000}"/>
    <cellStyle name="標準 4 3" xfId="54" xr:uid="{00000000-0005-0000-0000-000032000000}"/>
    <cellStyle name="標準 5" xfId="52" xr:uid="{00000000-0005-0000-0000-000033000000}"/>
    <cellStyle name="標準 5 3 2 2" xfId="62" xr:uid="{F150EE54-A1A9-40ED-8811-A3E6C46F7A08}"/>
    <cellStyle name="標準 6" xfId="58" xr:uid="{FE83C7F3-CCBA-4689-9DC7-3158CD44CDAF}"/>
    <cellStyle name="標準 7" xfId="57" xr:uid="{00000000-0005-0000-0000-000034000000}"/>
    <cellStyle name="標準_02申請様式(131028)" xfId="45" xr:uid="{00000000-0005-0000-0000-000035000000}"/>
    <cellStyle name="標準_CT2ID639N277" xfId="61" xr:uid="{03A081BC-0194-4916-91F7-CEA4737CBB66}"/>
    <cellStyle name="標準_CT57ID2345N174" xfId="63" xr:uid="{CF6AC697-133E-40E9-9F57-0898883374CF}"/>
    <cellStyle name="標準_kyotaku_shinnsei" xfId="42" xr:uid="{00000000-0005-0000-0000-000036000000}"/>
    <cellStyle name="標準_第１号様式・付表" xfId="43" xr:uid="{00000000-0005-0000-0000-000037000000}"/>
    <cellStyle name="標準_付表　訪問介護　修正版_第一号様式 2" xfId="46" xr:uid="{00000000-0005-0000-0000-000038000000}"/>
    <cellStyle name="標準_老福届" xfId="60" xr:uid="{5B45A3AA-455C-466C-8A23-84F56D155050}"/>
    <cellStyle name="良い" xfId="44" builtinId="26" customBuiltin="1"/>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466725</xdr:colOff>
      <xdr:row>7</xdr:row>
      <xdr:rowOff>9525</xdr:rowOff>
    </xdr:from>
    <xdr:to>
      <xdr:col>12</xdr:col>
      <xdr:colOff>511549</xdr:colOff>
      <xdr:row>13</xdr:row>
      <xdr:rowOff>86846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72600" y="1647825"/>
          <a:ext cx="3473824" cy="1086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運営事業者の吸収合併・新設合併・吸収分割・新設分割に伴い改めて指定の手続きを行う場合は、分割・合併時用の別様式を使用すること。</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121920</xdr:colOff>
          <xdr:row>6</xdr:row>
          <xdr:rowOff>129540</xdr:rowOff>
        </xdr:from>
        <xdr:to>
          <xdr:col>10</xdr:col>
          <xdr:colOff>419100</xdr:colOff>
          <xdr:row>8</xdr:row>
          <xdr:rowOff>76200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6</xdr:row>
          <xdr:rowOff>114300</xdr:rowOff>
        </xdr:from>
        <xdr:to>
          <xdr:col>12</xdr:col>
          <xdr:colOff>76200</xdr:colOff>
          <xdr:row>8</xdr:row>
          <xdr:rowOff>60960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6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11</xdr:row>
          <xdr:rowOff>129540</xdr:rowOff>
        </xdr:from>
        <xdr:to>
          <xdr:col>10</xdr:col>
          <xdr:colOff>419100</xdr:colOff>
          <xdr:row>13</xdr:row>
          <xdr:rowOff>106680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6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11</xdr:row>
          <xdr:rowOff>114300</xdr:rowOff>
        </xdr:from>
        <xdr:to>
          <xdr:col>12</xdr:col>
          <xdr:colOff>76200</xdr:colOff>
          <xdr:row>13</xdr:row>
          <xdr:rowOff>91440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16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47</xdr:row>
          <xdr:rowOff>121920</xdr:rowOff>
        </xdr:from>
        <xdr:to>
          <xdr:col>10</xdr:col>
          <xdr:colOff>426720</xdr:colOff>
          <xdr:row>49</xdr:row>
          <xdr:rowOff>68580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16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434340</xdr:colOff>
          <xdr:row>47</xdr:row>
          <xdr:rowOff>114300</xdr:rowOff>
        </xdr:from>
        <xdr:to>
          <xdr:col>12</xdr:col>
          <xdr:colOff>68580</xdr:colOff>
          <xdr:row>49</xdr:row>
          <xdr:rowOff>60960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16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49</xdr:row>
          <xdr:rowOff>129540</xdr:rowOff>
        </xdr:from>
        <xdr:to>
          <xdr:col>10</xdr:col>
          <xdr:colOff>419100</xdr:colOff>
          <xdr:row>51</xdr:row>
          <xdr:rowOff>76200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16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49</xdr:row>
          <xdr:rowOff>114300</xdr:rowOff>
        </xdr:from>
        <xdr:to>
          <xdr:col>12</xdr:col>
          <xdr:colOff>76200</xdr:colOff>
          <xdr:row>51</xdr:row>
          <xdr:rowOff>60960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16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51</xdr:row>
          <xdr:rowOff>129540</xdr:rowOff>
        </xdr:from>
        <xdr:to>
          <xdr:col>10</xdr:col>
          <xdr:colOff>419100</xdr:colOff>
          <xdr:row>53</xdr:row>
          <xdr:rowOff>76200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16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51</xdr:row>
          <xdr:rowOff>114300</xdr:rowOff>
        </xdr:from>
        <xdr:to>
          <xdr:col>12</xdr:col>
          <xdr:colOff>76200</xdr:colOff>
          <xdr:row>53</xdr:row>
          <xdr:rowOff>60960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16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53</xdr:row>
          <xdr:rowOff>129540</xdr:rowOff>
        </xdr:from>
        <xdr:to>
          <xdr:col>10</xdr:col>
          <xdr:colOff>419100</xdr:colOff>
          <xdr:row>55</xdr:row>
          <xdr:rowOff>76200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16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53</xdr:row>
          <xdr:rowOff>114300</xdr:rowOff>
        </xdr:from>
        <xdr:to>
          <xdr:col>12</xdr:col>
          <xdr:colOff>76200</xdr:colOff>
          <xdr:row>55</xdr:row>
          <xdr:rowOff>60960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16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55</xdr:row>
          <xdr:rowOff>129540</xdr:rowOff>
        </xdr:from>
        <xdr:to>
          <xdr:col>10</xdr:col>
          <xdr:colOff>419100</xdr:colOff>
          <xdr:row>57</xdr:row>
          <xdr:rowOff>76200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16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55</xdr:row>
          <xdr:rowOff>114300</xdr:rowOff>
        </xdr:from>
        <xdr:to>
          <xdr:col>12</xdr:col>
          <xdr:colOff>76200</xdr:colOff>
          <xdr:row>57</xdr:row>
          <xdr:rowOff>60960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16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29</xdr:row>
          <xdr:rowOff>129540</xdr:rowOff>
        </xdr:from>
        <xdr:to>
          <xdr:col>10</xdr:col>
          <xdr:colOff>419100</xdr:colOff>
          <xdr:row>31</xdr:row>
          <xdr:rowOff>106680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16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29</xdr:row>
          <xdr:rowOff>114300</xdr:rowOff>
        </xdr:from>
        <xdr:to>
          <xdr:col>12</xdr:col>
          <xdr:colOff>76200</xdr:colOff>
          <xdr:row>31</xdr:row>
          <xdr:rowOff>91440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16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21</xdr:row>
          <xdr:rowOff>0</xdr:rowOff>
        </xdr:from>
        <xdr:to>
          <xdr:col>10</xdr:col>
          <xdr:colOff>419100</xdr:colOff>
          <xdr:row>22</xdr:row>
          <xdr:rowOff>137160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16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21</xdr:row>
          <xdr:rowOff>0</xdr:rowOff>
        </xdr:from>
        <xdr:to>
          <xdr:col>12</xdr:col>
          <xdr:colOff>76200</xdr:colOff>
          <xdr:row>22</xdr:row>
          <xdr:rowOff>137160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16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38</xdr:row>
          <xdr:rowOff>129540</xdr:rowOff>
        </xdr:from>
        <xdr:to>
          <xdr:col>10</xdr:col>
          <xdr:colOff>419100</xdr:colOff>
          <xdr:row>40</xdr:row>
          <xdr:rowOff>106680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16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38</xdr:row>
          <xdr:rowOff>114300</xdr:rowOff>
        </xdr:from>
        <xdr:to>
          <xdr:col>12</xdr:col>
          <xdr:colOff>76200</xdr:colOff>
          <xdr:row>40</xdr:row>
          <xdr:rowOff>91440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16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17</xdr:row>
          <xdr:rowOff>129540</xdr:rowOff>
        </xdr:from>
        <xdr:to>
          <xdr:col>10</xdr:col>
          <xdr:colOff>419100</xdr:colOff>
          <xdr:row>19</xdr:row>
          <xdr:rowOff>106680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16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17</xdr:row>
          <xdr:rowOff>114300</xdr:rowOff>
        </xdr:from>
        <xdr:to>
          <xdr:col>12</xdr:col>
          <xdr:colOff>76200</xdr:colOff>
          <xdr:row>19</xdr:row>
          <xdr:rowOff>91440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16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57</xdr:row>
          <xdr:rowOff>129540</xdr:rowOff>
        </xdr:from>
        <xdr:to>
          <xdr:col>10</xdr:col>
          <xdr:colOff>419100</xdr:colOff>
          <xdr:row>59</xdr:row>
          <xdr:rowOff>76200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16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57</xdr:row>
          <xdr:rowOff>114300</xdr:rowOff>
        </xdr:from>
        <xdr:to>
          <xdr:col>12</xdr:col>
          <xdr:colOff>76200</xdr:colOff>
          <xdr:row>59</xdr:row>
          <xdr:rowOff>60960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16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94</xdr:col>
          <xdr:colOff>30480</xdr:colOff>
          <xdr:row>15</xdr:row>
          <xdr:rowOff>30480</xdr:rowOff>
        </xdr:from>
        <xdr:to>
          <xdr:col>99</xdr:col>
          <xdr:colOff>0</xdr:colOff>
          <xdr:row>21</xdr:row>
          <xdr:rowOff>7620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17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30480</xdr:colOff>
          <xdr:row>65</xdr:row>
          <xdr:rowOff>0</xdr:rowOff>
        </xdr:from>
        <xdr:to>
          <xdr:col>85</xdr:col>
          <xdr:colOff>0</xdr:colOff>
          <xdr:row>69</xdr:row>
          <xdr:rowOff>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17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30480</xdr:colOff>
          <xdr:row>65</xdr:row>
          <xdr:rowOff>0</xdr:rowOff>
        </xdr:from>
        <xdr:to>
          <xdr:col>99</xdr:col>
          <xdr:colOff>7620</xdr:colOff>
          <xdr:row>69</xdr:row>
          <xdr:rowOff>7620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17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45720</xdr:colOff>
          <xdr:row>71</xdr:row>
          <xdr:rowOff>76200</xdr:rowOff>
        </xdr:from>
        <xdr:to>
          <xdr:col>85</xdr:col>
          <xdr:colOff>22860</xdr:colOff>
          <xdr:row>76</xdr:row>
          <xdr:rowOff>38100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17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30480</xdr:colOff>
          <xdr:row>71</xdr:row>
          <xdr:rowOff>7620</xdr:rowOff>
        </xdr:from>
        <xdr:to>
          <xdr:col>99</xdr:col>
          <xdr:colOff>0</xdr:colOff>
          <xdr:row>77</xdr:row>
          <xdr:rowOff>7620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17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22860</xdr:colOff>
          <xdr:row>85</xdr:row>
          <xdr:rowOff>0</xdr:rowOff>
        </xdr:from>
        <xdr:to>
          <xdr:col>84</xdr:col>
          <xdr:colOff>45720</xdr:colOff>
          <xdr:row>91</xdr:row>
          <xdr:rowOff>53340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17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38100</xdr:colOff>
          <xdr:row>85</xdr:row>
          <xdr:rowOff>0</xdr:rowOff>
        </xdr:from>
        <xdr:to>
          <xdr:col>99</xdr:col>
          <xdr:colOff>7620</xdr:colOff>
          <xdr:row>91</xdr:row>
          <xdr:rowOff>45720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17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28575</xdr:colOff>
      <xdr:row>94</xdr:row>
      <xdr:rowOff>13335</xdr:rowOff>
    </xdr:from>
    <xdr:to>
      <xdr:col>5</xdr:col>
      <xdr:colOff>28575</xdr:colOff>
      <xdr:row>95</xdr:row>
      <xdr:rowOff>62865</xdr:rowOff>
    </xdr:to>
    <xdr:sp macro="" textlink="">
      <xdr:nvSpPr>
        <xdr:cNvPr id="2" name="右矢印 8">
          <a:extLst>
            <a:ext uri="{FF2B5EF4-FFF2-40B4-BE49-F238E27FC236}">
              <a16:creationId xmlns:a16="http://schemas.microsoft.com/office/drawing/2014/main" id="{3645BFD1-C948-4138-96FF-0AFDE6BCE536}"/>
            </a:ext>
          </a:extLst>
        </xdr:cNvPr>
        <xdr:cNvSpPr/>
      </xdr:nvSpPr>
      <xdr:spPr>
        <a:xfrm>
          <a:off x="188595" y="5956935"/>
          <a:ext cx="106680" cy="118110"/>
        </a:xfrm>
        <a:prstGeom prst="righ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9525</xdr:colOff>
      <xdr:row>16</xdr:row>
      <xdr:rowOff>38100</xdr:rowOff>
    </xdr:from>
    <xdr:to>
      <xdr:col>98</xdr:col>
      <xdr:colOff>28575</xdr:colOff>
      <xdr:row>20</xdr:row>
      <xdr:rowOff>9525</xdr:rowOff>
    </xdr:to>
    <xdr:sp macro="" textlink="">
      <xdr:nvSpPr>
        <xdr:cNvPr id="3" name="正方形/長方形 2">
          <a:extLst>
            <a:ext uri="{FF2B5EF4-FFF2-40B4-BE49-F238E27FC236}">
              <a16:creationId xmlns:a16="http://schemas.microsoft.com/office/drawing/2014/main" id="{015A9400-16AE-4DA1-8FDF-A0F21AC666B5}"/>
            </a:ext>
          </a:extLst>
        </xdr:cNvPr>
        <xdr:cNvSpPr/>
      </xdr:nvSpPr>
      <xdr:spPr bwMode="auto">
        <a:xfrm>
          <a:off x="5023485" y="1211580"/>
          <a:ext cx="232410" cy="215265"/>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19050</xdr:colOff>
      <xdr:row>34</xdr:row>
      <xdr:rowOff>28575</xdr:rowOff>
    </xdr:from>
    <xdr:to>
      <xdr:col>98</xdr:col>
      <xdr:colOff>38100</xdr:colOff>
      <xdr:row>38</xdr:row>
      <xdr:rowOff>0</xdr:rowOff>
    </xdr:to>
    <xdr:sp macro="" textlink="">
      <xdr:nvSpPr>
        <xdr:cNvPr id="4" name="正方形/長方形 3">
          <a:extLst>
            <a:ext uri="{FF2B5EF4-FFF2-40B4-BE49-F238E27FC236}">
              <a16:creationId xmlns:a16="http://schemas.microsoft.com/office/drawing/2014/main" id="{15E038A8-E8A9-4BAC-9189-634F23A5988A}"/>
            </a:ext>
          </a:extLst>
        </xdr:cNvPr>
        <xdr:cNvSpPr/>
      </xdr:nvSpPr>
      <xdr:spPr bwMode="auto">
        <a:xfrm>
          <a:off x="5033010" y="2299335"/>
          <a:ext cx="232410" cy="215265"/>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94</xdr:col>
          <xdr:colOff>30480</xdr:colOff>
          <xdr:row>33</xdr:row>
          <xdr:rowOff>0</xdr:rowOff>
        </xdr:from>
        <xdr:to>
          <xdr:col>99</xdr:col>
          <xdr:colOff>0</xdr:colOff>
          <xdr:row>39</xdr:row>
          <xdr:rowOff>30480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17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95</xdr:col>
      <xdr:colOff>38100</xdr:colOff>
      <xdr:row>47</xdr:row>
      <xdr:rowOff>38100</xdr:rowOff>
    </xdr:from>
    <xdr:to>
      <xdr:col>100</xdr:col>
      <xdr:colOff>0</xdr:colOff>
      <xdr:row>51</xdr:row>
      <xdr:rowOff>9525</xdr:rowOff>
    </xdr:to>
    <xdr:sp macro="" textlink="">
      <xdr:nvSpPr>
        <xdr:cNvPr id="5" name="正方形/長方形 4">
          <a:extLst>
            <a:ext uri="{FF2B5EF4-FFF2-40B4-BE49-F238E27FC236}">
              <a16:creationId xmlns:a16="http://schemas.microsoft.com/office/drawing/2014/main" id="{ACD608FB-1369-443D-9E9D-2D716D1000B8}"/>
            </a:ext>
          </a:extLst>
        </xdr:cNvPr>
        <xdr:cNvSpPr/>
      </xdr:nvSpPr>
      <xdr:spPr bwMode="auto">
        <a:xfrm>
          <a:off x="5105400" y="3101340"/>
          <a:ext cx="228600" cy="215265"/>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95</xdr:col>
          <xdr:colOff>45720</xdr:colOff>
          <xdr:row>46</xdr:row>
          <xdr:rowOff>30480</xdr:rowOff>
        </xdr:from>
        <xdr:to>
          <xdr:col>100</xdr:col>
          <xdr:colOff>0</xdr:colOff>
          <xdr:row>52</xdr:row>
          <xdr:rowOff>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17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19051</xdr:colOff>
      <xdr:row>71</xdr:row>
      <xdr:rowOff>59055</xdr:rowOff>
    </xdr:from>
    <xdr:to>
      <xdr:col>85</xdr:col>
      <xdr:colOff>15241</xdr:colOff>
      <xdr:row>76</xdr:row>
      <xdr:rowOff>7620</xdr:rowOff>
    </xdr:to>
    <xdr:sp macro="" textlink="">
      <xdr:nvSpPr>
        <xdr:cNvPr id="6" name="正方形/長方形 5">
          <a:extLst>
            <a:ext uri="{FF2B5EF4-FFF2-40B4-BE49-F238E27FC236}">
              <a16:creationId xmlns:a16="http://schemas.microsoft.com/office/drawing/2014/main" id="{C93EA7A3-0E38-4830-ABB2-8E642B0D70AC}"/>
            </a:ext>
          </a:extLst>
        </xdr:cNvPr>
        <xdr:cNvSpPr/>
      </xdr:nvSpPr>
      <xdr:spPr bwMode="auto">
        <a:xfrm>
          <a:off x="4286251" y="4585335"/>
          <a:ext cx="262890" cy="253365"/>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1</xdr:colOff>
      <xdr:row>72</xdr:row>
      <xdr:rowOff>0</xdr:rowOff>
    </xdr:from>
    <xdr:to>
      <xdr:col>98</xdr:col>
      <xdr:colOff>38101</xdr:colOff>
      <xdr:row>76</xdr:row>
      <xdr:rowOff>0</xdr:rowOff>
    </xdr:to>
    <xdr:sp macro="" textlink="">
      <xdr:nvSpPr>
        <xdr:cNvPr id="7" name="正方形/長方形 6">
          <a:extLst>
            <a:ext uri="{FF2B5EF4-FFF2-40B4-BE49-F238E27FC236}">
              <a16:creationId xmlns:a16="http://schemas.microsoft.com/office/drawing/2014/main" id="{A01619CA-A206-4696-A7F0-F705ED973695}"/>
            </a:ext>
          </a:extLst>
        </xdr:cNvPr>
        <xdr:cNvSpPr/>
      </xdr:nvSpPr>
      <xdr:spPr bwMode="auto">
        <a:xfrm>
          <a:off x="5013961" y="4587240"/>
          <a:ext cx="251460" cy="243840"/>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7620</xdr:colOff>
      <xdr:row>86</xdr:row>
      <xdr:rowOff>30480</xdr:rowOff>
    </xdr:from>
    <xdr:to>
      <xdr:col>85</xdr:col>
      <xdr:colOff>3809</xdr:colOff>
      <xdr:row>90</xdr:row>
      <xdr:rowOff>53340</xdr:rowOff>
    </xdr:to>
    <xdr:sp macro="" textlink="">
      <xdr:nvSpPr>
        <xdr:cNvPr id="8" name="正方形/長方形 7">
          <a:extLst>
            <a:ext uri="{FF2B5EF4-FFF2-40B4-BE49-F238E27FC236}">
              <a16:creationId xmlns:a16="http://schemas.microsoft.com/office/drawing/2014/main" id="{414152CB-BC7D-46A1-A104-7003820AF315}"/>
            </a:ext>
          </a:extLst>
        </xdr:cNvPr>
        <xdr:cNvSpPr/>
      </xdr:nvSpPr>
      <xdr:spPr bwMode="auto">
        <a:xfrm>
          <a:off x="4274820" y="5486400"/>
          <a:ext cx="262889" cy="266700"/>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7621</xdr:colOff>
      <xdr:row>86</xdr:row>
      <xdr:rowOff>30480</xdr:rowOff>
    </xdr:from>
    <xdr:to>
      <xdr:col>99</xdr:col>
      <xdr:colOff>9525</xdr:colOff>
      <xdr:row>90</xdr:row>
      <xdr:rowOff>53340</xdr:rowOff>
    </xdr:to>
    <xdr:sp macro="" textlink="">
      <xdr:nvSpPr>
        <xdr:cNvPr id="9" name="正方形/長方形 8">
          <a:extLst>
            <a:ext uri="{FF2B5EF4-FFF2-40B4-BE49-F238E27FC236}">
              <a16:creationId xmlns:a16="http://schemas.microsoft.com/office/drawing/2014/main" id="{4AB610C0-1C71-49A0-B721-FB6FCE6DE06B}"/>
            </a:ext>
          </a:extLst>
        </xdr:cNvPr>
        <xdr:cNvSpPr/>
      </xdr:nvSpPr>
      <xdr:spPr bwMode="auto">
        <a:xfrm>
          <a:off x="5021581" y="5486400"/>
          <a:ext cx="268604" cy="266700"/>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0</xdr:colOff>
      <xdr:row>65</xdr:row>
      <xdr:rowOff>15240</xdr:rowOff>
    </xdr:from>
    <xdr:to>
      <xdr:col>98</xdr:col>
      <xdr:colOff>38099</xdr:colOff>
      <xdr:row>69</xdr:row>
      <xdr:rowOff>22860</xdr:rowOff>
    </xdr:to>
    <xdr:sp macro="" textlink="">
      <xdr:nvSpPr>
        <xdr:cNvPr id="10" name="正方形/長方形 9">
          <a:extLst>
            <a:ext uri="{FF2B5EF4-FFF2-40B4-BE49-F238E27FC236}">
              <a16:creationId xmlns:a16="http://schemas.microsoft.com/office/drawing/2014/main" id="{1745EAD6-64F1-4ADE-A900-DDD10EDA6219}"/>
            </a:ext>
          </a:extLst>
        </xdr:cNvPr>
        <xdr:cNvSpPr/>
      </xdr:nvSpPr>
      <xdr:spPr bwMode="auto">
        <a:xfrm>
          <a:off x="5013960" y="4175760"/>
          <a:ext cx="251459" cy="251460"/>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22860</xdr:colOff>
      <xdr:row>65</xdr:row>
      <xdr:rowOff>7619</xdr:rowOff>
    </xdr:from>
    <xdr:to>
      <xdr:col>85</xdr:col>
      <xdr:colOff>9524</xdr:colOff>
      <xdr:row>69</xdr:row>
      <xdr:rowOff>22860</xdr:rowOff>
    </xdr:to>
    <xdr:sp macro="" textlink="">
      <xdr:nvSpPr>
        <xdr:cNvPr id="11" name="正方形/長方形 10">
          <a:extLst>
            <a:ext uri="{FF2B5EF4-FFF2-40B4-BE49-F238E27FC236}">
              <a16:creationId xmlns:a16="http://schemas.microsoft.com/office/drawing/2014/main" id="{012B6F5A-9BC0-418A-AC53-1F930677502B}"/>
            </a:ext>
          </a:extLst>
        </xdr:cNvPr>
        <xdr:cNvSpPr/>
      </xdr:nvSpPr>
      <xdr:spPr bwMode="auto">
        <a:xfrm>
          <a:off x="4290060" y="4168139"/>
          <a:ext cx="253364" cy="259081"/>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80</xdr:col>
          <xdr:colOff>38100</xdr:colOff>
          <xdr:row>107</xdr:row>
          <xdr:rowOff>60960</xdr:rowOff>
        </xdr:from>
        <xdr:to>
          <xdr:col>85</xdr:col>
          <xdr:colOff>7620</xdr:colOff>
          <xdr:row>111</xdr:row>
          <xdr:rowOff>30480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17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107</xdr:row>
          <xdr:rowOff>60960</xdr:rowOff>
        </xdr:from>
        <xdr:to>
          <xdr:col>98</xdr:col>
          <xdr:colOff>30480</xdr:colOff>
          <xdr:row>111</xdr:row>
          <xdr:rowOff>38100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17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93</xdr:col>
      <xdr:colOff>38100</xdr:colOff>
      <xdr:row>107</xdr:row>
      <xdr:rowOff>22860</xdr:rowOff>
    </xdr:from>
    <xdr:to>
      <xdr:col>98</xdr:col>
      <xdr:colOff>38099</xdr:colOff>
      <xdr:row>111</xdr:row>
      <xdr:rowOff>30480</xdr:rowOff>
    </xdr:to>
    <xdr:sp macro="" textlink="">
      <xdr:nvSpPr>
        <xdr:cNvPr id="12" name="正方形/長方形 11">
          <a:extLst>
            <a:ext uri="{FF2B5EF4-FFF2-40B4-BE49-F238E27FC236}">
              <a16:creationId xmlns:a16="http://schemas.microsoft.com/office/drawing/2014/main" id="{9323C348-FDC2-4F6F-B02F-11EA0509DFAB}"/>
            </a:ext>
          </a:extLst>
        </xdr:cNvPr>
        <xdr:cNvSpPr/>
      </xdr:nvSpPr>
      <xdr:spPr bwMode="auto">
        <a:xfrm>
          <a:off x="4998720" y="6858000"/>
          <a:ext cx="266699" cy="281940"/>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9525</xdr:colOff>
      <xdr:row>107</xdr:row>
      <xdr:rowOff>22860</xdr:rowOff>
    </xdr:from>
    <xdr:to>
      <xdr:col>85</xdr:col>
      <xdr:colOff>9524</xdr:colOff>
      <xdr:row>111</xdr:row>
      <xdr:rowOff>7620</xdr:rowOff>
    </xdr:to>
    <xdr:sp macro="" textlink="">
      <xdr:nvSpPr>
        <xdr:cNvPr id="13" name="正方形/長方形 12">
          <a:extLst>
            <a:ext uri="{FF2B5EF4-FFF2-40B4-BE49-F238E27FC236}">
              <a16:creationId xmlns:a16="http://schemas.microsoft.com/office/drawing/2014/main" id="{4CBD5AA1-E6A9-46E4-B432-02ECE271AD61}"/>
            </a:ext>
          </a:extLst>
        </xdr:cNvPr>
        <xdr:cNvSpPr/>
      </xdr:nvSpPr>
      <xdr:spPr bwMode="auto">
        <a:xfrm>
          <a:off x="4276725" y="6858000"/>
          <a:ext cx="266699" cy="259080"/>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80</xdr:col>
          <xdr:colOff>30480</xdr:colOff>
          <xdr:row>116</xdr:row>
          <xdr:rowOff>15240</xdr:rowOff>
        </xdr:from>
        <xdr:to>
          <xdr:col>85</xdr:col>
          <xdr:colOff>0</xdr:colOff>
          <xdr:row>119</xdr:row>
          <xdr:rowOff>53340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17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45720</xdr:colOff>
          <xdr:row>116</xdr:row>
          <xdr:rowOff>7620</xdr:rowOff>
        </xdr:from>
        <xdr:to>
          <xdr:col>98</xdr:col>
          <xdr:colOff>22860</xdr:colOff>
          <xdr:row>119</xdr:row>
          <xdr:rowOff>53340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17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93</xdr:col>
      <xdr:colOff>38100</xdr:colOff>
      <xdr:row>115</xdr:row>
      <xdr:rowOff>38101</xdr:rowOff>
    </xdr:from>
    <xdr:to>
      <xdr:col>98</xdr:col>
      <xdr:colOff>38099</xdr:colOff>
      <xdr:row>119</xdr:row>
      <xdr:rowOff>38100</xdr:rowOff>
    </xdr:to>
    <xdr:sp macro="" textlink="">
      <xdr:nvSpPr>
        <xdr:cNvPr id="14" name="正方形/長方形 13">
          <a:extLst>
            <a:ext uri="{FF2B5EF4-FFF2-40B4-BE49-F238E27FC236}">
              <a16:creationId xmlns:a16="http://schemas.microsoft.com/office/drawing/2014/main" id="{B0F2B3A1-C513-4E52-8FF6-42377DAF7324}"/>
            </a:ext>
          </a:extLst>
        </xdr:cNvPr>
        <xdr:cNvSpPr/>
      </xdr:nvSpPr>
      <xdr:spPr bwMode="auto">
        <a:xfrm>
          <a:off x="4998720" y="7421881"/>
          <a:ext cx="266699" cy="274319"/>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9525</xdr:colOff>
      <xdr:row>115</xdr:row>
      <xdr:rowOff>38101</xdr:rowOff>
    </xdr:from>
    <xdr:to>
      <xdr:col>85</xdr:col>
      <xdr:colOff>9524</xdr:colOff>
      <xdr:row>119</xdr:row>
      <xdr:rowOff>45720</xdr:rowOff>
    </xdr:to>
    <xdr:sp macro="" textlink="">
      <xdr:nvSpPr>
        <xdr:cNvPr id="15" name="正方形/長方形 14">
          <a:extLst>
            <a:ext uri="{FF2B5EF4-FFF2-40B4-BE49-F238E27FC236}">
              <a16:creationId xmlns:a16="http://schemas.microsoft.com/office/drawing/2014/main" id="{C14F9BC0-B8CC-4862-8153-DD2A33A9D2FF}"/>
            </a:ext>
          </a:extLst>
        </xdr:cNvPr>
        <xdr:cNvSpPr/>
      </xdr:nvSpPr>
      <xdr:spPr bwMode="auto">
        <a:xfrm>
          <a:off x="4276725" y="7421881"/>
          <a:ext cx="266699" cy="281939"/>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80</xdr:col>
          <xdr:colOff>30480</xdr:colOff>
          <xdr:row>126</xdr:row>
          <xdr:rowOff>7620</xdr:rowOff>
        </xdr:from>
        <xdr:to>
          <xdr:col>85</xdr:col>
          <xdr:colOff>0</xdr:colOff>
          <xdr:row>129</xdr:row>
          <xdr:rowOff>45720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17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7620</xdr:colOff>
          <xdr:row>125</xdr:row>
          <xdr:rowOff>60960</xdr:rowOff>
        </xdr:from>
        <xdr:to>
          <xdr:col>98</xdr:col>
          <xdr:colOff>38100</xdr:colOff>
          <xdr:row>129</xdr:row>
          <xdr:rowOff>38100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17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93</xdr:col>
      <xdr:colOff>38100</xdr:colOff>
      <xdr:row>125</xdr:row>
      <xdr:rowOff>22859</xdr:rowOff>
    </xdr:from>
    <xdr:to>
      <xdr:col>98</xdr:col>
      <xdr:colOff>38099</xdr:colOff>
      <xdr:row>129</xdr:row>
      <xdr:rowOff>30480</xdr:rowOff>
    </xdr:to>
    <xdr:sp macro="" textlink="">
      <xdr:nvSpPr>
        <xdr:cNvPr id="16" name="正方形/長方形 15">
          <a:extLst>
            <a:ext uri="{FF2B5EF4-FFF2-40B4-BE49-F238E27FC236}">
              <a16:creationId xmlns:a16="http://schemas.microsoft.com/office/drawing/2014/main" id="{52C46E1C-422F-46C4-A7DB-E5ECFE5C93CC}"/>
            </a:ext>
          </a:extLst>
        </xdr:cNvPr>
        <xdr:cNvSpPr/>
      </xdr:nvSpPr>
      <xdr:spPr bwMode="auto">
        <a:xfrm>
          <a:off x="4998720" y="8092439"/>
          <a:ext cx="266699" cy="281941"/>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9525</xdr:colOff>
      <xdr:row>125</xdr:row>
      <xdr:rowOff>22859</xdr:rowOff>
    </xdr:from>
    <xdr:to>
      <xdr:col>85</xdr:col>
      <xdr:colOff>9524</xdr:colOff>
      <xdr:row>129</xdr:row>
      <xdr:rowOff>22860</xdr:rowOff>
    </xdr:to>
    <xdr:sp macro="" textlink="">
      <xdr:nvSpPr>
        <xdr:cNvPr id="17" name="正方形/長方形 16">
          <a:extLst>
            <a:ext uri="{FF2B5EF4-FFF2-40B4-BE49-F238E27FC236}">
              <a16:creationId xmlns:a16="http://schemas.microsoft.com/office/drawing/2014/main" id="{35F0CE00-ED5D-4B5C-8DD0-3D13553B4A63}"/>
            </a:ext>
          </a:extLst>
        </xdr:cNvPr>
        <xdr:cNvSpPr/>
      </xdr:nvSpPr>
      <xdr:spPr bwMode="auto">
        <a:xfrm>
          <a:off x="4276725" y="8092439"/>
          <a:ext cx="266699" cy="274321"/>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054" name="Check Box 1"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055" name="Check Box 2"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056" name="Check Box 3"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057" name="Check Box 4"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058" name="Check Box 5"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xdr:twoCellAnchor>
    <xdr:from>
      <xdr:col>39</xdr:col>
      <xdr:colOff>60960</xdr:colOff>
      <xdr:row>6</xdr:row>
      <xdr:rowOff>22860</xdr:rowOff>
    </xdr:from>
    <xdr:to>
      <xdr:col>56</xdr:col>
      <xdr:colOff>167640</xdr:colOff>
      <xdr:row>10</xdr:row>
      <xdr:rowOff>121920</xdr:rowOff>
    </xdr:to>
    <xdr:sp macro="" textlink="">
      <xdr:nvSpPr>
        <xdr:cNvPr id="2" name="Text Box 1">
          <a:extLst>
            <a:ext uri="{FF2B5EF4-FFF2-40B4-BE49-F238E27FC236}">
              <a16:creationId xmlns:a16="http://schemas.microsoft.com/office/drawing/2014/main" id="{B2076A80-7144-4E3F-947F-C2781FB04E17}"/>
            </a:ext>
          </a:extLst>
        </xdr:cNvPr>
        <xdr:cNvSpPr txBox="1">
          <a:spLocks noChangeArrowheads="1"/>
        </xdr:cNvSpPr>
      </xdr:nvSpPr>
      <xdr:spPr bwMode="auto">
        <a:xfrm>
          <a:off x="7490460" y="1120140"/>
          <a:ext cx="3345180" cy="830580"/>
        </a:xfrm>
        <a:prstGeom prst="rect">
          <a:avLst/>
        </a:prstGeom>
        <a:solidFill>
          <a:srgbClr val="FF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ysClr val="windowText" lastClr="000000"/>
              </a:solidFill>
              <a:latin typeface="ＭＳ ゴシック"/>
              <a:ea typeface="ＭＳ ゴシック"/>
            </a:rPr>
            <a:t>★電子申請・届出システムで提出の場合、システムへ直接入力するため、当該「指定（許可）申請書（別紙様式第一号（一）」と「付表第一号（十二）」について、別途作成・添付は不要</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8678" name="Check Box 1" hidden="1">
              <a:extLst>
                <a:ext uri="{63B3BB69-23CF-44E3-9099-C40C66FF867C}">
                  <a14:compatExt spid="_x0000_s28678"/>
                </a:ext>
                <a:ext uri="{FF2B5EF4-FFF2-40B4-BE49-F238E27FC236}">
                  <a16:creationId xmlns:a16="http://schemas.microsoft.com/office/drawing/2014/main" id="{00000000-0008-0000-03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8679" name="Check Box 2" hidden="1">
              <a:extLst>
                <a:ext uri="{63B3BB69-23CF-44E3-9099-C40C66FF867C}">
                  <a14:compatExt spid="_x0000_s28679"/>
                </a:ext>
                <a:ext uri="{FF2B5EF4-FFF2-40B4-BE49-F238E27FC236}">
                  <a16:creationId xmlns:a16="http://schemas.microsoft.com/office/drawing/2014/main" id="{00000000-0008-0000-03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8680" name="Check Box 3"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8681" name="Check Box 4"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8682" name="Check Box 5"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xdr:twoCellAnchor>
    <xdr:from>
      <xdr:col>3</xdr:col>
      <xdr:colOff>76200</xdr:colOff>
      <xdr:row>3</xdr:row>
      <xdr:rowOff>144780</xdr:rowOff>
    </xdr:from>
    <xdr:to>
      <xdr:col>13</xdr:col>
      <xdr:colOff>22860</xdr:colOff>
      <xdr:row>5</xdr:row>
      <xdr:rowOff>45720</xdr:rowOff>
    </xdr:to>
    <xdr:sp macro="" textlink="">
      <xdr:nvSpPr>
        <xdr:cNvPr id="12" name="Oval 3">
          <a:extLst>
            <a:ext uri="{FF2B5EF4-FFF2-40B4-BE49-F238E27FC236}">
              <a16:creationId xmlns:a16="http://schemas.microsoft.com/office/drawing/2014/main" id="{00000000-0008-0000-0300-00000C000000}"/>
            </a:ext>
          </a:extLst>
        </xdr:cNvPr>
        <xdr:cNvSpPr>
          <a:spLocks noChangeArrowheads="1"/>
        </xdr:cNvSpPr>
      </xdr:nvSpPr>
      <xdr:spPr bwMode="auto">
        <a:xfrm>
          <a:off x="647700" y="693420"/>
          <a:ext cx="185166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121920</xdr:colOff>
      <xdr:row>1</xdr:row>
      <xdr:rowOff>152400</xdr:rowOff>
    </xdr:from>
    <xdr:to>
      <xdr:col>12</xdr:col>
      <xdr:colOff>2540</xdr:colOff>
      <xdr:row>3</xdr:row>
      <xdr:rowOff>53340</xdr:rowOff>
    </xdr:to>
    <xdr:sp macro="" textlink="">
      <xdr:nvSpPr>
        <xdr:cNvPr id="13" name="Oval 3">
          <a:extLst>
            <a:ext uri="{FF2B5EF4-FFF2-40B4-BE49-F238E27FC236}">
              <a16:creationId xmlns:a16="http://schemas.microsoft.com/office/drawing/2014/main" id="{00000000-0008-0000-0300-00000D000000}"/>
            </a:ext>
          </a:extLst>
        </xdr:cNvPr>
        <xdr:cNvSpPr>
          <a:spLocks noChangeArrowheads="1"/>
        </xdr:cNvSpPr>
      </xdr:nvSpPr>
      <xdr:spPr bwMode="auto">
        <a:xfrm>
          <a:off x="693420" y="335280"/>
          <a:ext cx="159512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106680</xdr:colOff>
      <xdr:row>17</xdr:row>
      <xdr:rowOff>45720</xdr:rowOff>
    </xdr:from>
    <xdr:to>
      <xdr:col>57</xdr:col>
      <xdr:colOff>53340</xdr:colOff>
      <xdr:row>21</xdr:row>
      <xdr:rowOff>167640</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bwMode="auto">
        <a:xfrm>
          <a:off x="7536180" y="3162300"/>
          <a:ext cx="3375660" cy="1036320"/>
        </a:xfrm>
        <a:prstGeom prst="wedgeRoundRectCallout">
          <a:avLst>
            <a:gd name="adj1" fmla="val -56499"/>
            <a:gd name="adj2" fmla="val -23908"/>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xdr:txBody>
    </xdr:sp>
    <xdr:clientData/>
  </xdr:twoCellAnchor>
  <xdr:twoCellAnchor>
    <xdr:from>
      <xdr:col>10</xdr:col>
      <xdr:colOff>137160</xdr:colOff>
      <xdr:row>22</xdr:row>
      <xdr:rowOff>7620</xdr:rowOff>
    </xdr:from>
    <xdr:to>
      <xdr:col>12</xdr:col>
      <xdr:colOff>26670</xdr:colOff>
      <xdr:row>23</xdr:row>
      <xdr:rowOff>0</xdr:rowOff>
    </xdr:to>
    <xdr:sp macro="" textlink="">
      <xdr:nvSpPr>
        <xdr:cNvPr id="15" name="Oval 5">
          <a:extLst>
            <a:ext uri="{FF2B5EF4-FFF2-40B4-BE49-F238E27FC236}">
              <a16:creationId xmlns:a16="http://schemas.microsoft.com/office/drawing/2014/main" id="{00000000-0008-0000-0300-00000F000000}"/>
            </a:ext>
          </a:extLst>
        </xdr:cNvPr>
        <xdr:cNvSpPr>
          <a:spLocks noChangeArrowheads="1"/>
        </xdr:cNvSpPr>
      </xdr:nvSpPr>
      <xdr:spPr bwMode="auto">
        <a:xfrm>
          <a:off x="2042160" y="4221480"/>
          <a:ext cx="270510" cy="1752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121920</xdr:colOff>
      <xdr:row>22</xdr:row>
      <xdr:rowOff>22860</xdr:rowOff>
    </xdr:from>
    <xdr:to>
      <xdr:col>23</xdr:col>
      <xdr:colOff>11430</xdr:colOff>
      <xdr:row>23</xdr:row>
      <xdr:rowOff>15240</xdr:rowOff>
    </xdr:to>
    <xdr:sp macro="" textlink="">
      <xdr:nvSpPr>
        <xdr:cNvPr id="16" name="Oval 5">
          <a:extLst>
            <a:ext uri="{FF2B5EF4-FFF2-40B4-BE49-F238E27FC236}">
              <a16:creationId xmlns:a16="http://schemas.microsoft.com/office/drawing/2014/main" id="{00000000-0008-0000-0300-000010000000}"/>
            </a:ext>
          </a:extLst>
        </xdr:cNvPr>
        <xdr:cNvSpPr>
          <a:spLocks noChangeArrowheads="1"/>
        </xdr:cNvSpPr>
      </xdr:nvSpPr>
      <xdr:spPr bwMode="auto">
        <a:xfrm>
          <a:off x="4122420" y="4236720"/>
          <a:ext cx="270510" cy="1752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182880</xdr:colOff>
      <xdr:row>30</xdr:row>
      <xdr:rowOff>167640</xdr:rowOff>
    </xdr:from>
    <xdr:to>
      <xdr:col>23</xdr:col>
      <xdr:colOff>72390</xdr:colOff>
      <xdr:row>31</xdr:row>
      <xdr:rowOff>160020</xdr:rowOff>
    </xdr:to>
    <xdr:sp macro="" textlink="">
      <xdr:nvSpPr>
        <xdr:cNvPr id="17" name="Oval 5">
          <a:extLst>
            <a:ext uri="{FF2B5EF4-FFF2-40B4-BE49-F238E27FC236}">
              <a16:creationId xmlns:a16="http://schemas.microsoft.com/office/drawing/2014/main" id="{00000000-0008-0000-0300-000011000000}"/>
            </a:ext>
          </a:extLst>
        </xdr:cNvPr>
        <xdr:cNvSpPr>
          <a:spLocks noChangeArrowheads="1"/>
        </xdr:cNvSpPr>
      </xdr:nvSpPr>
      <xdr:spPr bwMode="auto">
        <a:xfrm>
          <a:off x="4183380" y="5935980"/>
          <a:ext cx="270510" cy="1752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160020</xdr:colOff>
      <xdr:row>31</xdr:row>
      <xdr:rowOff>7620</xdr:rowOff>
    </xdr:from>
    <xdr:to>
      <xdr:col>12</xdr:col>
      <xdr:colOff>49530</xdr:colOff>
      <xdr:row>32</xdr:row>
      <xdr:rowOff>0</xdr:rowOff>
    </xdr:to>
    <xdr:sp macro="" textlink="">
      <xdr:nvSpPr>
        <xdr:cNvPr id="18" name="Oval 5">
          <a:extLst>
            <a:ext uri="{FF2B5EF4-FFF2-40B4-BE49-F238E27FC236}">
              <a16:creationId xmlns:a16="http://schemas.microsoft.com/office/drawing/2014/main" id="{00000000-0008-0000-0300-000012000000}"/>
            </a:ext>
          </a:extLst>
        </xdr:cNvPr>
        <xdr:cNvSpPr>
          <a:spLocks noChangeArrowheads="1"/>
        </xdr:cNvSpPr>
      </xdr:nvSpPr>
      <xdr:spPr bwMode="auto">
        <a:xfrm>
          <a:off x="2065020" y="5958840"/>
          <a:ext cx="270510" cy="1752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99060</xdr:colOff>
      <xdr:row>1</xdr:row>
      <xdr:rowOff>53340</xdr:rowOff>
    </xdr:from>
    <xdr:to>
      <xdr:col>35</xdr:col>
      <xdr:colOff>100965</xdr:colOff>
      <xdr:row>3</xdr:row>
      <xdr:rowOff>116205</xdr:rowOff>
    </xdr:to>
    <xdr:sp macro="" textlink="">
      <xdr:nvSpPr>
        <xdr:cNvPr id="19" name="AutoShape 7">
          <a:extLst>
            <a:ext uri="{FF2B5EF4-FFF2-40B4-BE49-F238E27FC236}">
              <a16:creationId xmlns:a16="http://schemas.microsoft.com/office/drawing/2014/main" id="{00000000-0008-0000-0300-000013000000}"/>
            </a:ext>
          </a:extLst>
        </xdr:cNvPr>
        <xdr:cNvSpPr>
          <a:spLocks noChangeArrowheads="1"/>
        </xdr:cNvSpPr>
      </xdr:nvSpPr>
      <xdr:spPr bwMode="auto">
        <a:xfrm>
          <a:off x="5623560" y="236220"/>
          <a:ext cx="1144905" cy="4286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400-000002000000}"/>
            </a:ext>
          </a:extLst>
        </xdr:cNvPr>
        <xdr:cNvSpPr>
          <a:spLocks/>
        </xdr:cNvSpPr>
      </xdr:nvSpPr>
      <xdr:spPr bwMode="auto">
        <a:xfrm flipH="1" flipV="1">
          <a:off x="17052925" y="4572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400-000003000000}"/>
            </a:ext>
          </a:extLst>
        </xdr:cNvPr>
        <xdr:cNvSpPr>
          <a:spLocks noChangeShapeType="1"/>
        </xdr:cNvSpPr>
      </xdr:nvSpPr>
      <xdr:spPr bwMode="auto">
        <a:xfrm>
          <a:off x="17157700" y="457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66675</xdr:colOff>
      <xdr:row>5</xdr:row>
      <xdr:rowOff>0</xdr:rowOff>
    </xdr:from>
    <xdr:to>
      <xdr:col>28</xdr:col>
      <xdr:colOff>66675</xdr:colOff>
      <xdr:row>5</xdr:row>
      <xdr:rowOff>0</xdr:rowOff>
    </xdr:to>
    <xdr:sp macro="" textlink="">
      <xdr:nvSpPr>
        <xdr:cNvPr id="4" name="Arc 3">
          <a:extLst>
            <a:ext uri="{FF2B5EF4-FFF2-40B4-BE49-F238E27FC236}">
              <a16:creationId xmlns:a16="http://schemas.microsoft.com/office/drawing/2014/main" id="{00000000-0008-0000-0400-000004000000}"/>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68580</xdr:rowOff>
        </xdr:to>
        <xdr:sp macro="" textlink="">
          <xdr:nvSpPr>
            <xdr:cNvPr id="13313" name="Check Box 4"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45720</xdr:rowOff>
        </xdr:to>
        <xdr:sp macro="" textlink="">
          <xdr:nvSpPr>
            <xdr:cNvPr id="13314" name="Check Box 5"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45720</xdr:rowOff>
        </xdr:to>
        <xdr:sp macro="" textlink="">
          <xdr:nvSpPr>
            <xdr:cNvPr id="13315" name="Check Box 6"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5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5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5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29</xdr:col>
      <xdr:colOff>396240</xdr:colOff>
      <xdr:row>1</xdr:row>
      <xdr:rowOff>30480</xdr:rowOff>
    </xdr:from>
    <xdr:to>
      <xdr:col>34</xdr:col>
      <xdr:colOff>617220</xdr:colOff>
      <xdr:row>4</xdr:row>
      <xdr:rowOff>129540</xdr:rowOff>
    </xdr:to>
    <xdr:sp macro="" textlink="">
      <xdr:nvSpPr>
        <xdr:cNvPr id="2" name="Text Box 1">
          <a:extLst>
            <a:ext uri="{FF2B5EF4-FFF2-40B4-BE49-F238E27FC236}">
              <a16:creationId xmlns:a16="http://schemas.microsoft.com/office/drawing/2014/main" id="{55493454-14B6-4591-82BA-E8314F680F46}"/>
            </a:ext>
          </a:extLst>
        </xdr:cNvPr>
        <xdr:cNvSpPr txBox="1">
          <a:spLocks noChangeArrowheads="1"/>
        </xdr:cNvSpPr>
      </xdr:nvSpPr>
      <xdr:spPr bwMode="auto">
        <a:xfrm>
          <a:off x="8229600" y="464820"/>
          <a:ext cx="3345180" cy="830580"/>
        </a:xfrm>
        <a:prstGeom prst="rect">
          <a:avLst/>
        </a:prstGeom>
        <a:solidFill>
          <a:srgbClr val="FF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ysClr val="windowText" lastClr="000000"/>
              </a:solidFill>
              <a:latin typeface="ＭＳ ゴシック"/>
              <a:ea typeface="ＭＳ ゴシック"/>
            </a:rPr>
            <a:t>★電子申請・届出システムで提出の場合、システムへ直接入力するため、当該「指定（許可）申請書（別紙様式第一号（一）」と「付表第一号（十二）」について、別途作成・添付は不要</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68580</xdr:rowOff>
        </xdr:to>
        <xdr:sp macro="" textlink="">
          <xdr:nvSpPr>
            <xdr:cNvPr id="14337" name="Check Box 4"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45720</xdr:rowOff>
        </xdr:to>
        <xdr:sp macro="" textlink="">
          <xdr:nvSpPr>
            <xdr:cNvPr id="14338" name="Check Box 5"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45720</xdr:rowOff>
        </xdr:to>
        <xdr:sp macro="" textlink="">
          <xdr:nvSpPr>
            <xdr:cNvPr id="14339" name="Check Box 6"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68580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45720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45720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6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6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6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6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6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6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6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17" name="AutoShape 7">
          <a:extLst>
            <a:ext uri="{FF2B5EF4-FFF2-40B4-BE49-F238E27FC236}">
              <a16:creationId xmlns:a16="http://schemas.microsoft.com/office/drawing/2014/main" id="{00000000-0008-0000-0600-000011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18" name="Oval 6">
          <a:extLst>
            <a:ext uri="{FF2B5EF4-FFF2-40B4-BE49-F238E27FC236}">
              <a16:creationId xmlns:a16="http://schemas.microsoft.com/office/drawing/2014/main" id="{00000000-0008-0000-0600-000012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19" name="Oval 6">
          <a:extLst>
            <a:ext uri="{FF2B5EF4-FFF2-40B4-BE49-F238E27FC236}">
              <a16:creationId xmlns:a16="http://schemas.microsoft.com/office/drawing/2014/main" id="{00000000-0008-0000-0600-000013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68580</xdr:rowOff>
        </xdr:to>
        <xdr:sp macro="" textlink="">
          <xdr:nvSpPr>
            <xdr:cNvPr id="14349" name="Check Box 4" hidden="1">
              <a:extLst>
                <a:ext uri="{63B3BB69-23CF-44E3-9099-C40C66FF867C}">
                  <a14:compatExt spid="_x0000_s14349"/>
                </a:ext>
                <a:ext uri="{FF2B5EF4-FFF2-40B4-BE49-F238E27FC236}">
                  <a16:creationId xmlns:a16="http://schemas.microsoft.com/office/drawing/2014/main" id="{00000000-0008-0000-06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45720</xdr:rowOff>
        </xdr:to>
        <xdr:sp macro="" textlink="">
          <xdr:nvSpPr>
            <xdr:cNvPr id="14350" name="Check Box 5" hidden="1">
              <a:extLst>
                <a:ext uri="{63B3BB69-23CF-44E3-9099-C40C66FF867C}">
                  <a14:compatExt spid="_x0000_s14350"/>
                </a:ext>
                <a:ext uri="{FF2B5EF4-FFF2-40B4-BE49-F238E27FC236}">
                  <a16:creationId xmlns:a16="http://schemas.microsoft.com/office/drawing/2014/main" id="{00000000-0008-0000-06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45720</xdr:rowOff>
        </xdr:to>
        <xdr:sp macro="" textlink="">
          <xdr:nvSpPr>
            <xdr:cNvPr id="14351" name="Check Box 6" hidden="1">
              <a:extLst>
                <a:ext uri="{63B3BB69-23CF-44E3-9099-C40C66FF867C}">
                  <a14:compatExt spid="_x0000_s14351"/>
                </a:ext>
                <a:ext uri="{FF2B5EF4-FFF2-40B4-BE49-F238E27FC236}">
                  <a16:creationId xmlns:a16="http://schemas.microsoft.com/office/drawing/2014/main" id="{00000000-0008-0000-06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6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6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6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6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6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6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29" name="AutoShape 7">
          <a:extLst>
            <a:ext uri="{FF2B5EF4-FFF2-40B4-BE49-F238E27FC236}">
              <a16:creationId xmlns:a16="http://schemas.microsoft.com/office/drawing/2014/main" id="{00000000-0008-0000-0600-00001D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30" name="Oval 6">
          <a:extLst>
            <a:ext uri="{FF2B5EF4-FFF2-40B4-BE49-F238E27FC236}">
              <a16:creationId xmlns:a16="http://schemas.microsoft.com/office/drawing/2014/main" id="{00000000-0008-0000-0600-00001E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31" name="Oval 6">
          <a:extLst>
            <a:ext uri="{FF2B5EF4-FFF2-40B4-BE49-F238E27FC236}">
              <a16:creationId xmlns:a16="http://schemas.microsoft.com/office/drawing/2014/main" id="{00000000-0008-0000-0600-00001F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2700" y="396240"/>
          <a:ext cx="1409700" cy="3327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12700</xdr:colOff>
      <xdr:row>1</xdr:row>
      <xdr:rowOff>152400</xdr:rowOff>
    </xdr:from>
    <xdr:to>
      <xdr:col>3</xdr:col>
      <xdr:colOff>127000</xdr:colOff>
      <xdr:row>2</xdr:row>
      <xdr:rowOff>241300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2700" y="396240"/>
          <a:ext cx="1409700" cy="3327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C00-000002000000}"/>
            </a:ext>
          </a:extLst>
        </xdr:cNvPr>
        <xdr:cNvSpPr/>
      </xdr:nvSpPr>
      <xdr:spPr>
        <a:xfrm>
          <a:off x="5143500" y="75247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240030" y="15481935"/>
          <a:ext cx="12580620" cy="2162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4629150" y="375285"/>
          <a:ext cx="6758940" cy="8077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 Type="http://schemas.openxmlformats.org/officeDocument/2006/relationships/vmlDrawing" Target="../drawings/vmlDrawing7.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2" Type="http://schemas.openxmlformats.org/officeDocument/2006/relationships/drawing" Target="../drawings/drawing10.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2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78.xml"/><Relationship Id="rId13" Type="http://schemas.openxmlformats.org/officeDocument/2006/relationships/ctrlProp" Target="../ctrlProps/ctrlProp83.xml"/><Relationship Id="rId18" Type="http://schemas.openxmlformats.org/officeDocument/2006/relationships/ctrlProp" Target="../ctrlProps/ctrlProp88.xml"/><Relationship Id="rId3" Type="http://schemas.openxmlformats.org/officeDocument/2006/relationships/drawing" Target="../drawings/drawing11.xml"/><Relationship Id="rId7" Type="http://schemas.openxmlformats.org/officeDocument/2006/relationships/ctrlProp" Target="../ctrlProps/ctrlProp77.xml"/><Relationship Id="rId12" Type="http://schemas.openxmlformats.org/officeDocument/2006/relationships/ctrlProp" Target="../ctrlProps/ctrlProp82.xml"/><Relationship Id="rId17" Type="http://schemas.openxmlformats.org/officeDocument/2006/relationships/ctrlProp" Target="../ctrlProps/ctrlProp87.xml"/><Relationship Id="rId2" Type="http://schemas.openxmlformats.org/officeDocument/2006/relationships/printerSettings" Target="../printerSettings/printerSettings24.bin"/><Relationship Id="rId16" Type="http://schemas.openxmlformats.org/officeDocument/2006/relationships/ctrlProp" Target="../ctrlProps/ctrlProp86.xml"/><Relationship Id="rId1" Type="http://schemas.openxmlformats.org/officeDocument/2006/relationships/hyperlink" Target="http://www.toshiseibi.metro.tokyo.jp/kenchiku/kijun/kaisei.htm" TargetMode="External"/><Relationship Id="rId6" Type="http://schemas.openxmlformats.org/officeDocument/2006/relationships/ctrlProp" Target="../ctrlProps/ctrlProp76.xml"/><Relationship Id="rId11" Type="http://schemas.openxmlformats.org/officeDocument/2006/relationships/ctrlProp" Target="../ctrlProps/ctrlProp81.xml"/><Relationship Id="rId5" Type="http://schemas.openxmlformats.org/officeDocument/2006/relationships/ctrlProp" Target="../ctrlProps/ctrlProp75.xml"/><Relationship Id="rId15" Type="http://schemas.openxmlformats.org/officeDocument/2006/relationships/ctrlProp" Target="../ctrlProps/ctrlProp85.xml"/><Relationship Id="rId10" Type="http://schemas.openxmlformats.org/officeDocument/2006/relationships/ctrlProp" Target="../ctrlProps/ctrlProp80.xml"/><Relationship Id="rId19" Type="http://schemas.openxmlformats.org/officeDocument/2006/relationships/ctrlProp" Target="../ctrlProps/ctrlProp89.xml"/><Relationship Id="rId4" Type="http://schemas.openxmlformats.org/officeDocument/2006/relationships/vmlDrawing" Target="../drawings/vmlDrawing8.vml"/><Relationship Id="rId9" Type="http://schemas.openxmlformats.org/officeDocument/2006/relationships/ctrlProp" Target="../ctrlProps/ctrlProp79.xml"/><Relationship Id="rId14" Type="http://schemas.openxmlformats.org/officeDocument/2006/relationships/ctrlProp" Target="../ctrlProps/ctrlProp8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drawing" Target="../drawings/drawing3.x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printerSettings" Target="../printerSettings/printerSettings4.bin"/><Relationship Id="rId1" Type="http://schemas.openxmlformats.org/officeDocument/2006/relationships/hyperlink" Target="mailto:xxxx@xxx.com"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vmlDrawing" Target="../drawings/vmlDrawing2.v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4.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drawing" Target="../drawings/drawing6.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G48"/>
  <sheetViews>
    <sheetView tabSelected="1" zoomScale="85" zoomScaleNormal="85" zoomScaleSheetLayoutView="100" workbookViewId="0">
      <selection activeCell="N3" sqref="N3"/>
    </sheetView>
  </sheetViews>
  <sheetFormatPr defaultRowHeight="13.2"/>
  <cols>
    <col min="1" max="1" width="1.77734375" customWidth="1"/>
    <col min="2" max="2" width="3.33203125" customWidth="1"/>
    <col min="3" max="3" width="22.44140625" customWidth="1"/>
    <col min="4" max="4" width="8" customWidth="1"/>
    <col min="5" max="5" width="58.44140625" customWidth="1"/>
    <col min="6" max="6" width="8" customWidth="1"/>
    <col min="7" max="7" width="17.44140625" customWidth="1"/>
  </cols>
  <sheetData>
    <row r="1" spans="2:7" ht="22.5" customHeight="1">
      <c r="E1" s="528" t="s">
        <v>76</v>
      </c>
      <c r="F1" s="528"/>
      <c r="G1" s="528"/>
    </row>
    <row r="2" spans="2:7">
      <c r="E2" s="40"/>
      <c r="F2" s="40"/>
      <c r="G2" s="40"/>
    </row>
    <row r="3" spans="2:7" ht="30" customHeight="1">
      <c r="C3" s="1" t="s">
        <v>8</v>
      </c>
      <c r="D3" s="1"/>
    </row>
    <row r="4" spans="2:7" ht="7.5" customHeight="1">
      <c r="C4" s="1"/>
      <c r="D4" s="1"/>
    </row>
    <row r="5" spans="2:7" ht="15" customHeight="1">
      <c r="C5" s="529" t="s">
        <v>48</v>
      </c>
      <c r="D5" s="529"/>
      <c r="E5" s="529"/>
      <c r="F5" s="10"/>
      <c r="G5" s="13"/>
    </row>
    <row r="6" spans="2:7" ht="10.5" customHeight="1">
      <c r="C6" s="2"/>
      <c r="D6" s="2"/>
    </row>
    <row r="7" spans="2:7" ht="30" customHeight="1">
      <c r="B7" s="530" t="s">
        <v>50</v>
      </c>
      <c r="C7" s="531"/>
      <c r="D7" s="525"/>
      <c r="E7" s="526"/>
      <c r="F7" s="526"/>
      <c r="G7" s="527"/>
    </row>
    <row r="8" spans="2:7" ht="6.75" customHeight="1"/>
    <row r="9" spans="2:7" ht="6.75" customHeight="1" thickBot="1"/>
    <row r="10" spans="2:7" ht="17.100000000000001" customHeight="1">
      <c r="B10" s="3"/>
      <c r="C10" s="53"/>
      <c r="D10" s="53"/>
      <c r="E10" s="54"/>
      <c r="F10" s="532" t="s">
        <v>10</v>
      </c>
      <c r="G10" s="3"/>
    </row>
    <row r="11" spans="2:7" ht="17.100000000000001" customHeight="1">
      <c r="B11" s="55"/>
      <c r="C11" s="534" t="s">
        <v>11</v>
      </c>
      <c r="D11" s="535"/>
      <c r="E11" s="536"/>
      <c r="F11" s="533"/>
      <c r="G11" s="4" t="s">
        <v>12</v>
      </c>
    </row>
    <row r="12" spans="2:7" ht="17.100000000000001" customHeight="1" thickBot="1">
      <c r="B12" s="55"/>
      <c r="E12" s="56"/>
      <c r="F12" s="533"/>
      <c r="G12" s="22"/>
    </row>
    <row r="13" spans="2:7" ht="17.100000000000001" customHeight="1">
      <c r="B13" s="537" t="s">
        <v>84</v>
      </c>
      <c r="C13" s="1349" t="s">
        <v>778</v>
      </c>
      <c r="D13" s="490"/>
      <c r="E13" s="490"/>
      <c r="F13" s="27"/>
      <c r="G13" s="25"/>
    </row>
    <row r="14" spans="2:7" ht="17.100000000000001" customHeight="1">
      <c r="B14" s="538"/>
      <c r="C14" s="1350" t="s">
        <v>779</v>
      </c>
      <c r="D14" s="539"/>
      <c r="E14" s="540"/>
      <c r="F14" s="29"/>
      <c r="G14" s="36"/>
    </row>
    <row r="15" spans="2:7" ht="17.100000000000001" customHeight="1">
      <c r="B15" s="538"/>
      <c r="C15" s="1351" t="s">
        <v>750</v>
      </c>
      <c r="D15" s="1352"/>
      <c r="E15" s="1353"/>
      <c r="F15" s="450"/>
      <c r="G15" s="451"/>
    </row>
    <row r="16" spans="2:7" ht="17.100000000000001" customHeight="1" thickBot="1">
      <c r="B16" s="538"/>
      <c r="C16" s="541" t="s">
        <v>600</v>
      </c>
      <c r="D16" s="542"/>
      <c r="E16" s="543"/>
      <c r="F16" s="380"/>
      <c r="G16" s="381"/>
    </row>
    <row r="17" spans="1:7" ht="17.100000000000001" customHeight="1">
      <c r="B17" s="50">
        <v>1</v>
      </c>
      <c r="C17" s="544" t="s">
        <v>515</v>
      </c>
      <c r="D17" s="545"/>
      <c r="E17" s="545"/>
      <c r="F17" s="27"/>
      <c r="G17" s="382"/>
    </row>
    <row r="18" spans="1:7" ht="17.100000000000001" customHeight="1">
      <c r="B18" s="31">
        <v>2</v>
      </c>
      <c r="C18" s="365" t="s">
        <v>601</v>
      </c>
      <c r="D18" s="32"/>
      <c r="E18" s="32"/>
      <c r="F18" s="28"/>
      <c r="G18" s="20"/>
    </row>
    <row r="19" spans="1:7" ht="17.100000000000001" customHeight="1">
      <c r="B19" s="31">
        <v>3</v>
      </c>
      <c r="C19" s="12" t="s">
        <v>79</v>
      </c>
      <c r="D19" s="12"/>
      <c r="E19" s="12"/>
      <c r="F19" s="28"/>
      <c r="G19" s="20"/>
    </row>
    <row r="20" spans="1:7" ht="17.100000000000001" customHeight="1">
      <c r="B20" s="31">
        <v>4</v>
      </c>
      <c r="C20" s="546" t="s">
        <v>628</v>
      </c>
      <c r="D20" s="547"/>
      <c r="E20" s="548"/>
      <c r="F20" s="18"/>
      <c r="G20" s="19"/>
    </row>
    <row r="21" spans="1:7" ht="17.100000000000001" customHeight="1">
      <c r="B21" s="31">
        <v>5</v>
      </c>
      <c r="C21" s="503" t="s">
        <v>602</v>
      </c>
      <c r="D21" s="503"/>
      <c r="E21" s="503"/>
      <c r="F21" s="28"/>
      <c r="G21" s="20"/>
    </row>
    <row r="22" spans="1:7" ht="17.100000000000001" customHeight="1">
      <c r="B22" s="31">
        <v>6</v>
      </c>
      <c r="C22" s="503" t="s">
        <v>51</v>
      </c>
      <c r="D22" s="503"/>
      <c r="E22" s="503"/>
      <c r="F22" s="28"/>
      <c r="G22" s="20"/>
    </row>
    <row r="23" spans="1:7" ht="17.100000000000001" customHeight="1">
      <c r="B23" s="31">
        <v>7</v>
      </c>
      <c r="C23" s="12" t="s">
        <v>603</v>
      </c>
      <c r="D23" s="12"/>
      <c r="E23" s="12"/>
      <c r="F23" s="29"/>
      <c r="G23" s="21"/>
    </row>
    <row r="24" spans="1:7" ht="17.100000000000001" customHeight="1">
      <c r="B24" s="31">
        <v>8</v>
      </c>
      <c r="C24" s="37" t="s">
        <v>53</v>
      </c>
      <c r="D24" s="37"/>
      <c r="E24" s="37"/>
      <c r="F24" s="29"/>
      <c r="G24" s="38"/>
    </row>
    <row r="25" spans="1:7" ht="17.100000000000001" customHeight="1">
      <c r="B25" s="31">
        <v>9</v>
      </c>
      <c r="C25" s="12" t="s">
        <v>620</v>
      </c>
      <c r="D25" s="12"/>
      <c r="E25" s="12"/>
      <c r="F25" s="28"/>
      <c r="G25" s="30"/>
    </row>
    <row r="26" spans="1:7" ht="17.100000000000001" customHeight="1">
      <c r="B26" s="31">
        <v>10</v>
      </c>
      <c r="C26" s="12" t="s">
        <v>621</v>
      </c>
      <c r="D26" s="12"/>
      <c r="E26" s="12"/>
      <c r="F26" s="28"/>
      <c r="G26" s="30"/>
    </row>
    <row r="27" spans="1:7" ht="17.100000000000001" customHeight="1">
      <c r="B27" s="31">
        <v>11</v>
      </c>
      <c r="C27" s="12" t="s">
        <v>618</v>
      </c>
      <c r="D27" s="12"/>
      <c r="E27" s="12"/>
      <c r="F27" s="28"/>
      <c r="G27" s="30"/>
    </row>
    <row r="28" spans="1:7" ht="66" customHeight="1">
      <c r="B28" s="31">
        <v>12</v>
      </c>
      <c r="C28" s="504" t="s">
        <v>749</v>
      </c>
      <c r="D28" s="505"/>
      <c r="E28" s="506"/>
      <c r="F28" s="28"/>
      <c r="G28" s="30"/>
    </row>
    <row r="29" spans="1:7" ht="17.100000000000001" customHeight="1">
      <c r="B29" s="31">
        <v>13</v>
      </c>
      <c r="C29" s="452" t="s">
        <v>699</v>
      </c>
      <c r="D29" s="37"/>
      <c r="E29" s="453"/>
      <c r="F29" s="29"/>
      <c r="G29" s="38"/>
    </row>
    <row r="30" spans="1:7" ht="17.100000000000001" customHeight="1">
      <c r="B30" s="1354">
        <v>14</v>
      </c>
      <c r="C30" s="1355" t="s">
        <v>751</v>
      </c>
      <c r="D30" s="12"/>
      <c r="E30" s="449"/>
      <c r="F30" s="28"/>
      <c r="G30" s="30"/>
    </row>
    <row r="31" spans="1:7" ht="16.8" customHeight="1" thickBot="1">
      <c r="A31" s="457"/>
      <c r="B31" s="1356" t="s">
        <v>777</v>
      </c>
      <c r="C31" s="454" t="s">
        <v>71</v>
      </c>
      <c r="D31" s="455"/>
      <c r="E31" s="456"/>
      <c r="F31" s="488"/>
      <c r="G31" s="489"/>
    </row>
    <row r="32" spans="1:7" ht="7.5" customHeight="1">
      <c r="B32" s="23"/>
      <c r="E32" s="24"/>
      <c r="F32" s="23"/>
      <c r="G32" s="23"/>
    </row>
    <row r="33" spans="2:7" ht="16.5" customHeight="1">
      <c r="B33" s="17" t="s">
        <v>4</v>
      </c>
      <c r="C33" s="17"/>
      <c r="D33" s="17"/>
      <c r="E33" s="17"/>
      <c r="F33" s="17"/>
      <c r="G33" s="17"/>
    </row>
    <row r="34" spans="2:7" ht="16.5" customHeight="1">
      <c r="B34" t="s">
        <v>72</v>
      </c>
    </row>
    <row r="35" spans="2:7" ht="13.5" customHeight="1" thickBot="1">
      <c r="B35" s="8"/>
      <c r="C35" s="9"/>
      <c r="D35" s="9"/>
      <c r="E35" s="9"/>
      <c r="F35" s="9"/>
      <c r="G35" s="9"/>
    </row>
    <row r="36" spans="2:7" ht="16.5" customHeight="1" thickBot="1">
      <c r="B36" s="57" t="s">
        <v>63</v>
      </c>
      <c r="C36" s="14"/>
      <c r="D36" s="507" t="s">
        <v>52</v>
      </c>
      <c r="E36" s="508"/>
      <c r="F36" s="509"/>
      <c r="G36" s="39" t="s">
        <v>49</v>
      </c>
    </row>
    <row r="37" spans="2:7" ht="16.5" customHeight="1" thickBot="1">
      <c r="B37" s="57" t="s">
        <v>64</v>
      </c>
      <c r="C37" s="14"/>
      <c r="D37" s="510" t="s">
        <v>7</v>
      </c>
      <c r="E37" s="511"/>
      <c r="F37" s="512"/>
      <c r="G37" s="15" t="s">
        <v>49</v>
      </c>
    </row>
    <row r="38" spans="2:7" ht="16.5" customHeight="1" thickBot="1">
      <c r="B38" s="513" t="s">
        <v>77</v>
      </c>
      <c r="C38" s="514"/>
      <c r="D38" s="513" t="s">
        <v>78</v>
      </c>
      <c r="E38" s="515"/>
      <c r="F38" s="514"/>
      <c r="G38" s="16" t="s">
        <v>49</v>
      </c>
    </row>
    <row r="39" spans="2:7" ht="16.5" customHeight="1" thickBot="1">
      <c r="B39" s="57" t="s">
        <v>65</v>
      </c>
      <c r="C39" s="14"/>
      <c r="D39" s="510" t="s">
        <v>62</v>
      </c>
      <c r="E39" s="511"/>
      <c r="F39" s="512"/>
      <c r="G39" s="15" t="s">
        <v>49</v>
      </c>
    </row>
    <row r="41" spans="2:7" ht="21" customHeight="1">
      <c r="C41" s="516" t="s">
        <v>13</v>
      </c>
      <c r="D41" s="517"/>
      <c r="E41" s="517"/>
      <c r="F41" s="517"/>
      <c r="G41" s="518"/>
    </row>
    <row r="42" spans="2:7" ht="13.5" customHeight="1">
      <c r="C42" s="519" t="s">
        <v>14</v>
      </c>
      <c r="D42" s="520"/>
      <c r="E42" s="520"/>
      <c r="F42" s="520"/>
      <c r="G42" s="521"/>
    </row>
    <row r="43" spans="2:7" ht="8.25" customHeight="1">
      <c r="C43" s="522"/>
      <c r="D43" s="523"/>
      <c r="E43" s="523"/>
      <c r="F43" s="523"/>
      <c r="G43" s="524"/>
    </row>
    <row r="44" spans="2:7" ht="20.55" customHeight="1">
      <c r="C44" s="7" t="s">
        <v>15</v>
      </c>
      <c r="D44" s="525"/>
      <c r="E44" s="526"/>
      <c r="F44" s="526"/>
      <c r="G44" s="527"/>
    </row>
    <row r="45" spans="2:7" ht="21" customHeight="1">
      <c r="C45" s="7" t="s">
        <v>16</v>
      </c>
      <c r="D45" s="525"/>
      <c r="E45" s="526"/>
      <c r="F45" s="526"/>
      <c r="G45" s="527"/>
    </row>
    <row r="46" spans="2:7" ht="21" customHeight="1">
      <c r="C46" s="494" t="s">
        <v>17</v>
      </c>
      <c r="D46" s="5" t="s">
        <v>18</v>
      </c>
      <c r="E46" s="497"/>
      <c r="F46" s="497"/>
      <c r="G46" s="498"/>
    </row>
    <row r="47" spans="2:7" ht="21" customHeight="1">
      <c r="C47" s="495"/>
      <c r="D47" s="11" t="s">
        <v>9</v>
      </c>
      <c r="E47" s="499"/>
      <c r="F47" s="499"/>
      <c r="G47" s="500"/>
    </row>
    <row r="48" spans="2:7" ht="21" customHeight="1">
      <c r="C48" s="496"/>
      <c r="D48" s="6" t="s">
        <v>19</v>
      </c>
      <c r="E48" s="501"/>
      <c r="F48" s="501"/>
      <c r="G48" s="502"/>
    </row>
  </sheetData>
  <dataConsolidate/>
  <mergeCells count="28">
    <mergeCell ref="C21:E21"/>
    <mergeCell ref="E1:G1"/>
    <mergeCell ref="C5:E5"/>
    <mergeCell ref="B7:C7"/>
    <mergeCell ref="D7:G7"/>
    <mergeCell ref="F10:F12"/>
    <mergeCell ref="C11:E11"/>
    <mergeCell ref="B13:B16"/>
    <mergeCell ref="C14:E14"/>
    <mergeCell ref="C16:E16"/>
    <mergeCell ref="C17:E17"/>
    <mergeCell ref="C20:E20"/>
    <mergeCell ref="C15:E15"/>
    <mergeCell ref="C46:C48"/>
    <mergeCell ref="E46:G46"/>
    <mergeCell ref="E47:G47"/>
    <mergeCell ref="E48:G48"/>
    <mergeCell ref="C22:E22"/>
    <mergeCell ref="C28:E28"/>
    <mergeCell ref="D36:F36"/>
    <mergeCell ref="D37:F37"/>
    <mergeCell ref="B38:C38"/>
    <mergeCell ref="D38:F38"/>
    <mergeCell ref="D39:F39"/>
    <mergeCell ref="C41:G41"/>
    <mergeCell ref="C42:G43"/>
    <mergeCell ref="D44:G44"/>
    <mergeCell ref="D45:G45"/>
  </mergeCells>
  <phoneticPr fontId="7"/>
  <dataValidations count="1">
    <dataValidation allowBlank="1" showInputMessage="1" sqref="F13:F31" xr:uid="{00000000-0002-0000-0000-000000000000}"/>
  </dataValidations>
  <pageMargins left="0.47244094488188981" right="0.27559055118110237" top="0.55118110236220474" bottom="0.6692913385826772" header="0.86614173228346458" footer="0.39370078740157483"/>
  <pageSetup paperSize="9" scale="8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pageSetUpPr fitToPage="1"/>
  </sheetPr>
  <dimension ref="B1:N52"/>
  <sheetViews>
    <sheetView zoomScale="75" zoomScaleNormal="75" workbookViewId="0"/>
  </sheetViews>
  <sheetFormatPr defaultColWidth="10" defaultRowHeight="19.2"/>
  <cols>
    <col min="1" max="1" width="1.77734375" style="74" customWidth="1"/>
    <col min="2" max="2" width="6.21875" style="73" customWidth="1"/>
    <col min="3" max="3" width="11.77734375" style="73" customWidth="1"/>
    <col min="4" max="4" width="11.77734375" style="73" hidden="1" customWidth="1"/>
    <col min="5" max="5" width="3.77734375" style="73" bestFit="1" customWidth="1"/>
    <col min="6" max="6" width="17.33203125" style="74" customWidth="1"/>
    <col min="7" max="7" width="3.77734375" style="74" bestFit="1" customWidth="1"/>
    <col min="8" max="8" width="17.33203125" style="74" customWidth="1"/>
    <col min="9" max="9" width="3.77734375" style="74" bestFit="1" customWidth="1"/>
    <col min="10" max="10" width="17.33203125" style="73" customWidth="1"/>
    <col min="11" max="11" width="3.77734375" style="74" bestFit="1" customWidth="1"/>
    <col min="12" max="12" width="17.33203125" style="74" customWidth="1"/>
    <col min="13" max="13" width="3.77734375" style="74" customWidth="1"/>
    <col min="14" max="14" width="56.21875" style="74" customWidth="1"/>
    <col min="15" max="16384" width="10" style="74"/>
  </cols>
  <sheetData>
    <row r="1" spans="2:14">
      <c r="B1" s="72" t="s">
        <v>311</v>
      </c>
    </row>
    <row r="2" spans="2:14">
      <c r="B2" s="75" t="s">
        <v>312</v>
      </c>
      <c r="F2" s="76"/>
      <c r="J2" s="77"/>
    </row>
    <row r="3" spans="2:14">
      <c r="B3" s="76" t="s">
        <v>313</v>
      </c>
      <c r="F3" s="77" t="s">
        <v>314</v>
      </c>
      <c r="J3" s="77"/>
    </row>
    <row r="4" spans="2:14">
      <c r="B4" s="75"/>
      <c r="F4" s="1077" t="s">
        <v>315</v>
      </c>
      <c r="G4" s="1077"/>
      <c r="H4" s="1077"/>
      <c r="I4" s="1077"/>
      <c r="J4" s="1077"/>
      <c r="K4" s="1077"/>
      <c r="L4" s="1077"/>
      <c r="N4" s="1077" t="s">
        <v>316</v>
      </c>
    </row>
    <row r="5" spans="2:14">
      <c r="B5" s="73" t="s">
        <v>204</v>
      </c>
      <c r="C5" s="73" t="s">
        <v>293</v>
      </c>
      <c r="F5" s="73" t="s">
        <v>317</v>
      </c>
      <c r="G5" s="73"/>
      <c r="H5" s="73" t="s">
        <v>318</v>
      </c>
      <c r="J5" s="73" t="s">
        <v>319</v>
      </c>
      <c r="L5" s="73" t="s">
        <v>315</v>
      </c>
      <c r="N5" s="1077"/>
    </row>
    <row r="6" spans="2:14">
      <c r="B6" s="78">
        <v>1</v>
      </c>
      <c r="C6" s="79" t="s">
        <v>243</v>
      </c>
      <c r="D6" s="80" t="str">
        <f>C6</f>
        <v>a</v>
      </c>
      <c r="E6" s="78" t="s">
        <v>320</v>
      </c>
      <c r="F6" s="81">
        <v>0.29166666666666669</v>
      </c>
      <c r="G6" s="78" t="s">
        <v>321</v>
      </c>
      <c r="H6" s="81">
        <v>0.66666666666666663</v>
      </c>
      <c r="I6" s="82" t="s">
        <v>322</v>
      </c>
      <c r="J6" s="81">
        <v>4.1666666666666664E-2</v>
      </c>
      <c r="K6" s="83" t="s">
        <v>184</v>
      </c>
      <c r="L6" s="84">
        <f>IF(OR(F6="",H6=""),"",(H6+IF(F6&gt;H6,1,0)-F6-J6)*24)</f>
        <v>7.9999999999999982</v>
      </c>
      <c r="N6" s="85"/>
    </row>
    <row r="7" spans="2:14">
      <c r="B7" s="78">
        <v>2</v>
      </c>
      <c r="C7" s="79" t="s">
        <v>222</v>
      </c>
      <c r="D7" s="80" t="str">
        <f t="shared" ref="D7:D38" si="0">C7</f>
        <v>b</v>
      </c>
      <c r="E7" s="78" t="s">
        <v>320</v>
      </c>
      <c r="F7" s="81">
        <v>0.375</v>
      </c>
      <c r="G7" s="78" t="s">
        <v>321</v>
      </c>
      <c r="H7" s="81">
        <v>0.75</v>
      </c>
      <c r="I7" s="82" t="s">
        <v>322</v>
      </c>
      <c r="J7" s="81">
        <v>4.1666666666666664E-2</v>
      </c>
      <c r="K7" s="83" t="s">
        <v>184</v>
      </c>
      <c r="L7" s="84">
        <f>IF(OR(F7="",H7=""),"",(H7+IF(F7&gt;H7,1,0)-F7-J7)*24)</f>
        <v>8</v>
      </c>
      <c r="N7" s="85"/>
    </row>
    <row r="8" spans="2:14">
      <c r="B8" s="78">
        <v>3</v>
      </c>
      <c r="C8" s="79" t="s">
        <v>323</v>
      </c>
      <c r="D8" s="80" t="str">
        <f t="shared" si="0"/>
        <v>c</v>
      </c>
      <c r="E8" s="78" t="s">
        <v>320</v>
      </c>
      <c r="F8" s="81">
        <v>0.41666666666666669</v>
      </c>
      <c r="G8" s="78" t="s">
        <v>321</v>
      </c>
      <c r="H8" s="81">
        <v>0.79166666666666663</v>
      </c>
      <c r="I8" s="82" t="s">
        <v>322</v>
      </c>
      <c r="J8" s="81">
        <v>4.1666666666666664E-2</v>
      </c>
      <c r="K8" s="83" t="s">
        <v>184</v>
      </c>
      <c r="L8" s="84">
        <f>IF(OR(F8="",H8=""),"",(H8+IF(F8&gt;H8,1,0)-F8-J8)*24)</f>
        <v>7.9999999999999982</v>
      </c>
      <c r="N8" s="85"/>
    </row>
    <row r="9" spans="2:14">
      <c r="B9" s="78">
        <v>4</v>
      </c>
      <c r="C9" s="79" t="s">
        <v>244</v>
      </c>
      <c r="D9" s="80" t="str">
        <f t="shared" si="0"/>
        <v>d</v>
      </c>
      <c r="E9" s="78" t="s">
        <v>320</v>
      </c>
      <c r="F9" s="81">
        <v>0.5</v>
      </c>
      <c r="G9" s="78" t="s">
        <v>321</v>
      </c>
      <c r="H9" s="81">
        <v>0.875</v>
      </c>
      <c r="I9" s="82" t="s">
        <v>322</v>
      </c>
      <c r="J9" s="81">
        <v>4.1666666666666664E-2</v>
      </c>
      <c r="K9" s="83" t="s">
        <v>184</v>
      </c>
      <c r="L9" s="84">
        <f>IF(OR(F9="",H9=""),"",(H9+IF(F9&gt;H9,1,0)-F9-J9)*24)</f>
        <v>8</v>
      </c>
      <c r="N9" s="85"/>
    </row>
    <row r="10" spans="2:14">
      <c r="B10" s="78">
        <v>5</v>
      </c>
      <c r="C10" s="79" t="s">
        <v>245</v>
      </c>
      <c r="D10" s="80" t="str">
        <f t="shared" si="0"/>
        <v>e</v>
      </c>
      <c r="E10" s="78" t="s">
        <v>320</v>
      </c>
      <c r="F10" s="81">
        <v>0.375</v>
      </c>
      <c r="G10" s="78" t="s">
        <v>321</v>
      </c>
      <c r="H10" s="81">
        <v>0.54166666666666663</v>
      </c>
      <c r="I10" s="82" t="s">
        <v>322</v>
      </c>
      <c r="J10" s="81">
        <v>0</v>
      </c>
      <c r="K10" s="83" t="s">
        <v>184</v>
      </c>
      <c r="L10" s="84">
        <f t="shared" ref="L10:L22" si="1">IF(OR(F10="",H10=""),"",(H10+IF(F10&gt;H10,1,0)-F10-J10)*24)</f>
        <v>3.9999999999999991</v>
      </c>
      <c r="N10" s="85"/>
    </row>
    <row r="11" spans="2:14">
      <c r="B11" s="78">
        <v>6</v>
      </c>
      <c r="C11" s="79" t="s">
        <v>235</v>
      </c>
      <c r="D11" s="80" t="str">
        <f t="shared" si="0"/>
        <v>f</v>
      </c>
      <c r="E11" s="78" t="s">
        <v>320</v>
      </c>
      <c r="F11" s="81">
        <v>0.54166666666666663</v>
      </c>
      <c r="G11" s="78" t="s">
        <v>321</v>
      </c>
      <c r="H11" s="81">
        <v>0.75</v>
      </c>
      <c r="I11" s="82" t="s">
        <v>322</v>
      </c>
      <c r="J11" s="81">
        <v>4.1666666666666664E-2</v>
      </c>
      <c r="K11" s="83" t="s">
        <v>184</v>
      </c>
      <c r="L11" s="84">
        <f>IF(OR(F11="",H11=""),"",(H11+IF(F11&gt;H11,1,0)-F11-J11)*24)</f>
        <v>4.0000000000000009</v>
      </c>
      <c r="N11" s="85"/>
    </row>
    <row r="12" spans="2:14">
      <c r="B12" s="78">
        <v>7</v>
      </c>
      <c r="C12" s="79" t="s">
        <v>324</v>
      </c>
      <c r="D12" s="80" t="str">
        <f t="shared" si="0"/>
        <v>g</v>
      </c>
      <c r="E12" s="78" t="s">
        <v>320</v>
      </c>
      <c r="F12" s="81">
        <v>0.58333333333333337</v>
      </c>
      <c r="G12" s="78" t="s">
        <v>321</v>
      </c>
      <c r="H12" s="81">
        <v>0.83333333333333337</v>
      </c>
      <c r="I12" s="82" t="s">
        <v>322</v>
      </c>
      <c r="J12" s="81">
        <v>0</v>
      </c>
      <c r="K12" s="83" t="s">
        <v>184</v>
      </c>
      <c r="L12" s="84">
        <f t="shared" si="1"/>
        <v>6</v>
      </c>
      <c r="N12" s="85"/>
    </row>
    <row r="13" spans="2:14">
      <c r="B13" s="78">
        <v>8</v>
      </c>
      <c r="C13" s="79" t="s">
        <v>241</v>
      </c>
      <c r="D13" s="80" t="str">
        <f t="shared" si="0"/>
        <v>h</v>
      </c>
      <c r="E13" s="78" t="s">
        <v>320</v>
      </c>
      <c r="F13" s="81">
        <v>0.66666666666666663</v>
      </c>
      <c r="G13" s="78" t="s">
        <v>321</v>
      </c>
      <c r="H13" s="81">
        <v>1</v>
      </c>
      <c r="I13" s="82" t="s">
        <v>322</v>
      </c>
      <c r="J13" s="81">
        <v>0</v>
      </c>
      <c r="K13" s="83" t="s">
        <v>184</v>
      </c>
      <c r="L13" s="84">
        <f t="shared" si="1"/>
        <v>8</v>
      </c>
      <c r="N13" s="85" t="s">
        <v>325</v>
      </c>
    </row>
    <row r="14" spans="2:14">
      <c r="B14" s="78">
        <v>9</v>
      </c>
      <c r="C14" s="79" t="s">
        <v>242</v>
      </c>
      <c r="D14" s="80" t="str">
        <f t="shared" si="0"/>
        <v>i</v>
      </c>
      <c r="E14" s="78" t="s">
        <v>320</v>
      </c>
      <c r="F14" s="81">
        <v>0</v>
      </c>
      <c r="G14" s="78" t="s">
        <v>321</v>
      </c>
      <c r="H14" s="81">
        <v>0.375</v>
      </c>
      <c r="I14" s="82" t="s">
        <v>322</v>
      </c>
      <c r="J14" s="81">
        <v>4.1666666666666664E-2</v>
      </c>
      <c r="K14" s="83" t="s">
        <v>184</v>
      </c>
      <c r="L14" s="84">
        <f t="shared" si="1"/>
        <v>8</v>
      </c>
      <c r="N14" s="85" t="s">
        <v>326</v>
      </c>
    </row>
    <row r="15" spans="2:14">
      <c r="B15" s="78">
        <v>10</v>
      </c>
      <c r="C15" s="79" t="s">
        <v>327</v>
      </c>
      <c r="D15" s="80" t="str">
        <f t="shared" si="0"/>
        <v>j</v>
      </c>
      <c r="E15" s="78" t="s">
        <v>320</v>
      </c>
      <c r="F15" s="81"/>
      <c r="G15" s="78" t="s">
        <v>321</v>
      </c>
      <c r="H15" s="81"/>
      <c r="I15" s="82" t="s">
        <v>322</v>
      </c>
      <c r="J15" s="81">
        <v>0</v>
      </c>
      <c r="K15" s="83" t="s">
        <v>184</v>
      </c>
      <c r="L15" s="84" t="str">
        <f t="shared" si="1"/>
        <v/>
      </c>
      <c r="N15" s="85"/>
    </row>
    <row r="16" spans="2:14">
      <c r="B16" s="78">
        <v>11</v>
      </c>
      <c r="C16" s="79" t="s">
        <v>328</v>
      </c>
      <c r="D16" s="80" t="str">
        <f t="shared" si="0"/>
        <v>k</v>
      </c>
      <c r="E16" s="78" t="s">
        <v>320</v>
      </c>
      <c r="F16" s="81"/>
      <c r="G16" s="78" t="s">
        <v>321</v>
      </c>
      <c r="H16" s="81"/>
      <c r="I16" s="82" t="s">
        <v>322</v>
      </c>
      <c r="J16" s="81">
        <v>0</v>
      </c>
      <c r="K16" s="83" t="s">
        <v>184</v>
      </c>
      <c r="L16" s="84" t="str">
        <f t="shared" si="1"/>
        <v/>
      </c>
      <c r="N16" s="85"/>
    </row>
    <row r="17" spans="2:14">
      <c r="B17" s="78">
        <v>12</v>
      </c>
      <c r="C17" s="79" t="s">
        <v>329</v>
      </c>
      <c r="D17" s="80" t="str">
        <f t="shared" si="0"/>
        <v>l</v>
      </c>
      <c r="E17" s="78" t="s">
        <v>320</v>
      </c>
      <c r="F17" s="81"/>
      <c r="G17" s="78" t="s">
        <v>321</v>
      </c>
      <c r="H17" s="81"/>
      <c r="I17" s="82" t="s">
        <v>322</v>
      </c>
      <c r="J17" s="81">
        <v>0</v>
      </c>
      <c r="K17" s="83" t="s">
        <v>184</v>
      </c>
      <c r="L17" s="84" t="str">
        <f t="shared" si="1"/>
        <v/>
      </c>
      <c r="N17" s="85"/>
    </row>
    <row r="18" spans="2:14">
      <c r="B18" s="78">
        <v>13</v>
      </c>
      <c r="C18" s="79" t="s">
        <v>330</v>
      </c>
      <c r="D18" s="80" t="str">
        <f t="shared" si="0"/>
        <v>m</v>
      </c>
      <c r="E18" s="78" t="s">
        <v>320</v>
      </c>
      <c r="F18" s="81"/>
      <c r="G18" s="78" t="s">
        <v>321</v>
      </c>
      <c r="H18" s="81"/>
      <c r="I18" s="82" t="s">
        <v>322</v>
      </c>
      <c r="J18" s="81">
        <v>0</v>
      </c>
      <c r="K18" s="83" t="s">
        <v>184</v>
      </c>
      <c r="L18" s="84" t="str">
        <f t="shared" si="1"/>
        <v/>
      </c>
      <c r="N18" s="85"/>
    </row>
    <row r="19" spans="2:14">
      <c r="B19" s="78">
        <v>14</v>
      </c>
      <c r="C19" s="79" t="s">
        <v>331</v>
      </c>
      <c r="D19" s="80" t="str">
        <f t="shared" si="0"/>
        <v>n</v>
      </c>
      <c r="E19" s="78" t="s">
        <v>320</v>
      </c>
      <c r="F19" s="81"/>
      <c r="G19" s="78" t="s">
        <v>321</v>
      </c>
      <c r="H19" s="81"/>
      <c r="I19" s="82" t="s">
        <v>322</v>
      </c>
      <c r="J19" s="81">
        <v>0</v>
      </c>
      <c r="K19" s="83" t="s">
        <v>184</v>
      </c>
      <c r="L19" s="84" t="str">
        <f t="shared" si="1"/>
        <v/>
      </c>
      <c r="N19" s="85"/>
    </row>
    <row r="20" spans="2:14">
      <c r="B20" s="78">
        <v>15</v>
      </c>
      <c r="C20" s="79" t="s">
        <v>332</v>
      </c>
      <c r="D20" s="80" t="str">
        <f t="shared" si="0"/>
        <v>o</v>
      </c>
      <c r="E20" s="78" t="s">
        <v>320</v>
      </c>
      <c r="F20" s="81"/>
      <c r="G20" s="78" t="s">
        <v>321</v>
      </c>
      <c r="H20" s="81"/>
      <c r="I20" s="82" t="s">
        <v>322</v>
      </c>
      <c r="J20" s="81">
        <v>0</v>
      </c>
      <c r="K20" s="83" t="s">
        <v>184</v>
      </c>
      <c r="L20" s="84" t="str">
        <f t="shared" si="1"/>
        <v/>
      </c>
      <c r="N20" s="85"/>
    </row>
    <row r="21" spans="2:14">
      <c r="B21" s="78">
        <v>16</v>
      </c>
      <c r="C21" s="79" t="s">
        <v>333</v>
      </c>
      <c r="D21" s="80" t="str">
        <f t="shared" si="0"/>
        <v>p</v>
      </c>
      <c r="E21" s="78" t="s">
        <v>320</v>
      </c>
      <c r="F21" s="81"/>
      <c r="G21" s="78" t="s">
        <v>321</v>
      </c>
      <c r="H21" s="81"/>
      <c r="I21" s="82" t="s">
        <v>322</v>
      </c>
      <c r="J21" s="81">
        <v>0</v>
      </c>
      <c r="K21" s="83" t="s">
        <v>184</v>
      </c>
      <c r="L21" s="84" t="str">
        <f t="shared" si="1"/>
        <v/>
      </c>
      <c r="N21" s="85"/>
    </row>
    <row r="22" spans="2:14">
      <c r="B22" s="78">
        <v>17</v>
      </c>
      <c r="C22" s="79" t="s">
        <v>334</v>
      </c>
      <c r="D22" s="80" t="str">
        <f t="shared" si="0"/>
        <v>q</v>
      </c>
      <c r="E22" s="78" t="s">
        <v>320</v>
      </c>
      <c r="F22" s="81"/>
      <c r="G22" s="78" t="s">
        <v>321</v>
      </c>
      <c r="H22" s="81"/>
      <c r="I22" s="82" t="s">
        <v>322</v>
      </c>
      <c r="J22" s="81">
        <v>0</v>
      </c>
      <c r="K22" s="83" t="s">
        <v>184</v>
      </c>
      <c r="L22" s="84" t="str">
        <f t="shared" si="1"/>
        <v/>
      </c>
      <c r="N22" s="85"/>
    </row>
    <row r="23" spans="2:14">
      <c r="B23" s="78">
        <v>18</v>
      </c>
      <c r="C23" s="79" t="s">
        <v>335</v>
      </c>
      <c r="D23" s="80" t="str">
        <f t="shared" si="0"/>
        <v>r</v>
      </c>
      <c r="E23" s="78" t="s">
        <v>320</v>
      </c>
      <c r="F23" s="86"/>
      <c r="G23" s="78" t="s">
        <v>321</v>
      </c>
      <c r="H23" s="86"/>
      <c r="I23" s="82" t="s">
        <v>322</v>
      </c>
      <c r="J23" s="86"/>
      <c r="K23" s="83" t="s">
        <v>184</v>
      </c>
      <c r="L23" s="79">
        <v>1</v>
      </c>
      <c r="N23" s="85"/>
    </row>
    <row r="24" spans="2:14">
      <c r="B24" s="78">
        <v>19</v>
      </c>
      <c r="C24" s="79" t="s">
        <v>336</v>
      </c>
      <c r="D24" s="80" t="str">
        <f t="shared" si="0"/>
        <v>s</v>
      </c>
      <c r="E24" s="78" t="s">
        <v>320</v>
      </c>
      <c r="F24" s="86"/>
      <c r="G24" s="78" t="s">
        <v>321</v>
      </c>
      <c r="H24" s="86"/>
      <c r="I24" s="82" t="s">
        <v>322</v>
      </c>
      <c r="J24" s="86"/>
      <c r="K24" s="83" t="s">
        <v>184</v>
      </c>
      <c r="L24" s="79">
        <v>2</v>
      </c>
      <c r="N24" s="85"/>
    </row>
    <row r="25" spans="2:14">
      <c r="B25" s="78">
        <v>20</v>
      </c>
      <c r="C25" s="79" t="s">
        <v>337</v>
      </c>
      <c r="D25" s="80" t="str">
        <f t="shared" si="0"/>
        <v>t</v>
      </c>
      <c r="E25" s="78" t="s">
        <v>320</v>
      </c>
      <c r="F25" s="86"/>
      <c r="G25" s="78" t="s">
        <v>321</v>
      </c>
      <c r="H25" s="86"/>
      <c r="I25" s="82" t="s">
        <v>322</v>
      </c>
      <c r="J25" s="86"/>
      <c r="K25" s="83" t="s">
        <v>184</v>
      </c>
      <c r="L25" s="79">
        <v>3</v>
      </c>
      <c r="N25" s="85"/>
    </row>
    <row r="26" spans="2:14">
      <c r="B26" s="78">
        <v>21</v>
      </c>
      <c r="C26" s="79" t="s">
        <v>338</v>
      </c>
      <c r="D26" s="80" t="str">
        <f t="shared" si="0"/>
        <v>u</v>
      </c>
      <c r="E26" s="78" t="s">
        <v>320</v>
      </c>
      <c r="F26" s="86"/>
      <c r="G26" s="78" t="s">
        <v>321</v>
      </c>
      <c r="H26" s="86"/>
      <c r="I26" s="82" t="s">
        <v>322</v>
      </c>
      <c r="J26" s="86"/>
      <c r="K26" s="83" t="s">
        <v>184</v>
      </c>
      <c r="L26" s="79">
        <v>4</v>
      </c>
      <c r="N26" s="85"/>
    </row>
    <row r="27" spans="2:14">
      <c r="B27" s="78">
        <v>22</v>
      </c>
      <c r="C27" s="79" t="s">
        <v>339</v>
      </c>
      <c r="D27" s="80" t="str">
        <f t="shared" si="0"/>
        <v>v</v>
      </c>
      <c r="E27" s="78" t="s">
        <v>320</v>
      </c>
      <c r="F27" s="86"/>
      <c r="G27" s="78" t="s">
        <v>321</v>
      </c>
      <c r="H27" s="86"/>
      <c r="I27" s="82" t="s">
        <v>322</v>
      </c>
      <c r="J27" s="86"/>
      <c r="K27" s="83" t="s">
        <v>184</v>
      </c>
      <c r="L27" s="79">
        <v>5</v>
      </c>
      <c r="N27" s="85"/>
    </row>
    <row r="28" spans="2:14">
      <c r="B28" s="78">
        <v>23</v>
      </c>
      <c r="C28" s="79" t="s">
        <v>340</v>
      </c>
      <c r="D28" s="80" t="str">
        <f t="shared" si="0"/>
        <v>w</v>
      </c>
      <c r="E28" s="78" t="s">
        <v>320</v>
      </c>
      <c r="F28" s="86"/>
      <c r="G28" s="78" t="s">
        <v>321</v>
      </c>
      <c r="H28" s="86"/>
      <c r="I28" s="82" t="s">
        <v>322</v>
      </c>
      <c r="J28" s="86"/>
      <c r="K28" s="83" t="s">
        <v>184</v>
      </c>
      <c r="L28" s="79">
        <v>6</v>
      </c>
      <c r="N28" s="85"/>
    </row>
    <row r="29" spans="2:14">
      <c r="B29" s="78">
        <v>24</v>
      </c>
      <c r="C29" s="79" t="s">
        <v>341</v>
      </c>
      <c r="D29" s="80" t="str">
        <f t="shared" si="0"/>
        <v>x</v>
      </c>
      <c r="E29" s="78" t="s">
        <v>320</v>
      </c>
      <c r="F29" s="86"/>
      <c r="G29" s="78" t="s">
        <v>321</v>
      </c>
      <c r="H29" s="86"/>
      <c r="I29" s="82" t="s">
        <v>322</v>
      </c>
      <c r="J29" s="86"/>
      <c r="K29" s="83" t="s">
        <v>184</v>
      </c>
      <c r="L29" s="79">
        <v>7</v>
      </c>
      <c r="N29" s="85"/>
    </row>
    <row r="30" spans="2:14">
      <c r="B30" s="78">
        <v>25</v>
      </c>
      <c r="C30" s="79" t="s">
        <v>342</v>
      </c>
      <c r="D30" s="80" t="str">
        <f t="shared" si="0"/>
        <v>y</v>
      </c>
      <c r="E30" s="78" t="s">
        <v>320</v>
      </c>
      <c r="F30" s="86"/>
      <c r="G30" s="78" t="s">
        <v>321</v>
      </c>
      <c r="H30" s="86"/>
      <c r="I30" s="82" t="s">
        <v>322</v>
      </c>
      <c r="J30" s="86"/>
      <c r="K30" s="83" t="s">
        <v>184</v>
      </c>
      <c r="L30" s="79">
        <v>8</v>
      </c>
      <c r="N30" s="85"/>
    </row>
    <row r="31" spans="2:14">
      <c r="B31" s="78">
        <v>26</v>
      </c>
      <c r="C31" s="79" t="s">
        <v>343</v>
      </c>
      <c r="D31" s="80" t="str">
        <f t="shared" si="0"/>
        <v>z</v>
      </c>
      <c r="E31" s="78" t="s">
        <v>320</v>
      </c>
      <c r="F31" s="86"/>
      <c r="G31" s="78" t="s">
        <v>321</v>
      </c>
      <c r="H31" s="86"/>
      <c r="I31" s="82" t="s">
        <v>322</v>
      </c>
      <c r="J31" s="86"/>
      <c r="K31" s="83" t="s">
        <v>184</v>
      </c>
      <c r="L31" s="79">
        <v>1</v>
      </c>
      <c r="N31" s="85"/>
    </row>
    <row r="32" spans="2:14">
      <c r="B32" s="78">
        <v>27</v>
      </c>
      <c r="C32" s="79" t="s">
        <v>341</v>
      </c>
      <c r="D32" s="80" t="str">
        <f t="shared" si="0"/>
        <v>x</v>
      </c>
      <c r="E32" s="78" t="s">
        <v>320</v>
      </c>
      <c r="F32" s="86"/>
      <c r="G32" s="78" t="s">
        <v>321</v>
      </c>
      <c r="H32" s="86"/>
      <c r="I32" s="82" t="s">
        <v>322</v>
      </c>
      <c r="J32" s="86"/>
      <c r="K32" s="83" t="s">
        <v>184</v>
      </c>
      <c r="L32" s="79">
        <v>2</v>
      </c>
      <c r="N32" s="85"/>
    </row>
    <row r="33" spans="2:14">
      <c r="B33" s="78">
        <v>28</v>
      </c>
      <c r="C33" s="79" t="s">
        <v>344</v>
      </c>
      <c r="D33" s="80" t="str">
        <f t="shared" si="0"/>
        <v>aa</v>
      </c>
      <c r="E33" s="78" t="s">
        <v>320</v>
      </c>
      <c r="F33" s="86"/>
      <c r="G33" s="78" t="s">
        <v>321</v>
      </c>
      <c r="H33" s="86"/>
      <c r="I33" s="82" t="s">
        <v>322</v>
      </c>
      <c r="J33" s="86"/>
      <c r="K33" s="83" t="s">
        <v>184</v>
      </c>
      <c r="L33" s="79">
        <v>3</v>
      </c>
      <c r="N33" s="85"/>
    </row>
    <row r="34" spans="2:14">
      <c r="B34" s="78">
        <v>29</v>
      </c>
      <c r="C34" s="79" t="s">
        <v>345</v>
      </c>
      <c r="D34" s="80" t="str">
        <f t="shared" si="0"/>
        <v>ab</v>
      </c>
      <c r="E34" s="78" t="s">
        <v>320</v>
      </c>
      <c r="F34" s="86"/>
      <c r="G34" s="78" t="s">
        <v>321</v>
      </c>
      <c r="H34" s="86"/>
      <c r="I34" s="82" t="s">
        <v>322</v>
      </c>
      <c r="J34" s="86"/>
      <c r="K34" s="83" t="s">
        <v>184</v>
      </c>
      <c r="L34" s="79">
        <v>4</v>
      </c>
      <c r="N34" s="85"/>
    </row>
    <row r="35" spans="2:14">
      <c r="B35" s="78">
        <v>30</v>
      </c>
      <c r="C35" s="79" t="s">
        <v>346</v>
      </c>
      <c r="D35" s="80" t="str">
        <f t="shared" si="0"/>
        <v>ac</v>
      </c>
      <c r="E35" s="78" t="s">
        <v>320</v>
      </c>
      <c r="F35" s="86"/>
      <c r="G35" s="78" t="s">
        <v>321</v>
      </c>
      <c r="H35" s="86"/>
      <c r="I35" s="82" t="s">
        <v>322</v>
      </c>
      <c r="J35" s="86"/>
      <c r="K35" s="83" t="s">
        <v>184</v>
      </c>
      <c r="L35" s="79">
        <v>5</v>
      </c>
      <c r="N35" s="85"/>
    </row>
    <row r="36" spans="2:14">
      <c r="B36" s="78">
        <v>31</v>
      </c>
      <c r="C36" s="79" t="s">
        <v>347</v>
      </c>
      <c r="D36" s="80" t="str">
        <f t="shared" si="0"/>
        <v>ad</v>
      </c>
      <c r="E36" s="78" t="s">
        <v>320</v>
      </c>
      <c r="F36" s="86"/>
      <c r="G36" s="78" t="s">
        <v>321</v>
      </c>
      <c r="H36" s="86"/>
      <c r="I36" s="82" t="s">
        <v>322</v>
      </c>
      <c r="J36" s="86"/>
      <c r="K36" s="83" t="s">
        <v>184</v>
      </c>
      <c r="L36" s="79">
        <v>6</v>
      </c>
      <c r="N36" s="85"/>
    </row>
    <row r="37" spans="2:14">
      <c r="B37" s="78">
        <v>32</v>
      </c>
      <c r="C37" s="79" t="s">
        <v>348</v>
      </c>
      <c r="D37" s="80" t="str">
        <f t="shared" si="0"/>
        <v>ae</v>
      </c>
      <c r="E37" s="78" t="s">
        <v>320</v>
      </c>
      <c r="F37" s="86"/>
      <c r="G37" s="78" t="s">
        <v>321</v>
      </c>
      <c r="H37" s="86"/>
      <c r="I37" s="82" t="s">
        <v>322</v>
      </c>
      <c r="J37" s="86"/>
      <c r="K37" s="83" t="s">
        <v>184</v>
      </c>
      <c r="L37" s="79">
        <v>7</v>
      </c>
      <c r="N37" s="85"/>
    </row>
    <row r="38" spans="2:14">
      <c r="B38" s="78">
        <v>33</v>
      </c>
      <c r="C38" s="79" t="s">
        <v>349</v>
      </c>
      <c r="D38" s="80" t="str">
        <f t="shared" si="0"/>
        <v>af</v>
      </c>
      <c r="E38" s="78" t="s">
        <v>320</v>
      </c>
      <c r="F38" s="86"/>
      <c r="G38" s="78" t="s">
        <v>321</v>
      </c>
      <c r="H38" s="86"/>
      <c r="I38" s="82" t="s">
        <v>322</v>
      </c>
      <c r="J38" s="86"/>
      <c r="K38" s="83" t="s">
        <v>184</v>
      </c>
      <c r="L38" s="79">
        <v>8</v>
      </c>
      <c r="N38" s="85"/>
    </row>
    <row r="39" spans="2:14">
      <c r="B39" s="78">
        <v>34</v>
      </c>
      <c r="C39" s="87" t="s">
        <v>350</v>
      </c>
      <c r="D39" s="80"/>
      <c r="E39" s="78" t="s">
        <v>320</v>
      </c>
      <c r="F39" s="81">
        <v>0.29166666666666669</v>
      </c>
      <c r="G39" s="78" t="s">
        <v>321</v>
      </c>
      <c r="H39" s="81">
        <v>0.39583333333333331</v>
      </c>
      <c r="I39" s="82" t="s">
        <v>322</v>
      </c>
      <c r="J39" s="81">
        <v>0</v>
      </c>
      <c r="K39" s="83" t="s">
        <v>184</v>
      </c>
      <c r="L39" s="84">
        <f t="shared" ref="L39:L40" si="2">IF(OR(F39="",H39=""),"",(H39+IF(F39&gt;H39,1,0)-F39-J39)*24)</f>
        <v>2.4999999999999991</v>
      </c>
      <c r="N39" s="85"/>
    </row>
    <row r="40" spans="2:14">
      <c r="B40" s="78"/>
      <c r="C40" s="88" t="s">
        <v>290</v>
      </c>
      <c r="D40" s="80"/>
      <c r="E40" s="78" t="s">
        <v>320</v>
      </c>
      <c r="F40" s="81">
        <v>0.6875</v>
      </c>
      <c r="G40" s="78" t="s">
        <v>321</v>
      </c>
      <c r="H40" s="81">
        <v>0.83333333333333337</v>
      </c>
      <c r="I40" s="82" t="s">
        <v>322</v>
      </c>
      <c r="J40" s="81">
        <v>0</v>
      </c>
      <c r="K40" s="83" t="s">
        <v>184</v>
      </c>
      <c r="L40" s="84">
        <f t="shared" si="2"/>
        <v>3.5000000000000009</v>
      </c>
      <c r="N40" s="85"/>
    </row>
    <row r="41" spans="2:14">
      <c r="B41" s="78"/>
      <c r="C41" s="89" t="s">
        <v>290</v>
      </c>
      <c r="D41" s="80" t="str">
        <f>C39</f>
        <v>ag</v>
      </c>
      <c r="E41" s="78" t="s">
        <v>320</v>
      </c>
      <c r="F41" s="81" t="s">
        <v>290</v>
      </c>
      <c r="G41" s="78" t="s">
        <v>321</v>
      </c>
      <c r="H41" s="81" t="s">
        <v>290</v>
      </c>
      <c r="I41" s="82" t="s">
        <v>322</v>
      </c>
      <c r="J41" s="81" t="s">
        <v>290</v>
      </c>
      <c r="K41" s="83" t="s">
        <v>184</v>
      </c>
      <c r="L41" s="84">
        <f>IF(OR(L39="",L40=""),"",L39+L40)</f>
        <v>6</v>
      </c>
      <c r="N41" s="85" t="s">
        <v>351</v>
      </c>
    </row>
    <row r="42" spans="2:14">
      <c r="B42" s="78"/>
      <c r="C42" s="87" t="s">
        <v>352</v>
      </c>
      <c r="D42" s="80"/>
      <c r="E42" s="78" t="s">
        <v>320</v>
      </c>
      <c r="F42" s="81"/>
      <c r="G42" s="78" t="s">
        <v>321</v>
      </c>
      <c r="H42" s="81"/>
      <c r="I42" s="82" t="s">
        <v>322</v>
      </c>
      <c r="J42" s="81">
        <v>0</v>
      </c>
      <c r="K42" s="83" t="s">
        <v>184</v>
      </c>
      <c r="L42" s="84" t="str">
        <f t="shared" ref="L42:L43" si="3">IF(OR(F42="",H42=""),"",(H42+IF(F42&gt;H42,1,0)-F42-J42)*24)</f>
        <v/>
      </c>
      <c r="N42" s="85"/>
    </row>
    <row r="43" spans="2:14">
      <c r="B43" s="78">
        <v>35</v>
      </c>
      <c r="C43" s="88" t="s">
        <v>290</v>
      </c>
      <c r="D43" s="80"/>
      <c r="E43" s="78" t="s">
        <v>320</v>
      </c>
      <c r="F43" s="81"/>
      <c r="G43" s="78" t="s">
        <v>321</v>
      </c>
      <c r="H43" s="81"/>
      <c r="I43" s="82" t="s">
        <v>322</v>
      </c>
      <c r="J43" s="81">
        <v>0</v>
      </c>
      <c r="K43" s="83" t="s">
        <v>184</v>
      </c>
      <c r="L43" s="84" t="str">
        <f t="shared" si="3"/>
        <v/>
      </c>
      <c r="N43" s="85"/>
    </row>
    <row r="44" spans="2:14">
      <c r="B44" s="78"/>
      <c r="C44" s="89" t="s">
        <v>290</v>
      </c>
      <c r="D44" s="80" t="str">
        <f>C42</f>
        <v>ah</v>
      </c>
      <c r="E44" s="78" t="s">
        <v>320</v>
      </c>
      <c r="F44" s="81" t="s">
        <v>290</v>
      </c>
      <c r="G44" s="78" t="s">
        <v>321</v>
      </c>
      <c r="H44" s="81" t="s">
        <v>290</v>
      </c>
      <c r="I44" s="82" t="s">
        <v>322</v>
      </c>
      <c r="J44" s="81" t="s">
        <v>290</v>
      </c>
      <c r="K44" s="83" t="s">
        <v>184</v>
      </c>
      <c r="L44" s="84" t="str">
        <f>IF(OR(L42="",L43=""),"",L42+L43)</f>
        <v/>
      </c>
      <c r="N44" s="85" t="s">
        <v>353</v>
      </c>
    </row>
    <row r="45" spans="2:14">
      <c r="B45" s="78"/>
      <c r="C45" s="87" t="s">
        <v>354</v>
      </c>
      <c r="D45" s="80"/>
      <c r="E45" s="78" t="s">
        <v>320</v>
      </c>
      <c r="F45" s="81"/>
      <c r="G45" s="78" t="s">
        <v>321</v>
      </c>
      <c r="H45" s="81"/>
      <c r="I45" s="82" t="s">
        <v>322</v>
      </c>
      <c r="J45" s="81">
        <v>0</v>
      </c>
      <c r="K45" s="83" t="s">
        <v>184</v>
      </c>
      <c r="L45" s="84" t="str">
        <f t="shared" ref="L45:L46" si="4">IF(OR(F45="",H45=""),"",(H45+IF(F45&gt;H45,1,0)-F45-J45)*24)</f>
        <v/>
      </c>
      <c r="N45" s="85"/>
    </row>
    <row r="46" spans="2:14">
      <c r="B46" s="78">
        <v>36</v>
      </c>
      <c r="C46" s="88" t="s">
        <v>290</v>
      </c>
      <c r="D46" s="80"/>
      <c r="E46" s="78" t="s">
        <v>320</v>
      </c>
      <c r="F46" s="81"/>
      <c r="G46" s="78" t="s">
        <v>321</v>
      </c>
      <c r="H46" s="81"/>
      <c r="I46" s="82" t="s">
        <v>322</v>
      </c>
      <c r="J46" s="81">
        <v>0</v>
      </c>
      <c r="K46" s="83" t="s">
        <v>184</v>
      </c>
      <c r="L46" s="84" t="str">
        <f t="shared" si="4"/>
        <v/>
      </c>
      <c r="N46" s="85"/>
    </row>
    <row r="47" spans="2:14">
      <c r="B47" s="78"/>
      <c r="C47" s="89" t="s">
        <v>290</v>
      </c>
      <c r="D47" s="80" t="str">
        <f>C45</f>
        <v>ai</v>
      </c>
      <c r="E47" s="78" t="s">
        <v>320</v>
      </c>
      <c r="F47" s="81" t="s">
        <v>290</v>
      </c>
      <c r="G47" s="78" t="s">
        <v>321</v>
      </c>
      <c r="H47" s="81" t="s">
        <v>290</v>
      </c>
      <c r="I47" s="82" t="s">
        <v>322</v>
      </c>
      <c r="J47" s="81" t="s">
        <v>290</v>
      </c>
      <c r="K47" s="83" t="s">
        <v>184</v>
      </c>
      <c r="L47" s="84" t="str">
        <f>IF(OR(L45="",L46=""),"",L45+L46)</f>
        <v/>
      </c>
      <c r="N47" s="85" t="s">
        <v>353</v>
      </c>
    </row>
    <row r="49" spans="3:4">
      <c r="C49" s="75" t="s">
        <v>355</v>
      </c>
      <c r="D49" s="75"/>
    </row>
    <row r="50" spans="3:4">
      <c r="C50" s="75" t="s">
        <v>356</v>
      </c>
      <c r="D50" s="75"/>
    </row>
    <row r="51" spans="3:4">
      <c r="C51" s="75" t="s">
        <v>357</v>
      </c>
      <c r="D51" s="75"/>
    </row>
    <row r="52" spans="3:4">
      <c r="C52" s="75" t="s">
        <v>358</v>
      </c>
      <c r="D52" s="75"/>
    </row>
  </sheetData>
  <sheetProtection insertRows="0" deleteRows="0"/>
  <mergeCells count="2">
    <mergeCell ref="F4:L4"/>
    <mergeCell ref="N4:N5"/>
  </mergeCells>
  <phoneticPr fontId="7"/>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BO290"/>
  <sheetViews>
    <sheetView showGridLines="0" view="pageBreakPreview" zoomScale="55" zoomScaleNormal="60" zoomScaleSheetLayoutView="55" workbookViewId="0">
      <selection activeCell="AZ22" sqref="AZ22"/>
    </sheetView>
  </sheetViews>
  <sheetFormatPr defaultRowHeight="14.4"/>
  <cols>
    <col min="1" max="1" width="5.5546875" style="259" customWidth="1"/>
    <col min="2" max="2" width="6.33203125" style="259" customWidth="1"/>
    <col min="3" max="4" width="9" style="259" customWidth="1"/>
    <col min="5" max="8" width="3.5546875" style="259" hidden="1" customWidth="1"/>
    <col min="9" max="10" width="3.5546875" style="259" customWidth="1"/>
    <col min="11" max="62" width="6.33203125" style="259" customWidth="1"/>
  </cols>
  <sheetData>
    <row r="1" spans="2:67" s="232" customFormat="1" ht="20.25" customHeight="1">
      <c r="C1" s="233" t="s">
        <v>596</v>
      </c>
      <c r="D1" s="233"/>
      <c r="E1" s="233"/>
      <c r="F1" s="233"/>
      <c r="G1" s="233"/>
      <c r="H1" s="233"/>
      <c r="I1" s="233"/>
      <c r="J1" s="233"/>
      <c r="M1" s="234" t="s">
        <v>181</v>
      </c>
      <c r="P1" s="233"/>
      <c r="Q1" s="233"/>
      <c r="R1" s="233"/>
      <c r="S1" s="233"/>
      <c r="T1" s="233"/>
      <c r="U1" s="233"/>
      <c r="V1" s="233"/>
      <c r="W1" s="233"/>
      <c r="AS1" s="235" t="s">
        <v>182</v>
      </c>
      <c r="AT1" s="1070" t="s">
        <v>627</v>
      </c>
      <c r="AU1" s="1071"/>
      <c r="AV1" s="1071"/>
      <c r="AW1" s="1071"/>
      <c r="AX1" s="1071"/>
      <c r="AY1" s="1071"/>
      <c r="AZ1" s="1071"/>
      <c r="BA1" s="1071"/>
      <c r="BB1" s="1071"/>
      <c r="BC1" s="1071"/>
      <c r="BD1" s="1071"/>
      <c r="BE1" s="1071"/>
      <c r="BF1" s="1071"/>
      <c r="BG1" s="1071"/>
      <c r="BH1" s="1071"/>
      <c r="BI1" s="1071"/>
      <c r="BJ1" s="235" t="s">
        <v>184</v>
      </c>
    </row>
    <row r="2" spans="2:67" s="236" customFormat="1" ht="20.25" customHeight="1">
      <c r="J2" s="234"/>
      <c r="M2" s="234"/>
      <c r="N2" s="234"/>
      <c r="P2" s="235"/>
      <c r="Q2" s="235"/>
      <c r="R2" s="235"/>
      <c r="S2" s="235"/>
      <c r="T2" s="235"/>
      <c r="U2" s="235"/>
      <c r="V2" s="235"/>
      <c r="W2" s="235"/>
      <c r="AB2" s="235" t="s">
        <v>185</v>
      </c>
      <c r="AC2" s="1072"/>
      <c r="AD2" s="1072"/>
      <c r="AE2" s="235" t="s">
        <v>186</v>
      </c>
      <c r="AF2" s="1073" t="str">
        <f>IF(AC2=0,"",YEAR(DATE(2018+AC2,1,1)))</f>
        <v/>
      </c>
      <c r="AG2" s="1073"/>
      <c r="AH2" s="236" t="s">
        <v>187</v>
      </c>
      <c r="AI2" s="236" t="s">
        <v>188</v>
      </c>
      <c r="AJ2" s="1072"/>
      <c r="AK2" s="1072"/>
      <c r="AL2" s="236" t="s">
        <v>189</v>
      </c>
      <c r="AS2" s="235" t="s">
        <v>190</v>
      </c>
      <c r="AT2" s="1072" t="s">
        <v>191</v>
      </c>
      <c r="AU2" s="1072"/>
      <c r="AV2" s="1072"/>
      <c r="AW2" s="1072"/>
      <c r="AX2" s="1072"/>
      <c r="AY2" s="1072"/>
      <c r="AZ2" s="1072"/>
      <c r="BA2" s="1072"/>
      <c r="BB2" s="1072"/>
      <c r="BC2" s="1072"/>
      <c r="BD2" s="1072"/>
      <c r="BE2" s="1072"/>
      <c r="BF2" s="1072"/>
      <c r="BG2" s="1072"/>
      <c r="BH2" s="1072"/>
      <c r="BI2" s="1072"/>
      <c r="BJ2" s="235" t="s">
        <v>184</v>
      </c>
      <c r="BK2" s="235"/>
      <c r="BL2" s="235"/>
      <c r="BM2" s="235"/>
    </row>
    <row r="3" spans="2:67" s="236" customFormat="1" ht="20.25" customHeight="1">
      <c r="J3" s="234"/>
      <c r="M3" s="234"/>
      <c r="O3" s="235"/>
      <c r="P3" s="235"/>
      <c r="Q3" s="235"/>
      <c r="R3" s="235"/>
      <c r="S3" s="235"/>
      <c r="T3" s="235"/>
      <c r="U3" s="235"/>
      <c r="AC3" s="237"/>
      <c r="AD3" s="237"/>
      <c r="AE3" s="237"/>
      <c r="AF3" s="238"/>
      <c r="AG3" s="237"/>
      <c r="BD3" s="239" t="s">
        <v>192</v>
      </c>
      <c r="BE3" s="1074" t="s">
        <v>193</v>
      </c>
      <c r="BF3" s="1075"/>
      <c r="BG3" s="1075"/>
      <c r="BH3" s="1076"/>
      <c r="BI3" s="235"/>
    </row>
    <row r="4" spans="2:67" s="236" customFormat="1" ht="20.25" customHeight="1">
      <c r="B4" s="240"/>
      <c r="C4" s="240"/>
      <c r="D4" s="240"/>
      <c r="E4" s="240"/>
      <c r="F4" s="240"/>
      <c r="G4" s="240"/>
      <c r="H4" s="240"/>
      <c r="I4" s="240"/>
      <c r="J4" s="241"/>
      <c r="K4" s="240"/>
      <c r="L4" s="240"/>
      <c r="M4" s="241"/>
      <c r="N4" s="240"/>
      <c r="O4" s="242"/>
      <c r="P4" s="242"/>
      <c r="Q4" s="242"/>
      <c r="R4" s="242"/>
      <c r="S4" s="242"/>
      <c r="T4" s="242"/>
      <c r="U4" s="242"/>
      <c r="V4" s="240"/>
      <c r="W4" s="240"/>
      <c r="X4" s="240"/>
      <c r="Y4" s="240"/>
      <c r="Z4" s="240"/>
      <c r="AA4" s="240"/>
      <c r="AB4" s="240"/>
      <c r="AC4" s="243"/>
      <c r="AD4" s="243"/>
      <c r="AE4" s="243"/>
      <c r="AF4" s="244"/>
      <c r="AG4" s="243"/>
      <c r="AH4" s="240"/>
      <c r="AI4" s="240"/>
      <c r="AJ4" s="240"/>
      <c r="AK4" s="240"/>
      <c r="AL4" s="240"/>
      <c r="AM4" s="240"/>
      <c r="AN4" s="240"/>
      <c r="AO4" s="240"/>
      <c r="AP4" s="240"/>
      <c r="AQ4" s="240"/>
      <c r="AR4" s="240"/>
      <c r="BD4" s="239" t="s">
        <v>194</v>
      </c>
      <c r="BE4" s="1074" t="s">
        <v>195</v>
      </c>
      <c r="BF4" s="1075"/>
      <c r="BG4" s="1075"/>
      <c r="BH4" s="1076"/>
      <c r="BI4" s="235"/>
    </row>
    <row r="5" spans="2:67" s="236" customFormat="1" ht="9" customHeight="1">
      <c r="B5" s="240"/>
      <c r="C5" s="240"/>
      <c r="D5" s="240"/>
      <c r="E5" s="240"/>
      <c r="F5" s="240"/>
      <c r="G5" s="240"/>
      <c r="H5" s="240"/>
      <c r="I5" s="240"/>
      <c r="J5" s="241"/>
      <c r="K5" s="240"/>
      <c r="L5" s="240"/>
      <c r="M5" s="241"/>
      <c r="N5" s="240"/>
      <c r="O5" s="242"/>
      <c r="P5" s="242"/>
      <c r="Q5" s="242"/>
      <c r="R5" s="242"/>
      <c r="S5" s="242"/>
      <c r="T5" s="242"/>
      <c r="U5" s="242"/>
      <c r="V5" s="240"/>
      <c r="W5" s="240"/>
      <c r="X5" s="240"/>
      <c r="Y5" s="240"/>
      <c r="Z5" s="240"/>
      <c r="AA5" s="240"/>
      <c r="AB5" s="240"/>
      <c r="AC5" s="245"/>
      <c r="AD5" s="245"/>
      <c r="AE5" s="240"/>
      <c r="AF5" s="240"/>
      <c r="AG5" s="240"/>
      <c r="AH5" s="240"/>
      <c r="AI5" s="240"/>
      <c r="AJ5" s="246"/>
      <c r="AK5" s="246"/>
      <c r="AL5" s="246"/>
      <c r="AM5" s="246"/>
      <c r="AN5" s="246"/>
      <c r="AO5" s="246"/>
      <c r="AP5" s="246"/>
      <c r="AQ5" s="246"/>
      <c r="AR5" s="246"/>
      <c r="AS5" s="232"/>
      <c r="AT5" s="232"/>
      <c r="AU5" s="232"/>
      <c r="AV5" s="232"/>
      <c r="AW5" s="232"/>
      <c r="AX5" s="232"/>
      <c r="AY5" s="232"/>
      <c r="AZ5" s="232"/>
      <c r="BA5" s="232"/>
      <c r="BB5" s="232"/>
      <c r="BC5" s="232"/>
      <c r="BD5" s="232"/>
      <c r="BE5" s="232"/>
      <c r="BF5" s="232"/>
      <c r="BG5" s="232"/>
      <c r="BH5" s="247"/>
      <c r="BI5" s="247"/>
    </row>
    <row r="6" spans="2:67" s="236" customFormat="1" ht="21" customHeight="1">
      <c r="B6" s="248"/>
      <c r="C6" s="246"/>
      <c r="D6" s="246"/>
      <c r="E6" s="246"/>
      <c r="F6" s="246"/>
      <c r="G6" s="246"/>
      <c r="H6" s="246"/>
      <c r="I6" s="246"/>
      <c r="J6" s="246"/>
      <c r="K6" s="249"/>
      <c r="L6" s="249"/>
      <c r="M6" s="249"/>
      <c r="N6" s="250"/>
      <c r="O6" s="249"/>
      <c r="P6" s="249"/>
      <c r="Q6" s="249"/>
      <c r="R6" s="240"/>
      <c r="S6" s="240"/>
      <c r="T6" s="240"/>
      <c r="U6" s="240"/>
      <c r="V6" s="240"/>
      <c r="W6" s="240"/>
      <c r="X6" s="240"/>
      <c r="Y6" s="240"/>
      <c r="Z6" s="240"/>
      <c r="AA6" s="240"/>
      <c r="AB6" s="240"/>
      <c r="AC6" s="240"/>
      <c r="AD6" s="240"/>
      <c r="AE6" s="240"/>
      <c r="AF6" s="240"/>
      <c r="AG6" s="240"/>
      <c r="AH6" s="240"/>
      <c r="AI6" s="240"/>
      <c r="AJ6" s="246"/>
      <c r="AK6" s="246"/>
      <c r="AL6" s="246"/>
      <c r="AM6" s="246"/>
      <c r="AN6" s="246"/>
      <c r="AO6" s="246" t="s">
        <v>196</v>
      </c>
      <c r="AP6" s="246"/>
      <c r="AQ6" s="246"/>
      <c r="AR6" s="246"/>
      <c r="AS6" s="232"/>
      <c r="AT6" s="232"/>
      <c r="AU6" s="232"/>
      <c r="AW6" s="251"/>
      <c r="AX6" s="251"/>
      <c r="AY6" s="252"/>
      <c r="AZ6" s="232"/>
      <c r="BA6" s="1030">
        <v>40</v>
      </c>
      <c r="BB6" s="1031"/>
      <c r="BC6" s="252" t="s">
        <v>197</v>
      </c>
      <c r="BD6" s="232"/>
      <c r="BE6" s="1030">
        <v>160</v>
      </c>
      <c r="BF6" s="1031"/>
      <c r="BG6" s="252" t="s">
        <v>198</v>
      </c>
      <c r="BH6" s="232"/>
      <c r="BI6" s="247"/>
    </row>
    <row r="7" spans="2:67" s="236" customFormat="1" ht="5.25" customHeight="1">
      <c r="B7" s="248"/>
      <c r="C7" s="253"/>
      <c r="D7" s="253"/>
      <c r="E7" s="253"/>
      <c r="F7" s="253"/>
      <c r="G7" s="253"/>
      <c r="H7" s="253"/>
      <c r="I7" s="253"/>
      <c r="J7" s="249"/>
      <c r="K7" s="249"/>
      <c r="L7" s="249"/>
      <c r="M7" s="250"/>
      <c r="N7" s="249"/>
      <c r="O7" s="249"/>
      <c r="P7" s="249"/>
      <c r="Q7" s="249"/>
      <c r="R7" s="240"/>
      <c r="S7" s="240"/>
      <c r="T7" s="240"/>
      <c r="U7" s="240"/>
      <c r="V7" s="240"/>
      <c r="W7" s="240"/>
      <c r="X7" s="240"/>
      <c r="Y7" s="240"/>
      <c r="Z7" s="240"/>
      <c r="AA7" s="240"/>
      <c r="AB7" s="240"/>
      <c r="AC7" s="240"/>
      <c r="AD7" s="240"/>
      <c r="AE7" s="240"/>
      <c r="AF7" s="240"/>
      <c r="AG7" s="240"/>
      <c r="AH7" s="240"/>
      <c r="AI7" s="240"/>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54"/>
      <c r="BI7" s="254"/>
      <c r="BJ7" s="240"/>
    </row>
    <row r="8" spans="2:67" s="236" customFormat="1" ht="21" customHeight="1">
      <c r="B8" s="255"/>
      <c r="C8" s="250"/>
      <c r="D8" s="250"/>
      <c r="E8" s="250"/>
      <c r="F8" s="250"/>
      <c r="G8" s="250"/>
      <c r="H8" s="250"/>
      <c r="I8" s="250"/>
      <c r="J8" s="249"/>
      <c r="K8" s="249"/>
      <c r="L8" s="249"/>
      <c r="M8" s="250"/>
      <c r="N8" s="249"/>
      <c r="O8" s="249"/>
      <c r="P8" s="249"/>
      <c r="Q8" s="249"/>
      <c r="R8" s="240"/>
      <c r="S8" s="240"/>
      <c r="T8" s="240"/>
      <c r="U8" s="240"/>
      <c r="V8" s="240"/>
      <c r="W8" s="240"/>
      <c r="X8" s="240"/>
      <c r="Y8" s="240"/>
      <c r="Z8" s="240"/>
      <c r="AA8" s="240"/>
      <c r="AB8" s="240"/>
      <c r="AC8" s="240"/>
      <c r="AD8" s="240"/>
      <c r="AE8" s="240"/>
      <c r="AF8" s="240"/>
      <c r="AG8" s="240"/>
      <c r="AH8" s="240"/>
      <c r="AI8" s="240"/>
      <c r="AJ8" s="256"/>
      <c r="AK8" s="256"/>
      <c r="AL8" s="256"/>
      <c r="AM8" s="246"/>
      <c r="AN8" s="254"/>
      <c r="AO8" s="257"/>
      <c r="AP8" s="257"/>
      <c r="AQ8" s="248"/>
      <c r="AR8" s="251"/>
      <c r="AS8" s="251"/>
      <c r="AT8" s="251"/>
      <c r="AU8" s="258"/>
      <c r="AV8" s="258"/>
      <c r="AW8" s="246"/>
      <c r="AX8" s="251"/>
      <c r="AY8" s="251"/>
      <c r="AZ8" s="250"/>
      <c r="BA8" s="246"/>
      <c r="BB8" s="246" t="s">
        <v>199</v>
      </c>
      <c r="BC8" s="246"/>
      <c r="BD8" s="246"/>
      <c r="BE8" s="1028" t="e">
        <f>DAY(EOMONTH(DATE(AF2,AJ2,1),0))</f>
        <v>#VALUE!</v>
      </c>
      <c r="BF8" s="1029"/>
      <c r="BG8" s="246" t="s">
        <v>200</v>
      </c>
      <c r="BH8" s="246"/>
      <c r="BI8" s="246"/>
      <c r="BJ8" s="240"/>
      <c r="BM8" s="235"/>
      <c r="BN8" s="235"/>
      <c r="BO8" s="235"/>
    </row>
    <row r="9" spans="2:67" s="236" customFormat="1" ht="5.25" customHeight="1">
      <c r="B9" s="255"/>
      <c r="C9" s="250"/>
      <c r="D9" s="250"/>
      <c r="E9" s="250"/>
      <c r="F9" s="250"/>
      <c r="G9" s="250"/>
      <c r="H9" s="250"/>
      <c r="I9" s="250"/>
      <c r="J9" s="249"/>
      <c r="K9" s="249"/>
      <c r="L9" s="249"/>
      <c r="M9" s="250"/>
      <c r="N9" s="249"/>
      <c r="O9" s="249"/>
      <c r="P9" s="249"/>
      <c r="Q9" s="249"/>
      <c r="R9" s="240"/>
      <c r="S9" s="240"/>
      <c r="T9" s="240"/>
      <c r="U9" s="240"/>
      <c r="V9" s="240"/>
      <c r="W9" s="240"/>
      <c r="X9" s="240"/>
      <c r="Y9" s="240"/>
      <c r="Z9" s="240"/>
      <c r="AA9" s="240"/>
      <c r="AB9" s="240"/>
      <c r="AC9" s="240"/>
      <c r="AD9" s="240"/>
      <c r="AE9" s="240"/>
      <c r="AF9" s="240"/>
      <c r="AG9" s="240"/>
      <c r="AH9" s="240"/>
      <c r="AI9" s="240"/>
      <c r="AJ9" s="256"/>
      <c r="AK9" s="256"/>
      <c r="AL9" s="256"/>
      <c r="AM9" s="246"/>
      <c r="AN9" s="254"/>
      <c r="AO9" s="257"/>
      <c r="AP9" s="257"/>
      <c r="AQ9" s="248"/>
      <c r="AR9" s="251"/>
      <c r="AS9" s="251"/>
      <c r="AT9" s="251"/>
      <c r="AU9" s="258"/>
      <c r="AV9" s="258"/>
      <c r="AW9" s="246"/>
      <c r="AX9" s="251"/>
      <c r="AY9" s="251"/>
      <c r="AZ9" s="250"/>
      <c r="BA9" s="246"/>
      <c r="BB9" s="246"/>
      <c r="BC9" s="246"/>
      <c r="BD9" s="246"/>
      <c r="BE9" s="250"/>
      <c r="BF9" s="250"/>
      <c r="BG9" s="246"/>
      <c r="BH9" s="246"/>
      <c r="BI9" s="246"/>
      <c r="BJ9" s="240"/>
      <c r="BM9" s="235"/>
      <c r="BN9" s="235"/>
      <c r="BO9" s="235"/>
    </row>
    <row r="10" spans="2:67" s="236" customFormat="1" ht="21" customHeight="1">
      <c r="B10" s="255"/>
      <c r="C10" s="250"/>
      <c r="D10" s="250"/>
      <c r="E10" s="250"/>
      <c r="F10" s="250"/>
      <c r="G10" s="250"/>
      <c r="H10" s="250"/>
      <c r="I10" s="250"/>
      <c r="J10" s="249"/>
      <c r="K10" s="249"/>
      <c r="L10" s="249"/>
      <c r="M10" s="250"/>
      <c r="N10" s="249"/>
      <c r="O10" s="249"/>
      <c r="P10" s="249"/>
      <c r="Q10" s="249"/>
      <c r="R10" s="240"/>
      <c r="S10" s="240"/>
      <c r="T10" s="240"/>
      <c r="U10" s="240"/>
      <c r="V10" s="240"/>
      <c r="W10" s="240"/>
      <c r="X10" s="240"/>
      <c r="Y10" s="240"/>
      <c r="Z10" s="240"/>
      <c r="AA10" s="240"/>
      <c r="AB10" s="240"/>
      <c r="AC10" s="240"/>
      <c r="AD10" s="240"/>
      <c r="AE10" s="240"/>
      <c r="AF10" s="240"/>
      <c r="AG10" s="240"/>
      <c r="AH10" s="240"/>
      <c r="AI10" s="240"/>
      <c r="AJ10" s="256"/>
      <c r="AK10" s="256"/>
      <c r="AL10" s="256"/>
      <c r="AM10" s="246"/>
      <c r="AN10" s="254"/>
      <c r="AO10" s="257"/>
      <c r="AP10" s="257"/>
      <c r="AQ10" s="248"/>
      <c r="AR10" s="251"/>
      <c r="AS10" s="246" t="s">
        <v>201</v>
      </c>
      <c r="AT10" s="246"/>
      <c r="AU10" s="246"/>
      <c r="AV10" s="246"/>
      <c r="AW10" s="246"/>
      <c r="AX10" s="253"/>
      <c r="AY10" s="253"/>
      <c r="AZ10" s="253"/>
      <c r="BA10" s="246"/>
      <c r="BB10" s="246"/>
      <c r="BC10" s="254" t="s">
        <v>202</v>
      </c>
      <c r="BD10" s="246"/>
      <c r="BE10" s="1030"/>
      <c r="BF10" s="1031"/>
      <c r="BG10" s="252" t="s">
        <v>203</v>
      </c>
      <c r="BH10" s="246"/>
      <c r="BI10" s="246"/>
      <c r="BJ10" s="240"/>
      <c r="BM10" s="235"/>
      <c r="BN10" s="235"/>
      <c r="BO10" s="235"/>
    </row>
    <row r="11" spans="2:67" s="259" customFormat="1" ht="5.25" customHeight="1" thickBot="1">
      <c r="B11" s="260"/>
      <c r="C11" s="261"/>
      <c r="D11" s="261"/>
      <c r="E11" s="261"/>
      <c r="F11" s="261"/>
      <c r="G11" s="261"/>
      <c r="H11" s="261"/>
      <c r="I11" s="261"/>
      <c r="J11" s="261"/>
      <c r="K11" s="260"/>
      <c r="L11" s="260"/>
      <c r="M11" s="260"/>
      <c r="N11" s="260"/>
      <c r="O11" s="260"/>
      <c r="P11" s="260"/>
      <c r="Q11" s="260"/>
      <c r="R11" s="260"/>
      <c r="S11" s="260"/>
      <c r="T11" s="260"/>
      <c r="U11" s="260"/>
      <c r="V11" s="260"/>
      <c r="W11" s="260"/>
      <c r="X11" s="260"/>
      <c r="Y11" s="260"/>
      <c r="Z11" s="260"/>
      <c r="AA11" s="260"/>
      <c r="AB11" s="260"/>
      <c r="AC11" s="261"/>
      <c r="AD11" s="260"/>
      <c r="AE11" s="260"/>
      <c r="AF11" s="260"/>
      <c r="AG11" s="260"/>
      <c r="AH11" s="260"/>
      <c r="AI11" s="260"/>
      <c r="AJ11" s="260"/>
      <c r="AK11" s="260"/>
      <c r="AL11" s="260"/>
      <c r="AM11" s="260"/>
      <c r="AN11" s="260"/>
      <c r="AO11" s="260"/>
      <c r="AP11" s="260"/>
      <c r="AQ11" s="260"/>
      <c r="AR11" s="260"/>
      <c r="AT11" s="262"/>
      <c r="BK11" s="352"/>
      <c r="BL11" s="352"/>
      <c r="BM11" s="352"/>
    </row>
    <row r="12" spans="2:67" s="259" customFormat="1" ht="21.6" customHeight="1">
      <c r="B12" s="1032" t="s">
        <v>204</v>
      </c>
      <c r="C12" s="1035" t="s">
        <v>359</v>
      </c>
      <c r="D12" s="1036"/>
      <c r="E12" s="263"/>
      <c r="F12" s="264"/>
      <c r="G12" s="263"/>
      <c r="H12" s="264"/>
      <c r="I12" s="1041" t="s">
        <v>360</v>
      </c>
      <c r="J12" s="1042"/>
      <c r="K12" s="1047" t="s">
        <v>361</v>
      </c>
      <c r="L12" s="1048"/>
      <c r="M12" s="1048"/>
      <c r="N12" s="1036"/>
      <c r="O12" s="1047" t="s">
        <v>362</v>
      </c>
      <c r="P12" s="1048"/>
      <c r="Q12" s="1048"/>
      <c r="R12" s="1048"/>
      <c r="S12" s="1036"/>
      <c r="T12" s="265"/>
      <c r="U12" s="265"/>
      <c r="V12" s="266"/>
      <c r="W12" s="1053" t="s">
        <v>363</v>
      </c>
      <c r="X12" s="1054"/>
      <c r="Y12" s="1054"/>
      <c r="Z12" s="1054"/>
      <c r="AA12" s="1054"/>
      <c r="AB12" s="1054"/>
      <c r="AC12" s="1054"/>
      <c r="AD12" s="1054"/>
      <c r="AE12" s="1054"/>
      <c r="AF12" s="1054"/>
      <c r="AG12" s="1054"/>
      <c r="AH12" s="1054"/>
      <c r="AI12" s="1054"/>
      <c r="AJ12" s="1054"/>
      <c r="AK12" s="1054"/>
      <c r="AL12" s="1054"/>
      <c r="AM12" s="1054"/>
      <c r="AN12" s="1054"/>
      <c r="AO12" s="1054"/>
      <c r="AP12" s="1054"/>
      <c r="AQ12" s="1054"/>
      <c r="AR12" s="1054"/>
      <c r="AS12" s="1054"/>
      <c r="AT12" s="1054"/>
      <c r="AU12" s="1054"/>
      <c r="AV12" s="1054"/>
      <c r="AW12" s="1054"/>
      <c r="AX12" s="1054"/>
      <c r="AY12" s="1054"/>
      <c r="AZ12" s="1054"/>
      <c r="BA12" s="1054"/>
      <c r="BB12" s="1055" t="str">
        <f>IF(BE3="４週","(10)1～4週目の勤務時間数合計","(10)1か月の勤務時間数　合計")</f>
        <v>(10)1～4週目の勤務時間数合計</v>
      </c>
      <c r="BC12" s="1056"/>
      <c r="BD12" s="1061" t="s">
        <v>364</v>
      </c>
      <c r="BE12" s="1056"/>
      <c r="BF12" s="1035" t="s">
        <v>365</v>
      </c>
      <c r="BG12" s="1048"/>
      <c r="BH12" s="1048"/>
      <c r="BI12" s="1048"/>
      <c r="BJ12" s="1064"/>
    </row>
    <row r="13" spans="2:67" s="259" customFormat="1" ht="20.25" customHeight="1">
      <c r="B13" s="1033"/>
      <c r="C13" s="1037"/>
      <c r="D13" s="1038"/>
      <c r="E13" s="267"/>
      <c r="F13" s="268"/>
      <c r="G13" s="267"/>
      <c r="H13" s="268"/>
      <c r="I13" s="1043"/>
      <c r="J13" s="1044"/>
      <c r="K13" s="1049"/>
      <c r="L13" s="1050"/>
      <c r="M13" s="1050"/>
      <c r="N13" s="1038"/>
      <c r="O13" s="1049"/>
      <c r="P13" s="1050"/>
      <c r="Q13" s="1050"/>
      <c r="R13" s="1050"/>
      <c r="S13" s="1038"/>
      <c r="T13" s="269"/>
      <c r="U13" s="269"/>
      <c r="V13" s="270"/>
      <c r="W13" s="1067" t="s">
        <v>212</v>
      </c>
      <c r="X13" s="1067"/>
      <c r="Y13" s="1067"/>
      <c r="Z13" s="1067"/>
      <c r="AA13" s="1067"/>
      <c r="AB13" s="1067"/>
      <c r="AC13" s="1068"/>
      <c r="AD13" s="1069" t="s">
        <v>213</v>
      </c>
      <c r="AE13" s="1067"/>
      <c r="AF13" s="1067"/>
      <c r="AG13" s="1067"/>
      <c r="AH13" s="1067"/>
      <c r="AI13" s="1067"/>
      <c r="AJ13" s="1068"/>
      <c r="AK13" s="1069" t="s">
        <v>214</v>
      </c>
      <c r="AL13" s="1067"/>
      <c r="AM13" s="1067"/>
      <c r="AN13" s="1067"/>
      <c r="AO13" s="1067"/>
      <c r="AP13" s="1067"/>
      <c r="AQ13" s="1068"/>
      <c r="AR13" s="1069" t="s">
        <v>215</v>
      </c>
      <c r="AS13" s="1067"/>
      <c r="AT13" s="1067"/>
      <c r="AU13" s="1067"/>
      <c r="AV13" s="1067"/>
      <c r="AW13" s="1067"/>
      <c r="AX13" s="1068"/>
      <c r="AY13" s="1069" t="s">
        <v>216</v>
      </c>
      <c r="AZ13" s="1067"/>
      <c r="BA13" s="1067"/>
      <c r="BB13" s="1057"/>
      <c r="BC13" s="1058"/>
      <c r="BD13" s="1062"/>
      <c r="BE13" s="1058"/>
      <c r="BF13" s="1037"/>
      <c r="BG13" s="1050"/>
      <c r="BH13" s="1050"/>
      <c r="BI13" s="1050"/>
      <c r="BJ13" s="1065"/>
    </row>
    <row r="14" spans="2:67" s="259" customFormat="1" ht="20.25" customHeight="1">
      <c r="B14" s="1033"/>
      <c r="C14" s="1037"/>
      <c r="D14" s="1038"/>
      <c r="E14" s="267"/>
      <c r="F14" s="268"/>
      <c r="G14" s="267"/>
      <c r="H14" s="268"/>
      <c r="I14" s="1043"/>
      <c r="J14" s="1044"/>
      <c r="K14" s="1049"/>
      <c r="L14" s="1050"/>
      <c r="M14" s="1050"/>
      <c r="N14" s="1038"/>
      <c r="O14" s="1049"/>
      <c r="P14" s="1050"/>
      <c r="Q14" s="1050"/>
      <c r="R14" s="1050"/>
      <c r="S14" s="1038"/>
      <c r="T14" s="269"/>
      <c r="U14" s="269"/>
      <c r="V14" s="270"/>
      <c r="W14" s="271">
        <v>1</v>
      </c>
      <c r="X14" s="272">
        <v>2</v>
      </c>
      <c r="Y14" s="272">
        <v>3</v>
      </c>
      <c r="Z14" s="272">
        <v>4</v>
      </c>
      <c r="AA14" s="272">
        <v>5</v>
      </c>
      <c r="AB14" s="272">
        <v>6</v>
      </c>
      <c r="AC14" s="273">
        <v>7</v>
      </c>
      <c r="AD14" s="274">
        <v>8</v>
      </c>
      <c r="AE14" s="272">
        <v>9</v>
      </c>
      <c r="AF14" s="272">
        <v>10</v>
      </c>
      <c r="AG14" s="272">
        <v>11</v>
      </c>
      <c r="AH14" s="272">
        <v>12</v>
      </c>
      <c r="AI14" s="272">
        <v>13</v>
      </c>
      <c r="AJ14" s="273">
        <v>14</v>
      </c>
      <c r="AK14" s="271">
        <v>15</v>
      </c>
      <c r="AL14" s="272">
        <v>16</v>
      </c>
      <c r="AM14" s="272">
        <v>17</v>
      </c>
      <c r="AN14" s="272">
        <v>18</v>
      </c>
      <c r="AO14" s="272">
        <v>19</v>
      </c>
      <c r="AP14" s="272">
        <v>20</v>
      </c>
      <c r="AQ14" s="273">
        <v>21</v>
      </c>
      <c r="AR14" s="274">
        <v>22</v>
      </c>
      <c r="AS14" s="272">
        <v>23</v>
      </c>
      <c r="AT14" s="272">
        <v>24</v>
      </c>
      <c r="AU14" s="272">
        <v>25</v>
      </c>
      <c r="AV14" s="272">
        <v>26</v>
      </c>
      <c r="AW14" s="272">
        <v>27</v>
      </c>
      <c r="AX14" s="273">
        <v>28</v>
      </c>
      <c r="AY14" s="274" t="str">
        <f>IF($BE$3="実績",IF(DAY(DATE($AF$2,$AJ$2,29))=29,29,""),"")</f>
        <v/>
      </c>
      <c r="AZ14" s="272" t="str">
        <f>IF($BE$3="実績",IF(DAY(DATE($AF$2,$AJ$2,30))=30,30,""),"")</f>
        <v/>
      </c>
      <c r="BA14" s="273" t="str">
        <f>IF($BE$3="実績",IF(DAY(DATE($AF$2,$AJ$2,31))=31,31,""),"")</f>
        <v/>
      </c>
      <c r="BB14" s="1057"/>
      <c r="BC14" s="1058"/>
      <c r="BD14" s="1062"/>
      <c r="BE14" s="1058"/>
      <c r="BF14" s="1037"/>
      <c r="BG14" s="1050"/>
      <c r="BH14" s="1050"/>
      <c r="BI14" s="1050"/>
      <c r="BJ14" s="1065"/>
    </row>
    <row r="15" spans="2:67" s="259" customFormat="1" ht="20.25" hidden="1" customHeight="1">
      <c r="B15" s="1033"/>
      <c r="C15" s="1037"/>
      <c r="D15" s="1038"/>
      <c r="E15" s="267"/>
      <c r="F15" s="268"/>
      <c r="G15" s="267"/>
      <c r="H15" s="268"/>
      <c r="I15" s="1043"/>
      <c r="J15" s="1044"/>
      <c r="K15" s="1049"/>
      <c r="L15" s="1050"/>
      <c r="M15" s="1050"/>
      <c r="N15" s="1038"/>
      <c r="O15" s="1049"/>
      <c r="P15" s="1050"/>
      <c r="Q15" s="1050"/>
      <c r="R15" s="1050"/>
      <c r="S15" s="1038"/>
      <c r="T15" s="269"/>
      <c r="U15" s="269"/>
      <c r="V15" s="270"/>
      <c r="W15" s="271" t="e">
        <f>WEEKDAY(DATE($AF$2,$AJ$2,1))</f>
        <v>#VALUE!</v>
      </c>
      <c r="X15" s="272" t="e">
        <f>WEEKDAY(DATE($AF$2,$AJ$2,2))</f>
        <v>#VALUE!</v>
      </c>
      <c r="Y15" s="272" t="e">
        <f>WEEKDAY(DATE($AF$2,$AJ$2,3))</f>
        <v>#VALUE!</v>
      </c>
      <c r="Z15" s="272" t="e">
        <f>WEEKDAY(DATE($AF$2,$AJ$2,4))</f>
        <v>#VALUE!</v>
      </c>
      <c r="AA15" s="272" t="e">
        <f>WEEKDAY(DATE($AF$2,$AJ$2,5))</f>
        <v>#VALUE!</v>
      </c>
      <c r="AB15" s="272" t="e">
        <f>WEEKDAY(DATE($AF$2,$AJ$2,6))</f>
        <v>#VALUE!</v>
      </c>
      <c r="AC15" s="273" t="e">
        <f>WEEKDAY(DATE($AF$2,$AJ$2,7))</f>
        <v>#VALUE!</v>
      </c>
      <c r="AD15" s="274" t="e">
        <f>WEEKDAY(DATE($AF$2,$AJ$2,8))</f>
        <v>#VALUE!</v>
      </c>
      <c r="AE15" s="272" t="e">
        <f>WEEKDAY(DATE($AF$2,$AJ$2,9))</f>
        <v>#VALUE!</v>
      </c>
      <c r="AF15" s="272" t="e">
        <f>WEEKDAY(DATE($AF$2,$AJ$2,10))</f>
        <v>#VALUE!</v>
      </c>
      <c r="AG15" s="272" t="e">
        <f>WEEKDAY(DATE($AF$2,$AJ$2,11))</f>
        <v>#VALUE!</v>
      </c>
      <c r="AH15" s="272" t="e">
        <f>WEEKDAY(DATE($AF$2,$AJ$2,12))</f>
        <v>#VALUE!</v>
      </c>
      <c r="AI15" s="272" t="e">
        <f>WEEKDAY(DATE($AF$2,$AJ$2,13))</f>
        <v>#VALUE!</v>
      </c>
      <c r="AJ15" s="273" t="e">
        <f>WEEKDAY(DATE($AF$2,$AJ$2,14))</f>
        <v>#VALUE!</v>
      </c>
      <c r="AK15" s="274" t="e">
        <f>WEEKDAY(DATE($AF$2,$AJ$2,15))</f>
        <v>#VALUE!</v>
      </c>
      <c r="AL15" s="272" t="e">
        <f>WEEKDAY(DATE($AF$2,$AJ$2,16))</f>
        <v>#VALUE!</v>
      </c>
      <c r="AM15" s="272" t="e">
        <f>WEEKDAY(DATE($AF$2,$AJ$2,17))</f>
        <v>#VALUE!</v>
      </c>
      <c r="AN15" s="272" t="e">
        <f>WEEKDAY(DATE($AF$2,$AJ$2,18))</f>
        <v>#VALUE!</v>
      </c>
      <c r="AO15" s="272" t="e">
        <f>WEEKDAY(DATE($AF$2,$AJ$2,19))</f>
        <v>#VALUE!</v>
      </c>
      <c r="AP15" s="272" t="e">
        <f>WEEKDAY(DATE($AF$2,$AJ$2,20))</f>
        <v>#VALUE!</v>
      </c>
      <c r="AQ15" s="273" t="e">
        <f>WEEKDAY(DATE($AF$2,$AJ$2,21))</f>
        <v>#VALUE!</v>
      </c>
      <c r="AR15" s="274" t="e">
        <f>WEEKDAY(DATE($AF$2,$AJ$2,22))</f>
        <v>#VALUE!</v>
      </c>
      <c r="AS15" s="272" t="e">
        <f>WEEKDAY(DATE($AF$2,$AJ$2,23))</f>
        <v>#VALUE!</v>
      </c>
      <c r="AT15" s="272" t="e">
        <f>WEEKDAY(DATE($AF$2,$AJ$2,24))</f>
        <v>#VALUE!</v>
      </c>
      <c r="AU15" s="272" t="e">
        <f>WEEKDAY(DATE($AF$2,$AJ$2,25))</f>
        <v>#VALUE!</v>
      </c>
      <c r="AV15" s="272" t="e">
        <f>WEEKDAY(DATE($AF$2,$AJ$2,26))</f>
        <v>#VALUE!</v>
      </c>
      <c r="AW15" s="272" t="e">
        <f>WEEKDAY(DATE($AF$2,$AJ$2,27))</f>
        <v>#VALUE!</v>
      </c>
      <c r="AX15" s="273" t="e">
        <f>WEEKDAY(DATE($AF$2,$AJ$2,28))</f>
        <v>#VALUE!</v>
      </c>
      <c r="AY15" s="274">
        <f>IF(AY14=29,WEEKDAY(DATE($AF$2,$AJ$2,29)),0)</f>
        <v>0</v>
      </c>
      <c r="AZ15" s="272">
        <f>IF(AZ14=30,WEEKDAY(DATE($AF$2,$AJ$2,30)),0)</f>
        <v>0</v>
      </c>
      <c r="BA15" s="273">
        <f>IF(BA14=31,WEEKDAY(DATE($AF$2,$AJ$2,31)),0)</f>
        <v>0</v>
      </c>
      <c r="BB15" s="1057"/>
      <c r="BC15" s="1058"/>
      <c r="BD15" s="1062"/>
      <c r="BE15" s="1058"/>
      <c r="BF15" s="1037"/>
      <c r="BG15" s="1050"/>
      <c r="BH15" s="1050"/>
      <c r="BI15" s="1050"/>
      <c r="BJ15" s="1065"/>
    </row>
    <row r="16" spans="2:67" s="259" customFormat="1" ht="20.25" customHeight="1" thickBot="1">
      <c r="B16" s="1034"/>
      <c r="C16" s="1039"/>
      <c r="D16" s="1040"/>
      <c r="E16" s="275"/>
      <c r="F16" s="276"/>
      <c r="G16" s="275"/>
      <c r="H16" s="276"/>
      <c r="I16" s="1045"/>
      <c r="J16" s="1046"/>
      <c r="K16" s="1051"/>
      <c r="L16" s="1052"/>
      <c r="M16" s="1052"/>
      <c r="N16" s="1040"/>
      <c r="O16" s="1051"/>
      <c r="P16" s="1052"/>
      <c r="Q16" s="1052"/>
      <c r="R16" s="1052"/>
      <c r="S16" s="1040"/>
      <c r="T16" s="277"/>
      <c r="U16" s="277"/>
      <c r="V16" s="278"/>
      <c r="W16" s="279" t="e">
        <f>IF(W15=1,"日",IF(W15=2,"月",IF(W15=3,"火",IF(W15=4,"水",IF(W15=5,"木",IF(W15=6,"金","土"))))))</f>
        <v>#VALUE!</v>
      </c>
      <c r="X16" s="280" t="e">
        <f t="shared" ref="X16:AX16" si="0">IF(X15=1,"日",IF(X15=2,"月",IF(X15=3,"火",IF(X15=4,"水",IF(X15=5,"木",IF(X15=6,"金","土"))))))</f>
        <v>#VALUE!</v>
      </c>
      <c r="Y16" s="280" t="e">
        <f t="shared" si="0"/>
        <v>#VALUE!</v>
      </c>
      <c r="Z16" s="280" t="e">
        <f t="shared" si="0"/>
        <v>#VALUE!</v>
      </c>
      <c r="AA16" s="280" t="e">
        <f t="shared" si="0"/>
        <v>#VALUE!</v>
      </c>
      <c r="AB16" s="280" t="e">
        <f t="shared" si="0"/>
        <v>#VALUE!</v>
      </c>
      <c r="AC16" s="281" t="e">
        <f t="shared" si="0"/>
        <v>#VALUE!</v>
      </c>
      <c r="AD16" s="282" t="e">
        <f>IF(AD15=1,"日",IF(AD15=2,"月",IF(AD15=3,"火",IF(AD15=4,"水",IF(AD15=5,"木",IF(AD15=6,"金","土"))))))</f>
        <v>#VALUE!</v>
      </c>
      <c r="AE16" s="280" t="e">
        <f t="shared" si="0"/>
        <v>#VALUE!</v>
      </c>
      <c r="AF16" s="280" t="e">
        <f t="shared" si="0"/>
        <v>#VALUE!</v>
      </c>
      <c r="AG16" s="280" t="e">
        <f t="shared" si="0"/>
        <v>#VALUE!</v>
      </c>
      <c r="AH16" s="280" t="e">
        <f t="shared" si="0"/>
        <v>#VALUE!</v>
      </c>
      <c r="AI16" s="280" t="e">
        <f t="shared" si="0"/>
        <v>#VALUE!</v>
      </c>
      <c r="AJ16" s="281" t="e">
        <f t="shared" si="0"/>
        <v>#VALUE!</v>
      </c>
      <c r="AK16" s="282" t="e">
        <f>IF(AK15=1,"日",IF(AK15=2,"月",IF(AK15=3,"火",IF(AK15=4,"水",IF(AK15=5,"木",IF(AK15=6,"金","土"))))))</f>
        <v>#VALUE!</v>
      </c>
      <c r="AL16" s="280" t="e">
        <f t="shared" si="0"/>
        <v>#VALUE!</v>
      </c>
      <c r="AM16" s="280" t="e">
        <f t="shared" si="0"/>
        <v>#VALUE!</v>
      </c>
      <c r="AN16" s="280" t="e">
        <f t="shared" si="0"/>
        <v>#VALUE!</v>
      </c>
      <c r="AO16" s="280" t="e">
        <f t="shared" si="0"/>
        <v>#VALUE!</v>
      </c>
      <c r="AP16" s="280" t="e">
        <f t="shared" si="0"/>
        <v>#VALUE!</v>
      </c>
      <c r="AQ16" s="281" t="e">
        <f t="shared" si="0"/>
        <v>#VALUE!</v>
      </c>
      <c r="AR16" s="282" t="e">
        <f>IF(AR15=1,"日",IF(AR15=2,"月",IF(AR15=3,"火",IF(AR15=4,"水",IF(AR15=5,"木",IF(AR15=6,"金","土"))))))</f>
        <v>#VALUE!</v>
      </c>
      <c r="AS16" s="280" t="e">
        <f t="shared" si="0"/>
        <v>#VALUE!</v>
      </c>
      <c r="AT16" s="280" t="e">
        <f t="shared" si="0"/>
        <v>#VALUE!</v>
      </c>
      <c r="AU16" s="280" t="e">
        <f t="shared" si="0"/>
        <v>#VALUE!</v>
      </c>
      <c r="AV16" s="280" t="e">
        <f t="shared" si="0"/>
        <v>#VALUE!</v>
      </c>
      <c r="AW16" s="280" t="e">
        <f t="shared" si="0"/>
        <v>#VALUE!</v>
      </c>
      <c r="AX16" s="281" t="e">
        <f t="shared" si="0"/>
        <v>#VALUE!</v>
      </c>
      <c r="AY16" s="280" t="str">
        <f>IF(AY15=1,"日",IF(AY15=2,"月",IF(AY15=3,"火",IF(AY15=4,"水",IF(AY15=5,"木",IF(AY15=6,"金",IF(AY15=0,"","土")))))))</f>
        <v/>
      </c>
      <c r="AZ16" s="280" t="str">
        <f>IF(AZ15=1,"日",IF(AZ15=2,"月",IF(AZ15=3,"火",IF(AZ15=4,"水",IF(AZ15=5,"木",IF(AZ15=6,"金",IF(AZ15=0,"","土")))))))</f>
        <v/>
      </c>
      <c r="BA16" s="280" t="str">
        <f>IF(BA15=1,"日",IF(BA15=2,"月",IF(BA15=3,"火",IF(BA15=4,"水",IF(BA15=5,"木",IF(BA15=6,"金",IF(BA15=0,"","土")))))))</f>
        <v/>
      </c>
      <c r="BB16" s="1059"/>
      <c r="BC16" s="1060"/>
      <c r="BD16" s="1063"/>
      <c r="BE16" s="1060"/>
      <c r="BF16" s="1039"/>
      <c r="BG16" s="1052"/>
      <c r="BH16" s="1052"/>
      <c r="BI16" s="1052"/>
      <c r="BJ16" s="1066"/>
    </row>
    <row r="17" spans="2:62" s="259" customFormat="1" ht="20.25" customHeight="1">
      <c r="B17" s="954">
        <f>B15+1</f>
        <v>1</v>
      </c>
      <c r="C17" s="1017"/>
      <c r="D17" s="1018"/>
      <c r="E17" s="283"/>
      <c r="F17" s="284"/>
      <c r="G17" s="283"/>
      <c r="H17" s="284"/>
      <c r="I17" s="1019"/>
      <c r="J17" s="1020"/>
      <c r="K17" s="1021"/>
      <c r="L17" s="1022"/>
      <c r="M17" s="1022"/>
      <c r="N17" s="1018"/>
      <c r="O17" s="1023"/>
      <c r="P17" s="1024"/>
      <c r="Q17" s="1024"/>
      <c r="R17" s="1024"/>
      <c r="S17" s="1025"/>
      <c r="T17" s="285" t="s">
        <v>221</v>
      </c>
      <c r="U17" s="286"/>
      <c r="V17" s="287"/>
      <c r="W17" s="288"/>
      <c r="X17" s="289"/>
      <c r="Y17" s="289"/>
      <c r="Z17" s="289"/>
      <c r="AA17" s="289"/>
      <c r="AB17" s="289"/>
      <c r="AC17" s="290"/>
      <c r="AD17" s="288"/>
      <c r="AE17" s="289"/>
      <c r="AF17" s="289"/>
      <c r="AG17" s="289"/>
      <c r="AH17" s="289"/>
      <c r="AI17" s="289"/>
      <c r="AJ17" s="290"/>
      <c r="AK17" s="288"/>
      <c r="AL17" s="289"/>
      <c r="AM17" s="289"/>
      <c r="AN17" s="289"/>
      <c r="AO17" s="289"/>
      <c r="AP17" s="289"/>
      <c r="AQ17" s="290"/>
      <c r="AR17" s="288"/>
      <c r="AS17" s="289"/>
      <c r="AT17" s="289"/>
      <c r="AU17" s="289"/>
      <c r="AV17" s="289"/>
      <c r="AW17" s="289"/>
      <c r="AX17" s="290"/>
      <c r="AY17" s="288"/>
      <c r="AZ17" s="289"/>
      <c r="BA17" s="289"/>
      <c r="BB17" s="1026"/>
      <c r="BC17" s="1027"/>
      <c r="BD17" s="1012"/>
      <c r="BE17" s="1013"/>
      <c r="BF17" s="1014"/>
      <c r="BG17" s="1015"/>
      <c r="BH17" s="1015"/>
      <c r="BI17" s="1015"/>
      <c r="BJ17" s="1016"/>
    </row>
    <row r="18" spans="2:62" s="259" customFormat="1" ht="20.25" customHeight="1">
      <c r="B18" s="987"/>
      <c r="C18" s="1000"/>
      <c r="D18" s="1001"/>
      <c r="E18" s="291"/>
      <c r="F18" s="292">
        <f>C17</f>
        <v>0</v>
      </c>
      <c r="G18" s="291"/>
      <c r="H18" s="292">
        <f>I17</f>
        <v>0</v>
      </c>
      <c r="I18" s="1002"/>
      <c r="J18" s="1003"/>
      <c r="K18" s="1004"/>
      <c r="L18" s="1005"/>
      <c r="M18" s="1005"/>
      <c r="N18" s="1001"/>
      <c r="O18" s="968"/>
      <c r="P18" s="969"/>
      <c r="Q18" s="969"/>
      <c r="R18" s="969"/>
      <c r="S18" s="970"/>
      <c r="T18" s="293" t="s">
        <v>224</v>
      </c>
      <c r="U18" s="294"/>
      <c r="V18" s="295"/>
      <c r="W18" s="296" t="s">
        <v>619</v>
      </c>
      <c r="X18" s="297" t="s">
        <v>619</v>
      </c>
      <c r="Y18" s="297" t="s">
        <v>619</v>
      </c>
      <c r="Z18" s="297" t="s">
        <v>619</v>
      </c>
      <c r="AA18" s="297" t="s">
        <v>619</v>
      </c>
      <c r="AB18" s="297" t="s">
        <v>619</v>
      </c>
      <c r="AC18" s="298" t="s">
        <v>619</v>
      </c>
      <c r="AD18" s="296" t="s">
        <v>619</v>
      </c>
      <c r="AE18" s="297" t="s">
        <v>619</v>
      </c>
      <c r="AF18" s="297" t="s">
        <v>619</v>
      </c>
      <c r="AG18" s="297" t="s">
        <v>619</v>
      </c>
      <c r="AH18" s="297" t="s">
        <v>619</v>
      </c>
      <c r="AI18" s="297" t="s">
        <v>619</v>
      </c>
      <c r="AJ18" s="298" t="s">
        <v>619</v>
      </c>
      <c r="AK18" s="296" t="s">
        <v>619</v>
      </c>
      <c r="AL18" s="297" t="s">
        <v>619</v>
      </c>
      <c r="AM18" s="297" t="s">
        <v>619</v>
      </c>
      <c r="AN18" s="297" t="s">
        <v>619</v>
      </c>
      <c r="AO18" s="297" t="s">
        <v>619</v>
      </c>
      <c r="AP18" s="297" t="s">
        <v>619</v>
      </c>
      <c r="AQ18" s="298" t="s">
        <v>619</v>
      </c>
      <c r="AR18" s="296" t="s">
        <v>619</v>
      </c>
      <c r="AS18" s="297" t="s">
        <v>619</v>
      </c>
      <c r="AT18" s="297" t="s">
        <v>619</v>
      </c>
      <c r="AU18" s="297" t="s">
        <v>619</v>
      </c>
      <c r="AV18" s="297" t="s">
        <v>619</v>
      </c>
      <c r="AW18" s="297" t="s">
        <v>619</v>
      </c>
      <c r="AX18" s="298" t="s">
        <v>619</v>
      </c>
      <c r="AY18" s="296" t="s">
        <v>619</v>
      </c>
      <c r="AZ18" s="297" t="s">
        <v>619</v>
      </c>
      <c r="BA18" s="297" t="s">
        <v>619</v>
      </c>
      <c r="BB18" s="1009">
        <f>IF($BE$3="４週",SUM(W18:AX18),IF($BE$3="暦月",SUM(W18:BA18),""))</f>
        <v>0</v>
      </c>
      <c r="BC18" s="1010"/>
      <c r="BD18" s="1011">
        <f>IF($BE$3="４週",BB18/4,IF($BE$3="暦月",(BB18/($BE$8/7)),""))</f>
        <v>0</v>
      </c>
      <c r="BE18" s="1010"/>
      <c r="BF18" s="1006"/>
      <c r="BG18" s="1007"/>
      <c r="BH18" s="1007"/>
      <c r="BI18" s="1007"/>
      <c r="BJ18" s="1008"/>
    </row>
    <row r="19" spans="2:62" s="259" customFormat="1" ht="20.25" customHeight="1">
      <c r="B19" s="954">
        <f>B17+1</f>
        <v>2</v>
      </c>
      <c r="C19" s="956"/>
      <c r="D19" s="957"/>
      <c r="E19" s="299"/>
      <c r="F19" s="300"/>
      <c r="G19" s="299"/>
      <c r="H19" s="300"/>
      <c r="I19" s="960"/>
      <c r="J19" s="961"/>
      <c r="K19" s="964"/>
      <c r="L19" s="965"/>
      <c r="M19" s="965"/>
      <c r="N19" s="957"/>
      <c r="O19" s="968"/>
      <c r="P19" s="969"/>
      <c r="Q19" s="969"/>
      <c r="R19" s="969"/>
      <c r="S19" s="970"/>
      <c r="T19" s="301" t="s">
        <v>221</v>
      </c>
      <c r="U19" s="302"/>
      <c r="V19" s="303"/>
      <c r="W19" s="304"/>
      <c r="X19" s="305"/>
      <c r="Y19" s="305"/>
      <c r="Z19" s="305"/>
      <c r="AA19" s="305"/>
      <c r="AB19" s="305"/>
      <c r="AC19" s="306"/>
      <c r="AD19" s="304"/>
      <c r="AE19" s="305"/>
      <c r="AF19" s="305"/>
      <c r="AG19" s="305"/>
      <c r="AH19" s="305"/>
      <c r="AI19" s="305"/>
      <c r="AJ19" s="306"/>
      <c r="AK19" s="304"/>
      <c r="AL19" s="305"/>
      <c r="AM19" s="305"/>
      <c r="AN19" s="305"/>
      <c r="AO19" s="305"/>
      <c r="AP19" s="305"/>
      <c r="AQ19" s="306"/>
      <c r="AR19" s="304"/>
      <c r="AS19" s="305"/>
      <c r="AT19" s="305"/>
      <c r="AU19" s="305"/>
      <c r="AV19" s="305"/>
      <c r="AW19" s="305"/>
      <c r="AX19" s="306"/>
      <c r="AY19" s="304"/>
      <c r="AZ19" s="305"/>
      <c r="BA19" s="307"/>
      <c r="BB19" s="974"/>
      <c r="BC19" s="975"/>
      <c r="BD19" s="976"/>
      <c r="BE19" s="977"/>
      <c r="BF19" s="978"/>
      <c r="BG19" s="979"/>
      <c r="BH19" s="979"/>
      <c r="BI19" s="979"/>
      <c r="BJ19" s="980"/>
    </row>
    <row r="20" spans="2:62" s="259" customFormat="1" ht="20.25" customHeight="1">
      <c r="B20" s="987"/>
      <c r="C20" s="1000"/>
      <c r="D20" s="1001"/>
      <c r="E20" s="291"/>
      <c r="F20" s="292">
        <f>C19</f>
        <v>0</v>
      </c>
      <c r="G20" s="291"/>
      <c r="H20" s="292">
        <f>I19</f>
        <v>0</v>
      </c>
      <c r="I20" s="1002"/>
      <c r="J20" s="1003"/>
      <c r="K20" s="1004"/>
      <c r="L20" s="1005"/>
      <c r="M20" s="1005"/>
      <c r="N20" s="1001"/>
      <c r="O20" s="968"/>
      <c r="P20" s="969"/>
      <c r="Q20" s="969"/>
      <c r="R20" s="969"/>
      <c r="S20" s="970"/>
      <c r="T20" s="293" t="s">
        <v>224</v>
      </c>
      <c r="U20" s="294"/>
      <c r="V20" s="295"/>
      <c r="W20" s="296" t="s">
        <v>619</v>
      </c>
      <c r="X20" s="297" t="s">
        <v>619</v>
      </c>
      <c r="Y20" s="297" t="s">
        <v>619</v>
      </c>
      <c r="Z20" s="297" t="s">
        <v>619</v>
      </c>
      <c r="AA20" s="297" t="s">
        <v>619</v>
      </c>
      <c r="AB20" s="297" t="s">
        <v>619</v>
      </c>
      <c r="AC20" s="298" t="s">
        <v>619</v>
      </c>
      <c r="AD20" s="296" t="s">
        <v>619</v>
      </c>
      <c r="AE20" s="297" t="s">
        <v>619</v>
      </c>
      <c r="AF20" s="297" t="s">
        <v>619</v>
      </c>
      <c r="AG20" s="297" t="s">
        <v>619</v>
      </c>
      <c r="AH20" s="297" t="s">
        <v>619</v>
      </c>
      <c r="AI20" s="297" t="s">
        <v>619</v>
      </c>
      <c r="AJ20" s="298" t="s">
        <v>619</v>
      </c>
      <c r="AK20" s="296" t="s">
        <v>619</v>
      </c>
      <c r="AL20" s="297" t="s">
        <v>619</v>
      </c>
      <c r="AM20" s="297" t="s">
        <v>619</v>
      </c>
      <c r="AN20" s="297" t="s">
        <v>619</v>
      </c>
      <c r="AO20" s="297" t="s">
        <v>619</v>
      </c>
      <c r="AP20" s="297" t="s">
        <v>619</v>
      </c>
      <c r="AQ20" s="298" t="s">
        <v>619</v>
      </c>
      <c r="AR20" s="296" t="s">
        <v>619</v>
      </c>
      <c r="AS20" s="297" t="s">
        <v>619</v>
      </c>
      <c r="AT20" s="297" t="s">
        <v>619</v>
      </c>
      <c r="AU20" s="297" t="s">
        <v>619</v>
      </c>
      <c r="AV20" s="297" t="s">
        <v>619</v>
      </c>
      <c r="AW20" s="297" t="s">
        <v>619</v>
      </c>
      <c r="AX20" s="298" t="s">
        <v>619</v>
      </c>
      <c r="AY20" s="296" t="s">
        <v>619</v>
      </c>
      <c r="AZ20" s="297" t="s">
        <v>619</v>
      </c>
      <c r="BA20" s="297" t="s">
        <v>619</v>
      </c>
      <c r="BB20" s="1009">
        <f>IF($BE$3="４週",SUM(W20:AX20),IF($BE$3="暦月",SUM(W20:BA20),""))</f>
        <v>0</v>
      </c>
      <c r="BC20" s="1010"/>
      <c r="BD20" s="1011">
        <f>IF($BE$3="４週",BB20/4,IF($BE$3="暦月",(BB20/($BE$8/7)),""))</f>
        <v>0</v>
      </c>
      <c r="BE20" s="1010"/>
      <c r="BF20" s="1006"/>
      <c r="BG20" s="1007"/>
      <c r="BH20" s="1007"/>
      <c r="BI20" s="1007"/>
      <c r="BJ20" s="1008"/>
    </row>
    <row r="21" spans="2:62" s="259" customFormat="1" ht="20.25" customHeight="1">
      <c r="B21" s="954">
        <f>B19+1</f>
        <v>3</v>
      </c>
      <c r="C21" s="956"/>
      <c r="D21" s="957"/>
      <c r="E21" s="291"/>
      <c r="F21" s="292"/>
      <c r="G21" s="291"/>
      <c r="H21" s="292"/>
      <c r="I21" s="960"/>
      <c r="J21" s="961"/>
      <c r="K21" s="964"/>
      <c r="L21" s="965"/>
      <c r="M21" s="965"/>
      <c r="N21" s="957"/>
      <c r="O21" s="968"/>
      <c r="P21" s="969"/>
      <c r="Q21" s="969"/>
      <c r="R21" s="969"/>
      <c r="S21" s="970"/>
      <c r="T21" s="301" t="s">
        <v>221</v>
      </c>
      <c r="U21" s="302"/>
      <c r="V21" s="303"/>
      <c r="W21" s="304"/>
      <c r="X21" s="305"/>
      <c r="Y21" s="305"/>
      <c r="Z21" s="305"/>
      <c r="AA21" s="305"/>
      <c r="AB21" s="305"/>
      <c r="AC21" s="306"/>
      <c r="AD21" s="304"/>
      <c r="AE21" s="305"/>
      <c r="AF21" s="305"/>
      <c r="AG21" s="305"/>
      <c r="AH21" s="305"/>
      <c r="AI21" s="305"/>
      <c r="AJ21" s="306"/>
      <c r="AK21" s="304"/>
      <c r="AL21" s="305"/>
      <c r="AM21" s="305"/>
      <c r="AN21" s="305"/>
      <c r="AO21" s="305"/>
      <c r="AP21" s="305"/>
      <c r="AQ21" s="306"/>
      <c r="AR21" s="304"/>
      <c r="AS21" s="305"/>
      <c r="AT21" s="305"/>
      <c r="AU21" s="305"/>
      <c r="AV21" s="305"/>
      <c r="AW21" s="305"/>
      <c r="AX21" s="306"/>
      <c r="AY21" s="304"/>
      <c r="AZ21" s="305"/>
      <c r="BA21" s="307"/>
      <c r="BB21" s="974"/>
      <c r="BC21" s="975"/>
      <c r="BD21" s="976"/>
      <c r="BE21" s="977"/>
      <c r="BF21" s="978"/>
      <c r="BG21" s="979"/>
      <c r="BH21" s="979"/>
      <c r="BI21" s="979"/>
      <c r="BJ21" s="980"/>
    </row>
    <row r="22" spans="2:62" s="259" customFormat="1" ht="20.25" customHeight="1">
      <c r="B22" s="987"/>
      <c r="C22" s="1000"/>
      <c r="D22" s="1001"/>
      <c r="E22" s="291"/>
      <c r="F22" s="292">
        <f>C21</f>
        <v>0</v>
      </c>
      <c r="G22" s="291"/>
      <c r="H22" s="292">
        <f>I21</f>
        <v>0</v>
      </c>
      <c r="I22" s="1002"/>
      <c r="J22" s="1003"/>
      <c r="K22" s="1004"/>
      <c r="L22" s="1005"/>
      <c r="M22" s="1005"/>
      <c r="N22" s="1001"/>
      <c r="O22" s="968"/>
      <c r="P22" s="969"/>
      <c r="Q22" s="969"/>
      <c r="R22" s="969"/>
      <c r="S22" s="970"/>
      <c r="T22" s="293" t="s">
        <v>224</v>
      </c>
      <c r="U22" s="294"/>
      <c r="V22" s="295"/>
      <c r="W22" s="296" t="s">
        <v>619</v>
      </c>
      <c r="X22" s="297" t="s">
        <v>619</v>
      </c>
      <c r="Y22" s="297" t="s">
        <v>619</v>
      </c>
      <c r="Z22" s="297" t="s">
        <v>619</v>
      </c>
      <c r="AA22" s="297" t="s">
        <v>619</v>
      </c>
      <c r="AB22" s="297" t="s">
        <v>619</v>
      </c>
      <c r="AC22" s="298" t="s">
        <v>619</v>
      </c>
      <c r="AD22" s="296" t="s">
        <v>619</v>
      </c>
      <c r="AE22" s="297" t="s">
        <v>619</v>
      </c>
      <c r="AF22" s="297" t="s">
        <v>619</v>
      </c>
      <c r="AG22" s="297" t="s">
        <v>619</v>
      </c>
      <c r="AH22" s="297" t="s">
        <v>619</v>
      </c>
      <c r="AI22" s="297" t="s">
        <v>619</v>
      </c>
      <c r="AJ22" s="298" t="s">
        <v>619</v>
      </c>
      <c r="AK22" s="296" t="s">
        <v>619</v>
      </c>
      <c r="AL22" s="297" t="s">
        <v>619</v>
      </c>
      <c r="AM22" s="297" t="s">
        <v>619</v>
      </c>
      <c r="AN22" s="297" t="s">
        <v>619</v>
      </c>
      <c r="AO22" s="297" t="s">
        <v>619</v>
      </c>
      <c r="AP22" s="297" t="s">
        <v>619</v>
      </c>
      <c r="AQ22" s="298" t="s">
        <v>619</v>
      </c>
      <c r="AR22" s="296" t="s">
        <v>619</v>
      </c>
      <c r="AS22" s="297" t="s">
        <v>619</v>
      </c>
      <c r="AT22" s="297" t="s">
        <v>619</v>
      </c>
      <c r="AU22" s="297" t="s">
        <v>619</v>
      </c>
      <c r="AV22" s="297" t="s">
        <v>619</v>
      </c>
      <c r="AW22" s="297" t="s">
        <v>619</v>
      </c>
      <c r="AX22" s="298" t="s">
        <v>619</v>
      </c>
      <c r="AY22" s="296" t="s">
        <v>619</v>
      </c>
      <c r="AZ22" s="297" t="s">
        <v>619</v>
      </c>
      <c r="BA22" s="297" t="s">
        <v>619</v>
      </c>
      <c r="BB22" s="1009">
        <f>IF($BE$3="４週",SUM(W22:AX22),IF($BE$3="暦月",SUM(W22:BA22),""))</f>
        <v>0</v>
      </c>
      <c r="BC22" s="1010"/>
      <c r="BD22" s="1011">
        <f>IF($BE$3="４週",BB22/4,IF($BE$3="暦月",(BB22/($BE$8/7)),""))</f>
        <v>0</v>
      </c>
      <c r="BE22" s="1010"/>
      <c r="BF22" s="1006"/>
      <c r="BG22" s="1007"/>
      <c r="BH22" s="1007"/>
      <c r="BI22" s="1007"/>
      <c r="BJ22" s="1008"/>
    </row>
    <row r="23" spans="2:62" s="259" customFormat="1" ht="20.25" customHeight="1">
      <c r="B23" s="954">
        <f>B21+1</f>
        <v>4</v>
      </c>
      <c r="C23" s="956"/>
      <c r="D23" s="957"/>
      <c r="E23" s="291"/>
      <c r="F23" s="292"/>
      <c r="G23" s="291"/>
      <c r="H23" s="292"/>
      <c r="I23" s="960"/>
      <c r="J23" s="961"/>
      <c r="K23" s="964"/>
      <c r="L23" s="965"/>
      <c r="M23" s="965"/>
      <c r="N23" s="957"/>
      <c r="O23" s="968"/>
      <c r="P23" s="969"/>
      <c r="Q23" s="969"/>
      <c r="R23" s="969"/>
      <c r="S23" s="970"/>
      <c r="T23" s="301" t="s">
        <v>221</v>
      </c>
      <c r="U23" s="302"/>
      <c r="V23" s="303"/>
      <c r="W23" s="304"/>
      <c r="X23" s="305"/>
      <c r="Y23" s="305"/>
      <c r="Z23" s="305"/>
      <c r="AA23" s="305"/>
      <c r="AB23" s="305"/>
      <c r="AC23" s="306"/>
      <c r="AD23" s="304"/>
      <c r="AE23" s="305"/>
      <c r="AF23" s="305"/>
      <c r="AG23" s="305"/>
      <c r="AH23" s="305"/>
      <c r="AI23" s="305"/>
      <c r="AJ23" s="306"/>
      <c r="AK23" s="304"/>
      <c r="AL23" s="305"/>
      <c r="AM23" s="305"/>
      <c r="AN23" s="305"/>
      <c r="AO23" s="305"/>
      <c r="AP23" s="305"/>
      <c r="AQ23" s="306"/>
      <c r="AR23" s="304"/>
      <c r="AS23" s="305"/>
      <c r="AT23" s="305"/>
      <c r="AU23" s="305"/>
      <c r="AV23" s="305"/>
      <c r="AW23" s="305"/>
      <c r="AX23" s="306"/>
      <c r="AY23" s="304"/>
      <c r="AZ23" s="305"/>
      <c r="BA23" s="307"/>
      <c r="BB23" s="974"/>
      <c r="BC23" s="975"/>
      <c r="BD23" s="976"/>
      <c r="BE23" s="977"/>
      <c r="BF23" s="978"/>
      <c r="BG23" s="979"/>
      <c r="BH23" s="979"/>
      <c r="BI23" s="979"/>
      <c r="BJ23" s="980"/>
    </row>
    <row r="24" spans="2:62" s="259" customFormat="1" ht="20.25" customHeight="1">
      <c r="B24" s="987"/>
      <c r="C24" s="1000"/>
      <c r="D24" s="1001"/>
      <c r="E24" s="291"/>
      <c r="F24" s="292">
        <f>C23</f>
        <v>0</v>
      </c>
      <c r="G24" s="291"/>
      <c r="H24" s="292">
        <f>I23</f>
        <v>0</v>
      </c>
      <c r="I24" s="1002"/>
      <c r="J24" s="1003"/>
      <c r="K24" s="1004"/>
      <c r="L24" s="1005"/>
      <c r="M24" s="1005"/>
      <c r="N24" s="1001"/>
      <c r="O24" s="968"/>
      <c r="P24" s="969"/>
      <c r="Q24" s="969"/>
      <c r="R24" s="969"/>
      <c r="S24" s="970"/>
      <c r="T24" s="293" t="s">
        <v>224</v>
      </c>
      <c r="U24" s="294"/>
      <c r="V24" s="295"/>
      <c r="W24" s="296" t="s">
        <v>619</v>
      </c>
      <c r="X24" s="297" t="s">
        <v>619</v>
      </c>
      <c r="Y24" s="297" t="s">
        <v>619</v>
      </c>
      <c r="Z24" s="297" t="s">
        <v>619</v>
      </c>
      <c r="AA24" s="297" t="s">
        <v>619</v>
      </c>
      <c r="AB24" s="297" t="s">
        <v>619</v>
      </c>
      <c r="AC24" s="298" t="s">
        <v>619</v>
      </c>
      <c r="AD24" s="296" t="s">
        <v>619</v>
      </c>
      <c r="AE24" s="297" t="s">
        <v>619</v>
      </c>
      <c r="AF24" s="297" t="s">
        <v>619</v>
      </c>
      <c r="AG24" s="297" t="s">
        <v>619</v>
      </c>
      <c r="AH24" s="297" t="s">
        <v>619</v>
      </c>
      <c r="AI24" s="297" t="s">
        <v>619</v>
      </c>
      <c r="AJ24" s="298" t="s">
        <v>619</v>
      </c>
      <c r="AK24" s="296" t="s">
        <v>619</v>
      </c>
      <c r="AL24" s="297" t="s">
        <v>619</v>
      </c>
      <c r="AM24" s="297" t="s">
        <v>619</v>
      </c>
      <c r="AN24" s="297" t="s">
        <v>619</v>
      </c>
      <c r="AO24" s="297" t="s">
        <v>619</v>
      </c>
      <c r="AP24" s="297" t="s">
        <v>619</v>
      </c>
      <c r="AQ24" s="298" t="s">
        <v>619</v>
      </c>
      <c r="AR24" s="296" t="s">
        <v>619</v>
      </c>
      <c r="AS24" s="297" t="s">
        <v>619</v>
      </c>
      <c r="AT24" s="297" t="s">
        <v>619</v>
      </c>
      <c r="AU24" s="297" t="s">
        <v>619</v>
      </c>
      <c r="AV24" s="297" t="s">
        <v>619</v>
      </c>
      <c r="AW24" s="297" t="s">
        <v>619</v>
      </c>
      <c r="AX24" s="298" t="s">
        <v>619</v>
      </c>
      <c r="AY24" s="296" t="s">
        <v>619</v>
      </c>
      <c r="AZ24" s="297" t="s">
        <v>619</v>
      </c>
      <c r="BA24" s="297" t="s">
        <v>619</v>
      </c>
      <c r="BB24" s="1009">
        <f>IF($BE$3="４週",SUM(W24:AX24),IF($BE$3="暦月",SUM(W24:BA24),""))</f>
        <v>0</v>
      </c>
      <c r="BC24" s="1010"/>
      <c r="BD24" s="1011">
        <f>IF($BE$3="４週",BB24/4,IF($BE$3="暦月",(BB24/($BE$8/7)),""))</f>
        <v>0</v>
      </c>
      <c r="BE24" s="1010"/>
      <c r="BF24" s="1006"/>
      <c r="BG24" s="1007"/>
      <c r="BH24" s="1007"/>
      <c r="BI24" s="1007"/>
      <c r="BJ24" s="1008"/>
    </row>
    <row r="25" spans="2:62" s="259" customFormat="1" ht="20.25" customHeight="1">
      <c r="B25" s="954">
        <f>B23+1</f>
        <v>5</v>
      </c>
      <c r="C25" s="956"/>
      <c r="D25" s="957"/>
      <c r="E25" s="291"/>
      <c r="F25" s="292"/>
      <c r="G25" s="291"/>
      <c r="H25" s="292"/>
      <c r="I25" s="960"/>
      <c r="J25" s="961"/>
      <c r="K25" s="964"/>
      <c r="L25" s="965"/>
      <c r="M25" s="965"/>
      <c r="N25" s="957"/>
      <c r="O25" s="968"/>
      <c r="P25" s="969"/>
      <c r="Q25" s="969"/>
      <c r="R25" s="969"/>
      <c r="S25" s="970"/>
      <c r="T25" s="301" t="s">
        <v>221</v>
      </c>
      <c r="U25" s="302"/>
      <c r="V25" s="303"/>
      <c r="W25" s="304"/>
      <c r="X25" s="305"/>
      <c r="Y25" s="305"/>
      <c r="Z25" s="305"/>
      <c r="AA25" s="305"/>
      <c r="AB25" s="305"/>
      <c r="AC25" s="306"/>
      <c r="AD25" s="304"/>
      <c r="AE25" s="305"/>
      <c r="AF25" s="305"/>
      <c r="AG25" s="305"/>
      <c r="AH25" s="305"/>
      <c r="AI25" s="305"/>
      <c r="AJ25" s="306"/>
      <c r="AK25" s="304"/>
      <c r="AL25" s="305"/>
      <c r="AM25" s="305"/>
      <c r="AN25" s="305"/>
      <c r="AO25" s="305"/>
      <c r="AP25" s="305"/>
      <c r="AQ25" s="306"/>
      <c r="AR25" s="304"/>
      <c r="AS25" s="305"/>
      <c r="AT25" s="305"/>
      <c r="AU25" s="305"/>
      <c r="AV25" s="305"/>
      <c r="AW25" s="305"/>
      <c r="AX25" s="306"/>
      <c r="AY25" s="304"/>
      <c r="AZ25" s="305"/>
      <c r="BA25" s="307"/>
      <c r="BB25" s="974"/>
      <c r="BC25" s="975"/>
      <c r="BD25" s="976"/>
      <c r="BE25" s="977"/>
      <c r="BF25" s="978"/>
      <c r="BG25" s="979"/>
      <c r="BH25" s="979"/>
      <c r="BI25" s="979"/>
      <c r="BJ25" s="980"/>
    </row>
    <row r="26" spans="2:62" s="259" customFormat="1" ht="20.25" customHeight="1">
      <c r="B26" s="987"/>
      <c r="C26" s="1000"/>
      <c r="D26" s="1001"/>
      <c r="E26" s="291"/>
      <c r="F26" s="292">
        <f>C25</f>
        <v>0</v>
      </c>
      <c r="G26" s="291"/>
      <c r="H26" s="292">
        <f>I25</f>
        <v>0</v>
      </c>
      <c r="I26" s="1002"/>
      <c r="J26" s="1003"/>
      <c r="K26" s="1004"/>
      <c r="L26" s="1005"/>
      <c r="M26" s="1005"/>
      <c r="N26" s="1001"/>
      <c r="O26" s="968"/>
      <c r="P26" s="969"/>
      <c r="Q26" s="969"/>
      <c r="R26" s="969"/>
      <c r="S26" s="970"/>
      <c r="T26" s="308" t="s">
        <v>224</v>
      </c>
      <c r="U26" s="309"/>
      <c r="V26" s="310"/>
      <c r="W26" s="296" t="s">
        <v>619</v>
      </c>
      <c r="X26" s="297" t="s">
        <v>619</v>
      </c>
      <c r="Y26" s="297" t="s">
        <v>619</v>
      </c>
      <c r="Z26" s="297" t="s">
        <v>619</v>
      </c>
      <c r="AA26" s="297" t="s">
        <v>619</v>
      </c>
      <c r="AB26" s="297" t="s">
        <v>619</v>
      </c>
      <c r="AC26" s="298" t="s">
        <v>619</v>
      </c>
      <c r="AD26" s="296" t="s">
        <v>619</v>
      </c>
      <c r="AE26" s="297" t="s">
        <v>619</v>
      </c>
      <c r="AF26" s="297" t="s">
        <v>619</v>
      </c>
      <c r="AG26" s="297" t="s">
        <v>619</v>
      </c>
      <c r="AH26" s="297" t="s">
        <v>619</v>
      </c>
      <c r="AI26" s="297" t="s">
        <v>619</v>
      </c>
      <c r="AJ26" s="298" t="s">
        <v>619</v>
      </c>
      <c r="AK26" s="296" t="s">
        <v>619</v>
      </c>
      <c r="AL26" s="297" t="s">
        <v>619</v>
      </c>
      <c r="AM26" s="297" t="s">
        <v>619</v>
      </c>
      <c r="AN26" s="297" t="s">
        <v>619</v>
      </c>
      <c r="AO26" s="297" t="s">
        <v>619</v>
      </c>
      <c r="AP26" s="297" t="s">
        <v>619</v>
      </c>
      <c r="AQ26" s="298" t="s">
        <v>619</v>
      </c>
      <c r="AR26" s="296" t="s">
        <v>619</v>
      </c>
      <c r="AS26" s="297" t="s">
        <v>619</v>
      </c>
      <c r="AT26" s="297" t="s">
        <v>619</v>
      </c>
      <c r="AU26" s="297" t="s">
        <v>619</v>
      </c>
      <c r="AV26" s="297" t="s">
        <v>619</v>
      </c>
      <c r="AW26" s="297" t="s">
        <v>619</v>
      </c>
      <c r="AX26" s="298" t="s">
        <v>619</v>
      </c>
      <c r="AY26" s="296" t="s">
        <v>619</v>
      </c>
      <c r="AZ26" s="297" t="s">
        <v>619</v>
      </c>
      <c r="BA26" s="297" t="s">
        <v>619</v>
      </c>
      <c r="BB26" s="1009">
        <f>IF($BE$3="４週",SUM(W26:AX26),IF($BE$3="暦月",SUM(W26:BA26),""))</f>
        <v>0</v>
      </c>
      <c r="BC26" s="1010"/>
      <c r="BD26" s="1011">
        <f>IF($BE$3="４週",BB26/4,IF($BE$3="暦月",(BB26/($BE$8/7)),""))</f>
        <v>0</v>
      </c>
      <c r="BE26" s="1010"/>
      <c r="BF26" s="1006"/>
      <c r="BG26" s="1007"/>
      <c r="BH26" s="1007"/>
      <c r="BI26" s="1007"/>
      <c r="BJ26" s="1008"/>
    </row>
    <row r="27" spans="2:62" s="259" customFormat="1" ht="20.25" customHeight="1">
      <c r="B27" s="954">
        <f>B25+1</f>
        <v>6</v>
      </c>
      <c r="C27" s="956"/>
      <c r="D27" s="957"/>
      <c r="E27" s="291"/>
      <c r="F27" s="292"/>
      <c r="G27" s="291"/>
      <c r="H27" s="292"/>
      <c r="I27" s="960"/>
      <c r="J27" s="961"/>
      <c r="K27" s="964"/>
      <c r="L27" s="965"/>
      <c r="M27" s="965"/>
      <c r="N27" s="957"/>
      <c r="O27" s="968"/>
      <c r="P27" s="969"/>
      <c r="Q27" s="969"/>
      <c r="R27" s="969"/>
      <c r="S27" s="970"/>
      <c r="T27" s="311" t="s">
        <v>221</v>
      </c>
      <c r="V27" s="312"/>
      <c r="W27" s="304"/>
      <c r="X27" s="305"/>
      <c r="Y27" s="305"/>
      <c r="Z27" s="305"/>
      <c r="AA27" s="305"/>
      <c r="AB27" s="305"/>
      <c r="AC27" s="306"/>
      <c r="AD27" s="304"/>
      <c r="AE27" s="305"/>
      <c r="AF27" s="305"/>
      <c r="AG27" s="305"/>
      <c r="AH27" s="305"/>
      <c r="AI27" s="305"/>
      <c r="AJ27" s="306"/>
      <c r="AK27" s="304"/>
      <c r="AL27" s="305"/>
      <c r="AM27" s="305"/>
      <c r="AN27" s="305"/>
      <c r="AO27" s="305"/>
      <c r="AP27" s="305"/>
      <c r="AQ27" s="306"/>
      <c r="AR27" s="304"/>
      <c r="AS27" s="305"/>
      <c r="AT27" s="305"/>
      <c r="AU27" s="305"/>
      <c r="AV27" s="305"/>
      <c r="AW27" s="305"/>
      <c r="AX27" s="306"/>
      <c r="AY27" s="304"/>
      <c r="AZ27" s="305"/>
      <c r="BA27" s="307"/>
      <c r="BB27" s="974"/>
      <c r="BC27" s="975"/>
      <c r="BD27" s="976"/>
      <c r="BE27" s="977"/>
      <c r="BF27" s="978"/>
      <c r="BG27" s="979"/>
      <c r="BH27" s="979"/>
      <c r="BI27" s="979"/>
      <c r="BJ27" s="980"/>
    </row>
    <row r="28" spans="2:62" s="259" customFormat="1" ht="20.25" customHeight="1">
      <c r="B28" s="987"/>
      <c r="C28" s="1000"/>
      <c r="D28" s="1001"/>
      <c r="E28" s="291"/>
      <c r="F28" s="292">
        <f>C27</f>
        <v>0</v>
      </c>
      <c r="G28" s="291"/>
      <c r="H28" s="292">
        <f>I27</f>
        <v>0</v>
      </c>
      <c r="I28" s="1002"/>
      <c r="J28" s="1003"/>
      <c r="K28" s="1004"/>
      <c r="L28" s="1005"/>
      <c r="M28" s="1005"/>
      <c r="N28" s="1001"/>
      <c r="O28" s="968"/>
      <c r="P28" s="969"/>
      <c r="Q28" s="969"/>
      <c r="R28" s="969"/>
      <c r="S28" s="970"/>
      <c r="T28" s="293" t="s">
        <v>224</v>
      </c>
      <c r="U28" s="294"/>
      <c r="V28" s="295"/>
      <c r="W28" s="296" t="s">
        <v>619</v>
      </c>
      <c r="X28" s="297" t="s">
        <v>619</v>
      </c>
      <c r="Y28" s="297" t="s">
        <v>619</v>
      </c>
      <c r="Z28" s="297" t="s">
        <v>619</v>
      </c>
      <c r="AA28" s="297" t="s">
        <v>619</v>
      </c>
      <c r="AB28" s="297" t="s">
        <v>619</v>
      </c>
      <c r="AC28" s="298" t="s">
        <v>619</v>
      </c>
      <c r="AD28" s="296" t="s">
        <v>619</v>
      </c>
      <c r="AE28" s="297" t="s">
        <v>619</v>
      </c>
      <c r="AF28" s="297" t="s">
        <v>619</v>
      </c>
      <c r="AG28" s="297" t="s">
        <v>619</v>
      </c>
      <c r="AH28" s="297" t="s">
        <v>619</v>
      </c>
      <c r="AI28" s="297" t="s">
        <v>619</v>
      </c>
      <c r="AJ28" s="298" t="s">
        <v>619</v>
      </c>
      <c r="AK28" s="296" t="s">
        <v>619</v>
      </c>
      <c r="AL28" s="297" t="s">
        <v>619</v>
      </c>
      <c r="AM28" s="297" t="s">
        <v>619</v>
      </c>
      <c r="AN28" s="297" t="s">
        <v>619</v>
      </c>
      <c r="AO28" s="297" t="s">
        <v>619</v>
      </c>
      <c r="AP28" s="297" t="s">
        <v>619</v>
      </c>
      <c r="AQ28" s="298" t="s">
        <v>619</v>
      </c>
      <c r="AR28" s="296" t="s">
        <v>619</v>
      </c>
      <c r="AS28" s="297" t="s">
        <v>619</v>
      </c>
      <c r="AT28" s="297" t="s">
        <v>619</v>
      </c>
      <c r="AU28" s="297" t="s">
        <v>619</v>
      </c>
      <c r="AV28" s="297" t="s">
        <v>619</v>
      </c>
      <c r="AW28" s="297" t="s">
        <v>619</v>
      </c>
      <c r="AX28" s="298" t="s">
        <v>619</v>
      </c>
      <c r="AY28" s="296" t="s">
        <v>619</v>
      </c>
      <c r="AZ28" s="297" t="s">
        <v>619</v>
      </c>
      <c r="BA28" s="297" t="s">
        <v>619</v>
      </c>
      <c r="BB28" s="1009">
        <f>IF($BE$3="４週",SUM(W28:AX28),IF($BE$3="暦月",SUM(W28:BA28),""))</f>
        <v>0</v>
      </c>
      <c r="BC28" s="1010"/>
      <c r="BD28" s="1011">
        <f>IF($BE$3="４週",BB28/4,IF($BE$3="暦月",(BB28/($BE$8/7)),""))</f>
        <v>0</v>
      </c>
      <c r="BE28" s="1010"/>
      <c r="BF28" s="1006"/>
      <c r="BG28" s="1007"/>
      <c r="BH28" s="1007"/>
      <c r="BI28" s="1007"/>
      <c r="BJ28" s="1008"/>
    </row>
    <row r="29" spans="2:62" s="259" customFormat="1" ht="20.25" customHeight="1">
      <c r="B29" s="954">
        <f>B27+1</f>
        <v>7</v>
      </c>
      <c r="C29" s="956"/>
      <c r="D29" s="957"/>
      <c r="E29" s="291"/>
      <c r="F29" s="292"/>
      <c r="G29" s="291"/>
      <c r="H29" s="292"/>
      <c r="I29" s="960"/>
      <c r="J29" s="961"/>
      <c r="K29" s="964"/>
      <c r="L29" s="965"/>
      <c r="M29" s="965"/>
      <c r="N29" s="957"/>
      <c r="O29" s="968"/>
      <c r="P29" s="969"/>
      <c r="Q29" s="969"/>
      <c r="R29" s="969"/>
      <c r="S29" s="970"/>
      <c r="T29" s="301" t="s">
        <v>221</v>
      </c>
      <c r="U29" s="302"/>
      <c r="V29" s="303"/>
      <c r="W29" s="304"/>
      <c r="X29" s="305"/>
      <c r="Y29" s="305"/>
      <c r="Z29" s="305"/>
      <c r="AA29" s="305"/>
      <c r="AB29" s="305"/>
      <c r="AC29" s="306"/>
      <c r="AD29" s="304"/>
      <c r="AE29" s="305"/>
      <c r="AF29" s="305"/>
      <c r="AG29" s="305"/>
      <c r="AH29" s="305"/>
      <c r="AI29" s="305"/>
      <c r="AJ29" s="306"/>
      <c r="AK29" s="304"/>
      <c r="AL29" s="305"/>
      <c r="AM29" s="305"/>
      <c r="AN29" s="305"/>
      <c r="AO29" s="305"/>
      <c r="AP29" s="305"/>
      <c r="AQ29" s="306"/>
      <c r="AR29" s="304"/>
      <c r="AS29" s="305"/>
      <c r="AT29" s="305"/>
      <c r="AU29" s="305"/>
      <c r="AV29" s="305"/>
      <c r="AW29" s="305"/>
      <c r="AX29" s="306"/>
      <c r="AY29" s="304"/>
      <c r="AZ29" s="305"/>
      <c r="BA29" s="307"/>
      <c r="BB29" s="974"/>
      <c r="BC29" s="975"/>
      <c r="BD29" s="976"/>
      <c r="BE29" s="977"/>
      <c r="BF29" s="978"/>
      <c r="BG29" s="979"/>
      <c r="BH29" s="979"/>
      <c r="BI29" s="979"/>
      <c r="BJ29" s="980"/>
    </row>
    <row r="30" spans="2:62" s="259" customFormat="1" ht="20.25" customHeight="1">
      <c r="B30" s="987"/>
      <c r="C30" s="1000"/>
      <c r="D30" s="1001"/>
      <c r="E30" s="291"/>
      <c r="F30" s="292">
        <f>C29</f>
        <v>0</v>
      </c>
      <c r="G30" s="291"/>
      <c r="H30" s="292">
        <f>I29</f>
        <v>0</v>
      </c>
      <c r="I30" s="1002"/>
      <c r="J30" s="1003"/>
      <c r="K30" s="1004"/>
      <c r="L30" s="1005"/>
      <c r="M30" s="1005"/>
      <c r="N30" s="1001"/>
      <c r="O30" s="968"/>
      <c r="P30" s="969"/>
      <c r="Q30" s="969"/>
      <c r="R30" s="969"/>
      <c r="S30" s="970"/>
      <c r="T30" s="293" t="s">
        <v>224</v>
      </c>
      <c r="U30" s="294"/>
      <c r="V30" s="295"/>
      <c r="W30" s="296" t="s">
        <v>619</v>
      </c>
      <c r="X30" s="297" t="s">
        <v>619</v>
      </c>
      <c r="Y30" s="297" t="s">
        <v>619</v>
      </c>
      <c r="Z30" s="297" t="s">
        <v>619</v>
      </c>
      <c r="AA30" s="297" t="s">
        <v>619</v>
      </c>
      <c r="AB30" s="297" t="s">
        <v>619</v>
      </c>
      <c r="AC30" s="298" t="s">
        <v>619</v>
      </c>
      <c r="AD30" s="296" t="s">
        <v>619</v>
      </c>
      <c r="AE30" s="297" t="s">
        <v>619</v>
      </c>
      <c r="AF30" s="297" t="s">
        <v>619</v>
      </c>
      <c r="AG30" s="297" t="s">
        <v>619</v>
      </c>
      <c r="AH30" s="297" t="s">
        <v>619</v>
      </c>
      <c r="AI30" s="297" t="s">
        <v>619</v>
      </c>
      <c r="AJ30" s="298" t="s">
        <v>619</v>
      </c>
      <c r="AK30" s="296" t="s">
        <v>619</v>
      </c>
      <c r="AL30" s="297" t="s">
        <v>619</v>
      </c>
      <c r="AM30" s="297" t="s">
        <v>619</v>
      </c>
      <c r="AN30" s="297" t="s">
        <v>619</v>
      </c>
      <c r="AO30" s="297" t="s">
        <v>619</v>
      </c>
      <c r="AP30" s="297" t="s">
        <v>619</v>
      </c>
      <c r="AQ30" s="298" t="s">
        <v>619</v>
      </c>
      <c r="AR30" s="296" t="s">
        <v>619</v>
      </c>
      <c r="AS30" s="297" t="s">
        <v>619</v>
      </c>
      <c r="AT30" s="297" t="s">
        <v>619</v>
      </c>
      <c r="AU30" s="297" t="s">
        <v>619</v>
      </c>
      <c r="AV30" s="297" t="s">
        <v>619</v>
      </c>
      <c r="AW30" s="297" t="s">
        <v>619</v>
      </c>
      <c r="AX30" s="298" t="s">
        <v>619</v>
      </c>
      <c r="AY30" s="296" t="s">
        <v>619</v>
      </c>
      <c r="AZ30" s="297" t="s">
        <v>619</v>
      </c>
      <c r="BA30" s="297" t="s">
        <v>619</v>
      </c>
      <c r="BB30" s="1009">
        <f>IF($BE$3="４週",SUM(W30:AX30),IF($BE$3="暦月",SUM(W30:BA30),""))</f>
        <v>0</v>
      </c>
      <c r="BC30" s="1010"/>
      <c r="BD30" s="1011">
        <f>IF($BE$3="４週",BB30/4,IF($BE$3="暦月",(BB30/($BE$8/7)),""))</f>
        <v>0</v>
      </c>
      <c r="BE30" s="1010"/>
      <c r="BF30" s="1006"/>
      <c r="BG30" s="1007"/>
      <c r="BH30" s="1007"/>
      <c r="BI30" s="1007"/>
      <c r="BJ30" s="1008"/>
    </row>
    <row r="31" spans="2:62" s="259" customFormat="1" ht="20.25" customHeight="1">
      <c r="B31" s="954">
        <f>B29+1</f>
        <v>8</v>
      </c>
      <c r="C31" s="956"/>
      <c r="D31" s="957"/>
      <c r="E31" s="291"/>
      <c r="F31" s="292"/>
      <c r="G31" s="291"/>
      <c r="H31" s="292"/>
      <c r="I31" s="960"/>
      <c r="J31" s="961"/>
      <c r="K31" s="964"/>
      <c r="L31" s="965"/>
      <c r="M31" s="965"/>
      <c r="N31" s="957"/>
      <c r="O31" s="968"/>
      <c r="P31" s="969"/>
      <c r="Q31" s="969"/>
      <c r="R31" s="969"/>
      <c r="S31" s="970"/>
      <c r="T31" s="301" t="s">
        <v>221</v>
      </c>
      <c r="U31" s="302"/>
      <c r="V31" s="303"/>
      <c r="W31" s="304"/>
      <c r="X31" s="305"/>
      <c r="Y31" s="305"/>
      <c r="Z31" s="305"/>
      <c r="AA31" s="305"/>
      <c r="AB31" s="305"/>
      <c r="AC31" s="306"/>
      <c r="AD31" s="304"/>
      <c r="AE31" s="305"/>
      <c r="AF31" s="305"/>
      <c r="AG31" s="305"/>
      <c r="AH31" s="305"/>
      <c r="AI31" s="305"/>
      <c r="AJ31" s="306"/>
      <c r="AK31" s="304"/>
      <c r="AL31" s="305"/>
      <c r="AM31" s="305"/>
      <c r="AN31" s="305"/>
      <c r="AO31" s="305"/>
      <c r="AP31" s="305"/>
      <c r="AQ31" s="306"/>
      <c r="AR31" s="304"/>
      <c r="AS31" s="305"/>
      <c r="AT31" s="305"/>
      <c r="AU31" s="305"/>
      <c r="AV31" s="305"/>
      <c r="AW31" s="305"/>
      <c r="AX31" s="306"/>
      <c r="AY31" s="304"/>
      <c r="AZ31" s="305"/>
      <c r="BA31" s="307"/>
      <c r="BB31" s="974"/>
      <c r="BC31" s="975"/>
      <c r="BD31" s="976"/>
      <c r="BE31" s="977"/>
      <c r="BF31" s="978"/>
      <c r="BG31" s="979"/>
      <c r="BH31" s="979"/>
      <c r="BI31" s="979"/>
      <c r="BJ31" s="980"/>
    </row>
    <row r="32" spans="2:62" s="259" customFormat="1" ht="20.25" customHeight="1">
      <c r="B32" s="987"/>
      <c r="C32" s="1000"/>
      <c r="D32" s="1001"/>
      <c r="E32" s="291"/>
      <c r="F32" s="292">
        <f>C31</f>
        <v>0</v>
      </c>
      <c r="G32" s="291"/>
      <c r="H32" s="292">
        <f>I31</f>
        <v>0</v>
      </c>
      <c r="I32" s="1002"/>
      <c r="J32" s="1003"/>
      <c r="K32" s="1004"/>
      <c r="L32" s="1005"/>
      <c r="M32" s="1005"/>
      <c r="N32" s="1001"/>
      <c r="O32" s="968"/>
      <c r="P32" s="969"/>
      <c r="Q32" s="969"/>
      <c r="R32" s="969"/>
      <c r="S32" s="970"/>
      <c r="T32" s="293" t="s">
        <v>224</v>
      </c>
      <c r="U32" s="294"/>
      <c r="V32" s="295"/>
      <c r="W32" s="296" t="s">
        <v>619</v>
      </c>
      <c r="X32" s="297" t="s">
        <v>619</v>
      </c>
      <c r="Y32" s="297" t="s">
        <v>619</v>
      </c>
      <c r="Z32" s="297" t="s">
        <v>619</v>
      </c>
      <c r="AA32" s="297" t="s">
        <v>619</v>
      </c>
      <c r="AB32" s="297" t="s">
        <v>619</v>
      </c>
      <c r="AC32" s="298" t="s">
        <v>619</v>
      </c>
      <c r="AD32" s="296" t="s">
        <v>619</v>
      </c>
      <c r="AE32" s="297" t="s">
        <v>619</v>
      </c>
      <c r="AF32" s="297" t="s">
        <v>619</v>
      </c>
      <c r="AG32" s="297" t="s">
        <v>619</v>
      </c>
      <c r="AH32" s="297" t="s">
        <v>619</v>
      </c>
      <c r="AI32" s="297" t="s">
        <v>619</v>
      </c>
      <c r="AJ32" s="298" t="s">
        <v>619</v>
      </c>
      <c r="AK32" s="296" t="s">
        <v>619</v>
      </c>
      <c r="AL32" s="297" t="s">
        <v>619</v>
      </c>
      <c r="AM32" s="297" t="s">
        <v>619</v>
      </c>
      <c r="AN32" s="297" t="s">
        <v>619</v>
      </c>
      <c r="AO32" s="297" t="s">
        <v>619</v>
      </c>
      <c r="AP32" s="297" t="s">
        <v>619</v>
      </c>
      <c r="AQ32" s="298" t="s">
        <v>619</v>
      </c>
      <c r="AR32" s="296" t="s">
        <v>619</v>
      </c>
      <c r="AS32" s="297" t="s">
        <v>619</v>
      </c>
      <c r="AT32" s="297" t="s">
        <v>619</v>
      </c>
      <c r="AU32" s="297" t="s">
        <v>619</v>
      </c>
      <c r="AV32" s="297" t="s">
        <v>619</v>
      </c>
      <c r="AW32" s="297" t="s">
        <v>619</v>
      </c>
      <c r="AX32" s="298" t="s">
        <v>619</v>
      </c>
      <c r="AY32" s="296" t="s">
        <v>619</v>
      </c>
      <c r="AZ32" s="297" t="s">
        <v>619</v>
      </c>
      <c r="BA32" s="297" t="s">
        <v>619</v>
      </c>
      <c r="BB32" s="1009">
        <f>IF($BE$3="４週",SUM(W32:AX32),IF($BE$3="暦月",SUM(W32:BA32),""))</f>
        <v>0</v>
      </c>
      <c r="BC32" s="1010"/>
      <c r="BD32" s="1011">
        <f>IF($BE$3="４週",BB32/4,IF($BE$3="暦月",(BB32/($BE$8/7)),""))</f>
        <v>0</v>
      </c>
      <c r="BE32" s="1010"/>
      <c r="BF32" s="1006"/>
      <c r="BG32" s="1007"/>
      <c r="BH32" s="1007"/>
      <c r="BI32" s="1007"/>
      <c r="BJ32" s="1008"/>
    </row>
    <row r="33" spans="2:62" s="259" customFormat="1" ht="20.25" customHeight="1">
      <c r="B33" s="954">
        <f>B31+1</f>
        <v>9</v>
      </c>
      <c r="C33" s="956"/>
      <c r="D33" s="957"/>
      <c r="E33" s="291"/>
      <c r="F33" s="292"/>
      <c r="G33" s="291"/>
      <c r="H33" s="292"/>
      <c r="I33" s="960"/>
      <c r="J33" s="961"/>
      <c r="K33" s="964"/>
      <c r="L33" s="965"/>
      <c r="M33" s="965"/>
      <c r="N33" s="957"/>
      <c r="O33" s="968"/>
      <c r="P33" s="969"/>
      <c r="Q33" s="969"/>
      <c r="R33" s="969"/>
      <c r="S33" s="970"/>
      <c r="T33" s="301" t="s">
        <v>221</v>
      </c>
      <c r="U33" s="302"/>
      <c r="V33" s="303"/>
      <c r="W33" s="304"/>
      <c r="X33" s="305"/>
      <c r="Y33" s="305"/>
      <c r="Z33" s="305"/>
      <c r="AA33" s="305"/>
      <c r="AB33" s="305"/>
      <c r="AC33" s="306"/>
      <c r="AD33" s="304"/>
      <c r="AE33" s="305"/>
      <c r="AF33" s="305"/>
      <c r="AG33" s="305"/>
      <c r="AH33" s="305"/>
      <c r="AI33" s="305"/>
      <c r="AJ33" s="306"/>
      <c r="AK33" s="304"/>
      <c r="AL33" s="305"/>
      <c r="AM33" s="305"/>
      <c r="AN33" s="305"/>
      <c r="AO33" s="305"/>
      <c r="AP33" s="305"/>
      <c r="AQ33" s="306"/>
      <c r="AR33" s="304"/>
      <c r="AS33" s="305"/>
      <c r="AT33" s="305"/>
      <c r="AU33" s="305"/>
      <c r="AV33" s="305"/>
      <c r="AW33" s="305"/>
      <c r="AX33" s="306"/>
      <c r="AY33" s="304"/>
      <c r="AZ33" s="305"/>
      <c r="BA33" s="307"/>
      <c r="BB33" s="974"/>
      <c r="BC33" s="975"/>
      <c r="BD33" s="976"/>
      <c r="BE33" s="977"/>
      <c r="BF33" s="978"/>
      <c r="BG33" s="979"/>
      <c r="BH33" s="979"/>
      <c r="BI33" s="979"/>
      <c r="BJ33" s="980"/>
    </row>
    <row r="34" spans="2:62" s="259" customFormat="1" ht="20.25" customHeight="1">
      <c r="B34" s="987"/>
      <c r="C34" s="1000"/>
      <c r="D34" s="1001"/>
      <c r="E34" s="291"/>
      <c r="F34" s="292">
        <f>C33</f>
        <v>0</v>
      </c>
      <c r="G34" s="291"/>
      <c r="H34" s="292">
        <f>I33</f>
        <v>0</v>
      </c>
      <c r="I34" s="1002"/>
      <c r="J34" s="1003"/>
      <c r="K34" s="1004"/>
      <c r="L34" s="1005"/>
      <c r="M34" s="1005"/>
      <c r="N34" s="1001"/>
      <c r="O34" s="968"/>
      <c r="P34" s="969"/>
      <c r="Q34" s="969"/>
      <c r="R34" s="969"/>
      <c r="S34" s="970"/>
      <c r="T34" s="308" t="s">
        <v>224</v>
      </c>
      <c r="U34" s="309"/>
      <c r="V34" s="310"/>
      <c r="W34" s="296" t="s">
        <v>619</v>
      </c>
      <c r="X34" s="297" t="s">
        <v>619</v>
      </c>
      <c r="Y34" s="297" t="s">
        <v>619</v>
      </c>
      <c r="Z34" s="297" t="s">
        <v>619</v>
      </c>
      <c r="AA34" s="297" t="s">
        <v>619</v>
      </c>
      <c r="AB34" s="297" t="s">
        <v>619</v>
      </c>
      <c r="AC34" s="298" t="s">
        <v>619</v>
      </c>
      <c r="AD34" s="296" t="s">
        <v>619</v>
      </c>
      <c r="AE34" s="297" t="s">
        <v>619</v>
      </c>
      <c r="AF34" s="297" t="s">
        <v>619</v>
      </c>
      <c r="AG34" s="297" t="s">
        <v>619</v>
      </c>
      <c r="AH34" s="297" t="s">
        <v>619</v>
      </c>
      <c r="AI34" s="297" t="s">
        <v>619</v>
      </c>
      <c r="AJ34" s="298" t="s">
        <v>619</v>
      </c>
      <c r="AK34" s="296" t="s">
        <v>619</v>
      </c>
      <c r="AL34" s="297" t="s">
        <v>619</v>
      </c>
      <c r="AM34" s="297" t="s">
        <v>619</v>
      </c>
      <c r="AN34" s="297" t="s">
        <v>619</v>
      </c>
      <c r="AO34" s="297" t="s">
        <v>619</v>
      </c>
      <c r="AP34" s="297" t="s">
        <v>619</v>
      </c>
      <c r="AQ34" s="298" t="s">
        <v>619</v>
      </c>
      <c r="AR34" s="296" t="s">
        <v>619</v>
      </c>
      <c r="AS34" s="297" t="s">
        <v>619</v>
      </c>
      <c r="AT34" s="297" t="s">
        <v>619</v>
      </c>
      <c r="AU34" s="297" t="s">
        <v>619</v>
      </c>
      <c r="AV34" s="297" t="s">
        <v>619</v>
      </c>
      <c r="AW34" s="297" t="s">
        <v>619</v>
      </c>
      <c r="AX34" s="298" t="s">
        <v>619</v>
      </c>
      <c r="AY34" s="296" t="s">
        <v>619</v>
      </c>
      <c r="AZ34" s="297" t="s">
        <v>619</v>
      </c>
      <c r="BA34" s="297" t="s">
        <v>619</v>
      </c>
      <c r="BB34" s="1009">
        <f>IF($BE$3="４週",SUM(W34:AX34),IF($BE$3="暦月",SUM(W34:BA34),""))</f>
        <v>0</v>
      </c>
      <c r="BC34" s="1010"/>
      <c r="BD34" s="1011">
        <f>IF($BE$3="４週",BB34/4,IF($BE$3="暦月",(BB34/($BE$8/7)),""))</f>
        <v>0</v>
      </c>
      <c r="BE34" s="1010"/>
      <c r="BF34" s="1006"/>
      <c r="BG34" s="1007"/>
      <c r="BH34" s="1007"/>
      <c r="BI34" s="1007"/>
      <c r="BJ34" s="1008"/>
    </row>
    <row r="35" spans="2:62" s="259" customFormat="1" ht="20.25" customHeight="1">
      <c r="B35" s="954">
        <f>B33+1</f>
        <v>10</v>
      </c>
      <c r="C35" s="956"/>
      <c r="D35" s="957"/>
      <c r="E35" s="291"/>
      <c r="F35" s="292"/>
      <c r="G35" s="291"/>
      <c r="H35" s="292"/>
      <c r="I35" s="960"/>
      <c r="J35" s="961"/>
      <c r="K35" s="964"/>
      <c r="L35" s="965"/>
      <c r="M35" s="965"/>
      <c r="N35" s="957"/>
      <c r="O35" s="968"/>
      <c r="P35" s="969"/>
      <c r="Q35" s="969"/>
      <c r="R35" s="969"/>
      <c r="S35" s="970"/>
      <c r="T35" s="311" t="s">
        <v>221</v>
      </c>
      <c r="V35" s="312"/>
      <c r="W35" s="304"/>
      <c r="X35" s="305"/>
      <c r="Y35" s="305"/>
      <c r="Z35" s="305"/>
      <c r="AA35" s="305"/>
      <c r="AB35" s="305"/>
      <c r="AC35" s="306"/>
      <c r="AD35" s="304"/>
      <c r="AE35" s="305"/>
      <c r="AF35" s="305"/>
      <c r="AG35" s="305"/>
      <c r="AH35" s="305"/>
      <c r="AI35" s="305"/>
      <c r="AJ35" s="306"/>
      <c r="AK35" s="304"/>
      <c r="AL35" s="305"/>
      <c r="AM35" s="305"/>
      <c r="AN35" s="305"/>
      <c r="AO35" s="305"/>
      <c r="AP35" s="305"/>
      <c r="AQ35" s="306"/>
      <c r="AR35" s="304"/>
      <c r="AS35" s="305"/>
      <c r="AT35" s="305"/>
      <c r="AU35" s="305"/>
      <c r="AV35" s="305"/>
      <c r="AW35" s="305"/>
      <c r="AX35" s="306"/>
      <c r="AY35" s="304"/>
      <c r="AZ35" s="305"/>
      <c r="BA35" s="307"/>
      <c r="BB35" s="974"/>
      <c r="BC35" s="975"/>
      <c r="BD35" s="976"/>
      <c r="BE35" s="977"/>
      <c r="BF35" s="978"/>
      <c r="BG35" s="979"/>
      <c r="BH35" s="979"/>
      <c r="BI35" s="979"/>
      <c r="BJ35" s="980"/>
    </row>
    <row r="36" spans="2:62" s="259" customFormat="1" ht="20.25" customHeight="1">
      <c r="B36" s="987"/>
      <c r="C36" s="1000"/>
      <c r="D36" s="1001"/>
      <c r="E36" s="291"/>
      <c r="F36" s="292">
        <f>C35</f>
        <v>0</v>
      </c>
      <c r="G36" s="291"/>
      <c r="H36" s="292">
        <f>I35</f>
        <v>0</v>
      </c>
      <c r="I36" s="1002"/>
      <c r="J36" s="1003"/>
      <c r="K36" s="1004"/>
      <c r="L36" s="1005"/>
      <c r="M36" s="1005"/>
      <c r="N36" s="1001"/>
      <c r="O36" s="968"/>
      <c r="P36" s="969"/>
      <c r="Q36" s="969"/>
      <c r="R36" s="969"/>
      <c r="S36" s="970"/>
      <c r="T36" s="308" t="s">
        <v>224</v>
      </c>
      <c r="U36" s="309"/>
      <c r="V36" s="310"/>
      <c r="W36" s="296" t="s">
        <v>619</v>
      </c>
      <c r="X36" s="297" t="s">
        <v>619</v>
      </c>
      <c r="Y36" s="297" t="s">
        <v>619</v>
      </c>
      <c r="Z36" s="297" t="s">
        <v>619</v>
      </c>
      <c r="AA36" s="297" t="s">
        <v>619</v>
      </c>
      <c r="AB36" s="297" t="s">
        <v>619</v>
      </c>
      <c r="AC36" s="298" t="s">
        <v>619</v>
      </c>
      <c r="AD36" s="296" t="s">
        <v>619</v>
      </c>
      <c r="AE36" s="297" t="s">
        <v>619</v>
      </c>
      <c r="AF36" s="297" t="s">
        <v>619</v>
      </c>
      <c r="AG36" s="297" t="s">
        <v>619</v>
      </c>
      <c r="AH36" s="297" t="s">
        <v>619</v>
      </c>
      <c r="AI36" s="297" t="s">
        <v>619</v>
      </c>
      <c r="AJ36" s="298" t="s">
        <v>619</v>
      </c>
      <c r="AK36" s="296" t="s">
        <v>619</v>
      </c>
      <c r="AL36" s="297" t="s">
        <v>619</v>
      </c>
      <c r="AM36" s="297" t="s">
        <v>619</v>
      </c>
      <c r="AN36" s="297" t="s">
        <v>619</v>
      </c>
      <c r="AO36" s="297" t="s">
        <v>619</v>
      </c>
      <c r="AP36" s="297" t="s">
        <v>619</v>
      </c>
      <c r="AQ36" s="298" t="s">
        <v>619</v>
      </c>
      <c r="AR36" s="296" t="s">
        <v>619</v>
      </c>
      <c r="AS36" s="297" t="s">
        <v>619</v>
      </c>
      <c r="AT36" s="297" t="s">
        <v>619</v>
      </c>
      <c r="AU36" s="297" t="s">
        <v>619</v>
      </c>
      <c r="AV36" s="297" t="s">
        <v>619</v>
      </c>
      <c r="AW36" s="297" t="s">
        <v>619</v>
      </c>
      <c r="AX36" s="298" t="s">
        <v>619</v>
      </c>
      <c r="AY36" s="296" t="s">
        <v>619</v>
      </c>
      <c r="AZ36" s="297" t="s">
        <v>619</v>
      </c>
      <c r="BA36" s="297" t="s">
        <v>619</v>
      </c>
      <c r="BB36" s="1009">
        <f>IF($BE$3="４週",SUM(W36:AX36),IF($BE$3="暦月",SUM(W36:BA36),""))</f>
        <v>0</v>
      </c>
      <c r="BC36" s="1010"/>
      <c r="BD36" s="1011">
        <f>IF($BE$3="４週",BB36/4,IF($BE$3="暦月",(BB36/($BE$8/7)),""))</f>
        <v>0</v>
      </c>
      <c r="BE36" s="1010"/>
      <c r="BF36" s="1006"/>
      <c r="BG36" s="1007"/>
      <c r="BH36" s="1007"/>
      <c r="BI36" s="1007"/>
      <c r="BJ36" s="1008"/>
    </row>
    <row r="37" spans="2:62" s="259" customFormat="1" ht="20.25" customHeight="1">
      <c r="B37" s="954">
        <f>B35+1</f>
        <v>11</v>
      </c>
      <c r="C37" s="956"/>
      <c r="D37" s="957"/>
      <c r="E37" s="291"/>
      <c r="F37" s="292"/>
      <c r="G37" s="291"/>
      <c r="H37" s="292"/>
      <c r="I37" s="960"/>
      <c r="J37" s="961"/>
      <c r="K37" s="964"/>
      <c r="L37" s="965"/>
      <c r="M37" s="965"/>
      <c r="N37" s="957"/>
      <c r="O37" s="968"/>
      <c r="P37" s="969"/>
      <c r="Q37" s="969"/>
      <c r="R37" s="969"/>
      <c r="S37" s="970"/>
      <c r="T37" s="311" t="s">
        <v>221</v>
      </c>
      <c r="V37" s="312"/>
      <c r="W37" s="304"/>
      <c r="X37" s="305"/>
      <c r="Y37" s="305"/>
      <c r="Z37" s="305"/>
      <c r="AA37" s="305"/>
      <c r="AB37" s="305"/>
      <c r="AC37" s="306"/>
      <c r="AD37" s="304"/>
      <c r="AE37" s="305"/>
      <c r="AF37" s="305"/>
      <c r="AG37" s="305"/>
      <c r="AH37" s="305"/>
      <c r="AI37" s="305"/>
      <c r="AJ37" s="306"/>
      <c r="AK37" s="304"/>
      <c r="AL37" s="305"/>
      <c r="AM37" s="305"/>
      <c r="AN37" s="305"/>
      <c r="AO37" s="305"/>
      <c r="AP37" s="305"/>
      <c r="AQ37" s="306"/>
      <c r="AR37" s="304"/>
      <c r="AS37" s="305"/>
      <c r="AT37" s="305"/>
      <c r="AU37" s="305"/>
      <c r="AV37" s="305"/>
      <c r="AW37" s="305"/>
      <c r="AX37" s="306"/>
      <c r="AY37" s="304"/>
      <c r="AZ37" s="305"/>
      <c r="BA37" s="307"/>
      <c r="BB37" s="974"/>
      <c r="BC37" s="975"/>
      <c r="BD37" s="976"/>
      <c r="BE37" s="977"/>
      <c r="BF37" s="978"/>
      <c r="BG37" s="979"/>
      <c r="BH37" s="979"/>
      <c r="BI37" s="979"/>
      <c r="BJ37" s="980"/>
    </row>
    <row r="38" spans="2:62" s="259" customFormat="1" ht="20.25" customHeight="1">
      <c r="B38" s="987"/>
      <c r="C38" s="1000"/>
      <c r="D38" s="1001"/>
      <c r="E38" s="291"/>
      <c r="F38" s="292">
        <f>C37</f>
        <v>0</v>
      </c>
      <c r="G38" s="291"/>
      <c r="H38" s="292">
        <f>I37</f>
        <v>0</v>
      </c>
      <c r="I38" s="1002"/>
      <c r="J38" s="1003"/>
      <c r="K38" s="1004"/>
      <c r="L38" s="1005"/>
      <c r="M38" s="1005"/>
      <c r="N38" s="1001"/>
      <c r="O38" s="968"/>
      <c r="P38" s="969"/>
      <c r="Q38" s="969"/>
      <c r="R38" s="969"/>
      <c r="S38" s="970"/>
      <c r="T38" s="308" t="s">
        <v>224</v>
      </c>
      <c r="U38" s="309"/>
      <c r="V38" s="310"/>
      <c r="W38" s="296" t="s">
        <v>619</v>
      </c>
      <c r="X38" s="297" t="s">
        <v>619</v>
      </c>
      <c r="Y38" s="297" t="s">
        <v>619</v>
      </c>
      <c r="Z38" s="297" t="s">
        <v>619</v>
      </c>
      <c r="AA38" s="297" t="s">
        <v>619</v>
      </c>
      <c r="AB38" s="297" t="s">
        <v>619</v>
      </c>
      <c r="AC38" s="298" t="s">
        <v>619</v>
      </c>
      <c r="AD38" s="296" t="s">
        <v>619</v>
      </c>
      <c r="AE38" s="297" t="s">
        <v>619</v>
      </c>
      <c r="AF38" s="297" t="s">
        <v>619</v>
      </c>
      <c r="AG38" s="297" t="s">
        <v>619</v>
      </c>
      <c r="AH38" s="297" t="s">
        <v>619</v>
      </c>
      <c r="AI38" s="297" t="s">
        <v>619</v>
      </c>
      <c r="AJ38" s="298" t="s">
        <v>619</v>
      </c>
      <c r="AK38" s="296" t="s">
        <v>619</v>
      </c>
      <c r="AL38" s="297" t="s">
        <v>619</v>
      </c>
      <c r="AM38" s="297" t="s">
        <v>619</v>
      </c>
      <c r="AN38" s="297" t="s">
        <v>619</v>
      </c>
      <c r="AO38" s="297" t="s">
        <v>619</v>
      </c>
      <c r="AP38" s="297" t="s">
        <v>619</v>
      </c>
      <c r="AQ38" s="298" t="s">
        <v>619</v>
      </c>
      <c r="AR38" s="296" t="s">
        <v>619</v>
      </c>
      <c r="AS38" s="297" t="s">
        <v>619</v>
      </c>
      <c r="AT38" s="297" t="s">
        <v>619</v>
      </c>
      <c r="AU38" s="297" t="s">
        <v>619</v>
      </c>
      <c r="AV38" s="297" t="s">
        <v>619</v>
      </c>
      <c r="AW38" s="297" t="s">
        <v>619</v>
      </c>
      <c r="AX38" s="298" t="s">
        <v>619</v>
      </c>
      <c r="AY38" s="296" t="s">
        <v>619</v>
      </c>
      <c r="AZ38" s="297" t="s">
        <v>619</v>
      </c>
      <c r="BA38" s="297" t="s">
        <v>619</v>
      </c>
      <c r="BB38" s="1009">
        <f>IF($BE$3="４週",SUM(W38:AX38),IF($BE$3="暦月",SUM(W38:BA38),""))</f>
        <v>0</v>
      </c>
      <c r="BC38" s="1010"/>
      <c r="BD38" s="1011">
        <f>IF($BE$3="４週",BB38/4,IF($BE$3="暦月",(BB38/($BE$8/7)),""))</f>
        <v>0</v>
      </c>
      <c r="BE38" s="1010"/>
      <c r="BF38" s="1006"/>
      <c r="BG38" s="1007"/>
      <c r="BH38" s="1007"/>
      <c r="BI38" s="1007"/>
      <c r="BJ38" s="1008"/>
    </row>
    <row r="39" spans="2:62" s="259" customFormat="1" ht="20.25" customHeight="1">
      <c r="B39" s="954">
        <f>B37+1</f>
        <v>12</v>
      </c>
      <c r="C39" s="956"/>
      <c r="D39" s="957"/>
      <c r="E39" s="291"/>
      <c r="F39" s="292"/>
      <c r="G39" s="291"/>
      <c r="H39" s="292"/>
      <c r="I39" s="960"/>
      <c r="J39" s="961"/>
      <c r="K39" s="964"/>
      <c r="L39" s="965"/>
      <c r="M39" s="965"/>
      <c r="N39" s="957"/>
      <c r="O39" s="968"/>
      <c r="P39" s="969"/>
      <c r="Q39" s="969"/>
      <c r="R39" s="969"/>
      <c r="S39" s="970"/>
      <c r="T39" s="311" t="s">
        <v>221</v>
      </c>
      <c r="V39" s="312"/>
      <c r="W39" s="304"/>
      <c r="X39" s="305"/>
      <c r="Y39" s="305"/>
      <c r="Z39" s="305"/>
      <c r="AA39" s="305"/>
      <c r="AB39" s="305"/>
      <c r="AC39" s="306"/>
      <c r="AD39" s="304"/>
      <c r="AE39" s="305"/>
      <c r="AF39" s="305"/>
      <c r="AG39" s="305"/>
      <c r="AH39" s="305"/>
      <c r="AI39" s="305"/>
      <c r="AJ39" s="306"/>
      <c r="AK39" s="304"/>
      <c r="AL39" s="305"/>
      <c r="AM39" s="305"/>
      <c r="AN39" s="305"/>
      <c r="AO39" s="305"/>
      <c r="AP39" s="305"/>
      <c r="AQ39" s="306"/>
      <c r="AR39" s="304"/>
      <c r="AS39" s="305"/>
      <c r="AT39" s="305"/>
      <c r="AU39" s="305"/>
      <c r="AV39" s="305"/>
      <c r="AW39" s="305"/>
      <c r="AX39" s="306"/>
      <c r="AY39" s="304"/>
      <c r="AZ39" s="305"/>
      <c r="BA39" s="307"/>
      <c r="BB39" s="974"/>
      <c r="BC39" s="975"/>
      <c r="BD39" s="976"/>
      <c r="BE39" s="977"/>
      <c r="BF39" s="978"/>
      <c r="BG39" s="979"/>
      <c r="BH39" s="979"/>
      <c r="BI39" s="979"/>
      <c r="BJ39" s="980"/>
    </row>
    <row r="40" spans="2:62" s="259" customFormat="1" ht="20.25" customHeight="1">
      <c r="B40" s="987"/>
      <c r="C40" s="1000"/>
      <c r="D40" s="1001"/>
      <c r="E40" s="291"/>
      <c r="F40" s="292">
        <f>C39</f>
        <v>0</v>
      </c>
      <c r="G40" s="291"/>
      <c r="H40" s="292">
        <f>I39</f>
        <v>0</v>
      </c>
      <c r="I40" s="1002"/>
      <c r="J40" s="1003"/>
      <c r="K40" s="1004"/>
      <c r="L40" s="1005"/>
      <c r="M40" s="1005"/>
      <c r="N40" s="1001"/>
      <c r="O40" s="968"/>
      <c r="P40" s="969"/>
      <c r="Q40" s="969"/>
      <c r="R40" s="969"/>
      <c r="S40" s="970"/>
      <c r="T40" s="308" t="s">
        <v>224</v>
      </c>
      <c r="U40" s="309"/>
      <c r="V40" s="310"/>
      <c r="W40" s="296" t="s">
        <v>619</v>
      </c>
      <c r="X40" s="297" t="s">
        <v>619</v>
      </c>
      <c r="Y40" s="297" t="s">
        <v>619</v>
      </c>
      <c r="Z40" s="297" t="s">
        <v>619</v>
      </c>
      <c r="AA40" s="297" t="s">
        <v>619</v>
      </c>
      <c r="AB40" s="297" t="s">
        <v>619</v>
      </c>
      <c r="AC40" s="298" t="s">
        <v>619</v>
      </c>
      <c r="AD40" s="296" t="s">
        <v>619</v>
      </c>
      <c r="AE40" s="297" t="s">
        <v>619</v>
      </c>
      <c r="AF40" s="297" t="s">
        <v>619</v>
      </c>
      <c r="AG40" s="297" t="s">
        <v>619</v>
      </c>
      <c r="AH40" s="297" t="s">
        <v>619</v>
      </c>
      <c r="AI40" s="297" t="s">
        <v>619</v>
      </c>
      <c r="AJ40" s="298" t="s">
        <v>619</v>
      </c>
      <c r="AK40" s="296" t="s">
        <v>619</v>
      </c>
      <c r="AL40" s="297" t="s">
        <v>619</v>
      </c>
      <c r="AM40" s="297" t="s">
        <v>619</v>
      </c>
      <c r="AN40" s="297" t="s">
        <v>619</v>
      </c>
      <c r="AO40" s="297" t="s">
        <v>619</v>
      </c>
      <c r="AP40" s="297" t="s">
        <v>619</v>
      </c>
      <c r="AQ40" s="298" t="s">
        <v>619</v>
      </c>
      <c r="AR40" s="296" t="s">
        <v>619</v>
      </c>
      <c r="AS40" s="297" t="s">
        <v>619</v>
      </c>
      <c r="AT40" s="297" t="s">
        <v>619</v>
      </c>
      <c r="AU40" s="297" t="s">
        <v>619</v>
      </c>
      <c r="AV40" s="297" t="s">
        <v>619</v>
      </c>
      <c r="AW40" s="297" t="s">
        <v>619</v>
      </c>
      <c r="AX40" s="298" t="s">
        <v>619</v>
      </c>
      <c r="AY40" s="296" t="s">
        <v>619</v>
      </c>
      <c r="AZ40" s="297" t="s">
        <v>619</v>
      </c>
      <c r="BA40" s="297" t="s">
        <v>619</v>
      </c>
      <c r="BB40" s="1009">
        <f>IF($BE$3="４週",SUM(W40:AX40),IF($BE$3="暦月",SUM(W40:BA40),""))</f>
        <v>0</v>
      </c>
      <c r="BC40" s="1010"/>
      <c r="BD40" s="1011">
        <f>IF($BE$3="４週",BB40/4,IF($BE$3="暦月",(BB40/($BE$8/7)),""))</f>
        <v>0</v>
      </c>
      <c r="BE40" s="1010"/>
      <c r="BF40" s="1006"/>
      <c r="BG40" s="1007"/>
      <c r="BH40" s="1007"/>
      <c r="BI40" s="1007"/>
      <c r="BJ40" s="1008"/>
    </row>
    <row r="41" spans="2:62" s="259" customFormat="1" ht="20.25" customHeight="1">
      <c r="B41" s="954">
        <f>B39+1</f>
        <v>13</v>
      </c>
      <c r="C41" s="956"/>
      <c r="D41" s="957"/>
      <c r="E41" s="291"/>
      <c r="F41" s="292"/>
      <c r="G41" s="291"/>
      <c r="H41" s="292"/>
      <c r="I41" s="960"/>
      <c r="J41" s="961"/>
      <c r="K41" s="964"/>
      <c r="L41" s="965"/>
      <c r="M41" s="965"/>
      <c r="N41" s="957"/>
      <c r="O41" s="968"/>
      <c r="P41" s="969"/>
      <c r="Q41" s="969"/>
      <c r="R41" s="969"/>
      <c r="S41" s="970"/>
      <c r="T41" s="311" t="s">
        <v>221</v>
      </c>
      <c r="V41" s="312"/>
      <c r="W41" s="304"/>
      <c r="X41" s="305"/>
      <c r="Y41" s="305"/>
      <c r="Z41" s="305"/>
      <c r="AA41" s="305"/>
      <c r="AB41" s="305"/>
      <c r="AC41" s="306"/>
      <c r="AD41" s="304"/>
      <c r="AE41" s="305"/>
      <c r="AF41" s="305"/>
      <c r="AG41" s="305"/>
      <c r="AH41" s="305"/>
      <c r="AI41" s="305"/>
      <c r="AJ41" s="306"/>
      <c r="AK41" s="304"/>
      <c r="AL41" s="305"/>
      <c r="AM41" s="305"/>
      <c r="AN41" s="305"/>
      <c r="AO41" s="305"/>
      <c r="AP41" s="305"/>
      <c r="AQ41" s="306"/>
      <c r="AR41" s="304"/>
      <c r="AS41" s="305"/>
      <c r="AT41" s="305"/>
      <c r="AU41" s="305"/>
      <c r="AV41" s="305"/>
      <c r="AW41" s="305"/>
      <c r="AX41" s="306"/>
      <c r="AY41" s="304"/>
      <c r="AZ41" s="305"/>
      <c r="BA41" s="307"/>
      <c r="BB41" s="974"/>
      <c r="BC41" s="975"/>
      <c r="BD41" s="976"/>
      <c r="BE41" s="977"/>
      <c r="BF41" s="978"/>
      <c r="BG41" s="979"/>
      <c r="BH41" s="979"/>
      <c r="BI41" s="979"/>
      <c r="BJ41" s="980"/>
    </row>
    <row r="42" spans="2:62" s="259" customFormat="1" ht="20.25" customHeight="1">
      <c r="B42" s="987"/>
      <c r="C42" s="1000"/>
      <c r="D42" s="1001"/>
      <c r="E42" s="291"/>
      <c r="F42" s="292">
        <f>C41</f>
        <v>0</v>
      </c>
      <c r="G42" s="291"/>
      <c r="H42" s="292">
        <f>I41</f>
        <v>0</v>
      </c>
      <c r="I42" s="1002"/>
      <c r="J42" s="1003"/>
      <c r="K42" s="1004"/>
      <c r="L42" s="1005"/>
      <c r="M42" s="1005"/>
      <c r="N42" s="1001"/>
      <c r="O42" s="968"/>
      <c r="P42" s="969"/>
      <c r="Q42" s="969"/>
      <c r="R42" s="969"/>
      <c r="S42" s="970"/>
      <c r="T42" s="308" t="s">
        <v>224</v>
      </c>
      <c r="U42" s="309"/>
      <c r="V42" s="310"/>
      <c r="W42" s="296" t="s">
        <v>619</v>
      </c>
      <c r="X42" s="297" t="s">
        <v>619</v>
      </c>
      <c r="Y42" s="297" t="s">
        <v>619</v>
      </c>
      <c r="Z42" s="297" t="s">
        <v>619</v>
      </c>
      <c r="AA42" s="297" t="s">
        <v>619</v>
      </c>
      <c r="AB42" s="297" t="s">
        <v>619</v>
      </c>
      <c r="AC42" s="298" t="s">
        <v>619</v>
      </c>
      <c r="AD42" s="296" t="s">
        <v>619</v>
      </c>
      <c r="AE42" s="297" t="s">
        <v>619</v>
      </c>
      <c r="AF42" s="297" t="s">
        <v>619</v>
      </c>
      <c r="AG42" s="297" t="s">
        <v>619</v>
      </c>
      <c r="AH42" s="297" t="s">
        <v>619</v>
      </c>
      <c r="AI42" s="297" t="s">
        <v>619</v>
      </c>
      <c r="AJ42" s="298" t="s">
        <v>619</v>
      </c>
      <c r="AK42" s="296" t="s">
        <v>619</v>
      </c>
      <c r="AL42" s="297" t="s">
        <v>619</v>
      </c>
      <c r="AM42" s="297" t="s">
        <v>619</v>
      </c>
      <c r="AN42" s="297" t="s">
        <v>619</v>
      </c>
      <c r="AO42" s="297" t="s">
        <v>619</v>
      </c>
      <c r="AP42" s="297" t="s">
        <v>619</v>
      </c>
      <c r="AQ42" s="298" t="s">
        <v>619</v>
      </c>
      <c r="AR42" s="296" t="s">
        <v>619</v>
      </c>
      <c r="AS42" s="297" t="s">
        <v>619</v>
      </c>
      <c r="AT42" s="297" t="s">
        <v>619</v>
      </c>
      <c r="AU42" s="297" t="s">
        <v>619</v>
      </c>
      <c r="AV42" s="297" t="s">
        <v>619</v>
      </c>
      <c r="AW42" s="297" t="s">
        <v>619</v>
      </c>
      <c r="AX42" s="298" t="s">
        <v>619</v>
      </c>
      <c r="AY42" s="296" t="s">
        <v>619</v>
      </c>
      <c r="AZ42" s="297" t="s">
        <v>619</v>
      </c>
      <c r="BA42" s="297" t="s">
        <v>619</v>
      </c>
      <c r="BB42" s="1009">
        <f>IF($BE$3="４週",SUM(W42:AX42),IF($BE$3="暦月",SUM(W42:BA42),""))</f>
        <v>0</v>
      </c>
      <c r="BC42" s="1010"/>
      <c r="BD42" s="1011">
        <f>IF($BE$3="４週",BB42/4,IF($BE$3="暦月",(BB42/($BE$8/7)),""))</f>
        <v>0</v>
      </c>
      <c r="BE42" s="1010"/>
      <c r="BF42" s="1006"/>
      <c r="BG42" s="1007"/>
      <c r="BH42" s="1007"/>
      <c r="BI42" s="1007"/>
      <c r="BJ42" s="1008"/>
    </row>
    <row r="43" spans="2:62" s="259" customFormat="1" ht="20.25" customHeight="1">
      <c r="B43" s="954">
        <f>B41+1</f>
        <v>14</v>
      </c>
      <c r="C43" s="956"/>
      <c r="D43" s="957"/>
      <c r="E43" s="291"/>
      <c r="F43" s="292"/>
      <c r="G43" s="291"/>
      <c r="H43" s="292"/>
      <c r="I43" s="960"/>
      <c r="J43" s="961"/>
      <c r="K43" s="964"/>
      <c r="L43" s="965"/>
      <c r="M43" s="965"/>
      <c r="N43" s="957"/>
      <c r="O43" s="968"/>
      <c r="P43" s="969"/>
      <c r="Q43" s="969"/>
      <c r="R43" s="969"/>
      <c r="S43" s="970"/>
      <c r="T43" s="311" t="s">
        <v>221</v>
      </c>
      <c r="V43" s="312"/>
      <c r="W43" s="304"/>
      <c r="X43" s="305"/>
      <c r="Y43" s="305"/>
      <c r="Z43" s="305"/>
      <c r="AA43" s="305"/>
      <c r="AB43" s="305"/>
      <c r="AC43" s="306"/>
      <c r="AD43" s="304"/>
      <c r="AE43" s="305"/>
      <c r="AF43" s="305"/>
      <c r="AG43" s="305"/>
      <c r="AH43" s="305"/>
      <c r="AI43" s="305"/>
      <c r="AJ43" s="306"/>
      <c r="AK43" s="304"/>
      <c r="AL43" s="305"/>
      <c r="AM43" s="305"/>
      <c r="AN43" s="305"/>
      <c r="AO43" s="305"/>
      <c r="AP43" s="305"/>
      <c r="AQ43" s="306"/>
      <c r="AR43" s="304"/>
      <c r="AS43" s="305"/>
      <c r="AT43" s="305"/>
      <c r="AU43" s="305"/>
      <c r="AV43" s="305"/>
      <c r="AW43" s="305"/>
      <c r="AX43" s="306"/>
      <c r="AY43" s="304"/>
      <c r="AZ43" s="305"/>
      <c r="BA43" s="307"/>
      <c r="BB43" s="974"/>
      <c r="BC43" s="975"/>
      <c r="BD43" s="976"/>
      <c r="BE43" s="977"/>
      <c r="BF43" s="978"/>
      <c r="BG43" s="979"/>
      <c r="BH43" s="979"/>
      <c r="BI43" s="979"/>
      <c r="BJ43" s="980"/>
    </row>
    <row r="44" spans="2:62" s="259" customFormat="1" ht="20.25" customHeight="1">
      <c r="B44" s="987"/>
      <c r="C44" s="1000"/>
      <c r="D44" s="1001"/>
      <c r="E44" s="291"/>
      <c r="F44" s="292">
        <f>C43</f>
        <v>0</v>
      </c>
      <c r="G44" s="291"/>
      <c r="H44" s="292">
        <f>I43</f>
        <v>0</v>
      </c>
      <c r="I44" s="1002"/>
      <c r="J44" s="1003"/>
      <c r="K44" s="1004"/>
      <c r="L44" s="1005"/>
      <c r="M44" s="1005"/>
      <c r="N44" s="1001"/>
      <c r="O44" s="968"/>
      <c r="P44" s="969"/>
      <c r="Q44" s="969"/>
      <c r="R44" s="969"/>
      <c r="S44" s="970"/>
      <c r="T44" s="308" t="s">
        <v>224</v>
      </c>
      <c r="U44" s="309"/>
      <c r="V44" s="310"/>
      <c r="W44" s="296" t="s">
        <v>619</v>
      </c>
      <c r="X44" s="297" t="s">
        <v>619</v>
      </c>
      <c r="Y44" s="297" t="s">
        <v>619</v>
      </c>
      <c r="Z44" s="297" t="s">
        <v>619</v>
      </c>
      <c r="AA44" s="297" t="s">
        <v>619</v>
      </c>
      <c r="AB44" s="297" t="s">
        <v>619</v>
      </c>
      <c r="AC44" s="298" t="s">
        <v>619</v>
      </c>
      <c r="AD44" s="296" t="s">
        <v>619</v>
      </c>
      <c r="AE44" s="297" t="s">
        <v>619</v>
      </c>
      <c r="AF44" s="297" t="s">
        <v>619</v>
      </c>
      <c r="AG44" s="297" t="s">
        <v>619</v>
      </c>
      <c r="AH44" s="297" t="s">
        <v>619</v>
      </c>
      <c r="AI44" s="297" t="s">
        <v>619</v>
      </c>
      <c r="AJ44" s="298" t="s">
        <v>619</v>
      </c>
      <c r="AK44" s="296" t="s">
        <v>619</v>
      </c>
      <c r="AL44" s="297" t="s">
        <v>619</v>
      </c>
      <c r="AM44" s="297" t="s">
        <v>619</v>
      </c>
      <c r="AN44" s="297" t="s">
        <v>619</v>
      </c>
      <c r="AO44" s="297" t="s">
        <v>619</v>
      </c>
      <c r="AP44" s="297" t="s">
        <v>619</v>
      </c>
      <c r="AQ44" s="298" t="s">
        <v>619</v>
      </c>
      <c r="AR44" s="296" t="s">
        <v>619</v>
      </c>
      <c r="AS44" s="297" t="s">
        <v>619</v>
      </c>
      <c r="AT44" s="297" t="s">
        <v>619</v>
      </c>
      <c r="AU44" s="297" t="s">
        <v>619</v>
      </c>
      <c r="AV44" s="297" t="s">
        <v>619</v>
      </c>
      <c r="AW44" s="297" t="s">
        <v>619</v>
      </c>
      <c r="AX44" s="298" t="s">
        <v>619</v>
      </c>
      <c r="AY44" s="296" t="s">
        <v>619</v>
      </c>
      <c r="AZ44" s="297" t="s">
        <v>619</v>
      </c>
      <c r="BA44" s="297" t="s">
        <v>619</v>
      </c>
      <c r="BB44" s="1009">
        <f>IF($BE$3="４週",SUM(W44:AX44),IF($BE$3="暦月",SUM(W44:BA44),""))</f>
        <v>0</v>
      </c>
      <c r="BC44" s="1010"/>
      <c r="BD44" s="1011">
        <f>IF($BE$3="４週",BB44/4,IF($BE$3="暦月",(BB44/($BE$8/7)),""))</f>
        <v>0</v>
      </c>
      <c r="BE44" s="1010"/>
      <c r="BF44" s="1006"/>
      <c r="BG44" s="1007"/>
      <c r="BH44" s="1007"/>
      <c r="BI44" s="1007"/>
      <c r="BJ44" s="1008"/>
    </row>
    <row r="45" spans="2:62" s="259" customFormat="1" ht="20.25" customHeight="1">
      <c r="B45" s="954">
        <f>B43+1</f>
        <v>15</v>
      </c>
      <c r="C45" s="956"/>
      <c r="D45" s="957"/>
      <c r="E45" s="291"/>
      <c r="F45" s="292"/>
      <c r="G45" s="291"/>
      <c r="H45" s="292"/>
      <c r="I45" s="960"/>
      <c r="J45" s="961"/>
      <c r="K45" s="964"/>
      <c r="L45" s="965"/>
      <c r="M45" s="965"/>
      <c r="N45" s="957"/>
      <c r="O45" s="968"/>
      <c r="P45" s="969"/>
      <c r="Q45" s="969"/>
      <c r="R45" s="969"/>
      <c r="S45" s="970"/>
      <c r="T45" s="311" t="s">
        <v>221</v>
      </c>
      <c r="V45" s="312"/>
      <c r="W45" s="304"/>
      <c r="X45" s="305"/>
      <c r="Y45" s="305"/>
      <c r="Z45" s="305"/>
      <c r="AA45" s="305"/>
      <c r="AB45" s="305"/>
      <c r="AC45" s="306"/>
      <c r="AD45" s="304"/>
      <c r="AE45" s="305"/>
      <c r="AF45" s="305"/>
      <c r="AG45" s="305"/>
      <c r="AH45" s="305"/>
      <c r="AI45" s="305"/>
      <c r="AJ45" s="306"/>
      <c r="AK45" s="304"/>
      <c r="AL45" s="305"/>
      <c r="AM45" s="305"/>
      <c r="AN45" s="305"/>
      <c r="AO45" s="305"/>
      <c r="AP45" s="305"/>
      <c r="AQ45" s="306"/>
      <c r="AR45" s="304"/>
      <c r="AS45" s="305"/>
      <c r="AT45" s="305"/>
      <c r="AU45" s="305"/>
      <c r="AV45" s="305"/>
      <c r="AW45" s="305"/>
      <c r="AX45" s="306"/>
      <c r="AY45" s="304"/>
      <c r="AZ45" s="305"/>
      <c r="BA45" s="307"/>
      <c r="BB45" s="974"/>
      <c r="BC45" s="975"/>
      <c r="BD45" s="976"/>
      <c r="BE45" s="977"/>
      <c r="BF45" s="978"/>
      <c r="BG45" s="979"/>
      <c r="BH45" s="979"/>
      <c r="BI45" s="979"/>
      <c r="BJ45" s="980"/>
    </row>
    <row r="46" spans="2:62" s="259" customFormat="1" ht="20.25" customHeight="1">
      <c r="B46" s="987"/>
      <c r="C46" s="1000"/>
      <c r="D46" s="1001"/>
      <c r="E46" s="291"/>
      <c r="F46" s="292">
        <f>C45</f>
        <v>0</v>
      </c>
      <c r="G46" s="291"/>
      <c r="H46" s="292">
        <f>I45</f>
        <v>0</v>
      </c>
      <c r="I46" s="1002"/>
      <c r="J46" s="1003"/>
      <c r="K46" s="1004"/>
      <c r="L46" s="1005"/>
      <c r="M46" s="1005"/>
      <c r="N46" s="1001"/>
      <c r="O46" s="968"/>
      <c r="P46" s="969"/>
      <c r="Q46" s="969"/>
      <c r="R46" s="969"/>
      <c r="S46" s="970"/>
      <c r="T46" s="308" t="s">
        <v>224</v>
      </c>
      <c r="U46" s="309"/>
      <c r="V46" s="310"/>
      <c r="W46" s="296" t="s">
        <v>619</v>
      </c>
      <c r="X46" s="297" t="s">
        <v>619</v>
      </c>
      <c r="Y46" s="297" t="s">
        <v>619</v>
      </c>
      <c r="Z46" s="297" t="s">
        <v>619</v>
      </c>
      <c r="AA46" s="297" t="s">
        <v>619</v>
      </c>
      <c r="AB46" s="297" t="s">
        <v>619</v>
      </c>
      <c r="AC46" s="298" t="s">
        <v>619</v>
      </c>
      <c r="AD46" s="296" t="s">
        <v>619</v>
      </c>
      <c r="AE46" s="297" t="s">
        <v>619</v>
      </c>
      <c r="AF46" s="297" t="s">
        <v>619</v>
      </c>
      <c r="AG46" s="297" t="s">
        <v>619</v>
      </c>
      <c r="AH46" s="297" t="s">
        <v>619</v>
      </c>
      <c r="AI46" s="297" t="s">
        <v>619</v>
      </c>
      <c r="AJ46" s="298" t="s">
        <v>619</v>
      </c>
      <c r="AK46" s="296" t="s">
        <v>619</v>
      </c>
      <c r="AL46" s="297" t="s">
        <v>619</v>
      </c>
      <c r="AM46" s="297" t="s">
        <v>619</v>
      </c>
      <c r="AN46" s="297" t="s">
        <v>619</v>
      </c>
      <c r="AO46" s="297" t="s">
        <v>619</v>
      </c>
      <c r="AP46" s="297" t="s">
        <v>619</v>
      </c>
      <c r="AQ46" s="298" t="s">
        <v>619</v>
      </c>
      <c r="AR46" s="296" t="s">
        <v>619</v>
      </c>
      <c r="AS46" s="297" t="s">
        <v>619</v>
      </c>
      <c r="AT46" s="297" t="s">
        <v>619</v>
      </c>
      <c r="AU46" s="297" t="s">
        <v>619</v>
      </c>
      <c r="AV46" s="297" t="s">
        <v>619</v>
      </c>
      <c r="AW46" s="297" t="s">
        <v>619</v>
      </c>
      <c r="AX46" s="298" t="s">
        <v>619</v>
      </c>
      <c r="AY46" s="296" t="s">
        <v>619</v>
      </c>
      <c r="AZ46" s="297" t="s">
        <v>619</v>
      </c>
      <c r="BA46" s="297" t="s">
        <v>619</v>
      </c>
      <c r="BB46" s="1009">
        <f>IF($BE$3="４週",SUM(W46:AX46),IF($BE$3="暦月",SUM(W46:BA46),""))</f>
        <v>0</v>
      </c>
      <c r="BC46" s="1010"/>
      <c r="BD46" s="1011">
        <f>IF($BE$3="４週",BB46/4,IF($BE$3="暦月",(BB46/($BE$8/7)),""))</f>
        <v>0</v>
      </c>
      <c r="BE46" s="1010"/>
      <c r="BF46" s="1006"/>
      <c r="BG46" s="1007"/>
      <c r="BH46" s="1007"/>
      <c r="BI46" s="1007"/>
      <c r="BJ46" s="1008"/>
    </row>
    <row r="47" spans="2:62" s="259" customFormat="1" ht="20.25" customHeight="1">
      <c r="B47" s="954">
        <f>B45+1</f>
        <v>16</v>
      </c>
      <c r="C47" s="956"/>
      <c r="D47" s="957"/>
      <c r="E47" s="291"/>
      <c r="F47" s="292"/>
      <c r="G47" s="291"/>
      <c r="H47" s="292"/>
      <c r="I47" s="960"/>
      <c r="J47" s="961"/>
      <c r="K47" s="964"/>
      <c r="L47" s="965"/>
      <c r="M47" s="965"/>
      <c r="N47" s="957"/>
      <c r="O47" s="968"/>
      <c r="P47" s="969"/>
      <c r="Q47" s="969"/>
      <c r="R47" s="969"/>
      <c r="S47" s="970"/>
      <c r="T47" s="311" t="s">
        <v>221</v>
      </c>
      <c r="V47" s="312"/>
      <c r="W47" s="304"/>
      <c r="X47" s="305"/>
      <c r="Y47" s="305"/>
      <c r="Z47" s="305"/>
      <c r="AA47" s="305"/>
      <c r="AB47" s="305"/>
      <c r="AC47" s="306"/>
      <c r="AD47" s="304"/>
      <c r="AE47" s="305"/>
      <c r="AF47" s="305"/>
      <c r="AG47" s="305"/>
      <c r="AH47" s="305"/>
      <c r="AI47" s="305"/>
      <c r="AJ47" s="306"/>
      <c r="AK47" s="304"/>
      <c r="AL47" s="305"/>
      <c r="AM47" s="305"/>
      <c r="AN47" s="305"/>
      <c r="AO47" s="305"/>
      <c r="AP47" s="305"/>
      <c r="AQ47" s="306"/>
      <c r="AR47" s="304"/>
      <c r="AS47" s="305"/>
      <c r="AT47" s="305"/>
      <c r="AU47" s="305"/>
      <c r="AV47" s="305"/>
      <c r="AW47" s="305"/>
      <c r="AX47" s="306"/>
      <c r="AY47" s="304"/>
      <c r="AZ47" s="305"/>
      <c r="BA47" s="307"/>
      <c r="BB47" s="974"/>
      <c r="BC47" s="975"/>
      <c r="BD47" s="976"/>
      <c r="BE47" s="977"/>
      <c r="BF47" s="978"/>
      <c r="BG47" s="979"/>
      <c r="BH47" s="979"/>
      <c r="BI47" s="979"/>
      <c r="BJ47" s="980"/>
    </row>
    <row r="48" spans="2:62" s="259" customFormat="1" ht="20.25" customHeight="1">
      <c r="B48" s="987"/>
      <c r="C48" s="1000"/>
      <c r="D48" s="1001"/>
      <c r="E48" s="291"/>
      <c r="F48" s="292">
        <f>C47</f>
        <v>0</v>
      </c>
      <c r="G48" s="291"/>
      <c r="H48" s="292">
        <f>I47</f>
        <v>0</v>
      </c>
      <c r="I48" s="1002"/>
      <c r="J48" s="1003"/>
      <c r="K48" s="1004"/>
      <c r="L48" s="1005"/>
      <c r="M48" s="1005"/>
      <c r="N48" s="1001"/>
      <c r="O48" s="968"/>
      <c r="P48" s="969"/>
      <c r="Q48" s="969"/>
      <c r="R48" s="969"/>
      <c r="S48" s="970"/>
      <c r="T48" s="308" t="s">
        <v>224</v>
      </c>
      <c r="U48" s="309"/>
      <c r="V48" s="310"/>
      <c r="W48" s="296" t="s">
        <v>619</v>
      </c>
      <c r="X48" s="297" t="s">
        <v>619</v>
      </c>
      <c r="Y48" s="297" t="s">
        <v>619</v>
      </c>
      <c r="Z48" s="297" t="s">
        <v>619</v>
      </c>
      <c r="AA48" s="297" t="s">
        <v>619</v>
      </c>
      <c r="AB48" s="297" t="s">
        <v>619</v>
      </c>
      <c r="AC48" s="298" t="s">
        <v>619</v>
      </c>
      <c r="AD48" s="296" t="s">
        <v>619</v>
      </c>
      <c r="AE48" s="297" t="s">
        <v>619</v>
      </c>
      <c r="AF48" s="297" t="s">
        <v>619</v>
      </c>
      <c r="AG48" s="297" t="s">
        <v>619</v>
      </c>
      <c r="AH48" s="297" t="s">
        <v>619</v>
      </c>
      <c r="AI48" s="297" t="s">
        <v>619</v>
      </c>
      <c r="AJ48" s="298" t="s">
        <v>619</v>
      </c>
      <c r="AK48" s="296" t="s">
        <v>619</v>
      </c>
      <c r="AL48" s="297" t="s">
        <v>619</v>
      </c>
      <c r="AM48" s="297" t="s">
        <v>619</v>
      </c>
      <c r="AN48" s="297" t="s">
        <v>619</v>
      </c>
      <c r="AO48" s="297" t="s">
        <v>619</v>
      </c>
      <c r="AP48" s="297" t="s">
        <v>619</v>
      </c>
      <c r="AQ48" s="298" t="s">
        <v>619</v>
      </c>
      <c r="AR48" s="296" t="s">
        <v>619</v>
      </c>
      <c r="AS48" s="297" t="s">
        <v>619</v>
      </c>
      <c r="AT48" s="297" t="s">
        <v>619</v>
      </c>
      <c r="AU48" s="297" t="s">
        <v>619</v>
      </c>
      <c r="AV48" s="297" t="s">
        <v>619</v>
      </c>
      <c r="AW48" s="297" t="s">
        <v>619</v>
      </c>
      <c r="AX48" s="298" t="s">
        <v>619</v>
      </c>
      <c r="AY48" s="296" t="s">
        <v>619</v>
      </c>
      <c r="AZ48" s="297" t="s">
        <v>619</v>
      </c>
      <c r="BA48" s="297" t="s">
        <v>619</v>
      </c>
      <c r="BB48" s="1009">
        <f>IF($BE$3="４週",SUM(W48:AX48),IF($BE$3="暦月",SUM(W48:BA48),""))</f>
        <v>0</v>
      </c>
      <c r="BC48" s="1010"/>
      <c r="BD48" s="1011">
        <f>IF($BE$3="４週",BB48/4,IF($BE$3="暦月",(BB48/($BE$8/7)),""))</f>
        <v>0</v>
      </c>
      <c r="BE48" s="1010"/>
      <c r="BF48" s="1006"/>
      <c r="BG48" s="1007"/>
      <c r="BH48" s="1007"/>
      <c r="BI48" s="1007"/>
      <c r="BJ48" s="1008"/>
    </row>
    <row r="49" spans="2:62" s="259" customFormat="1" ht="20.25" customHeight="1">
      <c r="B49" s="954">
        <f>B47+1</f>
        <v>17</v>
      </c>
      <c r="C49" s="956"/>
      <c r="D49" s="957"/>
      <c r="E49" s="291"/>
      <c r="F49" s="292"/>
      <c r="G49" s="291"/>
      <c r="H49" s="292"/>
      <c r="I49" s="960"/>
      <c r="J49" s="961"/>
      <c r="K49" s="964"/>
      <c r="L49" s="965"/>
      <c r="M49" s="965"/>
      <c r="N49" s="957"/>
      <c r="O49" s="968"/>
      <c r="P49" s="969"/>
      <c r="Q49" s="969"/>
      <c r="R49" s="969"/>
      <c r="S49" s="970"/>
      <c r="T49" s="311" t="s">
        <v>221</v>
      </c>
      <c r="V49" s="312"/>
      <c r="W49" s="304"/>
      <c r="X49" s="305"/>
      <c r="Y49" s="305"/>
      <c r="Z49" s="305"/>
      <c r="AA49" s="305"/>
      <c r="AB49" s="305"/>
      <c r="AC49" s="306"/>
      <c r="AD49" s="304"/>
      <c r="AE49" s="305"/>
      <c r="AF49" s="305"/>
      <c r="AG49" s="305"/>
      <c r="AH49" s="305"/>
      <c r="AI49" s="305"/>
      <c r="AJ49" s="306"/>
      <c r="AK49" s="304"/>
      <c r="AL49" s="305"/>
      <c r="AM49" s="305"/>
      <c r="AN49" s="305"/>
      <c r="AO49" s="305"/>
      <c r="AP49" s="305"/>
      <c r="AQ49" s="306"/>
      <c r="AR49" s="304"/>
      <c r="AS49" s="305"/>
      <c r="AT49" s="305"/>
      <c r="AU49" s="305"/>
      <c r="AV49" s="305"/>
      <c r="AW49" s="305"/>
      <c r="AX49" s="306"/>
      <c r="AY49" s="304"/>
      <c r="AZ49" s="305"/>
      <c r="BA49" s="307"/>
      <c r="BB49" s="974"/>
      <c r="BC49" s="975"/>
      <c r="BD49" s="976"/>
      <c r="BE49" s="977"/>
      <c r="BF49" s="978"/>
      <c r="BG49" s="979"/>
      <c r="BH49" s="979"/>
      <c r="BI49" s="979"/>
      <c r="BJ49" s="980"/>
    </row>
    <row r="50" spans="2:62" s="259" customFormat="1" ht="20.25" customHeight="1">
      <c r="B50" s="987"/>
      <c r="C50" s="1000"/>
      <c r="D50" s="1001"/>
      <c r="E50" s="291"/>
      <c r="F50" s="292">
        <f>C49</f>
        <v>0</v>
      </c>
      <c r="G50" s="291"/>
      <c r="H50" s="292">
        <f>I49</f>
        <v>0</v>
      </c>
      <c r="I50" s="1002"/>
      <c r="J50" s="1003"/>
      <c r="K50" s="1004"/>
      <c r="L50" s="1005"/>
      <c r="M50" s="1005"/>
      <c r="N50" s="1001"/>
      <c r="O50" s="968"/>
      <c r="P50" s="969"/>
      <c r="Q50" s="969"/>
      <c r="R50" s="969"/>
      <c r="S50" s="970"/>
      <c r="T50" s="308" t="s">
        <v>224</v>
      </c>
      <c r="U50" s="309"/>
      <c r="V50" s="310"/>
      <c r="W50" s="296" t="s">
        <v>619</v>
      </c>
      <c r="X50" s="297" t="s">
        <v>619</v>
      </c>
      <c r="Y50" s="297" t="s">
        <v>619</v>
      </c>
      <c r="Z50" s="297" t="s">
        <v>619</v>
      </c>
      <c r="AA50" s="297" t="s">
        <v>619</v>
      </c>
      <c r="AB50" s="297" t="s">
        <v>619</v>
      </c>
      <c r="AC50" s="298" t="s">
        <v>619</v>
      </c>
      <c r="AD50" s="296" t="s">
        <v>619</v>
      </c>
      <c r="AE50" s="297" t="s">
        <v>619</v>
      </c>
      <c r="AF50" s="297" t="s">
        <v>619</v>
      </c>
      <c r="AG50" s="297" t="s">
        <v>619</v>
      </c>
      <c r="AH50" s="297" t="s">
        <v>619</v>
      </c>
      <c r="AI50" s="297" t="s">
        <v>619</v>
      </c>
      <c r="AJ50" s="298" t="s">
        <v>619</v>
      </c>
      <c r="AK50" s="296" t="s">
        <v>619</v>
      </c>
      <c r="AL50" s="297" t="s">
        <v>619</v>
      </c>
      <c r="AM50" s="297" t="s">
        <v>619</v>
      </c>
      <c r="AN50" s="297" t="s">
        <v>619</v>
      </c>
      <c r="AO50" s="297" t="s">
        <v>619</v>
      </c>
      <c r="AP50" s="297" t="s">
        <v>619</v>
      </c>
      <c r="AQ50" s="298" t="s">
        <v>619</v>
      </c>
      <c r="AR50" s="296" t="s">
        <v>619</v>
      </c>
      <c r="AS50" s="297" t="s">
        <v>619</v>
      </c>
      <c r="AT50" s="297" t="s">
        <v>619</v>
      </c>
      <c r="AU50" s="297" t="s">
        <v>619</v>
      </c>
      <c r="AV50" s="297" t="s">
        <v>619</v>
      </c>
      <c r="AW50" s="297" t="s">
        <v>619</v>
      </c>
      <c r="AX50" s="298" t="s">
        <v>619</v>
      </c>
      <c r="AY50" s="296" t="s">
        <v>619</v>
      </c>
      <c r="AZ50" s="297" t="s">
        <v>619</v>
      </c>
      <c r="BA50" s="297" t="s">
        <v>619</v>
      </c>
      <c r="BB50" s="1009">
        <f>IF($BE$3="４週",SUM(W50:AX50),IF($BE$3="暦月",SUM(W50:BA50),""))</f>
        <v>0</v>
      </c>
      <c r="BC50" s="1010"/>
      <c r="BD50" s="1011">
        <f>IF($BE$3="４週",BB50/4,IF($BE$3="暦月",(BB50/($BE$8/7)),""))</f>
        <v>0</v>
      </c>
      <c r="BE50" s="1010"/>
      <c r="BF50" s="1006"/>
      <c r="BG50" s="1007"/>
      <c r="BH50" s="1007"/>
      <c r="BI50" s="1007"/>
      <c r="BJ50" s="1008"/>
    </row>
    <row r="51" spans="2:62" s="259" customFormat="1" ht="20.25" customHeight="1">
      <c r="B51" s="954">
        <f>B49+1</f>
        <v>18</v>
      </c>
      <c r="C51" s="956"/>
      <c r="D51" s="957"/>
      <c r="E51" s="291"/>
      <c r="F51" s="292"/>
      <c r="G51" s="291"/>
      <c r="H51" s="292"/>
      <c r="I51" s="960"/>
      <c r="J51" s="961"/>
      <c r="K51" s="964"/>
      <c r="L51" s="965"/>
      <c r="M51" s="965"/>
      <c r="N51" s="957"/>
      <c r="O51" s="968"/>
      <c r="P51" s="969"/>
      <c r="Q51" s="969"/>
      <c r="R51" s="969"/>
      <c r="S51" s="970"/>
      <c r="T51" s="311" t="s">
        <v>221</v>
      </c>
      <c r="V51" s="312"/>
      <c r="W51" s="304"/>
      <c r="X51" s="305"/>
      <c r="Y51" s="305"/>
      <c r="Z51" s="305"/>
      <c r="AA51" s="305"/>
      <c r="AB51" s="305"/>
      <c r="AC51" s="306"/>
      <c r="AD51" s="304"/>
      <c r="AE51" s="305"/>
      <c r="AF51" s="305"/>
      <c r="AG51" s="305"/>
      <c r="AH51" s="305"/>
      <c r="AI51" s="305"/>
      <c r="AJ51" s="306"/>
      <c r="AK51" s="304"/>
      <c r="AL51" s="305"/>
      <c r="AM51" s="305"/>
      <c r="AN51" s="305"/>
      <c r="AO51" s="305"/>
      <c r="AP51" s="305"/>
      <c r="AQ51" s="306"/>
      <c r="AR51" s="304"/>
      <c r="AS51" s="305"/>
      <c r="AT51" s="305"/>
      <c r="AU51" s="305"/>
      <c r="AV51" s="305"/>
      <c r="AW51" s="305"/>
      <c r="AX51" s="306"/>
      <c r="AY51" s="304"/>
      <c r="AZ51" s="305"/>
      <c r="BA51" s="307"/>
      <c r="BB51" s="974"/>
      <c r="BC51" s="975"/>
      <c r="BD51" s="976"/>
      <c r="BE51" s="977"/>
      <c r="BF51" s="978"/>
      <c r="BG51" s="979"/>
      <c r="BH51" s="979"/>
      <c r="BI51" s="979"/>
      <c r="BJ51" s="980"/>
    </row>
    <row r="52" spans="2:62" s="259" customFormat="1" ht="20.25" customHeight="1">
      <c r="B52" s="987"/>
      <c r="C52" s="1000"/>
      <c r="D52" s="1001"/>
      <c r="E52" s="291"/>
      <c r="F52" s="292">
        <f>C51</f>
        <v>0</v>
      </c>
      <c r="G52" s="291"/>
      <c r="H52" s="292">
        <f>I51</f>
        <v>0</v>
      </c>
      <c r="I52" s="1002"/>
      <c r="J52" s="1003"/>
      <c r="K52" s="1004"/>
      <c r="L52" s="1005"/>
      <c r="M52" s="1005"/>
      <c r="N52" s="1001"/>
      <c r="O52" s="968"/>
      <c r="P52" s="969"/>
      <c r="Q52" s="969"/>
      <c r="R52" s="969"/>
      <c r="S52" s="970"/>
      <c r="T52" s="308" t="s">
        <v>224</v>
      </c>
      <c r="U52" s="309"/>
      <c r="V52" s="310"/>
      <c r="W52" s="296" t="s">
        <v>619</v>
      </c>
      <c r="X52" s="297" t="s">
        <v>619</v>
      </c>
      <c r="Y52" s="297" t="s">
        <v>619</v>
      </c>
      <c r="Z52" s="297" t="s">
        <v>619</v>
      </c>
      <c r="AA52" s="297" t="s">
        <v>619</v>
      </c>
      <c r="AB52" s="297" t="s">
        <v>619</v>
      </c>
      <c r="AC52" s="298" t="s">
        <v>619</v>
      </c>
      <c r="AD52" s="296" t="s">
        <v>619</v>
      </c>
      <c r="AE52" s="297" t="s">
        <v>619</v>
      </c>
      <c r="AF52" s="297" t="s">
        <v>619</v>
      </c>
      <c r="AG52" s="297" t="s">
        <v>619</v>
      </c>
      <c r="AH52" s="297" t="s">
        <v>619</v>
      </c>
      <c r="AI52" s="297" t="s">
        <v>619</v>
      </c>
      <c r="AJ52" s="298" t="s">
        <v>619</v>
      </c>
      <c r="AK52" s="296" t="s">
        <v>619</v>
      </c>
      <c r="AL52" s="297" t="s">
        <v>619</v>
      </c>
      <c r="AM52" s="297" t="s">
        <v>619</v>
      </c>
      <c r="AN52" s="297" t="s">
        <v>619</v>
      </c>
      <c r="AO52" s="297" t="s">
        <v>619</v>
      </c>
      <c r="AP52" s="297" t="s">
        <v>619</v>
      </c>
      <c r="AQ52" s="298" t="s">
        <v>619</v>
      </c>
      <c r="AR52" s="296" t="s">
        <v>619</v>
      </c>
      <c r="AS52" s="297" t="s">
        <v>619</v>
      </c>
      <c r="AT52" s="297" t="s">
        <v>619</v>
      </c>
      <c r="AU52" s="297" t="s">
        <v>619</v>
      </c>
      <c r="AV52" s="297" t="s">
        <v>619</v>
      </c>
      <c r="AW52" s="297" t="s">
        <v>619</v>
      </c>
      <c r="AX52" s="298" t="s">
        <v>619</v>
      </c>
      <c r="AY52" s="296" t="s">
        <v>619</v>
      </c>
      <c r="AZ52" s="297" t="s">
        <v>619</v>
      </c>
      <c r="BA52" s="297" t="s">
        <v>619</v>
      </c>
      <c r="BB52" s="1009">
        <f>IF($BE$3="４週",SUM(W52:AX52),IF($BE$3="暦月",SUM(W52:BA52),""))</f>
        <v>0</v>
      </c>
      <c r="BC52" s="1010"/>
      <c r="BD52" s="1011">
        <f>IF($BE$3="４週",BB52/4,IF($BE$3="暦月",(BB52/($BE$8/7)),""))</f>
        <v>0</v>
      </c>
      <c r="BE52" s="1010"/>
      <c r="BF52" s="1006"/>
      <c r="BG52" s="1007"/>
      <c r="BH52" s="1007"/>
      <c r="BI52" s="1007"/>
      <c r="BJ52" s="1008"/>
    </row>
    <row r="53" spans="2:62" s="259" customFormat="1" ht="20.25" customHeight="1">
      <c r="B53" s="954">
        <f>B51+1</f>
        <v>19</v>
      </c>
      <c r="C53" s="956"/>
      <c r="D53" s="957"/>
      <c r="E53" s="299"/>
      <c r="F53" s="300"/>
      <c r="G53" s="299"/>
      <c r="H53" s="300"/>
      <c r="I53" s="960"/>
      <c r="J53" s="961"/>
      <c r="K53" s="964"/>
      <c r="L53" s="965"/>
      <c r="M53" s="965"/>
      <c r="N53" s="957"/>
      <c r="O53" s="968"/>
      <c r="P53" s="969"/>
      <c r="Q53" s="969"/>
      <c r="R53" s="969"/>
      <c r="S53" s="970"/>
      <c r="T53" s="301" t="s">
        <v>221</v>
      </c>
      <c r="U53" s="302"/>
      <c r="V53" s="303"/>
      <c r="W53" s="304"/>
      <c r="X53" s="305"/>
      <c r="Y53" s="305"/>
      <c r="Z53" s="305"/>
      <c r="AA53" s="305"/>
      <c r="AB53" s="305"/>
      <c r="AC53" s="306"/>
      <c r="AD53" s="304"/>
      <c r="AE53" s="305"/>
      <c r="AF53" s="305"/>
      <c r="AG53" s="305"/>
      <c r="AH53" s="305"/>
      <c r="AI53" s="305"/>
      <c r="AJ53" s="306"/>
      <c r="AK53" s="304"/>
      <c r="AL53" s="305"/>
      <c r="AM53" s="305"/>
      <c r="AN53" s="305"/>
      <c r="AO53" s="305"/>
      <c r="AP53" s="305"/>
      <c r="AQ53" s="306"/>
      <c r="AR53" s="304"/>
      <c r="AS53" s="305"/>
      <c r="AT53" s="305"/>
      <c r="AU53" s="305"/>
      <c r="AV53" s="305"/>
      <c r="AW53" s="305"/>
      <c r="AX53" s="306"/>
      <c r="AY53" s="304"/>
      <c r="AZ53" s="305"/>
      <c r="BA53" s="307"/>
      <c r="BB53" s="974"/>
      <c r="BC53" s="975"/>
      <c r="BD53" s="976"/>
      <c r="BE53" s="977"/>
      <c r="BF53" s="978"/>
      <c r="BG53" s="979"/>
      <c r="BH53" s="979"/>
      <c r="BI53" s="979"/>
      <c r="BJ53" s="980"/>
    </row>
    <row r="54" spans="2:62" s="259" customFormat="1" ht="20.25" customHeight="1">
      <c r="B54" s="987"/>
      <c r="C54" s="1000"/>
      <c r="D54" s="1001"/>
      <c r="E54" s="291"/>
      <c r="F54" s="292">
        <f>C53</f>
        <v>0</v>
      </c>
      <c r="G54" s="291"/>
      <c r="H54" s="292">
        <f>I53</f>
        <v>0</v>
      </c>
      <c r="I54" s="1002"/>
      <c r="J54" s="1003"/>
      <c r="K54" s="1004"/>
      <c r="L54" s="1005"/>
      <c r="M54" s="1005"/>
      <c r="N54" s="1001"/>
      <c r="O54" s="968"/>
      <c r="P54" s="969"/>
      <c r="Q54" s="969"/>
      <c r="R54" s="969"/>
      <c r="S54" s="970"/>
      <c r="T54" s="308" t="s">
        <v>224</v>
      </c>
      <c r="U54" s="294"/>
      <c r="V54" s="295"/>
      <c r="W54" s="296" t="s">
        <v>619</v>
      </c>
      <c r="X54" s="297" t="s">
        <v>619</v>
      </c>
      <c r="Y54" s="297" t="s">
        <v>619</v>
      </c>
      <c r="Z54" s="297" t="s">
        <v>619</v>
      </c>
      <c r="AA54" s="297" t="s">
        <v>619</v>
      </c>
      <c r="AB54" s="297" t="s">
        <v>619</v>
      </c>
      <c r="AC54" s="298" t="s">
        <v>619</v>
      </c>
      <c r="AD54" s="296" t="s">
        <v>619</v>
      </c>
      <c r="AE54" s="297" t="s">
        <v>619</v>
      </c>
      <c r="AF54" s="297" t="s">
        <v>619</v>
      </c>
      <c r="AG54" s="297" t="s">
        <v>619</v>
      </c>
      <c r="AH54" s="297" t="s">
        <v>619</v>
      </c>
      <c r="AI54" s="297" t="s">
        <v>619</v>
      </c>
      <c r="AJ54" s="298" t="s">
        <v>619</v>
      </c>
      <c r="AK54" s="296" t="s">
        <v>619</v>
      </c>
      <c r="AL54" s="297" t="s">
        <v>619</v>
      </c>
      <c r="AM54" s="297" t="s">
        <v>619</v>
      </c>
      <c r="AN54" s="297" t="s">
        <v>619</v>
      </c>
      <c r="AO54" s="297" t="s">
        <v>619</v>
      </c>
      <c r="AP54" s="297" t="s">
        <v>619</v>
      </c>
      <c r="AQ54" s="298" t="s">
        <v>619</v>
      </c>
      <c r="AR54" s="296" t="s">
        <v>619</v>
      </c>
      <c r="AS54" s="297" t="s">
        <v>619</v>
      </c>
      <c r="AT54" s="297" t="s">
        <v>619</v>
      </c>
      <c r="AU54" s="297" t="s">
        <v>619</v>
      </c>
      <c r="AV54" s="297" t="s">
        <v>619</v>
      </c>
      <c r="AW54" s="297" t="s">
        <v>619</v>
      </c>
      <c r="AX54" s="298" t="s">
        <v>619</v>
      </c>
      <c r="AY54" s="296" t="s">
        <v>619</v>
      </c>
      <c r="AZ54" s="297" t="s">
        <v>619</v>
      </c>
      <c r="BA54" s="297" t="s">
        <v>619</v>
      </c>
      <c r="BB54" s="1009">
        <f>IF($BE$3="４週",SUM(W54:AX54),IF($BE$3="暦月",SUM(W54:BA54),""))</f>
        <v>0</v>
      </c>
      <c r="BC54" s="1010"/>
      <c r="BD54" s="1011">
        <f>IF($BE$3="４週",BB54/4,IF($BE$3="暦月",(BB54/($BE$8/7)),""))</f>
        <v>0</v>
      </c>
      <c r="BE54" s="1010"/>
      <c r="BF54" s="1006"/>
      <c r="BG54" s="1007"/>
      <c r="BH54" s="1007"/>
      <c r="BI54" s="1007"/>
      <c r="BJ54" s="1008"/>
    </row>
    <row r="55" spans="2:62" s="259" customFormat="1" ht="20.25" customHeight="1">
      <c r="B55" s="954">
        <f>B53+1</f>
        <v>20</v>
      </c>
      <c r="C55" s="956"/>
      <c r="D55" s="957"/>
      <c r="E55" s="299"/>
      <c r="F55" s="300"/>
      <c r="G55" s="299"/>
      <c r="H55" s="300"/>
      <c r="I55" s="960"/>
      <c r="J55" s="961"/>
      <c r="K55" s="964"/>
      <c r="L55" s="965"/>
      <c r="M55" s="965"/>
      <c r="N55" s="957"/>
      <c r="O55" s="968"/>
      <c r="P55" s="969"/>
      <c r="Q55" s="969"/>
      <c r="R55" s="969"/>
      <c r="S55" s="970"/>
      <c r="T55" s="301" t="s">
        <v>221</v>
      </c>
      <c r="U55" s="302"/>
      <c r="V55" s="303"/>
      <c r="W55" s="304"/>
      <c r="X55" s="305"/>
      <c r="Y55" s="305"/>
      <c r="Z55" s="305"/>
      <c r="AA55" s="305"/>
      <c r="AB55" s="305"/>
      <c r="AC55" s="306"/>
      <c r="AD55" s="304"/>
      <c r="AE55" s="305"/>
      <c r="AF55" s="305"/>
      <c r="AG55" s="305"/>
      <c r="AH55" s="305"/>
      <c r="AI55" s="305"/>
      <c r="AJ55" s="306"/>
      <c r="AK55" s="304"/>
      <c r="AL55" s="305"/>
      <c r="AM55" s="305"/>
      <c r="AN55" s="305"/>
      <c r="AO55" s="305"/>
      <c r="AP55" s="305"/>
      <c r="AQ55" s="306"/>
      <c r="AR55" s="304"/>
      <c r="AS55" s="305"/>
      <c r="AT55" s="305"/>
      <c r="AU55" s="305"/>
      <c r="AV55" s="305"/>
      <c r="AW55" s="305"/>
      <c r="AX55" s="306"/>
      <c r="AY55" s="304"/>
      <c r="AZ55" s="305"/>
      <c r="BA55" s="307"/>
      <c r="BB55" s="974"/>
      <c r="BC55" s="975"/>
      <c r="BD55" s="976"/>
      <c r="BE55" s="977"/>
      <c r="BF55" s="978"/>
      <c r="BG55" s="979"/>
      <c r="BH55" s="979"/>
      <c r="BI55" s="979"/>
      <c r="BJ55" s="980"/>
    </row>
    <row r="56" spans="2:62" s="259" customFormat="1" ht="20.25" customHeight="1">
      <c r="B56" s="987"/>
      <c r="C56" s="1000"/>
      <c r="D56" s="1001"/>
      <c r="E56" s="291"/>
      <c r="F56" s="292">
        <f>C55</f>
        <v>0</v>
      </c>
      <c r="G56" s="291"/>
      <c r="H56" s="292">
        <f>I55</f>
        <v>0</v>
      </c>
      <c r="I56" s="1002"/>
      <c r="J56" s="1003"/>
      <c r="K56" s="1004"/>
      <c r="L56" s="1005"/>
      <c r="M56" s="1005"/>
      <c r="N56" s="1001"/>
      <c r="O56" s="968"/>
      <c r="P56" s="969"/>
      <c r="Q56" s="969"/>
      <c r="R56" s="969"/>
      <c r="S56" s="970"/>
      <c r="T56" s="308" t="s">
        <v>224</v>
      </c>
      <c r="U56" s="309"/>
      <c r="V56" s="310"/>
      <c r="W56" s="296" t="s">
        <v>619</v>
      </c>
      <c r="X56" s="297" t="s">
        <v>619</v>
      </c>
      <c r="Y56" s="297" t="s">
        <v>619</v>
      </c>
      <c r="Z56" s="297" t="s">
        <v>619</v>
      </c>
      <c r="AA56" s="297" t="s">
        <v>619</v>
      </c>
      <c r="AB56" s="297" t="s">
        <v>619</v>
      </c>
      <c r="AC56" s="298" t="s">
        <v>619</v>
      </c>
      <c r="AD56" s="296" t="s">
        <v>619</v>
      </c>
      <c r="AE56" s="297" t="s">
        <v>619</v>
      </c>
      <c r="AF56" s="297" t="s">
        <v>619</v>
      </c>
      <c r="AG56" s="297" t="s">
        <v>619</v>
      </c>
      <c r="AH56" s="297" t="s">
        <v>619</v>
      </c>
      <c r="AI56" s="297" t="s">
        <v>619</v>
      </c>
      <c r="AJ56" s="298" t="s">
        <v>619</v>
      </c>
      <c r="AK56" s="296" t="s">
        <v>619</v>
      </c>
      <c r="AL56" s="297" t="s">
        <v>619</v>
      </c>
      <c r="AM56" s="297" t="s">
        <v>619</v>
      </c>
      <c r="AN56" s="297" t="s">
        <v>619</v>
      </c>
      <c r="AO56" s="297" t="s">
        <v>619</v>
      </c>
      <c r="AP56" s="297" t="s">
        <v>619</v>
      </c>
      <c r="AQ56" s="298" t="s">
        <v>619</v>
      </c>
      <c r="AR56" s="296" t="s">
        <v>619</v>
      </c>
      <c r="AS56" s="297" t="s">
        <v>619</v>
      </c>
      <c r="AT56" s="297" t="s">
        <v>619</v>
      </c>
      <c r="AU56" s="297" t="s">
        <v>619</v>
      </c>
      <c r="AV56" s="297" t="s">
        <v>619</v>
      </c>
      <c r="AW56" s="297" t="s">
        <v>619</v>
      </c>
      <c r="AX56" s="298" t="s">
        <v>619</v>
      </c>
      <c r="AY56" s="296" t="s">
        <v>619</v>
      </c>
      <c r="AZ56" s="297" t="s">
        <v>619</v>
      </c>
      <c r="BA56" s="297" t="s">
        <v>619</v>
      </c>
      <c r="BB56" s="1009">
        <f>IF($BE$3="４週",SUM(W56:AX56),IF($BE$3="暦月",SUM(W56:BA56),""))</f>
        <v>0</v>
      </c>
      <c r="BC56" s="1010"/>
      <c r="BD56" s="1011">
        <f>IF($BE$3="４週",BB56/4,IF($BE$3="暦月",(BB56/($BE$8/7)),""))</f>
        <v>0</v>
      </c>
      <c r="BE56" s="1010"/>
      <c r="BF56" s="1006"/>
      <c r="BG56" s="1007"/>
      <c r="BH56" s="1007"/>
      <c r="BI56" s="1007"/>
      <c r="BJ56" s="1008"/>
    </row>
    <row r="57" spans="2:62" s="259" customFormat="1" ht="20.25" customHeight="1">
      <c r="B57" s="954">
        <f>B55+1</f>
        <v>21</v>
      </c>
      <c r="C57" s="956"/>
      <c r="D57" s="957"/>
      <c r="E57" s="291"/>
      <c r="F57" s="292"/>
      <c r="G57" s="291"/>
      <c r="H57" s="292"/>
      <c r="I57" s="960"/>
      <c r="J57" s="961"/>
      <c r="K57" s="964"/>
      <c r="L57" s="965"/>
      <c r="M57" s="965"/>
      <c r="N57" s="957"/>
      <c r="O57" s="968"/>
      <c r="P57" s="969"/>
      <c r="Q57" s="969"/>
      <c r="R57" s="969"/>
      <c r="S57" s="970"/>
      <c r="T57" s="311" t="s">
        <v>221</v>
      </c>
      <c r="V57" s="312"/>
      <c r="W57" s="304"/>
      <c r="X57" s="305"/>
      <c r="Y57" s="305"/>
      <c r="Z57" s="305"/>
      <c r="AA57" s="305"/>
      <c r="AB57" s="305"/>
      <c r="AC57" s="306"/>
      <c r="AD57" s="304"/>
      <c r="AE57" s="305"/>
      <c r="AF57" s="305"/>
      <c r="AG57" s="305"/>
      <c r="AH57" s="305"/>
      <c r="AI57" s="305"/>
      <c r="AJ57" s="306"/>
      <c r="AK57" s="304"/>
      <c r="AL57" s="305"/>
      <c r="AM57" s="305"/>
      <c r="AN57" s="305"/>
      <c r="AO57" s="305"/>
      <c r="AP57" s="305"/>
      <c r="AQ57" s="306"/>
      <c r="AR57" s="304"/>
      <c r="AS57" s="305"/>
      <c r="AT57" s="305"/>
      <c r="AU57" s="305"/>
      <c r="AV57" s="305"/>
      <c r="AW57" s="305"/>
      <c r="AX57" s="306"/>
      <c r="AY57" s="304"/>
      <c r="AZ57" s="305"/>
      <c r="BA57" s="307"/>
      <c r="BB57" s="974"/>
      <c r="BC57" s="975"/>
      <c r="BD57" s="976"/>
      <c r="BE57" s="977"/>
      <c r="BF57" s="978"/>
      <c r="BG57" s="979"/>
      <c r="BH57" s="979"/>
      <c r="BI57" s="979"/>
      <c r="BJ57" s="980"/>
    </row>
    <row r="58" spans="2:62" s="259" customFormat="1" ht="20.25" customHeight="1">
      <c r="B58" s="987"/>
      <c r="C58" s="1000"/>
      <c r="D58" s="1001"/>
      <c r="E58" s="291"/>
      <c r="F58" s="292">
        <f>C57</f>
        <v>0</v>
      </c>
      <c r="G58" s="291"/>
      <c r="H58" s="292">
        <f>I57</f>
        <v>0</v>
      </c>
      <c r="I58" s="1002"/>
      <c r="J58" s="1003"/>
      <c r="K58" s="1004"/>
      <c r="L58" s="1005"/>
      <c r="M58" s="1005"/>
      <c r="N58" s="1001"/>
      <c r="O58" s="968"/>
      <c r="P58" s="969"/>
      <c r="Q58" s="969"/>
      <c r="R58" s="969"/>
      <c r="S58" s="970"/>
      <c r="T58" s="308" t="s">
        <v>224</v>
      </c>
      <c r="U58" s="309"/>
      <c r="V58" s="310"/>
      <c r="W58" s="296" t="s">
        <v>619</v>
      </c>
      <c r="X58" s="297" t="s">
        <v>619</v>
      </c>
      <c r="Y58" s="297" t="s">
        <v>619</v>
      </c>
      <c r="Z58" s="297" t="s">
        <v>619</v>
      </c>
      <c r="AA58" s="297" t="s">
        <v>619</v>
      </c>
      <c r="AB58" s="297" t="s">
        <v>619</v>
      </c>
      <c r="AC58" s="298" t="s">
        <v>619</v>
      </c>
      <c r="AD58" s="296" t="s">
        <v>619</v>
      </c>
      <c r="AE58" s="297" t="s">
        <v>619</v>
      </c>
      <c r="AF58" s="297" t="s">
        <v>619</v>
      </c>
      <c r="AG58" s="297" t="s">
        <v>619</v>
      </c>
      <c r="AH58" s="297" t="s">
        <v>619</v>
      </c>
      <c r="AI58" s="297" t="s">
        <v>619</v>
      </c>
      <c r="AJ58" s="298" t="s">
        <v>619</v>
      </c>
      <c r="AK58" s="296" t="s">
        <v>619</v>
      </c>
      <c r="AL58" s="297" t="s">
        <v>619</v>
      </c>
      <c r="AM58" s="297" t="s">
        <v>619</v>
      </c>
      <c r="AN58" s="297" t="s">
        <v>619</v>
      </c>
      <c r="AO58" s="297" t="s">
        <v>619</v>
      </c>
      <c r="AP58" s="297" t="s">
        <v>619</v>
      </c>
      <c r="AQ58" s="298" t="s">
        <v>619</v>
      </c>
      <c r="AR58" s="296" t="s">
        <v>619</v>
      </c>
      <c r="AS58" s="297" t="s">
        <v>619</v>
      </c>
      <c r="AT58" s="297" t="s">
        <v>619</v>
      </c>
      <c r="AU58" s="297" t="s">
        <v>619</v>
      </c>
      <c r="AV58" s="297" t="s">
        <v>619</v>
      </c>
      <c r="AW58" s="297" t="s">
        <v>619</v>
      </c>
      <c r="AX58" s="298" t="s">
        <v>619</v>
      </c>
      <c r="AY58" s="296" t="s">
        <v>619</v>
      </c>
      <c r="AZ58" s="297" t="s">
        <v>619</v>
      </c>
      <c r="BA58" s="297" t="s">
        <v>619</v>
      </c>
      <c r="BB58" s="1009">
        <f>IF($BE$3="４週",SUM(W58:AX58),IF($BE$3="暦月",SUM(W58:BA58),""))</f>
        <v>0</v>
      </c>
      <c r="BC58" s="1010"/>
      <c r="BD58" s="1011">
        <f>IF($BE$3="４週",BB58/4,IF($BE$3="暦月",(BB58/($BE$8/7)),""))</f>
        <v>0</v>
      </c>
      <c r="BE58" s="1010"/>
      <c r="BF58" s="1006"/>
      <c r="BG58" s="1007"/>
      <c r="BH58" s="1007"/>
      <c r="BI58" s="1007"/>
      <c r="BJ58" s="1008"/>
    </row>
    <row r="59" spans="2:62" s="259" customFormat="1" ht="20.25" customHeight="1">
      <c r="B59" s="954">
        <f>B57+1</f>
        <v>22</v>
      </c>
      <c r="C59" s="956"/>
      <c r="D59" s="957"/>
      <c r="E59" s="291"/>
      <c r="F59" s="292"/>
      <c r="G59" s="291"/>
      <c r="H59" s="292"/>
      <c r="I59" s="960"/>
      <c r="J59" s="961"/>
      <c r="K59" s="964"/>
      <c r="L59" s="965"/>
      <c r="M59" s="965"/>
      <c r="N59" s="957"/>
      <c r="O59" s="968"/>
      <c r="P59" s="969"/>
      <c r="Q59" s="969"/>
      <c r="R59" s="969"/>
      <c r="S59" s="970"/>
      <c r="T59" s="311" t="s">
        <v>221</v>
      </c>
      <c r="V59" s="312"/>
      <c r="W59" s="304"/>
      <c r="X59" s="305"/>
      <c r="Y59" s="305"/>
      <c r="Z59" s="305"/>
      <c r="AA59" s="305"/>
      <c r="AB59" s="305"/>
      <c r="AC59" s="306"/>
      <c r="AD59" s="304"/>
      <c r="AE59" s="305"/>
      <c r="AF59" s="305"/>
      <c r="AG59" s="305"/>
      <c r="AH59" s="305"/>
      <c r="AI59" s="305"/>
      <c r="AJ59" s="306"/>
      <c r="AK59" s="304"/>
      <c r="AL59" s="305"/>
      <c r="AM59" s="305"/>
      <c r="AN59" s="305"/>
      <c r="AO59" s="305"/>
      <c r="AP59" s="305"/>
      <c r="AQ59" s="306"/>
      <c r="AR59" s="304"/>
      <c r="AS59" s="305"/>
      <c r="AT59" s="305"/>
      <c r="AU59" s="305"/>
      <c r="AV59" s="305"/>
      <c r="AW59" s="305"/>
      <c r="AX59" s="306"/>
      <c r="AY59" s="304"/>
      <c r="AZ59" s="305"/>
      <c r="BA59" s="307"/>
      <c r="BB59" s="974"/>
      <c r="BC59" s="975"/>
      <c r="BD59" s="976"/>
      <c r="BE59" s="977"/>
      <c r="BF59" s="978"/>
      <c r="BG59" s="979"/>
      <c r="BH59" s="979"/>
      <c r="BI59" s="979"/>
      <c r="BJ59" s="980"/>
    </row>
    <row r="60" spans="2:62" s="259" customFormat="1" ht="20.25" customHeight="1">
      <c r="B60" s="987"/>
      <c r="C60" s="1000"/>
      <c r="D60" s="1001"/>
      <c r="E60" s="291"/>
      <c r="F60" s="292">
        <f>C59</f>
        <v>0</v>
      </c>
      <c r="G60" s="291"/>
      <c r="H60" s="292">
        <f>I59</f>
        <v>0</v>
      </c>
      <c r="I60" s="1002"/>
      <c r="J60" s="1003"/>
      <c r="K60" s="1004"/>
      <c r="L60" s="1005"/>
      <c r="M60" s="1005"/>
      <c r="N60" s="1001"/>
      <c r="O60" s="968"/>
      <c r="P60" s="969"/>
      <c r="Q60" s="969"/>
      <c r="R60" s="969"/>
      <c r="S60" s="970"/>
      <c r="T60" s="308" t="s">
        <v>224</v>
      </c>
      <c r="U60" s="309"/>
      <c r="V60" s="310"/>
      <c r="W60" s="296" t="s">
        <v>619</v>
      </c>
      <c r="X60" s="297" t="s">
        <v>619</v>
      </c>
      <c r="Y60" s="297" t="s">
        <v>619</v>
      </c>
      <c r="Z60" s="297" t="s">
        <v>619</v>
      </c>
      <c r="AA60" s="297" t="s">
        <v>619</v>
      </c>
      <c r="AB60" s="297" t="s">
        <v>619</v>
      </c>
      <c r="AC60" s="298" t="s">
        <v>619</v>
      </c>
      <c r="AD60" s="296" t="s">
        <v>619</v>
      </c>
      <c r="AE60" s="297" t="s">
        <v>619</v>
      </c>
      <c r="AF60" s="297" t="s">
        <v>619</v>
      </c>
      <c r="AG60" s="297" t="s">
        <v>619</v>
      </c>
      <c r="AH60" s="297" t="s">
        <v>619</v>
      </c>
      <c r="AI60" s="297" t="s">
        <v>619</v>
      </c>
      <c r="AJ60" s="298" t="s">
        <v>619</v>
      </c>
      <c r="AK60" s="296" t="s">
        <v>619</v>
      </c>
      <c r="AL60" s="297" t="s">
        <v>619</v>
      </c>
      <c r="AM60" s="297" t="s">
        <v>619</v>
      </c>
      <c r="AN60" s="297" t="s">
        <v>619</v>
      </c>
      <c r="AO60" s="297" t="s">
        <v>619</v>
      </c>
      <c r="AP60" s="297" t="s">
        <v>619</v>
      </c>
      <c r="AQ60" s="298" t="s">
        <v>619</v>
      </c>
      <c r="AR60" s="296" t="s">
        <v>619</v>
      </c>
      <c r="AS60" s="297" t="s">
        <v>619</v>
      </c>
      <c r="AT60" s="297" t="s">
        <v>619</v>
      </c>
      <c r="AU60" s="297" t="s">
        <v>619</v>
      </c>
      <c r="AV60" s="297" t="s">
        <v>619</v>
      </c>
      <c r="AW60" s="297" t="s">
        <v>619</v>
      </c>
      <c r="AX60" s="298" t="s">
        <v>619</v>
      </c>
      <c r="AY60" s="296" t="s">
        <v>619</v>
      </c>
      <c r="AZ60" s="297" t="s">
        <v>619</v>
      </c>
      <c r="BA60" s="297" t="s">
        <v>619</v>
      </c>
      <c r="BB60" s="1009">
        <f>IF($BE$3="４週",SUM(W60:AX60),IF($BE$3="暦月",SUM(W60:BA60),""))</f>
        <v>0</v>
      </c>
      <c r="BC60" s="1010"/>
      <c r="BD60" s="1011">
        <f>IF($BE$3="４週",BB60/4,IF($BE$3="暦月",(BB60/($BE$8/7)),""))</f>
        <v>0</v>
      </c>
      <c r="BE60" s="1010"/>
      <c r="BF60" s="1006"/>
      <c r="BG60" s="1007"/>
      <c r="BH60" s="1007"/>
      <c r="BI60" s="1007"/>
      <c r="BJ60" s="1008"/>
    </row>
    <row r="61" spans="2:62" s="259" customFormat="1" ht="20.25" customHeight="1">
      <c r="B61" s="954">
        <f>B59+1</f>
        <v>23</v>
      </c>
      <c r="C61" s="956"/>
      <c r="D61" s="957"/>
      <c r="E61" s="291"/>
      <c r="F61" s="292"/>
      <c r="G61" s="291"/>
      <c r="H61" s="292"/>
      <c r="I61" s="960"/>
      <c r="J61" s="961"/>
      <c r="K61" s="964"/>
      <c r="L61" s="965"/>
      <c r="M61" s="965"/>
      <c r="N61" s="957"/>
      <c r="O61" s="968"/>
      <c r="P61" s="969"/>
      <c r="Q61" s="969"/>
      <c r="R61" s="969"/>
      <c r="S61" s="970"/>
      <c r="T61" s="311" t="s">
        <v>221</v>
      </c>
      <c r="V61" s="312"/>
      <c r="W61" s="304"/>
      <c r="X61" s="305"/>
      <c r="Y61" s="305"/>
      <c r="Z61" s="305"/>
      <c r="AA61" s="305"/>
      <c r="AB61" s="305"/>
      <c r="AC61" s="306"/>
      <c r="AD61" s="304"/>
      <c r="AE61" s="305"/>
      <c r="AF61" s="305"/>
      <c r="AG61" s="305"/>
      <c r="AH61" s="305"/>
      <c r="AI61" s="305"/>
      <c r="AJ61" s="306"/>
      <c r="AK61" s="304"/>
      <c r="AL61" s="305"/>
      <c r="AM61" s="305"/>
      <c r="AN61" s="305"/>
      <c r="AO61" s="305"/>
      <c r="AP61" s="305"/>
      <c r="AQ61" s="306"/>
      <c r="AR61" s="304"/>
      <c r="AS61" s="305"/>
      <c r="AT61" s="305"/>
      <c r="AU61" s="305"/>
      <c r="AV61" s="305"/>
      <c r="AW61" s="305"/>
      <c r="AX61" s="306"/>
      <c r="AY61" s="304"/>
      <c r="AZ61" s="305"/>
      <c r="BA61" s="307"/>
      <c r="BB61" s="974"/>
      <c r="BC61" s="975"/>
      <c r="BD61" s="976"/>
      <c r="BE61" s="977"/>
      <c r="BF61" s="978"/>
      <c r="BG61" s="979"/>
      <c r="BH61" s="979"/>
      <c r="BI61" s="979"/>
      <c r="BJ61" s="980"/>
    </row>
    <row r="62" spans="2:62" s="259" customFormat="1" ht="20.25" customHeight="1">
      <c r="B62" s="987"/>
      <c r="C62" s="1000"/>
      <c r="D62" s="1001"/>
      <c r="E62" s="291"/>
      <c r="F62" s="292">
        <f>C61</f>
        <v>0</v>
      </c>
      <c r="G62" s="291"/>
      <c r="H62" s="292">
        <f>I61</f>
        <v>0</v>
      </c>
      <c r="I62" s="1002"/>
      <c r="J62" s="1003"/>
      <c r="K62" s="1004"/>
      <c r="L62" s="1005"/>
      <c r="M62" s="1005"/>
      <c r="N62" s="1001"/>
      <c r="O62" s="968"/>
      <c r="P62" s="969"/>
      <c r="Q62" s="969"/>
      <c r="R62" s="969"/>
      <c r="S62" s="970"/>
      <c r="T62" s="308" t="s">
        <v>224</v>
      </c>
      <c r="U62" s="309"/>
      <c r="V62" s="310"/>
      <c r="W62" s="296" t="s">
        <v>619</v>
      </c>
      <c r="X62" s="297" t="s">
        <v>619</v>
      </c>
      <c r="Y62" s="297" t="s">
        <v>619</v>
      </c>
      <c r="Z62" s="297" t="s">
        <v>619</v>
      </c>
      <c r="AA62" s="297" t="s">
        <v>619</v>
      </c>
      <c r="AB62" s="297" t="s">
        <v>619</v>
      </c>
      <c r="AC62" s="298" t="s">
        <v>619</v>
      </c>
      <c r="AD62" s="296" t="s">
        <v>619</v>
      </c>
      <c r="AE62" s="297" t="s">
        <v>619</v>
      </c>
      <c r="AF62" s="297" t="s">
        <v>619</v>
      </c>
      <c r="AG62" s="297" t="s">
        <v>619</v>
      </c>
      <c r="AH62" s="297" t="s">
        <v>619</v>
      </c>
      <c r="AI62" s="297" t="s">
        <v>619</v>
      </c>
      <c r="AJ62" s="298" t="s">
        <v>619</v>
      </c>
      <c r="AK62" s="296" t="s">
        <v>619</v>
      </c>
      <c r="AL62" s="297" t="s">
        <v>619</v>
      </c>
      <c r="AM62" s="297" t="s">
        <v>619</v>
      </c>
      <c r="AN62" s="297" t="s">
        <v>619</v>
      </c>
      <c r="AO62" s="297" t="s">
        <v>619</v>
      </c>
      <c r="AP62" s="297" t="s">
        <v>619</v>
      </c>
      <c r="AQ62" s="298" t="s">
        <v>619</v>
      </c>
      <c r="AR62" s="296" t="s">
        <v>619</v>
      </c>
      <c r="AS62" s="297" t="s">
        <v>619</v>
      </c>
      <c r="AT62" s="297" t="s">
        <v>619</v>
      </c>
      <c r="AU62" s="297" t="s">
        <v>619</v>
      </c>
      <c r="AV62" s="297" t="s">
        <v>619</v>
      </c>
      <c r="AW62" s="297" t="s">
        <v>619</v>
      </c>
      <c r="AX62" s="298" t="s">
        <v>619</v>
      </c>
      <c r="AY62" s="296" t="s">
        <v>619</v>
      </c>
      <c r="AZ62" s="297" t="s">
        <v>619</v>
      </c>
      <c r="BA62" s="297" t="s">
        <v>619</v>
      </c>
      <c r="BB62" s="1009">
        <f>IF($BE$3="４週",SUM(W62:AX62),IF($BE$3="暦月",SUM(W62:BA62),""))</f>
        <v>0</v>
      </c>
      <c r="BC62" s="1010"/>
      <c r="BD62" s="1011">
        <f>IF($BE$3="４週",BB62/4,IF($BE$3="暦月",(BB62/($BE$8/7)),""))</f>
        <v>0</v>
      </c>
      <c r="BE62" s="1010"/>
      <c r="BF62" s="1006"/>
      <c r="BG62" s="1007"/>
      <c r="BH62" s="1007"/>
      <c r="BI62" s="1007"/>
      <c r="BJ62" s="1008"/>
    </row>
    <row r="63" spans="2:62" s="259" customFormat="1" ht="20.25" customHeight="1">
      <c r="B63" s="954">
        <f>B61+1</f>
        <v>24</v>
      </c>
      <c r="C63" s="956"/>
      <c r="D63" s="957"/>
      <c r="E63" s="291"/>
      <c r="F63" s="292"/>
      <c r="G63" s="291"/>
      <c r="H63" s="292"/>
      <c r="I63" s="960"/>
      <c r="J63" s="961"/>
      <c r="K63" s="964"/>
      <c r="L63" s="965"/>
      <c r="M63" s="965"/>
      <c r="N63" s="957"/>
      <c r="O63" s="968"/>
      <c r="P63" s="969"/>
      <c r="Q63" s="969"/>
      <c r="R63" s="969"/>
      <c r="S63" s="970"/>
      <c r="T63" s="311" t="s">
        <v>221</v>
      </c>
      <c r="V63" s="312"/>
      <c r="W63" s="304"/>
      <c r="X63" s="305"/>
      <c r="Y63" s="305"/>
      <c r="Z63" s="305"/>
      <c r="AA63" s="305"/>
      <c r="AB63" s="305"/>
      <c r="AC63" s="306"/>
      <c r="AD63" s="304"/>
      <c r="AE63" s="305"/>
      <c r="AF63" s="305"/>
      <c r="AG63" s="305"/>
      <c r="AH63" s="305"/>
      <c r="AI63" s="305"/>
      <c r="AJ63" s="306"/>
      <c r="AK63" s="304"/>
      <c r="AL63" s="305"/>
      <c r="AM63" s="305"/>
      <c r="AN63" s="305"/>
      <c r="AO63" s="305"/>
      <c r="AP63" s="305"/>
      <c r="AQ63" s="306"/>
      <c r="AR63" s="304"/>
      <c r="AS63" s="305"/>
      <c r="AT63" s="305"/>
      <c r="AU63" s="305"/>
      <c r="AV63" s="305"/>
      <c r="AW63" s="305"/>
      <c r="AX63" s="306"/>
      <c r="AY63" s="304"/>
      <c r="AZ63" s="305"/>
      <c r="BA63" s="307"/>
      <c r="BB63" s="974"/>
      <c r="BC63" s="975"/>
      <c r="BD63" s="976"/>
      <c r="BE63" s="977"/>
      <c r="BF63" s="978"/>
      <c r="BG63" s="979"/>
      <c r="BH63" s="979"/>
      <c r="BI63" s="979"/>
      <c r="BJ63" s="980"/>
    </row>
    <row r="64" spans="2:62" s="259" customFormat="1" ht="20.25" customHeight="1">
      <c r="B64" s="987"/>
      <c r="C64" s="1000"/>
      <c r="D64" s="1001"/>
      <c r="E64" s="291"/>
      <c r="F64" s="292">
        <f>C63</f>
        <v>0</v>
      </c>
      <c r="G64" s="291"/>
      <c r="H64" s="292">
        <f>I63</f>
        <v>0</v>
      </c>
      <c r="I64" s="1002"/>
      <c r="J64" s="1003"/>
      <c r="K64" s="1004"/>
      <c r="L64" s="1005"/>
      <c r="M64" s="1005"/>
      <c r="N64" s="1001"/>
      <c r="O64" s="968"/>
      <c r="P64" s="969"/>
      <c r="Q64" s="969"/>
      <c r="R64" s="969"/>
      <c r="S64" s="970"/>
      <c r="T64" s="308" t="s">
        <v>224</v>
      </c>
      <c r="U64" s="309"/>
      <c r="V64" s="310"/>
      <c r="W64" s="296" t="s">
        <v>619</v>
      </c>
      <c r="X64" s="297" t="s">
        <v>619</v>
      </c>
      <c r="Y64" s="297" t="s">
        <v>619</v>
      </c>
      <c r="Z64" s="297" t="s">
        <v>619</v>
      </c>
      <c r="AA64" s="297" t="s">
        <v>619</v>
      </c>
      <c r="AB64" s="297" t="s">
        <v>619</v>
      </c>
      <c r="AC64" s="298" t="s">
        <v>619</v>
      </c>
      <c r="AD64" s="296" t="s">
        <v>619</v>
      </c>
      <c r="AE64" s="297" t="s">
        <v>619</v>
      </c>
      <c r="AF64" s="297" t="s">
        <v>619</v>
      </c>
      <c r="AG64" s="297" t="s">
        <v>619</v>
      </c>
      <c r="AH64" s="297" t="s">
        <v>619</v>
      </c>
      <c r="AI64" s="297" t="s">
        <v>619</v>
      </c>
      <c r="AJ64" s="298" t="s">
        <v>619</v>
      </c>
      <c r="AK64" s="296" t="s">
        <v>619</v>
      </c>
      <c r="AL64" s="297" t="s">
        <v>619</v>
      </c>
      <c r="AM64" s="297" t="s">
        <v>619</v>
      </c>
      <c r="AN64" s="297" t="s">
        <v>619</v>
      </c>
      <c r="AO64" s="297" t="s">
        <v>619</v>
      </c>
      <c r="AP64" s="297" t="s">
        <v>619</v>
      </c>
      <c r="AQ64" s="298" t="s">
        <v>619</v>
      </c>
      <c r="AR64" s="296" t="s">
        <v>619</v>
      </c>
      <c r="AS64" s="297" t="s">
        <v>619</v>
      </c>
      <c r="AT64" s="297" t="s">
        <v>619</v>
      </c>
      <c r="AU64" s="297" t="s">
        <v>619</v>
      </c>
      <c r="AV64" s="297" t="s">
        <v>619</v>
      </c>
      <c r="AW64" s="297" t="s">
        <v>619</v>
      </c>
      <c r="AX64" s="298" t="s">
        <v>619</v>
      </c>
      <c r="AY64" s="296" t="s">
        <v>619</v>
      </c>
      <c r="AZ64" s="297" t="s">
        <v>619</v>
      </c>
      <c r="BA64" s="297" t="s">
        <v>619</v>
      </c>
      <c r="BB64" s="1009">
        <f>IF($BE$3="４週",SUM(W64:AX64),IF($BE$3="暦月",SUM(W64:BA64),""))</f>
        <v>0</v>
      </c>
      <c r="BC64" s="1010"/>
      <c r="BD64" s="1011">
        <f>IF($BE$3="４週",BB64/4,IF($BE$3="暦月",(BB64/($BE$8/7)),""))</f>
        <v>0</v>
      </c>
      <c r="BE64" s="1010"/>
      <c r="BF64" s="1006"/>
      <c r="BG64" s="1007"/>
      <c r="BH64" s="1007"/>
      <c r="BI64" s="1007"/>
      <c r="BJ64" s="1008"/>
    </row>
    <row r="65" spans="2:62" s="259" customFormat="1" ht="20.25" customHeight="1">
      <c r="B65" s="954">
        <f>B63+1</f>
        <v>25</v>
      </c>
      <c r="C65" s="956"/>
      <c r="D65" s="957"/>
      <c r="E65" s="291"/>
      <c r="F65" s="292"/>
      <c r="G65" s="291"/>
      <c r="H65" s="292"/>
      <c r="I65" s="960"/>
      <c r="J65" s="961"/>
      <c r="K65" s="964"/>
      <c r="L65" s="965"/>
      <c r="M65" s="965"/>
      <c r="N65" s="957"/>
      <c r="O65" s="968"/>
      <c r="P65" s="969"/>
      <c r="Q65" s="969"/>
      <c r="R65" s="969"/>
      <c r="S65" s="970"/>
      <c r="T65" s="311" t="s">
        <v>221</v>
      </c>
      <c r="V65" s="312"/>
      <c r="W65" s="304"/>
      <c r="X65" s="305"/>
      <c r="Y65" s="305"/>
      <c r="Z65" s="305"/>
      <c r="AA65" s="305"/>
      <c r="AB65" s="305"/>
      <c r="AC65" s="306"/>
      <c r="AD65" s="304"/>
      <c r="AE65" s="305"/>
      <c r="AF65" s="305"/>
      <c r="AG65" s="305"/>
      <c r="AH65" s="305"/>
      <c r="AI65" s="305"/>
      <c r="AJ65" s="306"/>
      <c r="AK65" s="304"/>
      <c r="AL65" s="305"/>
      <c r="AM65" s="305"/>
      <c r="AN65" s="305"/>
      <c r="AO65" s="305"/>
      <c r="AP65" s="305"/>
      <c r="AQ65" s="306"/>
      <c r="AR65" s="304"/>
      <c r="AS65" s="305"/>
      <c r="AT65" s="305"/>
      <c r="AU65" s="305"/>
      <c r="AV65" s="305"/>
      <c r="AW65" s="305"/>
      <c r="AX65" s="306"/>
      <c r="AY65" s="304"/>
      <c r="AZ65" s="305"/>
      <c r="BA65" s="307"/>
      <c r="BB65" s="974"/>
      <c r="BC65" s="975"/>
      <c r="BD65" s="976"/>
      <c r="BE65" s="977"/>
      <c r="BF65" s="978"/>
      <c r="BG65" s="979"/>
      <c r="BH65" s="979"/>
      <c r="BI65" s="979"/>
      <c r="BJ65" s="980"/>
    </row>
    <row r="66" spans="2:62" s="259" customFormat="1" ht="20.25" customHeight="1">
      <c r="B66" s="987"/>
      <c r="C66" s="1000"/>
      <c r="D66" s="1001"/>
      <c r="E66" s="291"/>
      <c r="F66" s="292">
        <f>C65</f>
        <v>0</v>
      </c>
      <c r="G66" s="291"/>
      <c r="H66" s="292">
        <f>I65</f>
        <v>0</v>
      </c>
      <c r="I66" s="1002"/>
      <c r="J66" s="1003"/>
      <c r="K66" s="1004"/>
      <c r="L66" s="1005"/>
      <c r="M66" s="1005"/>
      <c r="N66" s="1001"/>
      <c r="O66" s="968"/>
      <c r="P66" s="969"/>
      <c r="Q66" s="969"/>
      <c r="R66" s="969"/>
      <c r="S66" s="970"/>
      <c r="T66" s="308" t="s">
        <v>224</v>
      </c>
      <c r="U66" s="309"/>
      <c r="V66" s="310"/>
      <c r="W66" s="296" t="s">
        <v>619</v>
      </c>
      <c r="X66" s="297" t="s">
        <v>619</v>
      </c>
      <c r="Y66" s="297" t="s">
        <v>619</v>
      </c>
      <c r="Z66" s="297" t="s">
        <v>619</v>
      </c>
      <c r="AA66" s="297" t="s">
        <v>619</v>
      </c>
      <c r="AB66" s="297" t="s">
        <v>619</v>
      </c>
      <c r="AC66" s="298" t="s">
        <v>619</v>
      </c>
      <c r="AD66" s="296" t="s">
        <v>619</v>
      </c>
      <c r="AE66" s="297" t="s">
        <v>619</v>
      </c>
      <c r="AF66" s="297" t="s">
        <v>619</v>
      </c>
      <c r="AG66" s="297" t="s">
        <v>619</v>
      </c>
      <c r="AH66" s="297" t="s">
        <v>619</v>
      </c>
      <c r="AI66" s="297" t="s">
        <v>619</v>
      </c>
      <c r="AJ66" s="298" t="s">
        <v>619</v>
      </c>
      <c r="AK66" s="296" t="s">
        <v>619</v>
      </c>
      <c r="AL66" s="297" t="s">
        <v>619</v>
      </c>
      <c r="AM66" s="297" t="s">
        <v>619</v>
      </c>
      <c r="AN66" s="297" t="s">
        <v>619</v>
      </c>
      <c r="AO66" s="297" t="s">
        <v>619</v>
      </c>
      <c r="AP66" s="297" t="s">
        <v>619</v>
      </c>
      <c r="AQ66" s="298" t="s">
        <v>619</v>
      </c>
      <c r="AR66" s="296" t="s">
        <v>619</v>
      </c>
      <c r="AS66" s="297" t="s">
        <v>619</v>
      </c>
      <c r="AT66" s="297" t="s">
        <v>619</v>
      </c>
      <c r="AU66" s="297" t="s">
        <v>619</v>
      </c>
      <c r="AV66" s="297" t="s">
        <v>619</v>
      </c>
      <c r="AW66" s="297" t="s">
        <v>619</v>
      </c>
      <c r="AX66" s="298" t="s">
        <v>619</v>
      </c>
      <c r="AY66" s="296" t="s">
        <v>619</v>
      </c>
      <c r="AZ66" s="297" t="s">
        <v>619</v>
      </c>
      <c r="BA66" s="297" t="s">
        <v>619</v>
      </c>
      <c r="BB66" s="1009">
        <f>IF($BE$3="４週",SUM(W66:AX66),IF($BE$3="暦月",SUM(W66:BA66),""))</f>
        <v>0</v>
      </c>
      <c r="BC66" s="1010"/>
      <c r="BD66" s="1011">
        <f>IF($BE$3="４週",BB66/4,IF($BE$3="暦月",(BB66/($BE$8/7)),""))</f>
        <v>0</v>
      </c>
      <c r="BE66" s="1010"/>
      <c r="BF66" s="1006"/>
      <c r="BG66" s="1007"/>
      <c r="BH66" s="1007"/>
      <c r="BI66" s="1007"/>
      <c r="BJ66" s="1008"/>
    </row>
    <row r="67" spans="2:62" s="259" customFormat="1" ht="20.25" customHeight="1">
      <c r="B67" s="954">
        <f>B65+1</f>
        <v>26</v>
      </c>
      <c r="C67" s="956"/>
      <c r="D67" s="957"/>
      <c r="E67" s="291"/>
      <c r="F67" s="292"/>
      <c r="G67" s="291"/>
      <c r="H67" s="292"/>
      <c r="I67" s="960"/>
      <c r="J67" s="961"/>
      <c r="K67" s="964"/>
      <c r="L67" s="965"/>
      <c r="M67" s="965"/>
      <c r="N67" s="957"/>
      <c r="O67" s="968"/>
      <c r="P67" s="969"/>
      <c r="Q67" s="969"/>
      <c r="R67" s="969"/>
      <c r="S67" s="970"/>
      <c r="T67" s="311" t="s">
        <v>221</v>
      </c>
      <c r="V67" s="312"/>
      <c r="W67" s="304"/>
      <c r="X67" s="305"/>
      <c r="Y67" s="305"/>
      <c r="Z67" s="305"/>
      <c r="AA67" s="305"/>
      <c r="AB67" s="305"/>
      <c r="AC67" s="306"/>
      <c r="AD67" s="304"/>
      <c r="AE67" s="305"/>
      <c r="AF67" s="305"/>
      <c r="AG67" s="305"/>
      <c r="AH67" s="305"/>
      <c r="AI67" s="305"/>
      <c r="AJ67" s="306"/>
      <c r="AK67" s="304"/>
      <c r="AL67" s="305"/>
      <c r="AM67" s="305"/>
      <c r="AN67" s="305"/>
      <c r="AO67" s="305"/>
      <c r="AP67" s="305"/>
      <c r="AQ67" s="306"/>
      <c r="AR67" s="304"/>
      <c r="AS67" s="305"/>
      <c r="AT67" s="305"/>
      <c r="AU67" s="305"/>
      <c r="AV67" s="305"/>
      <c r="AW67" s="305"/>
      <c r="AX67" s="306"/>
      <c r="AY67" s="304"/>
      <c r="AZ67" s="305"/>
      <c r="BA67" s="307"/>
      <c r="BB67" s="974"/>
      <c r="BC67" s="975"/>
      <c r="BD67" s="976"/>
      <c r="BE67" s="977"/>
      <c r="BF67" s="978"/>
      <c r="BG67" s="979"/>
      <c r="BH67" s="979"/>
      <c r="BI67" s="979"/>
      <c r="BJ67" s="980"/>
    </row>
    <row r="68" spans="2:62" s="259" customFormat="1" ht="20.25" customHeight="1">
      <c r="B68" s="987"/>
      <c r="C68" s="1000"/>
      <c r="D68" s="1001"/>
      <c r="E68" s="291"/>
      <c r="F68" s="292">
        <f>C67</f>
        <v>0</v>
      </c>
      <c r="G68" s="291"/>
      <c r="H68" s="292">
        <f>I67</f>
        <v>0</v>
      </c>
      <c r="I68" s="1002"/>
      <c r="J68" s="1003"/>
      <c r="K68" s="1004"/>
      <c r="L68" s="1005"/>
      <c r="M68" s="1005"/>
      <c r="N68" s="1001"/>
      <c r="O68" s="968"/>
      <c r="P68" s="969"/>
      <c r="Q68" s="969"/>
      <c r="R68" s="969"/>
      <c r="S68" s="970"/>
      <c r="T68" s="308" t="s">
        <v>224</v>
      </c>
      <c r="U68" s="309"/>
      <c r="V68" s="310"/>
      <c r="W68" s="296" t="s">
        <v>619</v>
      </c>
      <c r="X68" s="297" t="s">
        <v>619</v>
      </c>
      <c r="Y68" s="297" t="s">
        <v>619</v>
      </c>
      <c r="Z68" s="297" t="s">
        <v>619</v>
      </c>
      <c r="AA68" s="297" t="s">
        <v>619</v>
      </c>
      <c r="AB68" s="297" t="s">
        <v>619</v>
      </c>
      <c r="AC68" s="298" t="s">
        <v>619</v>
      </c>
      <c r="AD68" s="296" t="s">
        <v>619</v>
      </c>
      <c r="AE68" s="297" t="s">
        <v>619</v>
      </c>
      <c r="AF68" s="297" t="s">
        <v>619</v>
      </c>
      <c r="AG68" s="297" t="s">
        <v>619</v>
      </c>
      <c r="AH68" s="297" t="s">
        <v>619</v>
      </c>
      <c r="AI68" s="297" t="s">
        <v>619</v>
      </c>
      <c r="AJ68" s="298" t="s">
        <v>619</v>
      </c>
      <c r="AK68" s="296" t="s">
        <v>619</v>
      </c>
      <c r="AL68" s="297" t="s">
        <v>619</v>
      </c>
      <c r="AM68" s="297" t="s">
        <v>619</v>
      </c>
      <c r="AN68" s="297" t="s">
        <v>619</v>
      </c>
      <c r="AO68" s="297" t="s">
        <v>619</v>
      </c>
      <c r="AP68" s="297" t="s">
        <v>619</v>
      </c>
      <c r="AQ68" s="298" t="s">
        <v>619</v>
      </c>
      <c r="AR68" s="296" t="s">
        <v>619</v>
      </c>
      <c r="AS68" s="297" t="s">
        <v>619</v>
      </c>
      <c r="AT68" s="297" t="s">
        <v>619</v>
      </c>
      <c r="AU68" s="297" t="s">
        <v>619</v>
      </c>
      <c r="AV68" s="297" t="s">
        <v>619</v>
      </c>
      <c r="AW68" s="297" t="s">
        <v>619</v>
      </c>
      <c r="AX68" s="298" t="s">
        <v>619</v>
      </c>
      <c r="AY68" s="296" t="s">
        <v>619</v>
      </c>
      <c r="AZ68" s="297" t="s">
        <v>619</v>
      </c>
      <c r="BA68" s="297" t="s">
        <v>619</v>
      </c>
      <c r="BB68" s="1009">
        <f>IF($BE$3="４週",SUM(W68:AX68),IF($BE$3="暦月",SUM(W68:BA68),""))</f>
        <v>0</v>
      </c>
      <c r="BC68" s="1010"/>
      <c r="BD68" s="1011">
        <f>IF($BE$3="４週",BB68/4,IF($BE$3="暦月",(BB68/($BE$8/7)),""))</f>
        <v>0</v>
      </c>
      <c r="BE68" s="1010"/>
      <c r="BF68" s="1006"/>
      <c r="BG68" s="1007"/>
      <c r="BH68" s="1007"/>
      <c r="BI68" s="1007"/>
      <c r="BJ68" s="1008"/>
    </row>
    <row r="69" spans="2:62" s="259" customFormat="1" ht="20.25" customHeight="1">
      <c r="B69" s="954">
        <f>B67+1</f>
        <v>27</v>
      </c>
      <c r="C69" s="956"/>
      <c r="D69" s="957"/>
      <c r="E69" s="291"/>
      <c r="F69" s="292"/>
      <c r="G69" s="291"/>
      <c r="H69" s="292"/>
      <c r="I69" s="960"/>
      <c r="J69" s="961"/>
      <c r="K69" s="964"/>
      <c r="L69" s="965"/>
      <c r="M69" s="965"/>
      <c r="N69" s="957"/>
      <c r="O69" s="968"/>
      <c r="P69" s="969"/>
      <c r="Q69" s="969"/>
      <c r="R69" s="969"/>
      <c r="S69" s="970"/>
      <c r="T69" s="311" t="s">
        <v>221</v>
      </c>
      <c r="V69" s="312"/>
      <c r="W69" s="304"/>
      <c r="X69" s="305"/>
      <c r="Y69" s="305"/>
      <c r="Z69" s="305"/>
      <c r="AA69" s="305"/>
      <c r="AB69" s="305"/>
      <c r="AC69" s="306"/>
      <c r="AD69" s="304"/>
      <c r="AE69" s="305"/>
      <c r="AF69" s="305"/>
      <c r="AG69" s="305"/>
      <c r="AH69" s="305"/>
      <c r="AI69" s="305"/>
      <c r="AJ69" s="306"/>
      <c r="AK69" s="304"/>
      <c r="AL69" s="305"/>
      <c r="AM69" s="305"/>
      <c r="AN69" s="305"/>
      <c r="AO69" s="305"/>
      <c r="AP69" s="305"/>
      <c r="AQ69" s="306"/>
      <c r="AR69" s="304"/>
      <c r="AS69" s="305"/>
      <c r="AT69" s="305"/>
      <c r="AU69" s="305"/>
      <c r="AV69" s="305"/>
      <c r="AW69" s="305"/>
      <c r="AX69" s="306"/>
      <c r="AY69" s="304"/>
      <c r="AZ69" s="305"/>
      <c r="BA69" s="307"/>
      <c r="BB69" s="974"/>
      <c r="BC69" s="975"/>
      <c r="BD69" s="976"/>
      <c r="BE69" s="977"/>
      <c r="BF69" s="978"/>
      <c r="BG69" s="979"/>
      <c r="BH69" s="979"/>
      <c r="BI69" s="979"/>
      <c r="BJ69" s="980"/>
    </row>
    <row r="70" spans="2:62" s="259" customFormat="1" ht="20.25" customHeight="1">
      <c r="B70" s="987"/>
      <c r="C70" s="1000"/>
      <c r="D70" s="1001"/>
      <c r="E70" s="291"/>
      <c r="F70" s="292">
        <f>C69</f>
        <v>0</v>
      </c>
      <c r="G70" s="291"/>
      <c r="H70" s="292">
        <f>I69</f>
        <v>0</v>
      </c>
      <c r="I70" s="1002"/>
      <c r="J70" s="1003"/>
      <c r="K70" s="1004"/>
      <c r="L70" s="1005"/>
      <c r="M70" s="1005"/>
      <c r="N70" s="1001"/>
      <c r="O70" s="968"/>
      <c r="P70" s="969"/>
      <c r="Q70" s="969"/>
      <c r="R70" s="969"/>
      <c r="S70" s="970"/>
      <c r="T70" s="308" t="s">
        <v>224</v>
      </c>
      <c r="U70" s="309"/>
      <c r="V70" s="310"/>
      <c r="W70" s="296" t="s">
        <v>619</v>
      </c>
      <c r="X70" s="297" t="s">
        <v>619</v>
      </c>
      <c r="Y70" s="297" t="s">
        <v>619</v>
      </c>
      <c r="Z70" s="297" t="s">
        <v>619</v>
      </c>
      <c r="AA70" s="297" t="s">
        <v>619</v>
      </c>
      <c r="AB70" s="297" t="s">
        <v>619</v>
      </c>
      <c r="AC70" s="298" t="s">
        <v>619</v>
      </c>
      <c r="AD70" s="296" t="s">
        <v>619</v>
      </c>
      <c r="AE70" s="297" t="s">
        <v>619</v>
      </c>
      <c r="AF70" s="297" t="s">
        <v>619</v>
      </c>
      <c r="AG70" s="297" t="s">
        <v>619</v>
      </c>
      <c r="AH70" s="297" t="s">
        <v>619</v>
      </c>
      <c r="AI70" s="297" t="s">
        <v>619</v>
      </c>
      <c r="AJ70" s="298" t="s">
        <v>619</v>
      </c>
      <c r="AK70" s="296" t="s">
        <v>619</v>
      </c>
      <c r="AL70" s="297" t="s">
        <v>619</v>
      </c>
      <c r="AM70" s="297" t="s">
        <v>619</v>
      </c>
      <c r="AN70" s="297" t="s">
        <v>619</v>
      </c>
      <c r="AO70" s="297" t="s">
        <v>619</v>
      </c>
      <c r="AP70" s="297" t="s">
        <v>619</v>
      </c>
      <c r="AQ70" s="298" t="s">
        <v>619</v>
      </c>
      <c r="AR70" s="296" t="s">
        <v>619</v>
      </c>
      <c r="AS70" s="297" t="s">
        <v>619</v>
      </c>
      <c r="AT70" s="297" t="s">
        <v>619</v>
      </c>
      <c r="AU70" s="297" t="s">
        <v>619</v>
      </c>
      <c r="AV70" s="297" t="s">
        <v>619</v>
      </c>
      <c r="AW70" s="297" t="s">
        <v>619</v>
      </c>
      <c r="AX70" s="298" t="s">
        <v>619</v>
      </c>
      <c r="AY70" s="296" t="s">
        <v>619</v>
      </c>
      <c r="AZ70" s="297" t="s">
        <v>619</v>
      </c>
      <c r="BA70" s="297" t="s">
        <v>619</v>
      </c>
      <c r="BB70" s="1009">
        <f>IF($BE$3="４週",SUM(W70:AX70),IF($BE$3="暦月",SUM(W70:BA70),""))</f>
        <v>0</v>
      </c>
      <c r="BC70" s="1010"/>
      <c r="BD70" s="1011">
        <f>IF($BE$3="４週",BB70/4,IF($BE$3="暦月",(BB70/($BE$8/7)),""))</f>
        <v>0</v>
      </c>
      <c r="BE70" s="1010"/>
      <c r="BF70" s="1006"/>
      <c r="BG70" s="1007"/>
      <c r="BH70" s="1007"/>
      <c r="BI70" s="1007"/>
      <c r="BJ70" s="1008"/>
    </row>
    <row r="71" spans="2:62" s="259" customFormat="1" ht="20.25" customHeight="1">
      <c r="B71" s="954">
        <f>B69+1</f>
        <v>28</v>
      </c>
      <c r="C71" s="956"/>
      <c r="D71" s="957"/>
      <c r="E71" s="291"/>
      <c r="F71" s="292"/>
      <c r="G71" s="291"/>
      <c r="H71" s="292"/>
      <c r="I71" s="960"/>
      <c r="J71" s="961"/>
      <c r="K71" s="964"/>
      <c r="L71" s="965"/>
      <c r="M71" s="965"/>
      <c r="N71" s="957"/>
      <c r="O71" s="968"/>
      <c r="P71" s="969"/>
      <c r="Q71" s="969"/>
      <c r="R71" s="969"/>
      <c r="S71" s="970"/>
      <c r="T71" s="311" t="s">
        <v>221</v>
      </c>
      <c r="V71" s="312"/>
      <c r="W71" s="304"/>
      <c r="X71" s="305"/>
      <c r="Y71" s="305"/>
      <c r="Z71" s="305"/>
      <c r="AA71" s="305"/>
      <c r="AB71" s="305"/>
      <c r="AC71" s="306"/>
      <c r="AD71" s="304"/>
      <c r="AE71" s="305"/>
      <c r="AF71" s="305"/>
      <c r="AG71" s="305"/>
      <c r="AH71" s="305"/>
      <c r="AI71" s="305"/>
      <c r="AJ71" s="306"/>
      <c r="AK71" s="304"/>
      <c r="AL71" s="305"/>
      <c r="AM71" s="305"/>
      <c r="AN71" s="305"/>
      <c r="AO71" s="305"/>
      <c r="AP71" s="305"/>
      <c r="AQ71" s="306"/>
      <c r="AR71" s="304"/>
      <c r="AS71" s="305"/>
      <c r="AT71" s="305"/>
      <c r="AU71" s="305"/>
      <c r="AV71" s="305"/>
      <c r="AW71" s="305"/>
      <c r="AX71" s="306"/>
      <c r="AY71" s="304"/>
      <c r="AZ71" s="305"/>
      <c r="BA71" s="307"/>
      <c r="BB71" s="974"/>
      <c r="BC71" s="975"/>
      <c r="BD71" s="976"/>
      <c r="BE71" s="977"/>
      <c r="BF71" s="978"/>
      <c r="BG71" s="979"/>
      <c r="BH71" s="979"/>
      <c r="BI71" s="979"/>
      <c r="BJ71" s="980"/>
    </row>
    <row r="72" spans="2:62" s="259" customFormat="1" ht="20.25" customHeight="1">
      <c r="B72" s="987"/>
      <c r="C72" s="1000"/>
      <c r="D72" s="1001"/>
      <c r="E72" s="291"/>
      <c r="F72" s="292">
        <f>C71</f>
        <v>0</v>
      </c>
      <c r="G72" s="291"/>
      <c r="H72" s="292">
        <f>I71</f>
        <v>0</v>
      </c>
      <c r="I72" s="1002"/>
      <c r="J72" s="1003"/>
      <c r="K72" s="1004"/>
      <c r="L72" s="1005"/>
      <c r="M72" s="1005"/>
      <c r="N72" s="1001"/>
      <c r="O72" s="968"/>
      <c r="P72" s="969"/>
      <c r="Q72" s="969"/>
      <c r="R72" s="969"/>
      <c r="S72" s="970"/>
      <c r="T72" s="308" t="s">
        <v>224</v>
      </c>
      <c r="U72" s="309"/>
      <c r="V72" s="310"/>
      <c r="W72" s="296" t="s">
        <v>619</v>
      </c>
      <c r="X72" s="297" t="s">
        <v>619</v>
      </c>
      <c r="Y72" s="297" t="s">
        <v>619</v>
      </c>
      <c r="Z72" s="297" t="s">
        <v>619</v>
      </c>
      <c r="AA72" s="297" t="s">
        <v>619</v>
      </c>
      <c r="AB72" s="297" t="s">
        <v>619</v>
      </c>
      <c r="AC72" s="298" t="s">
        <v>619</v>
      </c>
      <c r="AD72" s="296" t="s">
        <v>619</v>
      </c>
      <c r="AE72" s="297" t="s">
        <v>619</v>
      </c>
      <c r="AF72" s="297" t="s">
        <v>619</v>
      </c>
      <c r="AG72" s="297" t="s">
        <v>619</v>
      </c>
      <c r="AH72" s="297" t="s">
        <v>619</v>
      </c>
      <c r="AI72" s="297" t="s">
        <v>619</v>
      </c>
      <c r="AJ72" s="298" t="s">
        <v>619</v>
      </c>
      <c r="AK72" s="296" t="s">
        <v>619</v>
      </c>
      <c r="AL72" s="297" t="s">
        <v>619</v>
      </c>
      <c r="AM72" s="297" t="s">
        <v>619</v>
      </c>
      <c r="AN72" s="297" t="s">
        <v>619</v>
      </c>
      <c r="AO72" s="297" t="s">
        <v>619</v>
      </c>
      <c r="AP72" s="297" t="s">
        <v>619</v>
      </c>
      <c r="AQ72" s="298" t="s">
        <v>619</v>
      </c>
      <c r="AR72" s="296" t="s">
        <v>619</v>
      </c>
      <c r="AS72" s="297" t="s">
        <v>619</v>
      </c>
      <c r="AT72" s="297" t="s">
        <v>619</v>
      </c>
      <c r="AU72" s="297" t="s">
        <v>619</v>
      </c>
      <c r="AV72" s="297" t="s">
        <v>619</v>
      </c>
      <c r="AW72" s="297" t="s">
        <v>619</v>
      </c>
      <c r="AX72" s="298" t="s">
        <v>619</v>
      </c>
      <c r="AY72" s="296" t="s">
        <v>619</v>
      </c>
      <c r="AZ72" s="297" t="s">
        <v>619</v>
      </c>
      <c r="BA72" s="297" t="s">
        <v>619</v>
      </c>
      <c r="BB72" s="1009">
        <f>IF($BE$3="４週",SUM(W72:AX72),IF($BE$3="暦月",SUM(W72:BA72),""))</f>
        <v>0</v>
      </c>
      <c r="BC72" s="1010"/>
      <c r="BD72" s="1011">
        <f>IF($BE$3="４週",BB72/4,IF($BE$3="暦月",(BB72/($BE$8/7)),""))</f>
        <v>0</v>
      </c>
      <c r="BE72" s="1010"/>
      <c r="BF72" s="1006"/>
      <c r="BG72" s="1007"/>
      <c r="BH72" s="1007"/>
      <c r="BI72" s="1007"/>
      <c r="BJ72" s="1008"/>
    </row>
    <row r="73" spans="2:62" s="259" customFormat="1" ht="20.25" customHeight="1">
      <c r="B73" s="954">
        <f>B71+1</f>
        <v>29</v>
      </c>
      <c r="C73" s="956"/>
      <c r="D73" s="957"/>
      <c r="E73" s="291"/>
      <c r="F73" s="292"/>
      <c r="G73" s="291"/>
      <c r="H73" s="292"/>
      <c r="I73" s="960"/>
      <c r="J73" s="961"/>
      <c r="K73" s="964"/>
      <c r="L73" s="965"/>
      <c r="M73" s="965"/>
      <c r="N73" s="957"/>
      <c r="O73" s="968"/>
      <c r="P73" s="969"/>
      <c r="Q73" s="969"/>
      <c r="R73" s="969"/>
      <c r="S73" s="970"/>
      <c r="T73" s="311" t="s">
        <v>221</v>
      </c>
      <c r="V73" s="312"/>
      <c r="W73" s="304"/>
      <c r="X73" s="305"/>
      <c r="Y73" s="305"/>
      <c r="Z73" s="305"/>
      <c r="AA73" s="305"/>
      <c r="AB73" s="305"/>
      <c r="AC73" s="306"/>
      <c r="AD73" s="304"/>
      <c r="AE73" s="305"/>
      <c r="AF73" s="305"/>
      <c r="AG73" s="305"/>
      <c r="AH73" s="305"/>
      <c r="AI73" s="305"/>
      <c r="AJ73" s="306"/>
      <c r="AK73" s="304"/>
      <c r="AL73" s="305"/>
      <c r="AM73" s="305"/>
      <c r="AN73" s="305"/>
      <c r="AO73" s="305"/>
      <c r="AP73" s="305"/>
      <c r="AQ73" s="306"/>
      <c r="AR73" s="304"/>
      <c r="AS73" s="305"/>
      <c r="AT73" s="305"/>
      <c r="AU73" s="305"/>
      <c r="AV73" s="305"/>
      <c r="AW73" s="305"/>
      <c r="AX73" s="306"/>
      <c r="AY73" s="304"/>
      <c r="AZ73" s="305"/>
      <c r="BA73" s="307"/>
      <c r="BB73" s="974"/>
      <c r="BC73" s="975"/>
      <c r="BD73" s="976"/>
      <c r="BE73" s="977"/>
      <c r="BF73" s="978"/>
      <c r="BG73" s="979"/>
      <c r="BH73" s="979"/>
      <c r="BI73" s="979"/>
      <c r="BJ73" s="980"/>
    </row>
    <row r="74" spans="2:62" s="259" customFormat="1" ht="20.25" customHeight="1">
      <c r="B74" s="987"/>
      <c r="C74" s="988"/>
      <c r="D74" s="989"/>
      <c r="E74" s="313"/>
      <c r="F74" s="314">
        <f>C73</f>
        <v>0</v>
      </c>
      <c r="G74" s="313"/>
      <c r="H74" s="314">
        <f>I73</f>
        <v>0</v>
      </c>
      <c r="I74" s="990"/>
      <c r="J74" s="991"/>
      <c r="K74" s="992"/>
      <c r="L74" s="993"/>
      <c r="M74" s="993"/>
      <c r="N74" s="989"/>
      <c r="O74" s="968"/>
      <c r="P74" s="969"/>
      <c r="Q74" s="969"/>
      <c r="R74" s="969"/>
      <c r="S74" s="970"/>
      <c r="T74" s="308" t="s">
        <v>224</v>
      </c>
      <c r="U74" s="309"/>
      <c r="V74" s="310"/>
      <c r="W74" s="296" t="s">
        <v>619</v>
      </c>
      <c r="X74" s="297" t="s">
        <v>619</v>
      </c>
      <c r="Y74" s="297" t="s">
        <v>619</v>
      </c>
      <c r="Z74" s="297" t="s">
        <v>619</v>
      </c>
      <c r="AA74" s="297" t="s">
        <v>619</v>
      </c>
      <c r="AB74" s="297" t="s">
        <v>619</v>
      </c>
      <c r="AC74" s="298" t="s">
        <v>619</v>
      </c>
      <c r="AD74" s="296" t="s">
        <v>619</v>
      </c>
      <c r="AE74" s="297" t="s">
        <v>619</v>
      </c>
      <c r="AF74" s="297" t="s">
        <v>619</v>
      </c>
      <c r="AG74" s="297" t="s">
        <v>619</v>
      </c>
      <c r="AH74" s="297" t="s">
        <v>619</v>
      </c>
      <c r="AI74" s="297" t="s">
        <v>619</v>
      </c>
      <c r="AJ74" s="298" t="s">
        <v>619</v>
      </c>
      <c r="AK74" s="296" t="s">
        <v>619</v>
      </c>
      <c r="AL74" s="297" t="s">
        <v>619</v>
      </c>
      <c r="AM74" s="297" t="s">
        <v>619</v>
      </c>
      <c r="AN74" s="297" t="s">
        <v>619</v>
      </c>
      <c r="AO74" s="297" t="s">
        <v>619</v>
      </c>
      <c r="AP74" s="297" t="s">
        <v>619</v>
      </c>
      <c r="AQ74" s="298" t="s">
        <v>619</v>
      </c>
      <c r="AR74" s="296" t="s">
        <v>619</v>
      </c>
      <c r="AS74" s="297" t="s">
        <v>619</v>
      </c>
      <c r="AT74" s="297" t="s">
        <v>619</v>
      </c>
      <c r="AU74" s="297" t="s">
        <v>619</v>
      </c>
      <c r="AV74" s="297" t="s">
        <v>619</v>
      </c>
      <c r="AW74" s="297" t="s">
        <v>619</v>
      </c>
      <c r="AX74" s="298" t="s">
        <v>619</v>
      </c>
      <c r="AY74" s="296" t="s">
        <v>619</v>
      </c>
      <c r="AZ74" s="297" t="s">
        <v>619</v>
      </c>
      <c r="BA74" s="297" t="s">
        <v>619</v>
      </c>
      <c r="BB74" s="997">
        <f>IF($BE$3="４週",SUM(W74:AX74),IF($BE$3="暦月",SUM(W74:BA74),""))</f>
        <v>0</v>
      </c>
      <c r="BC74" s="998"/>
      <c r="BD74" s="999">
        <f>IF($BE$3="４週",BB74/4,IF($BE$3="暦月",(BB74/($BE$8/7)),""))</f>
        <v>0</v>
      </c>
      <c r="BE74" s="998"/>
      <c r="BF74" s="994"/>
      <c r="BG74" s="995"/>
      <c r="BH74" s="995"/>
      <c r="BI74" s="995"/>
      <c r="BJ74" s="996"/>
    </row>
    <row r="75" spans="2:62" s="259" customFormat="1" ht="20.25" customHeight="1">
      <c r="B75" s="954">
        <f>B73+1</f>
        <v>30</v>
      </c>
      <c r="C75" s="956"/>
      <c r="D75" s="957"/>
      <c r="E75" s="291"/>
      <c r="F75" s="292"/>
      <c r="G75" s="291"/>
      <c r="H75" s="292"/>
      <c r="I75" s="960"/>
      <c r="J75" s="961"/>
      <c r="K75" s="964"/>
      <c r="L75" s="965"/>
      <c r="M75" s="965"/>
      <c r="N75" s="957"/>
      <c r="O75" s="968"/>
      <c r="P75" s="969"/>
      <c r="Q75" s="969"/>
      <c r="R75" s="969"/>
      <c r="S75" s="970"/>
      <c r="T75" s="311" t="s">
        <v>221</v>
      </c>
      <c r="V75" s="312"/>
      <c r="W75" s="304"/>
      <c r="X75" s="305"/>
      <c r="Y75" s="305"/>
      <c r="Z75" s="305"/>
      <c r="AA75" s="305"/>
      <c r="AB75" s="305"/>
      <c r="AC75" s="306"/>
      <c r="AD75" s="304"/>
      <c r="AE75" s="305"/>
      <c r="AF75" s="305"/>
      <c r="AG75" s="305"/>
      <c r="AH75" s="305"/>
      <c r="AI75" s="305"/>
      <c r="AJ75" s="306"/>
      <c r="AK75" s="304"/>
      <c r="AL75" s="305"/>
      <c r="AM75" s="305"/>
      <c r="AN75" s="305"/>
      <c r="AO75" s="305"/>
      <c r="AP75" s="305"/>
      <c r="AQ75" s="306"/>
      <c r="AR75" s="304"/>
      <c r="AS75" s="305"/>
      <c r="AT75" s="305"/>
      <c r="AU75" s="305"/>
      <c r="AV75" s="305"/>
      <c r="AW75" s="305"/>
      <c r="AX75" s="306"/>
      <c r="AY75" s="304"/>
      <c r="AZ75" s="305"/>
      <c r="BA75" s="307"/>
      <c r="BB75" s="974"/>
      <c r="BC75" s="975"/>
      <c r="BD75" s="976"/>
      <c r="BE75" s="977"/>
      <c r="BF75" s="978"/>
      <c r="BG75" s="979"/>
      <c r="BH75" s="979"/>
      <c r="BI75" s="979"/>
      <c r="BJ75" s="980"/>
    </row>
    <row r="76" spans="2:62" s="259" customFormat="1" ht="20.25" customHeight="1">
      <c r="B76" s="987"/>
      <c r="C76" s="988"/>
      <c r="D76" s="989"/>
      <c r="E76" s="313"/>
      <c r="F76" s="314">
        <f>C75</f>
        <v>0</v>
      </c>
      <c r="G76" s="313"/>
      <c r="H76" s="314">
        <f>I75</f>
        <v>0</v>
      </c>
      <c r="I76" s="990"/>
      <c r="J76" s="991"/>
      <c r="K76" s="992"/>
      <c r="L76" s="993"/>
      <c r="M76" s="993"/>
      <c r="N76" s="989"/>
      <c r="O76" s="968"/>
      <c r="P76" s="969"/>
      <c r="Q76" s="969"/>
      <c r="R76" s="969"/>
      <c r="S76" s="970"/>
      <c r="T76" s="308" t="s">
        <v>224</v>
      </c>
      <c r="U76" s="309"/>
      <c r="V76" s="310"/>
      <c r="W76" s="296" t="s">
        <v>619</v>
      </c>
      <c r="X76" s="297" t="s">
        <v>619</v>
      </c>
      <c r="Y76" s="297" t="s">
        <v>619</v>
      </c>
      <c r="Z76" s="297" t="s">
        <v>619</v>
      </c>
      <c r="AA76" s="297" t="s">
        <v>619</v>
      </c>
      <c r="AB76" s="297" t="s">
        <v>619</v>
      </c>
      <c r="AC76" s="298" t="s">
        <v>619</v>
      </c>
      <c r="AD76" s="296" t="s">
        <v>619</v>
      </c>
      <c r="AE76" s="297" t="s">
        <v>619</v>
      </c>
      <c r="AF76" s="297" t="s">
        <v>619</v>
      </c>
      <c r="AG76" s="297" t="s">
        <v>619</v>
      </c>
      <c r="AH76" s="297" t="s">
        <v>619</v>
      </c>
      <c r="AI76" s="297" t="s">
        <v>619</v>
      </c>
      <c r="AJ76" s="298" t="s">
        <v>619</v>
      </c>
      <c r="AK76" s="296" t="s">
        <v>619</v>
      </c>
      <c r="AL76" s="297" t="s">
        <v>619</v>
      </c>
      <c r="AM76" s="297" t="s">
        <v>619</v>
      </c>
      <c r="AN76" s="297" t="s">
        <v>619</v>
      </c>
      <c r="AO76" s="297" t="s">
        <v>619</v>
      </c>
      <c r="AP76" s="297" t="s">
        <v>619</v>
      </c>
      <c r="AQ76" s="298" t="s">
        <v>619</v>
      </c>
      <c r="AR76" s="296" t="s">
        <v>619</v>
      </c>
      <c r="AS76" s="297" t="s">
        <v>619</v>
      </c>
      <c r="AT76" s="297" t="s">
        <v>619</v>
      </c>
      <c r="AU76" s="297" t="s">
        <v>619</v>
      </c>
      <c r="AV76" s="297" t="s">
        <v>619</v>
      </c>
      <c r="AW76" s="297" t="s">
        <v>619</v>
      </c>
      <c r="AX76" s="298" t="s">
        <v>619</v>
      </c>
      <c r="AY76" s="296" t="s">
        <v>619</v>
      </c>
      <c r="AZ76" s="297" t="s">
        <v>619</v>
      </c>
      <c r="BA76" s="297" t="s">
        <v>619</v>
      </c>
      <c r="BB76" s="997">
        <f>IF($BE$3="４週",SUM(W76:AX76),IF($BE$3="暦月",SUM(W76:BA76),""))</f>
        <v>0</v>
      </c>
      <c r="BC76" s="998"/>
      <c r="BD76" s="999">
        <f>IF($BE$3="４週",BB76/4,IF($BE$3="暦月",(BB76/($BE$8/7)),""))</f>
        <v>0</v>
      </c>
      <c r="BE76" s="998"/>
      <c r="BF76" s="994"/>
      <c r="BG76" s="995"/>
      <c r="BH76" s="995"/>
      <c r="BI76" s="995"/>
      <c r="BJ76" s="996"/>
    </row>
    <row r="77" spans="2:62" s="259" customFormat="1" ht="20.25" customHeight="1">
      <c r="B77" s="954">
        <f>B75+1</f>
        <v>31</v>
      </c>
      <c r="C77" s="956"/>
      <c r="D77" s="957"/>
      <c r="E77" s="291"/>
      <c r="F77" s="292"/>
      <c r="G77" s="291"/>
      <c r="H77" s="292"/>
      <c r="I77" s="960"/>
      <c r="J77" s="961"/>
      <c r="K77" s="964"/>
      <c r="L77" s="965"/>
      <c r="M77" s="965"/>
      <c r="N77" s="957"/>
      <c r="O77" s="968"/>
      <c r="P77" s="969"/>
      <c r="Q77" s="969"/>
      <c r="R77" s="969"/>
      <c r="S77" s="970"/>
      <c r="T77" s="311" t="s">
        <v>221</v>
      </c>
      <c r="V77" s="312"/>
      <c r="W77" s="304"/>
      <c r="X77" s="305"/>
      <c r="Y77" s="305"/>
      <c r="Z77" s="305"/>
      <c r="AA77" s="305"/>
      <c r="AB77" s="305"/>
      <c r="AC77" s="306"/>
      <c r="AD77" s="304"/>
      <c r="AE77" s="305"/>
      <c r="AF77" s="305"/>
      <c r="AG77" s="305"/>
      <c r="AH77" s="305"/>
      <c r="AI77" s="305"/>
      <c r="AJ77" s="306"/>
      <c r="AK77" s="304"/>
      <c r="AL77" s="305"/>
      <c r="AM77" s="305"/>
      <c r="AN77" s="305"/>
      <c r="AO77" s="305"/>
      <c r="AP77" s="305"/>
      <c r="AQ77" s="306"/>
      <c r="AR77" s="304"/>
      <c r="AS77" s="305"/>
      <c r="AT77" s="305"/>
      <c r="AU77" s="305"/>
      <c r="AV77" s="305"/>
      <c r="AW77" s="305"/>
      <c r="AX77" s="306"/>
      <c r="AY77" s="304"/>
      <c r="AZ77" s="305"/>
      <c r="BA77" s="307"/>
      <c r="BB77" s="974"/>
      <c r="BC77" s="975"/>
      <c r="BD77" s="976"/>
      <c r="BE77" s="977"/>
      <c r="BF77" s="978"/>
      <c r="BG77" s="979"/>
      <c r="BH77" s="979"/>
      <c r="BI77" s="979"/>
      <c r="BJ77" s="980"/>
    </row>
    <row r="78" spans="2:62" s="259" customFormat="1" ht="20.25" customHeight="1">
      <c r="B78" s="987"/>
      <c r="C78" s="988"/>
      <c r="D78" s="989"/>
      <c r="E78" s="313"/>
      <c r="F78" s="314">
        <f>C77</f>
        <v>0</v>
      </c>
      <c r="G78" s="313"/>
      <c r="H78" s="314">
        <f>I77</f>
        <v>0</v>
      </c>
      <c r="I78" s="990"/>
      <c r="J78" s="991"/>
      <c r="K78" s="992"/>
      <c r="L78" s="993"/>
      <c r="M78" s="993"/>
      <c r="N78" s="989"/>
      <c r="O78" s="968"/>
      <c r="P78" s="969"/>
      <c r="Q78" s="969"/>
      <c r="R78" s="969"/>
      <c r="S78" s="970"/>
      <c r="T78" s="308" t="s">
        <v>224</v>
      </c>
      <c r="U78" s="309"/>
      <c r="V78" s="310"/>
      <c r="W78" s="296" t="s">
        <v>619</v>
      </c>
      <c r="X78" s="297" t="s">
        <v>619</v>
      </c>
      <c r="Y78" s="297" t="s">
        <v>619</v>
      </c>
      <c r="Z78" s="297" t="s">
        <v>619</v>
      </c>
      <c r="AA78" s="297" t="s">
        <v>619</v>
      </c>
      <c r="AB78" s="297" t="s">
        <v>619</v>
      </c>
      <c r="AC78" s="298" t="s">
        <v>619</v>
      </c>
      <c r="AD78" s="296" t="s">
        <v>619</v>
      </c>
      <c r="AE78" s="297" t="s">
        <v>619</v>
      </c>
      <c r="AF78" s="297" t="s">
        <v>619</v>
      </c>
      <c r="AG78" s="297" t="s">
        <v>619</v>
      </c>
      <c r="AH78" s="297" t="s">
        <v>619</v>
      </c>
      <c r="AI78" s="297" t="s">
        <v>619</v>
      </c>
      <c r="AJ78" s="298" t="s">
        <v>619</v>
      </c>
      <c r="AK78" s="296" t="s">
        <v>619</v>
      </c>
      <c r="AL78" s="297" t="s">
        <v>619</v>
      </c>
      <c r="AM78" s="297" t="s">
        <v>619</v>
      </c>
      <c r="AN78" s="297" t="s">
        <v>619</v>
      </c>
      <c r="AO78" s="297" t="s">
        <v>619</v>
      </c>
      <c r="AP78" s="297" t="s">
        <v>619</v>
      </c>
      <c r="AQ78" s="298" t="s">
        <v>619</v>
      </c>
      <c r="AR78" s="296" t="s">
        <v>619</v>
      </c>
      <c r="AS78" s="297" t="s">
        <v>619</v>
      </c>
      <c r="AT78" s="297" t="s">
        <v>619</v>
      </c>
      <c r="AU78" s="297" t="s">
        <v>619</v>
      </c>
      <c r="AV78" s="297" t="s">
        <v>619</v>
      </c>
      <c r="AW78" s="297" t="s">
        <v>619</v>
      </c>
      <c r="AX78" s="298" t="s">
        <v>619</v>
      </c>
      <c r="AY78" s="296" t="s">
        <v>619</v>
      </c>
      <c r="AZ78" s="297" t="s">
        <v>619</v>
      </c>
      <c r="BA78" s="297" t="s">
        <v>619</v>
      </c>
      <c r="BB78" s="997">
        <f>IF($BE$3="４週",SUM(W78:AX78),IF($BE$3="暦月",SUM(W78:BA78),""))</f>
        <v>0</v>
      </c>
      <c r="BC78" s="998"/>
      <c r="BD78" s="999">
        <f>IF($BE$3="４週",BB78/4,IF($BE$3="暦月",(BB78/($BE$8/7)),""))</f>
        <v>0</v>
      </c>
      <c r="BE78" s="998"/>
      <c r="BF78" s="994"/>
      <c r="BG78" s="995"/>
      <c r="BH78" s="995"/>
      <c r="BI78" s="995"/>
      <c r="BJ78" s="996"/>
    </row>
    <row r="79" spans="2:62" s="259" customFormat="1" ht="20.25" customHeight="1">
      <c r="B79" s="954">
        <f>B77+1</f>
        <v>32</v>
      </c>
      <c r="C79" s="956"/>
      <c r="D79" s="957"/>
      <c r="E79" s="291"/>
      <c r="F79" s="292"/>
      <c r="G79" s="291"/>
      <c r="H79" s="292"/>
      <c r="I79" s="960"/>
      <c r="J79" s="961"/>
      <c r="K79" s="964"/>
      <c r="L79" s="965"/>
      <c r="M79" s="965"/>
      <c r="N79" s="957"/>
      <c r="O79" s="968"/>
      <c r="P79" s="969"/>
      <c r="Q79" s="969"/>
      <c r="R79" s="969"/>
      <c r="S79" s="970"/>
      <c r="T79" s="311" t="s">
        <v>221</v>
      </c>
      <c r="V79" s="312"/>
      <c r="W79" s="304"/>
      <c r="X79" s="305"/>
      <c r="Y79" s="305"/>
      <c r="Z79" s="305"/>
      <c r="AA79" s="305"/>
      <c r="AB79" s="305"/>
      <c r="AC79" s="306"/>
      <c r="AD79" s="304"/>
      <c r="AE79" s="305"/>
      <c r="AF79" s="305"/>
      <c r="AG79" s="305"/>
      <c r="AH79" s="305"/>
      <c r="AI79" s="305"/>
      <c r="AJ79" s="306"/>
      <c r="AK79" s="304"/>
      <c r="AL79" s="305"/>
      <c r="AM79" s="305"/>
      <c r="AN79" s="305"/>
      <c r="AO79" s="305"/>
      <c r="AP79" s="305"/>
      <c r="AQ79" s="306"/>
      <c r="AR79" s="304"/>
      <c r="AS79" s="305"/>
      <c r="AT79" s="305"/>
      <c r="AU79" s="305"/>
      <c r="AV79" s="305"/>
      <c r="AW79" s="305"/>
      <c r="AX79" s="306"/>
      <c r="AY79" s="304"/>
      <c r="AZ79" s="305"/>
      <c r="BA79" s="307"/>
      <c r="BB79" s="974"/>
      <c r="BC79" s="975"/>
      <c r="BD79" s="976"/>
      <c r="BE79" s="977"/>
      <c r="BF79" s="978"/>
      <c r="BG79" s="979"/>
      <c r="BH79" s="979"/>
      <c r="BI79" s="979"/>
      <c r="BJ79" s="980"/>
    </row>
    <row r="80" spans="2:62" s="259" customFormat="1" ht="20.25" customHeight="1">
      <c r="B80" s="987"/>
      <c r="C80" s="988"/>
      <c r="D80" s="989"/>
      <c r="E80" s="313"/>
      <c r="F80" s="314">
        <f>C79</f>
        <v>0</v>
      </c>
      <c r="G80" s="313"/>
      <c r="H80" s="314">
        <f>I79</f>
        <v>0</v>
      </c>
      <c r="I80" s="990"/>
      <c r="J80" s="991"/>
      <c r="K80" s="992"/>
      <c r="L80" s="993"/>
      <c r="M80" s="993"/>
      <c r="N80" s="989"/>
      <c r="O80" s="968"/>
      <c r="P80" s="969"/>
      <c r="Q80" s="969"/>
      <c r="R80" s="969"/>
      <c r="S80" s="970"/>
      <c r="T80" s="308" t="s">
        <v>224</v>
      </c>
      <c r="U80" s="309"/>
      <c r="V80" s="310"/>
      <c r="W80" s="296" t="s">
        <v>619</v>
      </c>
      <c r="X80" s="297" t="s">
        <v>619</v>
      </c>
      <c r="Y80" s="297" t="s">
        <v>619</v>
      </c>
      <c r="Z80" s="297" t="s">
        <v>619</v>
      </c>
      <c r="AA80" s="297" t="s">
        <v>619</v>
      </c>
      <c r="AB80" s="297" t="s">
        <v>619</v>
      </c>
      <c r="AC80" s="298" t="s">
        <v>619</v>
      </c>
      <c r="AD80" s="296" t="s">
        <v>619</v>
      </c>
      <c r="AE80" s="297" t="s">
        <v>619</v>
      </c>
      <c r="AF80" s="297" t="s">
        <v>619</v>
      </c>
      <c r="AG80" s="297" t="s">
        <v>619</v>
      </c>
      <c r="AH80" s="297" t="s">
        <v>619</v>
      </c>
      <c r="AI80" s="297" t="s">
        <v>619</v>
      </c>
      <c r="AJ80" s="298" t="s">
        <v>619</v>
      </c>
      <c r="AK80" s="296" t="s">
        <v>619</v>
      </c>
      <c r="AL80" s="297" t="s">
        <v>619</v>
      </c>
      <c r="AM80" s="297" t="s">
        <v>619</v>
      </c>
      <c r="AN80" s="297" t="s">
        <v>619</v>
      </c>
      <c r="AO80" s="297" t="s">
        <v>619</v>
      </c>
      <c r="AP80" s="297" t="s">
        <v>619</v>
      </c>
      <c r="AQ80" s="298" t="s">
        <v>619</v>
      </c>
      <c r="AR80" s="296" t="s">
        <v>619</v>
      </c>
      <c r="AS80" s="297" t="s">
        <v>619</v>
      </c>
      <c r="AT80" s="297" t="s">
        <v>619</v>
      </c>
      <c r="AU80" s="297" t="s">
        <v>619</v>
      </c>
      <c r="AV80" s="297" t="s">
        <v>619</v>
      </c>
      <c r="AW80" s="297" t="s">
        <v>619</v>
      </c>
      <c r="AX80" s="298" t="s">
        <v>619</v>
      </c>
      <c r="AY80" s="296" t="s">
        <v>619</v>
      </c>
      <c r="AZ80" s="297" t="s">
        <v>619</v>
      </c>
      <c r="BA80" s="297" t="s">
        <v>619</v>
      </c>
      <c r="BB80" s="997">
        <f>IF($BE$3="４週",SUM(W80:AX80),IF($BE$3="暦月",SUM(W80:BA80),""))</f>
        <v>0</v>
      </c>
      <c r="BC80" s="998"/>
      <c r="BD80" s="999">
        <f>IF($BE$3="４週",BB80/4,IF($BE$3="暦月",(BB80/($BE$8/7)),""))</f>
        <v>0</v>
      </c>
      <c r="BE80" s="998"/>
      <c r="BF80" s="994"/>
      <c r="BG80" s="995"/>
      <c r="BH80" s="995"/>
      <c r="BI80" s="995"/>
      <c r="BJ80" s="996"/>
    </row>
    <row r="81" spans="2:62" s="259" customFormat="1" ht="20.25" customHeight="1">
      <c r="B81" s="954">
        <f>B79+1</f>
        <v>33</v>
      </c>
      <c r="C81" s="956"/>
      <c r="D81" s="957"/>
      <c r="E81" s="291"/>
      <c r="F81" s="292"/>
      <c r="G81" s="291"/>
      <c r="H81" s="292"/>
      <c r="I81" s="960"/>
      <c r="J81" s="961"/>
      <c r="K81" s="964"/>
      <c r="L81" s="965"/>
      <c r="M81" s="965"/>
      <c r="N81" s="957"/>
      <c r="O81" s="968"/>
      <c r="P81" s="969"/>
      <c r="Q81" s="969"/>
      <c r="R81" s="969"/>
      <c r="S81" s="970"/>
      <c r="T81" s="311" t="s">
        <v>221</v>
      </c>
      <c r="V81" s="312"/>
      <c r="W81" s="304"/>
      <c r="X81" s="305"/>
      <c r="Y81" s="305"/>
      <c r="Z81" s="305"/>
      <c r="AA81" s="305"/>
      <c r="AB81" s="305"/>
      <c r="AC81" s="306"/>
      <c r="AD81" s="304"/>
      <c r="AE81" s="305"/>
      <c r="AF81" s="305"/>
      <c r="AG81" s="305"/>
      <c r="AH81" s="305"/>
      <c r="AI81" s="305"/>
      <c r="AJ81" s="306"/>
      <c r="AK81" s="304"/>
      <c r="AL81" s="305"/>
      <c r="AM81" s="305"/>
      <c r="AN81" s="305"/>
      <c r="AO81" s="305"/>
      <c r="AP81" s="305"/>
      <c r="AQ81" s="306"/>
      <c r="AR81" s="304"/>
      <c r="AS81" s="305"/>
      <c r="AT81" s="305"/>
      <c r="AU81" s="305"/>
      <c r="AV81" s="305"/>
      <c r="AW81" s="305"/>
      <c r="AX81" s="306"/>
      <c r="AY81" s="304"/>
      <c r="AZ81" s="305"/>
      <c r="BA81" s="307"/>
      <c r="BB81" s="974"/>
      <c r="BC81" s="975"/>
      <c r="BD81" s="976"/>
      <c r="BE81" s="977"/>
      <c r="BF81" s="978"/>
      <c r="BG81" s="979"/>
      <c r="BH81" s="979"/>
      <c r="BI81" s="979"/>
      <c r="BJ81" s="980"/>
    </row>
    <row r="82" spans="2:62" s="259" customFormat="1" ht="20.25" customHeight="1">
      <c r="B82" s="987"/>
      <c r="C82" s="988"/>
      <c r="D82" s="989"/>
      <c r="E82" s="313"/>
      <c r="F82" s="314">
        <f>C81</f>
        <v>0</v>
      </c>
      <c r="G82" s="313"/>
      <c r="H82" s="314">
        <f>I81</f>
        <v>0</v>
      </c>
      <c r="I82" s="990"/>
      <c r="J82" s="991"/>
      <c r="K82" s="992"/>
      <c r="L82" s="993"/>
      <c r="M82" s="993"/>
      <c r="N82" s="989"/>
      <c r="O82" s="968"/>
      <c r="P82" s="969"/>
      <c r="Q82" s="969"/>
      <c r="R82" s="969"/>
      <c r="S82" s="970"/>
      <c r="T82" s="308" t="s">
        <v>224</v>
      </c>
      <c r="U82" s="309"/>
      <c r="V82" s="310"/>
      <c r="W82" s="296" t="s">
        <v>619</v>
      </c>
      <c r="X82" s="297" t="s">
        <v>619</v>
      </c>
      <c r="Y82" s="297" t="s">
        <v>619</v>
      </c>
      <c r="Z82" s="297" t="s">
        <v>619</v>
      </c>
      <c r="AA82" s="297" t="s">
        <v>619</v>
      </c>
      <c r="AB82" s="297" t="s">
        <v>619</v>
      </c>
      <c r="AC82" s="298" t="s">
        <v>619</v>
      </c>
      <c r="AD82" s="296" t="s">
        <v>619</v>
      </c>
      <c r="AE82" s="297" t="s">
        <v>619</v>
      </c>
      <c r="AF82" s="297" t="s">
        <v>619</v>
      </c>
      <c r="AG82" s="297" t="s">
        <v>619</v>
      </c>
      <c r="AH82" s="297" t="s">
        <v>619</v>
      </c>
      <c r="AI82" s="297" t="s">
        <v>619</v>
      </c>
      <c r="AJ82" s="298" t="s">
        <v>619</v>
      </c>
      <c r="AK82" s="296" t="s">
        <v>619</v>
      </c>
      <c r="AL82" s="297" t="s">
        <v>619</v>
      </c>
      <c r="AM82" s="297" t="s">
        <v>619</v>
      </c>
      <c r="AN82" s="297" t="s">
        <v>619</v>
      </c>
      <c r="AO82" s="297" t="s">
        <v>619</v>
      </c>
      <c r="AP82" s="297" t="s">
        <v>619</v>
      </c>
      <c r="AQ82" s="298" t="s">
        <v>619</v>
      </c>
      <c r="AR82" s="296" t="s">
        <v>619</v>
      </c>
      <c r="AS82" s="297" t="s">
        <v>619</v>
      </c>
      <c r="AT82" s="297" t="s">
        <v>619</v>
      </c>
      <c r="AU82" s="297" t="s">
        <v>619</v>
      </c>
      <c r="AV82" s="297" t="s">
        <v>619</v>
      </c>
      <c r="AW82" s="297" t="s">
        <v>619</v>
      </c>
      <c r="AX82" s="298" t="s">
        <v>619</v>
      </c>
      <c r="AY82" s="296" t="s">
        <v>619</v>
      </c>
      <c r="AZ82" s="297" t="s">
        <v>619</v>
      </c>
      <c r="BA82" s="297" t="s">
        <v>619</v>
      </c>
      <c r="BB82" s="997">
        <f>IF($BE$3="４週",SUM(W82:AX82),IF($BE$3="暦月",SUM(W82:BA82),""))</f>
        <v>0</v>
      </c>
      <c r="BC82" s="998"/>
      <c r="BD82" s="999">
        <f>IF($BE$3="４週",BB82/4,IF($BE$3="暦月",(BB82/($BE$8/7)),""))</f>
        <v>0</v>
      </c>
      <c r="BE82" s="998"/>
      <c r="BF82" s="994"/>
      <c r="BG82" s="995"/>
      <c r="BH82" s="995"/>
      <c r="BI82" s="995"/>
      <c r="BJ82" s="996"/>
    </row>
    <row r="83" spans="2:62" s="259" customFormat="1" ht="20.25" customHeight="1">
      <c r="B83" s="954">
        <f>B81+1</f>
        <v>34</v>
      </c>
      <c r="C83" s="956"/>
      <c r="D83" s="957"/>
      <c r="E83" s="291"/>
      <c r="F83" s="292"/>
      <c r="G83" s="291"/>
      <c r="H83" s="292"/>
      <c r="I83" s="960"/>
      <c r="J83" s="961"/>
      <c r="K83" s="964"/>
      <c r="L83" s="965"/>
      <c r="M83" s="965"/>
      <c r="N83" s="957"/>
      <c r="O83" s="968"/>
      <c r="P83" s="969"/>
      <c r="Q83" s="969"/>
      <c r="R83" s="969"/>
      <c r="S83" s="970"/>
      <c r="T83" s="311" t="s">
        <v>221</v>
      </c>
      <c r="V83" s="312"/>
      <c r="W83" s="304"/>
      <c r="X83" s="305"/>
      <c r="Y83" s="305"/>
      <c r="Z83" s="305"/>
      <c r="AA83" s="305"/>
      <c r="AB83" s="305"/>
      <c r="AC83" s="306"/>
      <c r="AD83" s="304"/>
      <c r="AE83" s="305"/>
      <c r="AF83" s="305"/>
      <c r="AG83" s="305"/>
      <c r="AH83" s="305"/>
      <c r="AI83" s="305"/>
      <c r="AJ83" s="306"/>
      <c r="AK83" s="304"/>
      <c r="AL83" s="305"/>
      <c r="AM83" s="305"/>
      <c r="AN83" s="305"/>
      <c r="AO83" s="305"/>
      <c r="AP83" s="305"/>
      <c r="AQ83" s="306"/>
      <c r="AR83" s="304"/>
      <c r="AS83" s="305"/>
      <c r="AT83" s="305"/>
      <c r="AU83" s="305"/>
      <c r="AV83" s="305"/>
      <c r="AW83" s="305"/>
      <c r="AX83" s="306"/>
      <c r="AY83" s="304"/>
      <c r="AZ83" s="305"/>
      <c r="BA83" s="307"/>
      <c r="BB83" s="974"/>
      <c r="BC83" s="975"/>
      <c r="BD83" s="976"/>
      <c r="BE83" s="977"/>
      <c r="BF83" s="978"/>
      <c r="BG83" s="979"/>
      <c r="BH83" s="979"/>
      <c r="BI83" s="979"/>
      <c r="BJ83" s="980"/>
    </row>
    <row r="84" spans="2:62" s="259" customFormat="1" ht="20.25" customHeight="1">
      <c r="B84" s="987"/>
      <c r="C84" s="988"/>
      <c r="D84" s="989"/>
      <c r="E84" s="313"/>
      <c r="F84" s="314">
        <f>C83</f>
        <v>0</v>
      </c>
      <c r="G84" s="313"/>
      <c r="H84" s="314">
        <f>I83</f>
        <v>0</v>
      </c>
      <c r="I84" s="990"/>
      <c r="J84" s="991"/>
      <c r="K84" s="992"/>
      <c r="L84" s="993"/>
      <c r="M84" s="993"/>
      <c r="N84" s="989"/>
      <c r="O84" s="968"/>
      <c r="P84" s="969"/>
      <c r="Q84" s="969"/>
      <c r="R84" s="969"/>
      <c r="S84" s="970"/>
      <c r="T84" s="308" t="s">
        <v>224</v>
      </c>
      <c r="U84" s="309"/>
      <c r="V84" s="310"/>
      <c r="W84" s="296" t="s">
        <v>619</v>
      </c>
      <c r="X84" s="297" t="s">
        <v>619</v>
      </c>
      <c r="Y84" s="297" t="s">
        <v>619</v>
      </c>
      <c r="Z84" s="297" t="s">
        <v>619</v>
      </c>
      <c r="AA84" s="297" t="s">
        <v>619</v>
      </c>
      <c r="AB84" s="297" t="s">
        <v>619</v>
      </c>
      <c r="AC84" s="298" t="s">
        <v>619</v>
      </c>
      <c r="AD84" s="296" t="s">
        <v>619</v>
      </c>
      <c r="AE84" s="297" t="s">
        <v>619</v>
      </c>
      <c r="AF84" s="297" t="s">
        <v>619</v>
      </c>
      <c r="AG84" s="297" t="s">
        <v>619</v>
      </c>
      <c r="AH84" s="297" t="s">
        <v>619</v>
      </c>
      <c r="AI84" s="297" t="s">
        <v>619</v>
      </c>
      <c r="AJ84" s="298" t="s">
        <v>619</v>
      </c>
      <c r="AK84" s="296" t="s">
        <v>619</v>
      </c>
      <c r="AL84" s="297" t="s">
        <v>619</v>
      </c>
      <c r="AM84" s="297" t="s">
        <v>619</v>
      </c>
      <c r="AN84" s="297" t="s">
        <v>619</v>
      </c>
      <c r="AO84" s="297" t="s">
        <v>619</v>
      </c>
      <c r="AP84" s="297" t="s">
        <v>619</v>
      </c>
      <c r="AQ84" s="298" t="s">
        <v>619</v>
      </c>
      <c r="AR84" s="296" t="s">
        <v>619</v>
      </c>
      <c r="AS84" s="297" t="s">
        <v>619</v>
      </c>
      <c r="AT84" s="297" t="s">
        <v>619</v>
      </c>
      <c r="AU84" s="297" t="s">
        <v>619</v>
      </c>
      <c r="AV84" s="297" t="s">
        <v>619</v>
      </c>
      <c r="AW84" s="297" t="s">
        <v>619</v>
      </c>
      <c r="AX84" s="298" t="s">
        <v>619</v>
      </c>
      <c r="AY84" s="296" t="s">
        <v>619</v>
      </c>
      <c r="AZ84" s="297" t="s">
        <v>619</v>
      </c>
      <c r="BA84" s="297" t="s">
        <v>619</v>
      </c>
      <c r="BB84" s="997">
        <f>IF($BE$3="４週",SUM(W84:AX84),IF($BE$3="暦月",SUM(W84:BA84),""))</f>
        <v>0</v>
      </c>
      <c r="BC84" s="998"/>
      <c r="BD84" s="999">
        <f>IF($BE$3="４週",BB84/4,IF($BE$3="暦月",(BB84/($BE$8/7)),""))</f>
        <v>0</v>
      </c>
      <c r="BE84" s="998"/>
      <c r="BF84" s="994"/>
      <c r="BG84" s="995"/>
      <c r="BH84" s="995"/>
      <c r="BI84" s="995"/>
      <c r="BJ84" s="996"/>
    </row>
    <row r="85" spans="2:62" s="259" customFormat="1" ht="20.25" customHeight="1">
      <c r="B85" s="954">
        <f>B83+1</f>
        <v>35</v>
      </c>
      <c r="C85" s="956"/>
      <c r="D85" s="957"/>
      <c r="E85" s="291"/>
      <c r="F85" s="292"/>
      <c r="G85" s="291"/>
      <c r="H85" s="292"/>
      <c r="I85" s="960"/>
      <c r="J85" s="961"/>
      <c r="K85" s="964"/>
      <c r="L85" s="965"/>
      <c r="M85" s="965"/>
      <c r="N85" s="957"/>
      <c r="O85" s="968"/>
      <c r="P85" s="969"/>
      <c r="Q85" s="969"/>
      <c r="R85" s="969"/>
      <c r="S85" s="970"/>
      <c r="T85" s="311" t="s">
        <v>221</v>
      </c>
      <c r="V85" s="312"/>
      <c r="W85" s="304"/>
      <c r="X85" s="305"/>
      <c r="Y85" s="305"/>
      <c r="Z85" s="305"/>
      <c r="AA85" s="305"/>
      <c r="AB85" s="305"/>
      <c r="AC85" s="306"/>
      <c r="AD85" s="304"/>
      <c r="AE85" s="305"/>
      <c r="AF85" s="305"/>
      <c r="AG85" s="305"/>
      <c r="AH85" s="305"/>
      <c r="AI85" s="305"/>
      <c r="AJ85" s="306"/>
      <c r="AK85" s="304"/>
      <c r="AL85" s="305"/>
      <c r="AM85" s="305"/>
      <c r="AN85" s="305"/>
      <c r="AO85" s="305"/>
      <c r="AP85" s="305"/>
      <c r="AQ85" s="306"/>
      <c r="AR85" s="304"/>
      <c r="AS85" s="305"/>
      <c r="AT85" s="305"/>
      <c r="AU85" s="305"/>
      <c r="AV85" s="305"/>
      <c r="AW85" s="305"/>
      <c r="AX85" s="306"/>
      <c r="AY85" s="304"/>
      <c r="AZ85" s="305"/>
      <c r="BA85" s="307"/>
      <c r="BB85" s="974"/>
      <c r="BC85" s="975"/>
      <c r="BD85" s="976"/>
      <c r="BE85" s="977"/>
      <c r="BF85" s="978"/>
      <c r="BG85" s="979"/>
      <c r="BH85" s="979"/>
      <c r="BI85" s="979"/>
      <c r="BJ85" s="980"/>
    </row>
    <row r="86" spans="2:62" s="259" customFormat="1" ht="20.25" customHeight="1">
      <c r="B86" s="987"/>
      <c r="C86" s="988"/>
      <c r="D86" s="989"/>
      <c r="E86" s="313"/>
      <c r="F86" s="314">
        <f>C85</f>
        <v>0</v>
      </c>
      <c r="G86" s="313"/>
      <c r="H86" s="314">
        <f>I85</f>
        <v>0</v>
      </c>
      <c r="I86" s="990"/>
      <c r="J86" s="991"/>
      <c r="K86" s="992"/>
      <c r="L86" s="993"/>
      <c r="M86" s="993"/>
      <c r="N86" s="989"/>
      <c r="O86" s="968"/>
      <c r="P86" s="969"/>
      <c r="Q86" s="969"/>
      <c r="R86" s="969"/>
      <c r="S86" s="970"/>
      <c r="T86" s="308" t="s">
        <v>224</v>
      </c>
      <c r="U86" s="309"/>
      <c r="V86" s="310"/>
      <c r="W86" s="296" t="s">
        <v>619</v>
      </c>
      <c r="X86" s="297" t="s">
        <v>619</v>
      </c>
      <c r="Y86" s="297" t="s">
        <v>619</v>
      </c>
      <c r="Z86" s="297" t="s">
        <v>619</v>
      </c>
      <c r="AA86" s="297" t="s">
        <v>619</v>
      </c>
      <c r="AB86" s="297" t="s">
        <v>619</v>
      </c>
      <c r="AC86" s="298" t="s">
        <v>619</v>
      </c>
      <c r="AD86" s="296" t="s">
        <v>619</v>
      </c>
      <c r="AE86" s="297" t="s">
        <v>619</v>
      </c>
      <c r="AF86" s="297" t="s">
        <v>619</v>
      </c>
      <c r="AG86" s="297" t="s">
        <v>619</v>
      </c>
      <c r="AH86" s="297" t="s">
        <v>619</v>
      </c>
      <c r="AI86" s="297" t="s">
        <v>619</v>
      </c>
      <c r="AJ86" s="298" t="s">
        <v>619</v>
      </c>
      <c r="AK86" s="296" t="s">
        <v>619</v>
      </c>
      <c r="AL86" s="297" t="s">
        <v>619</v>
      </c>
      <c r="AM86" s="297" t="s">
        <v>619</v>
      </c>
      <c r="AN86" s="297" t="s">
        <v>619</v>
      </c>
      <c r="AO86" s="297" t="s">
        <v>619</v>
      </c>
      <c r="AP86" s="297" t="s">
        <v>619</v>
      </c>
      <c r="AQ86" s="298" t="s">
        <v>619</v>
      </c>
      <c r="AR86" s="296" t="s">
        <v>619</v>
      </c>
      <c r="AS86" s="297" t="s">
        <v>619</v>
      </c>
      <c r="AT86" s="297" t="s">
        <v>619</v>
      </c>
      <c r="AU86" s="297" t="s">
        <v>619</v>
      </c>
      <c r="AV86" s="297" t="s">
        <v>619</v>
      </c>
      <c r="AW86" s="297" t="s">
        <v>619</v>
      </c>
      <c r="AX86" s="298" t="s">
        <v>619</v>
      </c>
      <c r="AY86" s="296" t="s">
        <v>619</v>
      </c>
      <c r="AZ86" s="297" t="s">
        <v>619</v>
      </c>
      <c r="BA86" s="297" t="s">
        <v>619</v>
      </c>
      <c r="BB86" s="997">
        <f>IF($BE$3="４週",SUM(W86:AX86),IF($BE$3="暦月",SUM(W86:BA86),""))</f>
        <v>0</v>
      </c>
      <c r="BC86" s="998"/>
      <c r="BD86" s="999">
        <f>IF($BE$3="４週",BB86/4,IF($BE$3="暦月",(BB86/($BE$8/7)),""))</f>
        <v>0</v>
      </c>
      <c r="BE86" s="998"/>
      <c r="BF86" s="994"/>
      <c r="BG86" s="995"/>
      <c r="BH86" s="995"/>
      <c r="BI86" s="995"/>
      <c r="BJ86" s="996"/>
    </row>
    <row r="87" spans="2:62" s="259" customFormat="1" ht="20.25" customHeight="1">
      <c r="B87" s="954">
        <f>B85+1</f>
        <v>36</v>
      </c>
      <c r="C87" s="956"/>
      <c r="D87" s="957"/>
      <c r="E87" s="291"/>
      <c r="F87" s="292"/>
      <c r="G87" s="291"/>
      <c r="H87" s="292"/>
      <c r="I87" s="960"/>
      <c r="J87" s="961"/>
      <c r="K87" s="964"/>
      <c r="L87" s="965"/>
      <c r="M87" s="965"/>
      <c r="N87" s="957"/>
      <c r="O87" s="968"/>
      <c r="P87" s="969"/>
      <c r="Q87" s="969"/>
      <c r="R87" s="969"/>
      <c r="S87" s="970"/>
      <c r="T87" s="311" t="s">
        <v>221</v>
      </c>
      <c r="V87" s="312"/>
      <c r="W87" s="304"/>
      <c r="X87" s="305"/>
      <c r="Y87" s="305"/>
      <c r="Z87" s="305"/>
      <c r="AA87" s="305"/>
      <c r="AB87" s="305"/>
      <c r="AC87" s="306"/>
      <c r="AD87" s="304"/>
      <c r="AE87" s="305"/>
      <c r="AF87" s="305"/>
      <c r="AG87" s="305"/>
      <c r="AH87" s="305"/>
      <c r="AI87" s="305"/>
      <c r="AJ87" s="306"/>
      <c r="AK87" s="304"/>
      <c r="AL87" s="305"/>
      <c r="AM87" s="305"/>
      <c r="AN87" s="305"/>
      <c r="AO87" s="305"/>
      <c r="AP87" s="305"/>
      <c r="AQ87" s="306"/>
      <c r="AR87" s="304"/>
      <c r="AS87" s="305"/>
      <c r="AT87" s="305"/>
      <c r="AU87" s="305"/>
      <c r="AV87" s="305"/>
      <c r="AW87" s="305"/>
      <c r="AX87" s="306"/>
      <c r="AY87" s="304"/>
      <c r="AZ87" s="305"/>
      <c r="BA87" s="307"/>
      <c r="BB87" s="974"/>
      <c r="BC87" s="975"/>
      <c r="BD87" s="976"/>
      <c r="BE87" s="977"/>
      <c r="BF87" s="978"/>
      <c r="BG87" s="979"/>
      <c r="BH87" s="979"/>
      <c r="BI87" s="979"/>
      <c r="BJ87" s="980"/>
    </row>
    <row r="88" spans="2:62" s="259" customFormat="1" ht="20.25" customHeight="1">
      <c r="B88" s="987"/>
      <c r="C88" s="988"/>
      <c r="D88" s="989"/>
      <c r="E88" s="313"/>
      <c r="F88" s="314">
        <f>C87</f>
        <v>0</v>
      </c>
      <c r="G88" s="313"/>
      <c r="H88" s="314">
        <f>I87</f>
        <v>0</v>
      </c>
      <c r="I88" s="990"/>
      <c r="J88" s="991"/>
      <c r="K88" s="992"/>
      <c r="L88" s="993"/>
      <c r="M88" s="993"/>
      <c r="N88" s="989"/>
      <c r="O88" s="968"/>
      <c r="P88" s="969"/>
      <c r="Q88" s="969"/>
      <c r="R88" s="969"/>
      <c r="S88" s="970"/>
      <c r="T88" s="308" t="s">
        <v>224</v>
      </c>
      <c r="U88" s="309"/>
      <c r="V88" s="310"/>
      <c r="W88" s="296" t="s">
        <v>619</v>
      </c>
      <c r="X88" s="297" t="s">
        <v>619</v>
      </c>
      <c r="Y88" s="297" t="s">
        <v>619</v>
      </c>
      <c r="Z88" s="297" t="s">
        <v>619</v>
      </c>
      <c r="AA88" s="297" t="s">
        <v>619</v>
      </c>
      <c r="AB88" s="297" t="s">
        <v>619</v>
      </c>
      <c r="AC88" s="298" t="s">
        <v>619</v>
      </c>
      <c r="AD88" s="296" t="s">
        <v>619</v>
      </c>
      <c r="AE88" s="297" t="s">
        <v>619</v>
      </c>
      <c r="AF88" s="297" t="s">
        <v>619</v>
      </c>
      <c r="AG88" s="297" t="s">
        <v>619</v>
      </c>
      <c r="AH88" s="297" t="s">
        <v>619</v>
      </c>
      <c r="AI88" s="297" t="s">
        <v>619</v>
      </c>
      <c r="AJ88" s="298" t="s">
        <v>619</v>
      </c>
      <c r="AK88" s="296" t="s">
        <v>619</v>
      </c>
      <c r="AL88" s="297" t="s">
        <v>619</v>
      </c>
      <c r="AM88" s="297" t="s">
        <v>619</v>
      </c>
      <c r="AN88" s="297" t="s">
        <v>619</v>
      </c>
      <c r="AO88" s="297" t="s">
        <v>619</v>
      </c>
      <c r="AP88" s="297" t="s">
        <v>619</v>
      </c>
      <c r="AQ88" s="298" t="s">
        <v>619</v>
      </c>
      <c r="AR88" s="296" t="s">
        <v>619</v>
      </c>
      <c r="AS88" s="297" t="s">
        <v>619</v>
      </c>
      <c r="AT88" s="297" t="s">
        <v>619</v>
      </c>
      <c r="AU88" s="297" t="s">
        <v>619</v>
      </c>
      <c r="AV88" s="297" t="s">
        <v>619</v>
      </c>
      <c r="AW88" s="297" t="s">
        <v>619</v>
      </c>
      <c r="AX88" s="298" t="s">
        <v>619</v>
      </c>
      <c r="AY88" s="296" t="s">
        <v>619</v>
      </c>
      <c r="AZ88" s="297" t="s">
        <v>619</v>
      </c>
      <c r="BA88" s="297" t="s">
        <v>619</v>
      </c>
      <c r="BB88" s="997">
        <f>IF($BE$3="４週",SUM(W88:AX88),IF($BE$3="暦月",SUM(W88:BA88),""))</f>
        <v>0</v>
      </c>
      <c r="BC88" s="998"/>
      <c r="BD88" s="999">
        <f>IF($BE$3="４週",BB88/4,IF($BE$3="暦月",(BB88/($BE$8/7)),""))</f>
        <v>0</v>
      </c>
      <c r="BE88" s="998"/>
      <c r="BF88" s="994"/>
      <c r="BG88" s="995"/>
      <c r="BH88" s="995"/>
      <c r="BI88" s="995"/>
      <c r="BJ88" s="996"/>
    </row>
    <row r="89" spans="2:62" s="259" customFormat="1" ht="20.25" customHeight="1">
      <c r="B89" s="954">
        <f>B87+1</f>
        <v>37</v>
      </c>
      <c r="C89" s="956"/>
      <c r="D89" s="957"/>
      <c r="E89" s="291"/>
      <c r="F89" s="292"/>
      <c r="G89" s="291"/>
      <c r="H89" s="292"/>
      <c r="I89" s="960"/>
      <c r="J89" s="961"/>
      <c r="K89" s="964"/>
      <c r="L89" s="965"/>
      <c r="M89" s="965"/>
      <c r="N89" s="957"/>
      <c r="O89" s="968"/>
      <c r="P89" s="969"/>
      <c r="Q89" s="969"/>
      <c r="R89" s="969"/>
      <c r="S89" s="970"/>
      <c r="T89" s="311" t="s">
        <v>221</v>
      </c>
      <c r="V89" s="312"/>
      <c r="W89" s="304"/>
      <c r="X89" s="305"/>
      <c r="Y89" s="305"/>
      <c r="Z89" s="305"/>
      <c r="AA89" s="305"/>
      <c r="AB89" s="305"/>
      <c r="AC89" s="306"/>
      <c r="AD89" s="304"/>
      <c r="AE89" s="305"/>
      <c r="AF89" s="305"/>
      <c r="AG89" s="305"/>
      <c r="AH89" s="305"/>
      <c r="AI89" s="305"/>
      <c r="AJ89" s="306"/>
      <c r="AK89" s="304"/>
      <c r="AL89" s="305"/>
      <c r="AM89" s="305"/>
      <c r="AN89" s="305"/>
      <c r="AO89" s="305"/>
      <c r="AP89" s="305"/>
      <c r="AQ89" s="306"/>
      <c r="AR89" s="304"/>
      <c r="AS89" s="305"/>
      <c r="AT89" s="305"/>
      <c r="AU89" s="305"/>
      <c r="AV89" s="305"/>
      <c r="AW89" s="305"/>
      <c r="AX89" s="306"/>
      <c r="AY89" s="304"/>
      <c r="AZ89" s="305"/>
      <c r="BA89" s="307"/>
      <c r="BB89" s="974"/>
      <c r="BC89" s="975"/>
      <c r="BD89" s="976"/>
      <c r="BE89" s="977"/>
      <c r="BF89" s="978"/>
      <c r="BG89" s="979"/>
      <c r="BH89" s="979"/>
      <c r="BI89" s="979"/>
      <c r="BJ89" s="980"/>
    </row>
    <row r="90" spans="2:62" s="259" customFormat="1" ht="20.25" customHeight="1">
      <c r="B90" s="987"/>
      <c r="C90" s="988"/>
      <c r="D90" s="989"/>
      <c r="E90" s="313"/>
      <c r="F90" s="314">
        <f>C89</f>
        <v>0</v>
      </c>
      <c r="G90" s="313"/>
      <c r="H90" s="314">
        <f>I89</f>
        <v>0</v>
      </c>
      <c r="I90" s="990"/>
      <c r="J90" s="991"/>
      <c r="K90" s="992"/>
      <c r="L90" s="993"/>
      <c r="M90" s="993"/>
      <c r="N90" s="989"/>
      <c r="O90" s="968"/>
      <c r="P90" s="969"/>
      <c r="Q90" s="969"/>
      <c r="R90" s="969"/>
      <c r="S90" s="970"/>
      <c r="T90" s="308" t="s">
        <v>224</v>
      </c>
      <c r="U90" s="309"/>
      <c r="V90" s="310"/>
      <c r="W90" s="296" t="s">
        <v>619</v>
      </c>
      <c r="X90" s="297" t="s">
        <v>619</v>
      </c>
      <c r="Y90" s="297" t="s">
        <v>619</v>
      </c>
      <c r="Z90" s="297" t="s">
        <v>619</v>
      </c>
      <c r="AA90" s="297" t="s">
        <v>619</v>
      </c>
      <c r="AB90" s="297" t="s">
        <v>619</v>
      </c>
      <c r="AC90" s="298" t="s">
        <v>619</v>
      </c>
      <c r="AD90" s="296" t="s">
        <v>619</v>
      </c>
      <c r="AE90" s="297" t="s">
        <v>619</v>
      </c>
      <c r="AF90" s="297" t="s">
        <v>619</v>
      </c>
      <c r="AG90" s="297" t="s">
        <v>619</v>
      </c>
      <c r="AH90" s="297" t="s">
        <v>619</v>
      </c>
      <c r="AI90" s="297" t="s">
        <v>619</v>
      </c>
      <c r="AJ90" s="298" t="s">
        <v>619</v>
      </c>
      <c r="AK90" s="296" t="s">
        <v>619</v>
      </c>
      <c r="AL90" s="297" t="s">
        <v>619</v>
      </c>
      <c r="AM90" s="297" t="s">
        <v>619</v>
      </c>
      <c r="AN90" s="297" t="s">
        <v>619</v>
      </c>
      <c r="AO90" s="297" t="s">
        <v>619</v>
      </c>
      <c r="AP90" s="297" t="s">
        <v>619</v>
      </c>
      <c r="AQ90" s="298" t="s">
        <v>619</v>
      </c>
      <c r="AR90" s="296" t="s">
        <v>619</v>
      </c>
      <c r="AS90" s="297" t="s">
        <v>619</v>
      </c>
      <c r="AT90" s="297" t="s">
        <v>619</v>
      </c>
      <c r="AU90" s="297" t="s">
        <v>619</v>
      </c>
      <c r="AV90" s="297" t="s">
        <v>619</v>
      </c>
      <c r="AW90" s="297" t="s">
        <v>619</v>
      </c>
      <c r="AX90" s="298" t="s">
        <v>619</v>
      </c>
      <c r="AY90" s="296" t="s">
        <v>619</v>
      </c>
      <c r="AZ90" s="297" t="s">
        <v>619</v>
      </c>
      <c r="BA90" s="297" t="s">
        <v>619</v>
      </c>
      <c r="BB90" s="997">
        <f>IF($BE$3="４週",SUM(W90:AX90),IF($BE$3="暦月",SUM(W90:BA90),""))</f>
        <v>0</v>
      </c>
      <c r="BC90" s="998"/>
      <c r="BD90" s="999">
        <f>IF($BE$3="４週",BB90/4,IF($BE$3="暦月",(BB90/($BE$8/7)),""))</f>
        <v>0</v>
      </c>
      <c r="BE90" s="998"/>
      <c r="BF90" s="994"/>
      <c r="BG90" s="995"/>
      <c r="BH90" s="995"/>
      <c r="BI90" s="995"/>
      <c r="BJ90" s="996"/>
    </row>
    <row r="91" spans="2:62" s="259" customFormat="1" ht="20.25" customHeight="1">
      <c r="B91" s="954">
        <f>B89+1</f>
        <v>38</v>
      </c>
      <c r="C91" s="956"/>
      <c r="D91" s="957"/>
      <c r="E91" s="291"/>
      <c r="F91" s="292"/>
      <c r="G91" s="291"/>
      <c r="H91" s="292"/>
      <c r="I91" s="960"/>
      <c r="J91" s="961"/>
      <c r="K91" s="964"/>
      <c r="L91" s="965"/>
      <c r="M91" s="965"/>
      <c r="N91" s="957"/>
      <c r="O91" s="968"/>
      <c r="P91" s="969"/>
      <c r="Q91" s="969"/>
      <c r="R91" s="969"/>
      <c r="S91" s="970"/>
      <c r="T91" s="311" t="s">
        <v>221</v>
      </c>
      <c r="V91" s="312"/>
      <c r="W91" s="304"/>
      <c r="X91" s="305"/>
      <c r="Y91" s="305"/>
      <c r="Z91" s="305"/>
      <c r="AA91" s="305"/>
      <c r="AB91" s="305"/>
      <c r="AC91" s="306"/>
      <c r="AD91" s="304"/>
      <c r="AE91" s="305"/>
      <c r="AF91" s="305"/>
      <c r="AG91" s="305"/>
      <c r="AH91" s="305"/>
      <c r="AI91" s="305"/>
      <c r="AJ91" s="306"/>
      <c r="AK91" s="304"/>
      <c r="AL91" s="305"/>
      <c r="AM91" s="305"/>
      <c r="AN91" s="305"/>
      <c r="AO91" s="305"/>
      <c r="AP91" s="305"/>
      <c r="AQ91" s="306"/>
      <c r="AR91" s="304"/>
      <c r="AS91" s="305"/>
      <c r="AT91" s="305"/>
      <c r="AU91" s="305"/>
      <c r="AV91" s="305"/>
      <c r="AW91" s="305"/>
      <c r="AX91" s="306"/>
      <c r="AY91" s="304"/>
      <c r="AZ91" s="305"/>
      <c r="BA91" s="307"/>
      <c r="BB91" s="974"/>
      <c r="BC91" s="975"/>
      <c r="BD91" s="976"/>
      <c r="BE91" s="977"/>
      <c r="BF91" s="978"/>
      <c r="BG91" s="979"/>
      <c r="BH91" s="979"/>
      <c r="BI91" s="979"/>
      <c r="BJ91" s="980"/>
    </row>
    <row r="92" spans="2:62" s="259" customFormat="1" ht="20.25" customHeight="1">
      <c r="B92" s="987"/>
      <c r="C92" s="988"/>
      <c r="D92" s="989"/>
      <c r="E92" s="313"/>
      <c r="F92" s="314">
        <f>C91</f>
        <v>0</v>
      </c>
      <c r="G92" s="313"/>
      <c r="H92" s="314">
        <f>I91</f>
        <v>0</v>
      </c>
      <c r="I92" s="990"/>
      <c r="J92" s="991"/>
      <c r="K92" s="992"/>
      <c r="L92" s="993"/>
      <c r="M92" s="993"/>
      <c r="N92" s="989"/>
      <c r="O92" s="968"/>
      <c r="P92" s="969"/>
      <c r="Q92" s="969"/>
      <c r="R92" s="969"/>
      <c r="S92" s="970"/>
      <c r="T92" s="308" t="s">
        <v>224</v>
      </c>
      <c r="U92" s="309"/>
      <c r="V92" s="310"/>
      <c r="W92" s="296" t="s">
        <v>619</v>
      </c>
      <c r="X92" s="297" t="s">
        <v>619</v>
      </c>
      <c r="Y92" s="297" t="s">
        <v>619</v>
      </c>
      <c r="Z92" s="297" t="s">
        <v>619</v>
      </c>
      <c r="AA92" s="297" t="s">
        <v>619</v>
      </c>
      <c r="AB92" s="297" t="s">
        <v>619</v>
      </c>
      <c r="AC92" s="298" t="s">
        <v>619</v>
      </c>
      <c r="AD92" s="296" t="s">
        <v>619</v>
      </c>
      <c r="AE92" s="297" t="s">
        <v>619</v>
      </c>
      <c r="AF92" s="297" t="s">
        <v>619</v>
      </c>
      <c r="AG92" s="297" t="s">
        <v>619</v>
      </c>
      <c r="AH92" s="297" t="s">
        <v>619</v>
      </c>
      <c r="AI92" s="297" t="s">
        <v>619</v>
      </c>
      <c r="AJ92" s="298" t="s">
        <v>619</v>
      </c>
      <c r="AK92" s="296" t="s">
        <v>619</v>
      </c>
      <c r="AL92" s="297" t="s">
        <v>619</v>
      </c>
      <c r="AM92" s="297" t="s">
        <v>619</v>
      </c>
      <c r="AN92" s="297" t="s">
        <v>619</v>
      </c>
      <c r="AO92" s="297" t="s">
        <v>619</v>
      </c>
      <c r="AP92" s="297" t="s">
        <v>619</v>
      </c>
      <c r="AQ92" s="298" t="s">
        <v>619</v>
      </c>
      <c r="AR92" s="296" t="s">
        <v>619</v>
      </c>
      <c r="AS92" s="297" t="s">
        <v>619</v>
      </c>
      <c r="AT92" s="297" t="s">
        <v>619</v>
      </c>
      <c r="AU92" s="297" t="s">
        <v>619</v>
      </c>
      <c r="AV92" s="297" t="s">
        <v>619</v>
      </c>
      <c r="AW92" s="297" t="s">
        <v>619</v>
      </c>
      <c r="AX92" s="298" t="s">
        <v>619</v>
      </c>
      <c r="AY92" s="296" t="s">
        <v>619</v>
      </c>
      <c r="AZ92" s="297" t="s">
        <v>619</v>
      </c>
      <c r="BA92" s="297" t="s">
        <v>619</v>
      </c>
      <c r="BB92" s="997">
        <f>IF($BE$3="４週",SUM(W92:AX92),IF($BE$3="暦月",SUM(W92:BA92),""))</f>
        <v>0</v>
      </c>
      <c r="BC92" s="998"/>
      <c r="BD92" s="999">
        <f>IF($BE$3="４週",BB92/4,IF($BE$3="暦月",(BB92/($BE$8/7)),""))</f>
        <v>0</v>
      </c>
      <c r="BE92" s="998"/>
      <c r="BF92" s="994"/>
      <c r="BG92" s="995"/>
      <c r="BH92" s="995"/>
      <c r="BI92" s="995"/>
      <c r="BJ92" s="996"/>
    </row>
    <row r="93" spans="2:62" s="259" customFormat="1" ht="20.25" customHeight="1">
      <c r="B93" s="954">
        <f>B91+1</f>
        <v>39</v>
      </c>
      <c r="C93" s="956"/>
      <c r="D93" s="957"/>
      <c r="E93" s="291"/>
      <c r="F93" s="292"/>
      <c r="G93" s="291"/>
      <c r="H93" s="292"/>
      <c r="I93" s="960"/>
      <c r="J93" s="961"/>
      <c r="K93" s="964"/>
      <c r="L93" s="965"/>
      <c r="M93" s="965"/>
      <c r="N93" s="957"/>
      <c r="O93" s="968"/>
      <c r="P93" s="969"/>
      <c r="Q93" s="969"/>
      <c r="R93" s="969"/>
      <c r="S93" s="970"/>
      <c r="T93" s="311" t="s">
        <v>221</v>
      </c>
      <c r="V93" s="312"/>
      <c r="W93" s="304"/>
      <c r="X93" s="305"/>
      <c r="Y93" s="305"/>
      <c r="Z93" s="305"/>
      <c r="AA93" s="305"/>
      <c r="AB93" s="305"/>
      <c r="AC93" s="306"/>
      <c r="AD93" s="304"/>
      <c r="AE93" s="305"/>
      <c r="AF93" s="305"/>
      <c r="AG93" s="305"/>
      <c r="AH93" s="305"/>
      <c r="AI93" s="305"/>
      <c r="AJ93" s="306"/>
      <c r="AK93" s="304"/>
      <c r="AL93" s="305"/>
      <c r="AM93" s="305"/>
      <c r="AN93" s="305"/>
      <c r="AO93" s="305"/>
      <c r="AP93" s="305"/>
      <c r="AQ93" s="306"/>
      <c r="AR93" s="304"/>
      <c r="AS93" s="305"/>
      <c r="AT93" s="305"/>
      <c r="AU93" s="305"/>
      <c r="AV93" s="305"/>
      <c r="AW93" s="305"/>
      <c r="AX93" s="306"/>
      <c r="AY93" s="304"/>
      <c r="AZ93" s="305"/>
      <c r="BA93" s="307"/>
      <c r="BB93" s="974"/>
      <c r="BC93" s="975"/>
      <c r="BD93" s="976"/>
      <c r="BE93" s="977"/>
      <c r="BF93" s="978"/>
      <c r="BG93" s="979"/>
      <c r="BH93" s="979"/>
      <c r="BI93" s="979"/>
      <c r="BJ93" s="980"/>
    </row>
    <row r="94" spans="2:62" s="259" customFormat="1" ht="20.25" customHeight="1">
      <c r="B94" s="987"/>
      <c r="C94" s="988"/>
      <c r="D94" s="989"/>
      <c r="E94" s="313"/>
      <c r="F94" s="314">
        <f>C93</f>
        <v>0</v>
      </c>
      <c r="G94" s="313"/>
      <c r="H94" s="314">
        <f>I93</f>
        <v>0</v>
      </c>
      <c r="I94" s="990"/>
      <c r="J94" s="991"/>
      <c r="K94" s="992"/>
      <c r="L94" s="993"/>
      <c r="M94" s="993"/>
      <c r="N94" s="989"/>
      <c r="O94" s="968"/>
      <c r="P94" s="969"/>
      <c r="Q94" s="969"/>
      <c r="R94" s="969"/>
      <c r="S94" s="970"/>
      <c r="T94" s="308" t="s">
        <v>224</v>
      </c>
      <c r="U94" s="309"/>
      <c r="V94" s="310"/>
      <c r="W94" s="296" t="s">
        <v>619</v>
      </c>
      <c r="X94" s="297" t="s">
        <v>619</v>
      </c>
      <c r="Y94" s="297" t="s">
        <v>619</v>
      </c>
      <c r="Z94" s="297" t="s">
        <v>619</v>
      </c>
      <c r="AA94" s="297" t="s">
        <v>619</v>
      </c>
      <c r="AB94" s="297" t="s">
        <v>619</v>
      </c>
      <c r="AC94" s="298" t="s">
        <v>619</v>
      </c>
      <c r="AD94" s="296" t="s">
        <v>619</v>
      </c>
      <c r="AE94" s="297" t="s">
        <v>619</v>
      </c>
      <c r="AF94" s="297" t="s">
        <v>619</v>
      </c>
      <c r="AG94" s="297" t="s">
        <v>619</v>
      </c>
      <c r="AH94" s="297" t="s">
        <v>619</v>
      </c>
      <c r="AI94" s="297" t="s">
        <v>619</v>
      </c>
      <c r="AJ94" s="298" t="s">
        <v>619</v>
      </c>
      <c r="AK94" s="296" t="s">
        <v>619</v>
      </c>
      <c r="AL94" s="297" t="s">
        <v>619</v>
      </c>
      <c r="AM94" s="297" t="s">
        <v>619</v>
      </c>
      <c r="AN94" s="297" t="s">
        <v>619</v>
      </c>
      <c r="AO94" s="297" t="s">
        <v>619</v>
      </c>
      <c r="AP94" s="297" t="s">
        <v>619</v>
      </c>
      <c r="AQ94" s="298" t="s">
        <v>619</v>
      </c>
      <c r="AR94" s="296" t="s">
        <v>619</v>
      </c>
      <c r="AS94" s="297" t="s">
        <v>619</v>
      </c>
      <c r="AT94" s="297" t="s">
        <v>619</v>
      </c>
      <c r="AU94" s="297" t="s">
        <v>619</v>
      </c>
      <c r="AV94" s="297" t="s">
        <v>619</v>
      </c>
      <c r="AW94" s="297" t="s">
        <v>619</v>
      </c>
      <c r="AX94" s="298" t="s">
        <v>619</v>
      </c>
      <c r="AY94" s="296" t="s">
        <v>619</v>
      </c>
      <c r="AZ94" s="297" t="s">
        <v>619</v>
      </c>
      <c r="BA94" s="297" t="s">
        <v>619</v>
      </c>
      <c r="BB94" s="997">
        <f>IF($BE$3="４週",SUM(W94:AX94),IF($BE$3="暦月",SUM(W94:BA94),""))</f>
        <v>0</v>
      </c>
      <c r="BC94" s="998"/>
      <c r="BD94" s="999">
        <f>IF($BE$3="４週",BB94/4,IF($BE$3="暦月",(BB94/($BE$8/7)),""))</f>
        <v>0</v>
      </c>
      <c r="BE94" s="998"/>
      <c r="BF94" s="994"/>
      <c r="BG94" s="995"/>
      <c r="BH94" s="995"/>
      <c r="BI94" s="995"/>
      <c r="BJ94" s="996"/>
    </row>
    <row r="95" spans="2:62" s="259" customFormat="1" ht="20.25" customHeight="1">
      <c r="B95" s="954">
        <f>B93+1</f>
        <v>40</v>
      </c>
      <c r="C95" s="956"/>
      <c r="D95" s="957"/>
      <c r="E95" s="291"/>
      <c r="F95" s="292"/>
      <c r="G95" s="291"/>
      <c r="H95" s="292"/>
      <c r="I95" s="960"/>
      <c r="J95" s="961"/>
      <c r="K95" s="964"/>
      <c r="L95" s="965"/>
      <c r="M95" s="965"/>
      <c r="N95" s="957"/>
      <c r="O95" s="968"/>
      <c r="P95" s="969"/>
      <c r="Q95" s="969"/>
      <c r="R95" s="969"/>
      <c r="S95" s="970"/>
      <c r="T95" s="311" t="s">
        <v>221</v>
      </c>
      <c r="V95" s="312"/>
      <c r="W95" s="304"/>
      <c r="X95" s="305"/>
      <c r="Y95" s="305"/>
      <c r="Z95" s="305"/>
      <c r="AA95" s="305"/>
      <c r="AB95" s="305"/>
      <c r="AC95" s="306"/>
      <c r="AD95" s="304"/>
      <c r="AE95" s="305"/>
      <c r="AF95" s="305"/>
      <c r="AG95" s="305"/>
      <c r="AH95" s="305"/>
      <c r="AI95" s="305"/>
      <c r="AJ95" s="306"/>
      <c r="AK95" s="304"/>
      <c r="AL95" s="305"/>
      <c r="AM95" s="305"/>
      <c r="AN95" s="305"/>
      <c r="AO95" s="305"/>
      <c r="AP95" s="305"/>
      <c r="AQ95" s="306"/>
      <c r="AR95" s="304"/>
      <c r="AS95" s="305"/>
      <c r="AT95" s="305"/>
      <c r="AU95" s="305"/>
      <c r="AV95" s="305"/>
      <c r="AW95" s="305"/>
      <c r="AX95" s="306"/>
      <c r="AY95" s="304"/>
      <c r="AZ95" s="305"/>
      <c r="BA95" s="307"/>
      <c r="BB95" s="974"/>
      <c r="BC95" s="975"/>
      <c r="BD95" s="976"/>
      <c r="BE95" s="977"/>
      <c r="BF95" s="978"/>
      <c r="BG95" s="979"/>
      <c r="BH95" s="979"/>
      <c r="BI95" s="979"/>
      <c r="BJ95" s="980"/>
    </row>
    <row r="96" spans="2:62" s="259" customFormat="1" ht="20.25" customHeight="1">
      <c r="B96" s="987"/>
      <c r="C96" s="988"/>
      <c r="D96" s="989"/>
      <c r="E96" s="313"/>
      <c r="F96" s="314">
        <f>C95</f>
        <v>0</v>
      </c>
      <c r="G96" s="313"/>
      <c r="H96" s="314">
        <f>I95</f>
        <v>0</v>
      </c>
      <c r="I96" s="990"/>
      <c r="J96" s="991"/>
      <c r="K96" s="992"/>
      <c r="L96" s="993"/>
      <c r="M96" s="993"/>
      <c r="N96" s="989"/>
      <c r="O96" s="968"/>
      <c r="P96" s="969"/>
      <c r="Q96" s="969"/>
      <c r="R96" s="969"/>
      <c r="S96" s="970"/>
      <c r="T96" s="308" t="s">
        <v>224</v>
      </c>
      <c r="U96" s="309"/>
      <c r="V96" s="310"/>
      <c r="W96" s="296" t="s">
        <v>619</v>
      </c>
      <c r="X96" s="297" t="s">
        <v>619</v>
      </c>
      <c r="Y96" s="297" t="s">
        <v>619</v>
      </c>
      <c r="Z96" s="297" t="s">
        <v>619</v>
      </c>
      <c r="AA96" s="297" t="s">
        <v>619</v>
      </c>
      <c r="AB96" s="297" t="s">
        <v>619</v>
      </c>
      <c r="AC96" s="298" t="s">
        <v>619</v>
      </c>
      <c r="AD96" s="296" t="s">
        <v>619</v>
      </c>
      <c r="AE96" s="297" t="s">
        <v>619</v>
      </c>
      <c r="AF96" s="297" t="s">
        <v>619</v>
      </c>
      <c r="AG96" s="297" t="s">
        <v>619</v>
      </c>
      <c r="AH96" s="297" t="s">
        <v>619</v>
      </c>
      <c r="AI96" s="297" t="s">
        <v>619</v>
      </c>
      <c r="AJ96" s="298" t="s">
        <v>619</v>
      </c>
      <c r="AK96" s="296" t="s">
        <v>619</v>
      </c>
      <c r="AL96" s="297" t="s">
        <v>619</v>
      </c>
      <c r="AM96" s="297" t="s">
        <v>619</v>
      </c>
      <c r="AN96" s="297" t="s">
        <v>619</v>
      </c>
      <c r="AO96" s="297" t="s">
        <v>619</v>
      </c>
      <c r="AP96" s="297" t="s">
        <v>619</v>
      </c>
      <c r="AQ96" s="298" t="s">
        <v>619</v>
      </c>
      <c r="AR96" s="296" t="s">
        <v>619</v>
      </c>
      <c r="AS96" s="297" t="s">
        <v>619</v>
      </c>
      <c r="AT96" s="297" t="s">
        <v>619</v>
      </c>
      <c r="AU96" s="297" t="s">
        <v>619</v>
      </c>
      <c r="AV96" s="297" t="s">
        <v>619</v>
      </c>
      <c r="AW96" s="297" t="s">
        <v>619</v>
      </c>
      <c r="AX96" s="298" t="s">
        <v>619</v>
      </c>
      <c r="AY96" s="296" t="s">
        <v>619</v>
      </c>
      <c r="AZ96" s="297" t="s">
        <v>619</v>
      </c>
      <c r="BA96" s="297" t="s">
        <v>619</v>
      </c>
      <c r="BB96" s="997">
        <f>IF($BE$3="４週",SUM(W96:AX96),IF($BE$3="暦月",SUM(W96:BA96),""))</f>
        <v>0</v>
      </c>
      <c r="BC96" s="998"/>
      <c r="BD96" s="999">
        <f>IF($BE$3="４週",BB96/4,IF($BE$3="暦月",(BB96/($BE$8/7)),""))</f>
        <v>0</v>
      </c>
      <c r="BE96" s="998"/>
      <c r="BF96" s="994"/>
      <c r="BG96" s="995"/>
      <c r="BH96" s="995"/>
      <c r="BI96" s="995"/>
      <c r="BJ96" s="996"/>
    </row>
    <row r="97" spans="2:62" s="259" customFormat="1" ht="20.25" customHeight="1">
      <c r="B97" s="954">
        <f>B95+1</f>
        <v>41</v>
      </c>
      <c r="C97" s="956"/>
      <c r="D97" s="957"/>
      <c r="E97" s="291"/>
      <c r="F97" s="292"/>
      <c r="G97" s="291"/>
      <c r="H97" s="292"/>
      <c r="I97" s="960"/>
      <c r="J97" s="961"/>
      <c r="K97" s="964"/>
      <c r="L97" s="965"/>
      <c r="M97" s="965"/>
      <c r="N97" s="957"/>
      <c r="O97" s="968"/>
      <c r="P97" s="969"/>
      <c r="Q97" s="969"/>
      <c r="R97" s="969"/>
      <c r="S97" s="970"/>
      <c r="T97" s="311" t="s">
        <v>221</v>
      </c>
      <c r="V97" s="312"/>
      <c r="W97" s="304"/>
      <c r="X97" s="305"/>
      <c r="Y97" s="305"/>
      <c r="Z97" s="305"/>
      <c r="AA97" s="305"/>
      <c r="AB97" s="305"/>
      <c r="AC97" s="306"/>
      <c r="AD97" s="304"/>
      <c r="AE97" s="305"/>
      <c r="AF97" s="305"/>
      <c r="AG97" s="305"/>
      <c r="AH97" s="305"/>
      <c r="AI97" s="305"/>
      <c r="AJ97" s="306"/>
      <c r="AK97" s="304"/>
      <c r="AL97" s="305"/>
      <c r="AM97" s="305"/>
      <c r="AN97" s="305"/>
      <c r="AO97" s="305"/>
      <c r="AP97" s="305"/>
      <c r="AQ97" s="306"/>
      <c r="AR97" s="304"/>
      <c r="AS97" s="305"/>
      <c r="AT97" s="305"/>
      <c r="AU97" s="305"/>
      <c r="AV97" s="305"/>
      <c r="AW97" s="305"/>
      <c r="AX97" s="306"/>
      <c r="AY97" s="304"/>
      <c r="AZ97" s="305"/>
      <c r="BA97" s="307"/>
      <c r="BB97" s="974"/>
      <c r="BC97" s="975"/>
      <c r="BD97" s="976"/>
      <c r="BE97" s="977"/>
      <c r="BF97" s="978"/>
      <c r="BG97" s="979"/>
      <c r="BH97" s="979"/>
      <c r="BI97" s="979"/>
      <c r="BJ97" s="980"/>
    </row>
    <row r="98" spans="2:62" s="259" customFormat="1" ht="20.25" customHeight="1">
      <c r="B98" s="987"/>
      <c r="C98" s="988"/>
      <c r="D98" s="989"/>
      <c r="E98" s="313"/>
      <c r="F98" s="314">
        <f>C97</f>
        <v>0</v>
      </c>
      <c r="G98" s="313"/>
      <c r="H98" s="314">
        <f>I97</f>
        <v>0</v>
      </c>
      <c r="I98" s="990"/>
      <c r="J98" s="991"/>
      <c r="K98" s="992"/>
      <c r="L98" s="993"/>
      <c r="M98" s="993"/>
      <c r="N98" s="989"/>
      <c r="O98" s="968"/>
      <c r="P98" s="969"/>
      <c r="Q98" s="969"/>
      <c r="R98" s="969"/>
      <c r="S98" s="970"/>
      <c r="T98" s="308" t="s">
        <v>224</v>
      </c>
      <c r="U98" s="309"/>
      <c r="V98" s="310"/>
      <c r="W98" s="296" t="s">
        <v>619</v>
      </c>
      <c r="X98" s="297" t="s">
        <v>619</v>
      </c>
      <c r="Y98" s="297" t="s">
        <v>619</v>
      </c>
      <c r="Z98" s="297" t="s">
        <v>619</v>
      </c>
      <c r="AA98" s="297" t="s">
        <v>619</v>
      </c>
      <c r="AB98" s="297" t="s">
        <v>619</v>
      </c>
      <c r="AC98" s="298" t="s">
        <v>619</v>
      </c>
      <c r="AD98" s="296" t="s">
        <v>619</v>
      </c>
      <c r="AE98" s="297" t="s">
        <v>619</v>
      </c>
      <c r="AF98" s="297" t="s">
        <v>619</v>
      </c>
      <c r="AG98" s="297" t="s">
        <v>619</v>
      </c>
      <c r="AH98" s="297" t="s">
        <v>619</v>
      </c>
      <c r="AI98" s="297" t="s">
        <v>619</v>
      </c>
      <c r="AJ98" s="298" t="s">
        <v>619</v>
      </c>
      <c r="AK98" s="296" t="s">
        <v>619</v>
      </c>
      <c r="AL98" s="297" t="s">
        <v>619</v>
      </c>
      <c r="AM98" s="297" t="s">
        <v>619</v>
      </c>
      <c r="AN98" s="297" t="s">
        <v>619</v>
      </c>
      <c r="AO98" s="297" t="s">
        <v>619</v>
      </c>
      <c r="AP98" s="297" t="s">
        <v>619</v>
      </c>
      <c r="AQ98" s="298" t="s">
        <v>619</v>
      </c>
      <c r="AR98" s="296" t="s">
        <v>619</v>
      </c>
      <c r="AS98" s="297" t="s">
        <v>619</v>
      </c>
      <c r="AT98" s="297" t="s">
        <v>619</v>
      </c>
      <c r="AU98" s="297" t="s">
        <v>619</v>
      </c>
      <c r="AV98" s="297" t="s">
        <v>619</v>
      </c>
      <c r="AW98" s="297" t="s">
        <v>619</v>
      </c>
      <c r="AX98" s="298" t="s">
        <v>619</v>
      </c>
      <c r="AY98" s="296" t="s">
        <v>619</v>
      </c>
      <c r="AZ98" s="297" t="s">
        <v>619</v>
      </c>
      <c r="BA98" s="297" t="s">
        <v>619</v>
      </c>
      <c r="BB98" s="997">
        <f>IF($BE$3="４週",SUM(W98:AX98),IF($BE$3="暦月",SUM(W98:BA98),""))</f>
        <v>0</v>
      </c>
      <c r="BC98" s="998"/>
      <c r="BD98" s="999">
        <f>IF($BE$3="４週",BB98/4,IF($BE$3="暦月",(BB98/($BE$8/7)),""))</f>
        <v>0</v>
      </c>
      <c r="BE98" s="998"/>
      <c r="BF98" s="994"/>
      <c r="BG98" s="995"/>
      <c r="BH98" s="995"/>
      <c r="BI98" s="995"/>
      <c r="BJ98" s="996"/>
    </row>
    <row r="99" spans="2:62" s="259" customFormat="1" ht="20.25" customHeight="1">
      <c r="B99" s="954">
        <f>B97+1</f>
        <v>42</v>
      </c>
      <c r="C99" s="956"/>
      <c r="D99" s="957"/>
      <c r="E99" s="291"/>
      <c r="F99" s="292"/>
      <c r="G99" s="291"/>
      <c r="H99" s="292"/>
      <c r="I99" s="960"/>
      <c r="J99" s="961"/>
      <c r="K99" s="964"/>
      <c r="L99" s="965"/>
      <c r="M99" s="965"/>
      <c r="N99" s="957"/>
      <c r="O99" s="968"/>
      <c r="P99" s="969"/>
      <c r="Q99" s="969"/>
      <c r="R99" s="969"/>
      <c r="S99" s="970"/>
      <c r="T99" s="311" t="s">
        <v>221</v>
      </c>
      <c r="V99" s="312"/>
      <c r="W99" s="304"/>
      <c r="X99" s="305"/>
      <c r="Y99" s="305"/>
      <c r="Z99" s="305"/>
      <c r="AA99" s="305"/>
      <c r="AB99" s="305"/>
      <c r="AC99" s="306"/>
      <c r="AD99" s="304"/>
      <c r="AE99" s="305"/>
      <c r="AF99" s="305"/>
      <c r="AG99" s="305"/>
      <c r="AH99" s="305"/>
      <c r="AI99" s="305"/>
      <c r="AJ99" s="306"/>
      <c r="AK99" s="304"/>
      <c r="AL99" s="305"/>
      <c r="AM99" s="305"/>
      <c r="AN99" s="305"/>
      <c r="AO99" s="305"/>
      <c r="AP99" s="305"/>
      <c r="AQ99" s="306"/>
      <c r="AR99" s="304"/>
      <c r="AS99" s="305"/>
      <c r="AT99" s="305"/>
      <c r="AU99" s="305"/>
      <c r="AV99" s="305"/>
      <c r="AW99" s="305"/>
      <c r="AX99" s="306"/>
      <c r="AY99" s="304"/>
      <c r="AZ99" s="305"/>
      <c r="BA99" s="307"/>
      <c r="BB99" s="974"/>
      <c r="BC99" s="975"/>
      <c r="BD99" s="976"/>
      <c r="BE99" s="977"/>
      <c r="BF99" s="978"/>
      <c r="BG99" s="979"/>
      <c r="BH99" s="979"/>
      <c r="BI99" s="979"/>
      <c r="BJ99" s="980"/>
    </row>
    <row r="100" spans="2:62" s="259" customFormat="1" ht="20.25" customHeight="1">
      <c r="B100" s="987"/>
      <c r="C100" s="988"/>
      <c r="D100" s="989"/>
      <c r="E100" s="313"/>
      <c r="F100" s="314">
        <f>C99</f>
        <v>0</v>
      </c>
      <c r="G100" s="313"/>
      <c r="H100" s="314">
        <f>I99</f>
        <v>0</v>
      </c>
      <c r="I100" s="990"/>
      <c r="J100" s="991"/>
      <c r="K100" s="992"/>
      <c r="L100" s="993"/>
      <c r="M100" s="993"/>
      <c r="N100" s="989"/>
      <c r="O100" s="968"/>
      <c r="P100" s="969"/>
      <c r="Q100" s="969"/>
      <c r="R100" s="969"/>
      <c r="S100" s="970"/>
      <c r="T100" s="308" t="s">
        <v>224</v>
      </c>
      <c r="U100" s="309"/>
      <c r="V100" s="310"/>
      <c r="W100" s="296" t="s">
        <v>619</v>
      </c>
      <c r="X100" s="297" t="s">
        <v>619</v>
      </c>
      <c r="Y100" s="297" t="s">
        <v>619</v>
      </c>
      <c r="Z100" s="297" t="s">
        <v>619</v>
      </c>
      <c r="AA100" s="297" t="s">
        <v>619</v>
      </c>
      <c r="AB100" s="297" t="s">
        <v>619</v>
      </c>
      <c r="AC100" s="298" t="s">
        <v>619</v>
      </c>
      <c r="AD100" s="296" t="s">
        <v>619</v>
      </c>
      <c r="AE100" s="297" t="s">
        <v>619</v>
      </c>
      <c r="AF100" s="297" t="s">
        <v>619</v>
      </c>
      <c r="AG100" s="297" t="s">
        <v>619</v>
      </c>
      <c r="AH100" s="297" t="s">
        <v>619</v>
      </c>
      <c r="AI100" s="297" t="s">
        <v>619</v>
      </c>
      <c r="AJ100" s="298" t="s">
        <v>619</v>
      </c>
      <c r="AK100" s="296" t="s">
        <v>619</v>
      </c>
      <c r="AL100" s="297" t="s">
        <v>619</v>
      </c>
      <c r="AM100" s="297" t="s">
        <v>619</v>
      </c>
      <c r="AN100" s="297" t="s">
        <v>619</v>
      </c>
      <c r="AO100" s="297" t="s">
        <v>619</v>
      </c>
      <c r="AP100" s="297" t="s">
        <v>619</v>
      </c>
      <c r="AQ100" s="298" t="s">
        <v>619</v>
      </c>
      <c r="AR100" s="296" t="s">
        <v>619</v>
      </c>
      <c r="AS100" s="297" t="s">
        <v>619</v>
      </c>
      <c r="AT100" s="297" t="s">
        <v>619</v>
      </c>
      <c r="AU100" s="297" t="s">
        <v>619</v>
      </c>
      <c r="AV100" s="297" t="s">
        <v>619</v>
      </c>
      <c r="AW100" s="297" t="s">
        <v>619</v>
      </c>
      <c r="AX100" s="298" t="s">
        <v>619</v>
      </c>
      <c r="AY100" s="296" t="s">
        <v>619</v>
      </c>
      <c r="AZ100" s="297" t="s">
        <v>619</v>
      </c>
      <c r="BA100" s="297" t="s">
        <v>619</v>
      </c>
      <c r="BB100" s="997">
        <f>IF($BE$3="４週",SUM(W100:AX100),IF($BE$3="暦月",SUM(W100:BA100),""))</f>
        <v>0</v>
      </c>
      <c r="BC100" s="998"/>
      <c r="BD100" s="999">
        <f>IF($BE$3="４週",BB100/4,IF($BE$3="暦月",(BB100/($BE$8/7)),""))</f>
        <v>0</v>
      </c>
      <c r="BE100" s="998"/>
      <c r="BF100" s="994"/>
      <c r="BG100" s="995"/>
      <c r="BH100" s="995"/>
      <c r="BI100" s="995"/>
      <c r="BJ100" s="996"/>
    </row>
    <row r="101" spans="2:62" s="259" customFormat="1" ht="20.25" customHeight="1">
      <c r="B101" s="954">
        <f>B99+1</f>
        <v>43</v>
      </c>
      <c r="C101" s="956"/>
      <c r="D101" s="957"/>
      <c r="E101" s="291"/>
      <c r="F101" s="292"/>
      <c r="G101" s="291"/>
      <c r="H101" s="292"/>
      <c r="I101" s="960"/>
      <c r="J101" s="961"/>
      <c r="K101" s="964"/>
      <c r="L101" s="965"/>
      <c r="M101" s="965"/>
      <c r="N101" s="957"/>
      <c r="O101" s="968"/>
      <c r="P101" s="969"/>
      <c r="Q101" s="969"/>
      <c r="R101" s="969"/>
      <c r="S101" s="970"/>
      <c r="T101" s="311" t="s">
        <v>221</v>
      </c>
      <c r="V101" s="312"/>
      <c r="W101" s="304"/>
      <c r="X101" s="305"/>
      <c r="Y101" s="305"/>
      <c r="Z101" s="305"/>
      <c r="AA101" s="305"/>
      <c r="AB101" s="305"/>
      <c r="AC101" s="306"/>
      <c r="AD101" s="304"/>
      <c r="AE101" s="305"/>
      <c r="AF101" s="305"/>
      <c r="AG101" s="305"/>
      <c r="AH101" s="305"/>
      <c r="AI101" s="305"/>
      <c r="AJ101" s="306"/>
      <c r="AK101" s="304"/>
      <c r="AL101" s="305"/>
      <c r="AM101" s="305"/>
      <c r="AN101" s="305"/>
      <c r="AO101" s="305"/>
      <c r="AP101" s="305"/>
      <c r="AQ101" s="306"/>
      <c r="AR101" s="304"/>
      <c r="AS101" s="305"/>
      <c r="AT101" s="305"/>
      <c r="AU101" s="305"/>
      <c r="AV101" s="305"/>
      <c r="AW101" s="305"/>
      <c r="AX101" s="306"/>
      <c r="AY101" s="304"/>
      <c r="AZ101" s="305"/>
      <c r="BA101" s="307"/>
      <c r="BB101" s="974"/>
      <c r="BC101" s="975"/>
      <c r="BD101" s="976"/>
      <c r="BE101" s="977"/>
      <c r="BF101" s="978"/>
      <c r="BG101" s="979"/>
      <c r="BH101" s="979"/>
      <c r="BI101" s="979"/>
      <c r="BJ101" s="980"/>
    </row>
    <row r="102" spans="2:62" s="259" customFormat="1" ht="20.25" customHeight="1">
      <c r="B102" s="987"/>
      <c r="C102" s="988"/>
      <c r="D102" s="989"/>
      <c r="E102" s="313"/>
      <c r="F102" s="314">
        <f>C101</f>
        <v>0</v>
      </c>
      <c r="G102" s="313"/>
      <c r="H102" s="314">
        <f>I101</f>
        <v>0</v>
      </c>
      <c r="I102" s="990"/>
      <c r="J102" s="991"/>
      <c r="K102" s="992"/>
      <c r="L102" s="993"/>
      <c r="M102" s="993"/>
      <c r="N102" s="989"/>
      <c r="O102" s="968"/>
      <c r="P102" s="969"/>
      <c r="Q102" s="969"/>
      <c r="R102" s="969"/>
      <c r="S102" s="970"/>
      <c r="T102" s="308" t="s">
        <v>224</v>
      </c>
      <c r="U102" s="309"/>
      <c r="V102" s="310"/>
      <c r="W102" s="296" t="s">
        <v>619</v>
      </c>
      <c r="X102" s="297" t="s">
        <v>619</v>
      </c>
      <c r="Y102" s="297" t="s">
        <v>619</v>
      </c>
      <c r="Z102" s="297" t="s">
        <v>619</v>
      </c>
      <c r="AA102" s="297" t="s">
        <v>619</v>
      </c>
      <c r="AB102" s="297" t="s">
        <v>619</v>
      </c>
      <c r="AC102" s="298" t="s">
        <v>619</v>
      </c>
      <c r="AD102" s="296" t="s">
        <v>619</v>
      </c>
      <c r="AE102" s="297" t="s">
        <v>619</v>
      </c>
      <c r="AF102" s="297" t="s">
        <v>619</v>
      </c>
      <c r="AG102" s="297" t="s">
        <v>619</v>
      </c>
      <c r="AH102" s="297" t="s">
        <v>619</v>
      </c>
      <c r="AI102" s="297" t="s">
        <v>619</v>
      </c>
      <c r="AJ102" s="298" t="s">
        <v>619</v>
      </c>
      <c r="AK102" s="296" t="s">
        <v>619</v>
      </c>
      <c r="AL102" s="297" t="s">
        <v>619</v>
      </c>
      <c r="AM102" s="297" t="s">
        <v>619</v>
      </c>
      <c r="AN102" s="297" t="s">
        <v>619</v>
      </c>
      <c r="AO102" s="297" t="s">
        <v>619</v>
      </c>
      <c r="AP102" s="297" t="s">
        <v>619</v>
      </c>
      <c r="AQ102" s="298" t="s">
        <v>619</v>
      </c>
      <c r="AR102" s="296" t="s">
        <v>619</v>
      </c>
      <c r="AS102" s="297" t="s">
        <v>619</v>
      </c>
      <c r="AT102" s="297" t="s">
        <v>619</v>
      </c>
      <c r="AU102" s="297" t="s">
        <v>619</v>
      </c>
      <c r="AV102" s="297" t="s">
        <v>619</v>
      </c>
      <c r="AW102" s="297" t="s">
        <v>619</v>
      </c>
      <c r="AX102" s="298" t="s">
        <v>619</v>
      </c>
      <c r="AY102" s="296" t="s">
        <v>619</v>
      </c>
      <c r="AZ102" s="297" t="s">
        <v>619</v>
      </c>
      <c r="BA102" s="297" t="s">
        <v>619</v>
      </c>
      <c r="BB102" s="997">
        <f>IF($BE$3="４週",SUM(W102:AX102),IF($BE$3="暦月",SUM(W102:BA102),""))</f>
        <v>0</v>
      </c>
      <c r="BC102" s="998"/>
      <c r="BD102" s="999">
        <f>IF($BE$3="４週",BB102/4,IF($BE$3="暦月",(BB102/($BE$8/7)),""))</f>
        <v>0</v>
      </c>
      <c r="BE102" s="998"/>
      <c r="BF102" s="994"/>
      <c r="BG102" s="995"/>
      <c r="BH102" s="995"/>
      <c r="BI102" s="995"/>
      <c r="BJ102" s="996"/>
    </row>
    <row r="103" spans="2:62" s="259" customFormat="1" ht="20.25" customHeight="1">
      <c r="B103" s="954">
        <f>B101+1</f>
        <v>44</v>
      </c>
      <c r="C103" s="956"/>
      <c r="D103" s="957"/>
      <c r="E103" s="291"/>
      <c r="F103" s="292"/>
      <c r="G103" s="291"/>
      <c r="H103" s="292"/>
      <c r="I103" s="960"/>
      <c r="J103" s="961"/>
      <c r="K103" s="964"/>
      <c r="L103" s="965"/>
      <c r="M103" s="965"/>
      <c r="N103" s="957"/>
      <c r="O103" s="968"/>
      <c r="P103" s="969"/>
      <c r="Q103" s="969"/>
      <c r="R103" s="969"/>
      <c r="S103" s="970"/>
      <c r="T103" s="311" t="s">
        <v>221</v>
      </c>
      <c r="V103" s="312"/>
      <c r="W103" s="304"/>
      <c r="X103" s="305"/>
      <c r="Y103" s="305"/>
      <c r="Z103" s="305"/>
      <c r="AA103" s="305"/>
      <c r="AB103" s="305"/>
      <c r="AC103" s="306"/>
      <c r="AD103" s="304"/>
      <c r="AE103" s="305"/>
      <c r="AF103" s="305"/>
      <c r="AG103" s="305"/>
      <c r="AH103" s="305"/>
      <c r="AI103" s="305"/>
      <c r="AJ103" s="306"/>
      <c r="AK103" s="304"/>
      <c r="AL103" s="305"/>
      <c r="AM103" s="305"/>
      <c r="AN103" s="305"/>
      <c r="AO103" s="305"/>
      <c r="AP103" s="305"/>
      <c r="AQ103" s="306"/>
      <c r="AR103" s="304"/>
      <c r="AS103" s="305"/>
      <c r="AT103" s="305"/>
      <c r="AU103" s="305"/>
      <c r="AV103" s="305"/>
      <c r="AW103" s="305"/>
      <c r="AX103" s="306"/>
      <c r="AY103" s="304"/>
      <c r="AZ103" s="305"/>
      <c r="BA103" s="307"/>
      <c r="BB103" s="974"/>
      <c r="BC103" s="975"/>
      <c r="BD103" s="976"/>
      <c r="BE103" s="977"/>
      <c r="BF103" s="978"/>
      <c r="BG103" s="979"/>
      <c r="BH103" s="979"/>
      <c r="BI103" s="979"/>
      <c r="BJ103" s="980"/>
    </row>
    <row r="104" spans="2:62" s="259" customFormat="1" ht="20.25" customHeight="1">
      <c r="B104" s="987"/>
      <c r="C104" s="988"/>
      <c r="D104" s="989"/>
      <c r="E104" s="313"/>
      <c r="F104" s="314">
        <f>C103</f>
        <v>0</v>
      </c>
      <c r="G104" s="313"/>
      <c r="H104" s="314">
        <f>I103</f>
        <v>0</v>
      </c>
      <c r="I104" s="990"/>
      <c r="J104" s="991"/>
      <c r="K104" s="992"/>
      <c r="L104" s="993"/>
      <c r="M104" s="993"/>
      <c r="N104" s="989"/>
      <c r="O104" s="968"/>
      <c r="P104" s="969"/>
      <c r="Q104" s="969"/>
      <c r="R104" s="969"/>
      <c r="S104" s="970"/>
      <c r="T104" s="308" t="s">
        <v>224</v>
      </c>
      <c r="U104" s="309"/>
      <c r="V104" s="310"/>
      <c r="W104" s="296" t="s">
        <v>619</v>
      </c>
      <c r="X104" s="297" t="s">
        <v>619</v>
      </c>
      <c r="Y104" s="297" t="s">
        <v>619</v>
      </c>
      <c r="Z104" s="297" t="s">
        <v>619</v>
      </c>
      <c r="AA104" s="297" t="s">
        <v>619</v>
      </c>
      <c r="AB104" s="297" t="s">
        <v>619</v>
      </c>
      <c r="AC104" s="298" t="s">
        <v>619</v>
      </c>
      <c r="AD104" s="296" t="s">
        <v>619</v>
      </c>
      <c r="AE104" s="297" t="s">
        <v>619</v>
      </c>
      <c r="AF104" s="297" t="s">
        <v>619</v>
      </c>
      <c r="AG104" s="297" t="s">
        <v>619</v>
      </c>
      <c r="AH104" s="297" t="s">
        <v>619</v>
      </c>
      <c r="AI104" s="297" t="s">
        <v>619</v>
      </c>
      <c r="AJ104" s="298" t="s">
        <v>619</v>
      </c>
      <c r="AK104" s="296" t="s">
        <v>619</v>
      </c>
      <c r="AL104" s="297" t="s">
        <v>619</v>
      </c>
      <c r="AM104" s="297" t="s">
        <v>619</v>
      </c>
      <c r="AN104" s="297" t="s">
        <v>619</v>
      </c>
      <c r="AO104" s="297" t="s">
        <v>619</v>
      </c>
      <c r="AP104" s="297" t="s">
        <v>619</v>
      </c>
      <c r="AQ104" s="298" t="s">
        <v>619</v>
      </c>
      <c r="AR104" s="296" t="s">
        <v>619</v>
      </c>
      <c r="AS104" s="297" t="s">
        <v>619</v>
      </c>
      <c r="AT104" s="297" t="s">
        <v>619</v>
      </c>
      <c r="AU104" s="297" t="s">
        <v>619</v>
      </c>
      <c r="AV104" s="297" t="s">
        <v>619</v>
      </c>
      <c r="AW104" s="297" t="s">
        <v>619</v>
      </c>
      <c r="AX104" s="298" t="s">
        <v>619</v>
      </c>
      <c r="AY104" s="296" t="s">
        <v>619</v>
      </c>
      <c r="AZ104" s="297" t="s">
        <v>619</v>
      </c>
      <c r="BA104" s="297" t="s">
        <v>619</v>
      </c>
      <c r="BB104" s="997">
        <f>IF($BE$3="４週",SUM(W104:AX104),IF($BE$3="暦月",SUM(W104:BA104),""))</f>
        <v>0</v>
      </c>
      <c r="BC104" s="998"/>
      <c r="BD104" s="999">
        <f>IF($BE$3="４週",BB104/4,IF($BE$3="暦月",(BB104/($BE$8/7)),""))</f>
        <v>0</v>
      </c>
      <c r="BE104" s="998"/>
      <c r="BF104" s="994"/>
      <c r="BG104" s="995"/>
      <c r="BH104" s="995"/>
      <c r="BI104" s="995"/>
      <c r="BJ104" s="996"/>
    </row>
    <row r="105" spans="2:62" s="259" customFormat="1" ht="20.25" customHeight="1">
      <c r="B105" s="954">
        <f>B103+1</f>
        <v>45</v>
      </c>
      <c r="C105" s="956"/>
      <c r="D105" s="957"/>
      <c r="E105" s="291"/>
      <c r="F105" s="292"/>
      <c r="G105" s="291"/>
      <c r="H105" s="292"/>
      <c r="I105" s="960"/>
      <c r="J105" s="961"/>
      <c r="K105" s="964"/>
      <c r="L105" s="965"/>
      <c r="M105" s="965"/>
      <c r="N105" s="957"/>
      <c r="O105" s="968"/>
      <c r="P105" s="969"/>
      <c r="Q105" s="969"/>
      <c r="R105" s="969"/>
      <c r="S105" s="970"/>
      <c r="T105" s="311" t="s">
        <v>221</v>
      </c>
      <c r="V105" s="312"/>
      <c r="W105" s="304"/>
      <c r="X105" s="305"/>
      <c r="Y105" s="305"/>
      <c r="Z105" s="305"/>
      <c r="AA105" s="305"/>
      <c r="AB105" s="305"/>
      <c r="AC105" s="306"/>
      <c r="AD105" s="304"/>
      <c r="AE105" s="305"/>
      <c r="AF105" s="305"/>
      <c r="AG105" s="305"/>
      <c r="AH105" s="305"/>
      <c r="AI105" s="305"/>
      <c r="AJ105" s="306"/>
      <c r="AK105" s="304"/>
      <c r="AL105" s="305"/>
      <c r="AM105" s="305"/>
      <c r="AN105" s="305"/>
      <c r="AO105" s="305"/>
      <c r="AP105" s="305"/>
      <c r="AQ105" s="306"/>
      <c r="AR105" s="304"/>
      <c r="AS105" s="305"/>
      <c r="AT105" s="305"/>
      <c r="AU105" s="305"/>
      <c r="AV105" s="305"/>
      <c r="AW105" s="305"/>
      <c r="AX105" s="306"/>
      <c r="AY105" s="304"/>
      <c r="AZ105" s="305"/>
      <c r="BA105" s="307"/>
      <c r="BB105" s="974"/>
      <c r="BC105" s="975"/>
      <c r="BD105" s="976"/>
      <c r="BE105" s="977"/>
      <c r="BF105" s="978"/>
      <c r="BG105" s="979"/>
      <c r="BH105" s="979"/>
      <c r="BI105" s="979"/>
      <c r="BJ105" s="980"/>
    </row>
    <row r="106" spans="2:62" s="259" customFormat="1" ht="20.25" customHeight="1">
      <c r="B106" s="987"/>
      <c r="C106" s="988"/>
      <c r="D106" s="989"/>
      <c r="E106" s="313"/>
      <c r="F106" s="314">
        <f>C105</f>
        <v>0</v>
      </c>
      <c r="G106" s="313"/>
      <c r="H106" s="314">
        <f>I105</f>
        <v>0</v>
      </c>
      <c r="I106" s="990"/>
      <c r="J106" s="991"/>
      <c r="K106" s="992"/>
      <c r="L106" s="993"/>
      <c r="M106" s="993"/>
      <c r="N106" s="989"/>
      <c r="O106" s="968"/>
      <c r="P106" s="969"/>
      <c r="Q106" s="969"/>
      <c r="R106" s="969"/>
      <c r="S106" s="970"/>
      <c r="T106" s="308" t="s">
        <v>224</v>
      </c>
      <c r="U106" s="309"/>
      <c r="V106" s="310"/>
      <c r="W106" s="296" t="s">
        <v>619</v>
      </c>
      <c r="X106" s="297" t="s">
        <v>619</v>
      </c>
      <c r="Y106" s="297" t="s">
        <v>619</v>
      </c>
      <c r="Z106" s="297" t="s">
        <v>619</v>
      </c>
      <c r="AA106" s="297" t="s">
        <v>619</v>
      </c>
      <c r="AB106" s="297" t="s">
        <v>619</v>
      </c>
      <c r="AC106" s="298" t="s">
        <v>619</v>
      </c>
      <c r="AD106" s="296" t="s">
        <v>619</v>
      </c>
      <c r="AE106" s="297" t="s">
        <v>619</v>
      </c>
      <c r="AF106" s="297" t="s">
        <v>619</v>
      </c>
      <c r="AG106" s="297" t="s">
        <v>619</v>
      </c>
      <c r="AH106" s="297" t="s">
        <v>619</v>
      </c>
      <c r="AI106" s="297" t="s">
        <v>619</v>
      </c>
      <c r="AJ106" s="298" t="s">
        <v>619</v>
      </c>
      <c r="AK106" s="296" t="s">
        <v>619</v>
      </c>
      <c r="AL106" s="297" t="s">
        <v>619</v>
      </c>
      <c r="AM106" s="297" t="s">
        <v>619</v>
      </c>
      <c r="AN106" s="297" t="s">
        <v>619</v>
      </c>
      <c r="AO106" s="297" t="s">
        <v>619</v>
      </c>
      <c r="AP106" s="297" t="s">
        <v>619</v>
      </c>
      <c r="AQ106" s="298" t="s">
        <v>619</v>
      </c>
      <c r="AR106" s="296" t="s">
        <v>619</v>
      </c>
      <c r="AS106" s="297" t="s">
        <v>619</v>
      </c>
      <c r="AT106" s="297" t="s">
        <v>619</v>
      </c>
      <c r="AU106" s="297" t="s">
        <v>619</v>
      </c>
      <c r="AV106" s="297" t="s">
        <v>619</v>
      </c>
      <c r="AW106" s="297" t="s">
        <v>619</v>
      </c>
      <c r="AX106" s="298" t="s">
        <v>619</v>
      </c>
      <c r="AY106" s="296" t="s">
        <v>619</v>
      </c>
      <c r="AZ106" s="297" t="s">
        <v>619</v>
      </c>
      <c r="BA106" s="297" t="s">
        <v>619</v>
      </c>
      <c r="BB106" s="997">
        <f>IF($BE$3="４週",SUM(W106:AX106),IF($BE$3="暦月",SUM(W106:BA106),""))</f>
        <v>0</v>
      </c>
      <c r="BC106" s="998"/>
      <c r="BD106" s="999">
        <f>IF($BE$3="４週",BB106/4,IF($BE$3="暦月",(BB106/($BE$8/7)),""))</f>
        <v>0</v>
      </c>
      <c r="BE106" s="998"/>
      <c r="BF106" s="994"/>
      <c r="BG106" s="995"/>
      <c r="BH106" s="995"/>
      <c r="BI106" s="995"/>
      <c r="BJ106" s="996"/>
    </row>
    <row r="107" spans="2:62" s="259" customFormat="1" ht="20.25" customHeight="1">
      <c r="B107" s="954">
        <f>B105+1</f>
        <v>46</v>
      </c>
      <c r="C107" s="956"/>
      <c r="D107" s="957"/>
      <c r="E107" s="291"/>
      <c r="F107" s="292"/>
      <c r="G107" s="291"/>
      <c r="H107" s="292"/>
      <c r="I107" s="960"/>
      <c r="J107" s="961"/>
      <c r="K107" s="964"/>
      <c r="L107" s="965"/>
      <c r="M107" s="965"/>
      <c r="N107" s="957"/>
      <c r="O107" s="968"/>
      <c r="P107" s="969"/>
      <c r="Q107" s="969"/>
      <c r="R107" s="969"/>
      <c r="S107" s="970"/>
      <c r="T107" s="311" t="s">
        <v>221</v>
      </c>
      <c r="V107" s="312"/>
      <c r="W107" s="304"/>
      <c r="X107" s="305"/>
      <c r="Y107" s="305"/>
      <c r="Z107" s="305"/>
      <c r="AA107" s="305"/>
      <c r="AB107" s="305"/>
      <c r="AC107" s="306"/>
      <c r="AD107" s="304"/>
      <c r="AE107" s="305"/>
      <c r="AF107" s="305"/>
      <c r="AG107" s="305"/>
      <c r="AH107" s="305"/>
      <c r="AI107" s="305"/>
      <c r="AJ107" s="306"/>
      <c r="AK107" s="304"/>
      <c r="AL107" s="305"/>
      <c r="AM107" s="305"/>
      <c r="AN107" s="305"/>
      <c r="AO107" s="305"/>
      <c r="AP107" s="305"/>
      <c r="AQ107" s="306"/>
      <c r="AR107" s="304"/>
      <c r="AS107" s="305"/>
      <c r="AT107" s="305"/>
      <c r="AU107" s="305"/>
      <c r="AV107" s="305"/>
      <c r="AW107" s="305"/>
      <c r="AX107" s="306"/>
      <c r="AY107" s="304"/>
      <c r="AZ107" s="305"/>
      <c r="BA107" s="307"/>
      <c r="BB107" s="974"/>
      <c r="BC107" s="975"/>
      <c r="BD107" s="976"/>
      <c r="BE107" s="977"/>
      <c r="BF107" s="978"/>
      <c r="BG107" s="979"/>
      <c r="BH107" s="979"/>
      <c r="BI107" s="979"/>
      <c r="BJ107" s="980"/>
    </row>
    <row r="108" spans="2:62" s="259" customFormat="1" ht="20.25" customHeight="1">
      <c r="B108" s="987"/>
      <c r="C108" s="988"/>
      <c r="D108" s="989"/>
      <c r="E108" s="313"/>
      <c r="F108" s="314">
        <f>C107</f>
        <v>0</v>
      </c>
      <c r="G108" s="313"/>
      <c r="H108" s="314">
        <f>I107</f>
        <v>0</v>
      </c>
      <c r="I108" s="990"/>
      <c r="J108" s="991"/>
      <c r="K108" s="992"/>
      <c r="L108" s="993"/>
      <c r="M108" s="993"/>
      <c r="N108" s="989"/>
      <c r="O108" s="968"/>
      <c r="P108" s="969"/>
      <c r="Q108" s="969"/>
      <c r="R108" s="969"/>
      <c r="S108" s="970"/>
      <c r="T108" s="308" t="s">
        <v>224</v>
      </c>
      <c r="U108" s="309"/>
      <c r="V108" s="310"/>
      <c r="W108" s="296" t="s">
        <v>619</v>
      </c>
      <c r="X108" s="297" t="s">
        <v>619</v>
      </c>
      <c r="Y108" s="297" t="s">
        <v>619</v>
      </c>
      <c r="Z108" s="297" t="s">
        <v>619</v>
      </c>
      <c r="AA108" s="297" t="s">
        <v>619</v>
      </c>
      <c r="AB108" s="297" t="s">
        <v>619</v>
      </c>
      <c r="AC108" s="298" t="s">
        <v>619</v>
      </c>
      <c r="AD108" s="296" t="s">
        <v>619</v>
      </c>
      <c r="AE108" s="297" t="s">
        <v>619</v>
      </c>
      <c r="AF108" s="297" t="s">
        <v>619</v>
      </c>
      <c r="AG108" s="297" t="s">
        <v>619</v>
      </c>
      <c r="AH108" s="297" t="s">
        <v>619</v>
      </c>
      <c r="AI108" s="297" t="s">
        <v>619</v>
      </c>
      <c r="AJ108" s="298" t="s">
        <v>619</v>
      </c>
      <c r="AK108" s="296" t="s">
        <v>619</v>
      </c>
      <c r="AL108" s="297" t="s">
        <v>619</v>
      </c>
      <c r="AM108" s="297" t="s">
        <v>619</v>
      </c>
      <c r="AN108" s="297" t="s">
        <v>619</v>
      </c>
      <c r="AO108" s="297" t="s">
        <v>619</v>
      </c>
      <c r="AP108" s="297" t="s">
        <v>619</v>
      </c>
      <c r="AQ108" s="298" t="s">
        <v>619</v>
      </c>
      <c r="AR108" s="296" t="s">
        <v>619</v>
      </c>
      <c r="AS108" s="297" t="s">
        <v>619</v>
      </c>
      <c r="AT108" s="297" t="s">
        <v>619</v>
      </c>
      <c r="AU108" s="297" t="s">
        <v>619</v>
      </c>
      <c r="AV108" s="297" t="s">
        <v>619</v>
      </c>
      <c r="AW108" s="297" t="s">
        <v>619</v>
      </c>
      <c r="AX108" s="298" t="s">
        <v>619</v>
      </c>
      <c r="AY108" s="296" t="s">
        <v>619</v>
      </c>
      <c r="AZ108" s="297" t="s">
        <v>619</v>
      </c>
      <c r="BA108" s="297" t="s">
        <v>619</v>
      </c>
      <c r="BB108" s="997">
        <f>IF($BE$3="４週",SUM(W108:AX108),IF($BE$3="暦月",SUM(W108:BA108),""))</f>
        <v>0</v>
      </c>
      <c r="BC108" s="998"/>
      <c r="BD108" s="999">
        <f>IF($BE$3="４週",BB108/4,IF($BE$3="暦月",(BB108/($BE$8/7)),""))</f>
        <v>0</v>
      </c>
      <c r="BE108" s="998"/>
      <c r="BF108" s="994"/>
      <c r="BG108" s="995"/>
      <c r="BH108" s="995"/>
      <c r="BI108" s="995"/>
      <c r="BJ108" s="996"/>
    </row>
    <row r="109" spans="2:62" s="259" customFormat="1" ht="20.25" customHeight="1">
      <c r="B109" s="954">
        <f>B107+1</f>
        <v>47</v>
      </c>
      <c r="C109" s="956"/>
      <c r="D109" s="957"/>
      <c r="E109" s="291"/>
      <c r="F109" s="292"/>
      <c r="G109" s="291"/>
      <c r="H109" s="292"/>
      <c r="I109" s="960"/>
      <c r="J109" s="961"/>
      <c r="K109" s="964"/>
      <c r="L109" s="965"/>
      <c r="M109" s="965"/>
      <c r="N109" s="957"/>
      <c r="O109" s="968"/>
      <c r="P109" s="969"/>
      <c r="Q109" s="969"/>
      <c r="R109" s="969"/>
      <c r="S109" s="970"/>
      <c r="T109" s="311" t="s">
        <v>221</v>
      </c>
      <c r="V109" s="312"/>
      <c r="W109" s="304"/>
      <c r="X109" s="305"/>
      <c r="Y109" s="305"/>
      <c r="Z109" s="305"/>
      <c r="AA109" s="305"/>
      <c r="AB109" s="305"/>
      <c r="AC109" s="306"/>
      <c r="AD109" s="304"/>
      <c r="AE109" s="305"/>
      <c r="AF109" s="305"/>
      <c r="AG109" s="305"/>
      <c r="AH109" s="305"/>
      <c r="AI109" s="305"/>
      <c r="AJ109" s="306"/>
      <c r="AK109" s="304"/>
      <c r="AL109" s="305"/>
      <c r="AM109" s="305"/>
      <c r="AN109" s="305"/>
      <c r="AO109" s="305"/>
      <c r="AP109" s="305"/>
      <c r="AQ109" s="306"/>
      <c r="AR109" s="304"/>
      <c r="AS109" s="305"/>
      <c r="AT109" s="305"/>
      <c r="AU109" s="305"/>
      <c r="AV109" s="305"/>
      <c r="AW109" s="305"/>
      <c r="AX109" s="306"/>
      <c r="AY109" s="304"/>
      <c r="AZ109" s="305"/>
      <c r="BA109" s="307"/>
      <c r="BB109" s="974"/>
      <c r="BC109" s="975"/>
      <c r="BD109" s="976"/>
      <c r="BE109" s="977"/>
      <c r="BF109" s="978"/>
      <c r="BG109" s="979"/>
      <c r="BH109" s="979"/>
      <c r="BI109" s="979"/>
      <c r="BJ109" s="980"/>
    </row>
    <row r="110" spans="2:62" s="259" customFormat="1" ht="20.25" customHeight="1">
      <c r="B110" s="987"/>
      <c r="C110" s="988"/>
      <c r="D110" s="989"/>
      <c r="E110" s="313"/>
      <c r="F110" s="314">
        <f>C109</f>
        <v>0</v>
      </c>
      <c r="G110" s="313"/>
      <c r="H110" s="314">
        <f>I109</f>
        <v>0</v>
      </c>
      <c r="I110" s="990"/>
      <c r="J110" s="991"/>
      <c r="K110" s="992"/>
      <c r="L110" s="993"/>
      <c r="M110" s="993"/>
      <c r="N110" s="989"/>
      <c r="O110" s="968"/>
      <c r="P110" s="969"/>
      <c r="Q110" s="969"/>
      <c r="R110" s="969"/>
      <c r="S110" s="970"/>
      <c r="T110" s="308" t="s">
        <v>224</v>
      </c>
      <c r="U110" s="309"/>
      <c r="V110" s="310"/>
      <c r="W110" s="296" t="s">
        <v>619</v>
      </c>
      <c r="X110" s="297" t="s">
        <v>619</v>
      </c>
      <c r="Y110" s="297" t="s">
        <v>619</v>
      </c>
      <c r="Z110" s="297" t="s">
        <v>619</v>
      </c>
      <c r="AA110" s="297" t="s">
        <v>619</v>
      </c>
      <c r="AB110" s="297" t="s">
        <v>619</v>
      </c>
      <c r="AC110" s="298" t="s">
        <v>619</v>
      </c>
      <c r="AD110" s="296" t="s">
        <v>619</v>
      </c>
      <c r="AE110" s="297" t="s">
        <v>619</v>
      </c>
      <c r="AF110" s="297" t="s">
        <v>619</v>
      </c>
      <c r="AG110" s="297" t="s">
        <v>619</v>
      </c>
      <c r="AH110" s="297" t="s">
        <v>619</v>
      </c>
      <c r="AI110" s="297" t="s">
        <v>619</v>
      </c>
      <c r="AJ110" s="298" t="s">
        <v>619</v>
      </c>
      <c r="AK110" s="296" t="s">
        <v>619</v>
      </c>
      <c r="AL110" s="297" t="s">
        <v>619</v>
      </c>
      <c r="AM110" s="297" t="s">
        <v>619</v>
      </c>
      <c r="AN110" s="297" t="s">
        <v>619</v>
      </c>
      <c r="AO110" s="297" t="s">
        <v>619</v>
      </c>
      <c r="AP110" s="297" t="s">
        <v>619</v>
      </c>
      <c r="AQ110" s="298" t="s">
        <v>619</v>
      </c>
      <c r="AR110" s="296" t="s">
        <v>619</v>
      </c>
      <c r="AS110" s="297" t="s">
        <v>619</v>
      </c>
      <c r="AT110" s="297" t="s">
        <v>619</v>
      </c>
      <c r="AU110" s="297" t="s">
        <v>619</v>
      </c>
      <c r="AV110" s="297" t="s">
        <v>619</v>
      </c>
      <c r="AW110" s="297" t="s">
        <v>619</v>
      </c>
      <c r="AX110" s="298" t="s">
        <v>619</v>
      </c>
      <c r="AY110" s="296" t="s">
        <v>619</v>
      </c>
      <c r="AZ110" s="297" t="s">
        <v>619</v>
      </c>
      <c r="BA110" s="297" t="s">
        <v>619</v>
      </c>
      <c r="BB110" s="997">
        <f>IF($BE$3="４週",SUM(W110:AX110),IF($BE$3="暦月",SUM(W110:BA110),""))</f>
        <v>0</v>
      </c>
      <c r="BC110" s="998"/>
      <c r="BD110" s="999">
        <f>IF($BE$3="４週",BB110/4,IF($BE$3="暦月",(BB110/($BE$8/7)),""))</f>
        <v>0</v>
      </c>
      <c r="BE110" s="998"/>
      <c r="BF110" s="994"/>
      <c r="BG110" s="995"/>
      <c r="BH110" s="995"/>
      <c r="BI110" s="995"/>
      <c r="BJ110" s="996"/>
    </row>
    <row r="111" spans="2:62" s="259" customFormat="1" ht="20.25" customHeight="1">
      <c r="B111" s="954">
        <f>B109+1</f>
        <v>48</v>
      </c>
      <c r="C111" s="956"/>
      <c r="D111" s="957"/>
      <c r="E111" s="291"/>
      <c r="F111" s="292"/>
      <c r="G111" s="291"/>
      <c r="H111" s="292"/>
      <c r="I111" s="960"/>
      <c r="J111" s="961"/>
      <c r="K111" s="964"/>
      <c r="L111" s="965"/>
      <c r="M111" s="965"/>
      <c r="N111" s="957"/>
      <c r="O111" s="968"/>
      <c r="P111" s="969"/>
      <c r="Q111" s="969"/>
      <c r="R111" s="969"/>
      <c r="S111" s="970"/>
      <c r="T111" s="311" t="s">
        <v>221</v>
      </c>
      <c r="V111" s="312"/>
      <c r="W111" s="304"/>
      <c r="X111" s="305"/>
      <c r="Y111" s="305"/>
      <c r="Z111" s="305"/>
      <c r="AA111" s="305"/>
      <c r="AB111" s="305"/>
      <c r="AC111" s="306"/>
      <c r="AD111" s="304"/>
      <c r="AE111" s="305"/>
      <c r="AF111" s="305"/>
      <c r="AG111" s="305"/>
      <c r="AH111" s="305"/>
      <c r="AI111" s="305"/>
      <c r="AJ111" s="306"/>
      <c r="AK111" s="304"/>
      <c r="AL111" s="305"/>
      <c r="AM111" s="305"/>
      <c r="AN111" s="305"/>
      <c r="AO111" s="305"/>
      <c r="AP111" s="305"/>
      <c r="AQ111" s="306"/>
      <c r="AR111" s="304"/>
      <c r="AS111" s="305"/>
      <c r="AT111" s="305"/>
      <c r="AU111" s="305"/>
      <c r="AV111" s="305"/>
      <c r="AW111" s="305"/>
      <c r="AX111" s="306"/>
      <c r="AY111" s="304"/>
      <c r="AZ111" s="305"/>
      <c r="BA111" s="307"/>
      <c r="BB111" s="974"/>
      <c r="BC111" s="975"/>
      <c r="BD111" s="976"/>
      <c r="BE111" s="977"/>
      <c r="BF111" s="978"/>
      <c r="BG111" s="979"/>
      <c r="BH111" s="979"/>
      <c r="BI111" s="979"/>
      <c r="BJ111" s="980"/>
    </row>
    <row r="112" spans="2:62" s="259" customFormat="1" ht="20.25" customHeight="1">
      <c r="B112" s="987"/>
      <c r="C112" s="988"/>
      <c r="D112" s="989"/>
      <c r="E112" s="313"/>
      <c r="F112" s="314">
        <f>C111</f>
        <v>0</v>
      </c>
      <c r="G112" s="313"/>
      <c r="H112" s="314">
        <f>I111</f>
        <v>0</v>
      </c>
      <c r="I112" s="990"/>
      <c r="J112" s="991"/>
      <c r="K112" s="992"/>
      <c r="L112" s="993"/>
      <c r="M112" s="993"/>
      <c r="N112" s="989"/>
      <c r="O112" s="968"/>
      <c r="P112" s="969"/>
      <c r="Q112" s="969"/>
      <c r="R112" s="969"/>
      <c r="S112" s="970"/>
      <c r="T112" s="308" t="s">
        <v>224</v>
      </c>
      <c r="U112" s="309"/>
      <c r="V112" s="310"/>
      <c r="W112" s="296" t="s">
        <v>619</v>
      </c>
      <c r="X112" s="297" t="s">
        <v>619</v>
      </c>
      <c r="Y112" s="297" t="s">
        <v>619</v>
      </c>
      <c r="Z112" s="297" t="s">
        <v>619</v>
      </c>
      <c r="AA112" s="297" t="s">
        <v>619</v>
      </c>
      <c r="AB112" s="297" t="s">
        <v>619</v>
      </c>
      <c r="AC112" s="298" t="s">
        <v>619</v>
      </c>
      <c r="AD112" s="296" t="s">
        <v>619</v>
      </c>
      <c r="AE112" s="297" t="s">
        <v>619</v>
      </c>
      <c r="AF112" s="297" t="s">
        <v>619</v>
      </c>
      <c r="AG112" s="297" t="s">
        <v>619</v>
      </c>
      <c r="AH112" s="297" t="s">
        <v>619</v>
      </c>
      <c r="AI112" s="297" t="s">
        <v>619</v>
      </c>
      <c r="AJ112" s="298" t="s">
        <v>619</v>
      </c>
      <c r="AK112" s="296" t="s">
        <v>619</v>
      </c>
      <c r="AL112" s="297" t="s">
        <v>619</v>
      </c>
      <c r="AM112" s="297" t="s">
        <v>619</v>
      </c>
      <c r="AN112" s="297" t="s">
        <v>619</v>
      </c>
      <c r="AO112" s="297" t="s">
        <v>619</v>
      </c>
      <c r="AP112" s="297" t="s">
        <v>619</v>
      </c>
      <c r="AQ112" s="298" t="s">
        <v>619</v>
      </c>
      <c r="AR112" s="296" t="s">
        <v>619</v>
      </c>
      <c r="AS112" s="297" t="s">
        <v>619</v>
      </c>
      <c r="AT112" s="297" t="s">
        <v>619</v>
      </c>
      <c r="AU112" s="297" t="s">
        <v>619</v>
      </c>
      <c r="AV112" s="297" t="s">
        <v>619</v>
      </c>
      <c r="AW112" s="297" t="s">
        <v>619</v>
      </c>
      <c r="AX112" s="298" t="s">
        <v>619</v>
      </c>
      <c r="AY112" s="296" t="s">
        <v>619</v>
      </c>
      <c r="AZ112" s="297" t="s">
        <v>619</v>
      </c>
      <c r="BA112" s="297" t="s">
        <v>619</v>
      </c>
      <c r="BB112" s="997">
        <f>IF($BE$3="４週",SUM(W112:AX112),IF($BE$3="暦月",SUM(W112:BA112),""))</f>
        <v>0</v>
      </c>
      <c r="BC112" s="998"/>
      <c r="BD112" s="999">
        <f>IF($BE$3="４週",BB112/4,IF($BE$3="暦月",(BB112/($BE$8/7)),""))</f>
        <v>0</v>
      </c>
      <c r="BE112" s="998"/>
      <c r="BF112" s="994"/>
      <c r="BG112" s="995"/>
      <c r="BH112" s="995"/>
      <c r="BI112" s="995"/>
      <c r="BJ112" s="996"/>
    </row>
    <row r="113" spans="2:62" s="259" customFormat="1" ht="20.25" customHeight="1">
      <c r="B113" s="954">
        <f>B111+1</f>
        <v>49</v>
      </c>
      <c r="C113" s="956"/>
      <c r="D113" s="957"/>
      <c r="E113" s="291"/>
      <c r="F113" s="292"/>
      <c r="G113" s="291"/>
      <c r="H113" s="292"/>
      <c r="I113" s="960"/>
      <c r="J113" s="961"/>
      <c r="K113" s="964"/>
      <c r="L113" s="965"/>
      <c r="M113" s="965"/>
      <c r="N113" s="957"/>
      <c r="O113" s="968"/>
      <c r="P113" s="969"/>
      <c r="Q113" s="969"/>
      <c r="R113" s="969"/>
      <c r="S113" s="970"/>
      <c r="T113" s="311" t="s">
        <v>221</v>
      </c>
      <c r="V113" s="312"/>
      <c r="W113" s="304"/>
      <c r="X113" s="305"/>
      <c r="Y113" s="305"/>
      <c r="Z113" s="305"/>
      <c r="AA113" s="305"/>
      <c r="AB113" s="305"/>
      <c r="AC113" s="306"/>
      <c r="AD113" s="304"/>
      <c r="AE113" s="305"/>
      <c r="AF113" s="305"/>
      <c r="AG113" s="305"/>
      <c r="AH113" s="305"/>
      <c r="AI113" s="305"/>
      <c r="AJ113" s="306"/>
      <c r="AK113" s="304"/>
      <c r="AL113" s="305"/>
      <c r="AM113" s="305"/>
      <c r="AN113" s="305"/>
      <c r="AO113" s="305"/>
      <c r="AP113" s="305"/>
      <c r="AQ113" s="306"/>
      <c r="AR113" s="304"/>
      <c r="AS113" s="305"/>
      <c r="AT113" s="305"/>
      <c r="AU113" s="305"/>
      <c r="AV113" s="305"/>
      <c r="AW113" s="305"/>
      <c r="AX113" s="306"/>
      <c r="AY113" s="304"/>
      <c r="AZ113" s="305"/>
      <c r="BA113" s="307"/>
      <c r="BB113" s="974"/>
      <c r="BC113" s="975"/>
      <c r="BD113" s="976"/>
      <c r="BE113" s="977"/>
      <c r="BF113" s="978"/>
      <c r="BG113" s="979"/>
      <c r="BH113" s="979"/>
      <c r="BI113" s="979"/>
      <c r="BJ113" s="980"/>
    </row>
    <row r="114" spans="2:62" s="259" customFormat="1" ht="20.25" customHeight="1">
      <c r="B114" s="987"/>
      <c r="C114" s="988"/>
      <c r="D114" s="989"/>
      <c r="E114" s="313"/>
      <c r="F114" s="314">
        <f>C113</f>
        <v>0</v>
      </c>
      <c r="G114" s="313"/>
      <c r="H114" s="314">
        <f>I113</f>
        <v>0</v>
      </c>
      <c r="I114" s="990"/>
      <c r="J114" s="991"/>
      <c r="K114" s="992"/>
      <c r="L114" s="993"/>
      <c r="M114" s="993"/>
      <c r="N114" s="989"/>
      <c r="O114" s="968"/>
      <c r="P114" s="969"/>
      <c r="Q114" s="969"/>
      <c r="R114" s="969"/>
      <c r="S114" s="970"/>
      <c r="T114" s="308" t="s">
        <v>224</v>
      </c>
      <c r="U114" s="309"/>
      <c r="V114" s="310"/>
      <c r="W114" s="296" t="s">
        <v>619</v>
      </c>
      <c r="X114" s="297" t="s">
        <v>619</v>
      </c>
      <c r="Y114" s="297" t="s">
        <v>619</v>
      </c>
      <c r="Z114" s="297" t="s">
        <v>619</v>
      </c>
      <c r="AA114" s="297" t="s">
        <v>619</v>
      </c>
      <c r="AB114" s="297" t="s">
        <v>619</v>
      </c>
      <c r="AC114" s="298" t="s">
        <v>619</v>
      </c>
      <c r="AD114" s="296" t="s">
        <v>619</v>
      </c>
      <c r="AE114" s="297" t="s">
        <v>619</v>
      </c>
      <c r="AF114" s="297" t="s">
        <v>619</v>
      </c>
      <c r="AG114" s="297" t="s">
        <v>619</v>
      </c>
      <c r="AH114" s="297" t="s">
        <v>619</v>
      </c>
      <c r="AI114" s="297" t="s">
        <v>619</v>
      </c>
      <c r="AJ114" s="298" t="s">
        <v>619</v>
      </c>
      <c r="AK114" s="296" t="s">
        <v>619</v>
      </c>
      <c r="AL114" s="297" t="s">
        <v>619</v>
      </c>
      <c r="AM114" s="297" t="s">
        <v>619</v>
      </c>
      <c r="AN114" s="297" t="s">
        <v>619</v>
      </c>
      <c r="AO114" s="297" t="s">
        <v>619</v>
      </c>
      <c r="AP114" s="297" t="s">
        <v>619</v>
      </c>
      <c r="AQ114" s="298" t="s">
        <v>619</v>
      </c>
      <c r="AR114" s="296" t="s">
        <v>619</v>
      </c>
      <c r="AS114" s="297" t="s">
        <v>619</v>
      </c>
      <c r="AT114" s="297" t="s">
        <v>619</v>
      </c>
      <c r="AU114" s="297" t="s">
        <v>619</v>
      </c>
      <c r="AV114" s="297" t="s">
        <v>619</v>
      </c>
      <c r="AW114" s="297" t="s">
        <v>619</v>
      </c>
      <c r="AX114" s="298" t="s">
        <v>619</v>
      </c>
      <c r="AY114" s="296" t="s">
        <v>619</v>
      </c>
      <c r="AZ114" s="297" t="s">
        <v>619</v>
      </c>
      <c r="BA114" s="297" t="s">
        <v>619</v>
      </c>
      <c r="BB114" s="997">
        <f>IF($BE$3="４週",SUM(W114:AX114),IF($BE$3="暦月",SUM(W114:BA114),""))</f>
        <v>0</v>
      </c>
      <c r="BC114" s="998"/>
      <c r="BD114" s="999">
        <f>IF($BE$3="４週",BB114/4,IF($BE$3="暦月",(BB114/($BE$8/7)),""))</f>
        <v>0</v>
      </c>
      <c r="BE114" s="998"/>
      <c r="BF114" s="994"/>
      <c r="BG114" s="995"/>
      <c r="BH114" s="995"/>
      <c r="BI114" s="995"/>
      <c r="BJ114" s="996"/>
    </row>
    <row r="115" spans="2:62" s="259" customFormat="1" ht="20.25" customHeight="1">
      <c r="B115" s="954">
        <f>B113+1</f>
        <v>50</v>
      </c>
      <c r="C115" s="956"/>
      <c r="D115" s="957"/>
      <c r="E115" s="291"/>
      <c r="F115" s="292"/>
      <c r="G115" s="291"/>
      <c r="H115" s="292"/>
      <c r="I115" s="960"/>
      <c r="J115" s="961"/>
      <c r="K115" s="964"/>
      <c r="L115" s="965"/>
      <c r="M115" s="965"/>
      <c r="N115" s="957"/>
      <c r="O115" s="968"/>
      <c r="P115" s="969"/>
      <c r="Q115" s="969"/>
      <c r="R115" s="969"/>
      <c r="S115" s="970"/>
      <c r="T115" s="311" t="s">
        <v>221</v>
      </c>
      <c r="V115" s="312"/>
      <c r="W115" s="304"/>
      <c r="X115" s="305"/>
      <c r="Y115" s="305"/>
      <c r="Z115" s="305"/>
      <c r="AA115" s="305"/>
      <c r="AB115" s="305"/>
      <c r="AC115" s="306"/>
      <c r="AD115" s="304"/>
      <c r="AE115" s="305"/>
      <c r="AF115" s="305"/>
      <c r="AG115" s="305"/>
      <c r="AH115" s="305"/>
      <c r="AI115" s="305"/>
      <c r="AJ115" s="306"/>
      <c r="AK115" s="304"/>
      <c r="AL115" s="305"/>
      <c r="AM115" s="305"/>
      <c r="AN115" s="305"/>
      <c r="AO115" s="305"/>
      <c r="AP115" s="305"/>
      <c r="AQ115" s="306"/>
      <c r="AR115" s="304"/>
      <c r="AS115" s="305"/>
      <c r="AT115" s="305"/>
      <c r="AU115" s="305"/>
      <c r="AV115" s="305"/>
      <c r="AW115" s="305"/>
      <c r="AX115" s="306"/>
      <c r="AY115" s="304"/>
      <c r="AZ115" s="305"/>
      <c r="BA115" s="307"/>
      <c r="BB115" s="974"/>
      <c r="BC115" s="975"/>
      <c r="BD115" s="976"/>
      <c r="BE115" s="977"/>
      <c r="BF115" s="978"/>
      <c r="BG115" s="979"/>
      <c r="BH115" s="979"/>
      <c r="BI115" s="979"/>
      <c r="BJ115" s="980"/>
    </row>
    <row r="116" spans="2:62" s="259" customFormat="1" ht="20.25" customHeight="1">
      <c r="B116" s="987"/>
      <c r="C116" s="988"/>
      <c r="D116" s="989"/>
      <c r="E116" s="313"/>
      <c r="F116" s="314">
        <f>C115</f>
        <v>0</v>
      </c>
      <c r="G116" s="313"/>
      <c r="H116" s="314">
        <f>I115</f>
        <v>0</v>
      </c>
      <c r="I116" s="990"/>
      <c r="J116" s="991"/>
      <c r="K116" s="992"/>
      <c r="L116" s="993"/>
      <c r="M116" s="993"/>
      <c r="N116" s="989"/>
      <c r="O116" s="968"/>
      <c r="P116" s="969"/>
      <c r="Q116" s="969"/>
      <c r="R116" s="969"/>
      <c r="S116" s="970"/>
      <c r="T116" s="308" t="s">
        <v>224</v>
      </c>
      <c r="U116" s="309"/>
      <c r="V116" s="310"/>
      <c r="W116" s="296" t="s">
        <v>619</v>
      </c>
      <c r="X116" s="297" t="s">
        <v>619</v>
      </c>
      <c r="Y116" s="297" t="s">
        <v>619</v>
      </c>
      <c r="Z116" s="297" t="s">
        <v>619</v>
      </c>
      <c r="AA116" s="297" t="s">
        <v>619</v>
      </c>
      <c r="AB116" s="297" t="s">
        <v>619</v>
      </c>
      <c r="AC116" s="298" t="s">
        <v>619</v>
      </c>
      <c r="AD116" s="296" t="s">
        <v>619</v>
      </c>
      <c r="AE116" s="297" t="s">
        <v>619</v>
      </c>
      <c r="AF116" s="297" t="s">
        <v>619</v>
      </c>
      <c r="AG116" s="297" t="s">
        <v>619</v>
      </c>
      <c r="AH116" s="297" t="s">
        <v>619</v>
      </c>
      <c r="AI116" s="297" t="s">
        <v>619</v>
      </c>
      <c r="AJ116" s="298" t="s">
        <v>619</v>
      </c>
      <c r="AK116" s="296" t="s">
        <v>619</v>
      </c>
      <c r="AL116" s="297" t="s">
        <v>619</v>
      </c>
      <c r="AM116" s="297" t="s">
        <v>619</v>
      </c>
      <c r="AN116" s="297" t="s">
        <v>619</v>
      </c>
      <c r="AO116" s="297" t="s">
        <v>619</v>
      </c>
      <c r="AP116" s="297" t="s">
        <v>619</v>
      </c>
      <c r="AQ116" s="298" t="s">
        <v>619</v>
      </c>
      <c r="AR116" s="296" t="s">
        <v>619</v>
      </c>
      <c r="AS116" s="297" t="s">
        <v>619</v>
      </c>
      <c r="AT116" s="297" t="s">
        <v>619</v>
      </c>
      <c r="AU116" s="297" t="s">
        <v>619</v>
      </c>
      <c r="AV116" s="297" t="s">
        <v>619</v>
      </c>
      <c r="AW116" s="297" t="s">
        <v>619</v>
      </c>
      <c r="AX116" s="298" t="s">
        <v>619</v>
      </c>
      <c r="AY116" s="296" t="s">
        <v>619</v>
      </c>
      <c r="AZ116" s="297" t="s">
        <v>619</v>
      </c>
      <c r="BA116" s="297" t="s">
        <v>619</v>
      </c>
      <c r="BB116" s="997">
        <f>IF($BE$3="４週",SUM(W116:AX116),IF($BE$3="暦月",SUM(W116:BA116),""))</f>
        <v>0</v>
      </c>
      <c r="BC116" s="998"/>
      <c r="BD116" s="999">
        <f>IF($BE$3="４週",BB116/4,IF($BE$3="暦月",(BB116/($BE$8/7)),""))</f>
        <v>0</v>
      </c>
      <c r="BE116" s="998"/>
      <c r="BF116" s="994"/>
      <c r="BG116" s="995"/>
      <c r="BH116" s="995"/>
      <c r="BI116" s="995"/>
      <c r="BJ116" s="996"/>
    </row>
    <row r="117" spans="2:62" s="259" customFormat="1" ht="20.25" customHeight="1">
      <c r="B117" s="954">
        <f>B115+1</f>
        <v>51</v>
      </c>
      <c r="C117" s="956"/>
      <c r="D117" s="957"/>
      <c r="E117" s="291"/>
      <c r="F117" s="292"/>
      <c r="G117" s="291"/>
      <c r="H117" s="292"/>
      <c r="I117" s="960"/>
      <c r="J117" s="961"/>
      <c r="K117" s="964"/>
      <c r="L117" s="965"/>
      <c r="M117" s="965"/>
      <c r="N117" s="957"/>
      <c r="O117" s="968"/>
      <c r="P117" s="969"/>
      <c r="Q117" s="969"/>
      <c r="R117" s="969"/>
      <c r="S117" s="970"/>
      <c r="T117" s="311" t="s">
        <v>221</v>
      </c>
      <c r="V117" s="312"/>
      <c r="W117" s="304"/>
      <c r="X117" s="305"/>
      <c r="Y117" s="305"/>
      <c r="Z117" s="305"/>
      <c r="AA117" s="305"/>
      <c r="AB117" s="305"/>
      <c r="AC117" s="306"/>
      <c r="AD117" s="304"/>
      <c r="AE117" s="305"/>
      <c r="AF117" s="305"/>
      <c r="AG117" s="305"/>
      <c r="AH117" s="305"/>
      <c r="AI117" s="305"/>
      <c r="AJ117" s="306"/>
      <c r="AK117" s="304"/>
      <c r="AL117" s="305"/>
      <c r="AM117" s="305"/>
      <c r="AN117" s="305"/>
      <c r="AO117" s="305"/>
      <c r="AP117" s="305"/>
      <c r="AQ117" s="306"/>
      <c r="AR117" s="304"/>
      <c r="AS117" s="305"/>
      <c r="AT117" s="305"/>
      <c r="AU117" s="305"/>
      <c r="AV117" s="305"/>
      <c r="AW117" s="305"/>
      <c r="AX117" s="306"/>
      <c r="AY117" s="304"/>
      <c r="AZ117" s="305"/>
      <c r="BA117" s="307"/>
      <c r="BB117" s="974"/>
      <c r="BC117" s="975"/>
      <c r="BD117" s="976"/>
      <c r="BE117" s="977"/>
      <c r="BF117" s="978"/>
      <c r="BG117" s="979"/>
      <c r="BH117" s="979"/>
      <c r="BI117" s="979"/>
      <c r="BJ117" s="980"/>
    </row>
    <row r="118" spans="2:62" s="259" customFormat="1" ht="20.25" customHeight="1">
      <c r="B118" s="987"/>
      <c r="C118" s="988"/>
      <c r="D118" s="989"/>
      <c r="E118" s="313"/>
      <c r="F118" s="314">
        <f>C117</f>
        <v>0</v>
      </c>
      <c r="G118" s="313"/>
      <c r="H118" s="314">
        <f>I117</f>
        <v>0</v>
      </c>
      <c r="I118" s="990"/>
      <c r="J118" s="991"/>
      <c r="K118" s="992"/>
      <c r="L118" s="993"/>
      <c r="M118" s="993"/>
      <c r="N118" s="989"/>
      <c r="O118" s="968"/>
      <c r="P118" s="969"/>
      <c r="Q118" s="969"/>
      <c r="R118" s="969"/>
      <c r="S118" s="970"/>
      <c r="T118" s="308" t="s">
        <v>224</v>
      </c>
      <c r="U118" s="309"/>
      <c r="V118" s="310"/>
      <c r="W118" s="296" t="s">
        <v>619</v>
      </c>
      <c r="X118" s="297" t="s">
        <v>619</v>
      </c>
      <c r="Y118" s="297" t="s">
        <v>619</v>
      </c>
      <c r="Z118" s="297" t="s">
        <v>619</v>
      </c>
      <c r="AA118" s="297" t="s">
        <v>619</v>
      </c>
      <c r="AB118" s="297" t="s">
        <v>619</v>
      </c>
      <c r="AC118" s="298" t="s">
        <v>619</v>
      </c>
      <c r="AD118" s="296" t="s">
        <v>619</v>
      </c>
      <c r="AE118" s="297" t="s">
        <v>619</v>
      </c>
      <c r="AF118" s="297" t="s">
        <v>619</v>
      </c>
      <c r="AG118" s="297" t="s">
        <v>619</v>
      </c>
      <c r="AH118" s="297" t="s">
        <v>619</v>
      </c>
      <c r="AI118" s="297" t="s">
        <v>619</v>
      </c>
      <c r="AJ118" s="298" t="s">
        <v>619</v>
      </c>
      <c r="AK118" s="296" t="s">
        <v>619</v>
      </c>
      <c r="AL118" s="297" t="s">
        <v>619</v>
      </c>
      <c r="AM118" s="297" t="s">
        <v>619</v>
      </c>
      <c r="AN118" s="297" t="s">
        <v>619</v>
      </c>
      <c r="AO118" s="297" t="s">
        <v>619</v>
      </c>
      <c r="AP118" s="297" t="s">
        <v>619</v>
      </c>
      <c r="AQ118" s="298" t="s">
        <v>619</v>
      </c>
      <c r="AR118" s="296" t="s">
        <v>619</v>
      </c>
      <c r="AS118" s="297" t="s">
        <v>619</v>
      </c>
      <c r="AT118" s="297" t="s">
        <v>619</v>
      </c>
      <c r="AU118" s="297" t="s">
        <v>619</v>
      </c>
      <c r="AV118" s="297" t="s">
        <v>619</v>
      </c>
      <c r="AW118" s="297" t="s">
        <v>619</v>
      </c>
      <c r="AX118" s="298" t="s">
        <v>619</v>
      </c>
      <c r="AY118" s="296" t="s">
        <v>619</v>
      </c>
      <c r="AZ118" s="297" t="s">
        <v>619</v>
      </c>
      <c r="BA118" s="297" t="s">
        <v>619</v>
      </c>
      <c r="BB118" s="997">
        <f>IF($BE$3="４週",SUM(W118:AX118),IF($BE$3="暦月",SUM(W118:BA118),""))</f>
        <v>0</v>
      </c>
      <c r="BC118" s="998"/>
      <c r="BD118" s="999">
        <f>IF($BE$3="４週",BB118/4,IF($BE$3="暦月",(BB118/($BE$8/7)),""))</f>
        <v>0</v>
      </c>
      <c r="BE118" s="998"/>
      <c r="BF118" s="994"/>
      <c r="BG118" s="995"/>
      <c r="BH118" s="995"/>
      <c r="BI118" s="995"/>
      <c r="BJ118" s="996"/>
    </row>
    <row r="119" spans="2:62" s="259" customFormat="1" ht="20.25" customHeight="1">
      <c r="B119" s="954">
        <f>B117+1</f>
        <v>52</v>
      </c>
      <c r="C119" s="956"/>
      <c r="D119" s="957"/>
      <c r="E119" s="291"/>
      <c r="F119" s="292"/>
      <c r="G119" s="291"/>
      <c r="H119" s="292"/>
      <c r="I119" s="960"/>
      <c r="J119" s="961"/>
      <c r="K119" s="964"/>
      <c r="L119" s="965"/>
      <c r="M119" s="965"/>
      <c r="N119" s="957"/>
      <c r="O119" s="968"/>
      <c r="P119" s="969"/>
      <c r="Q119" s="969"/>
      <c r="R119" s="969"/>
      <c r="S119" s="970"/>
      <c r="T119" s="311" t="s">
        <v>221</v>
      </c>
      <c r="V119" s="312"/>
      <c r="W119" s="304"/>
      <c r="X119" s="305"/>
      <c r="Y119" s="305"/>
      <c r="Z119" s="305"/>
      <c r="AA119" s="305"/>
      <c r="AB119" s="305"/>
      <c r="AC119" s="306"/>
      <c r="AD119" s="304"/>
      <c r="AE119" s="305"/>
      <c r="AF119" s="305"/>
      <c r="AG119" s="305"/>
      <c r="AH119" s="305"/>
      <c r="AI119" s="305"/>
      <c r="AJ119" s="306"/>
      <c r="AK119" s="304"/>
      <c r="AL119" s="305"/>
      <c r="AM119" s="305"/>
      <c r="AN119" s="305"/>
      <c r="AO119" s="305"/>
      <c r="AP119" s="305"/>
      <c r="AQ119" s="306"/>
      <c r="AR119" s="304"/>
      <c r="AS119" s="305"/>
      <c r="AT119" s="305"/>
      <c r="AU119" s="305"/>
      <c r="AV119" s="305"/>
      <c r="AW119" s="305"/>
      <c r="AX119" s="306"/>
      <c r="AY119" s="304"/>
      <c r="AZ119" s="305"/>
      <c r="BA119" s="307"/>
      <c r="BB119" s="974"/>
      <c r="BC119" s="975"/>
      <c r="BD119" s="976"/>
      <c r="BE119" s="977"/>
      <c r="BF119" s="978"/>
      <c r="BG119" s="979"/>
      <c r="BH119" s="979"/>
      <c r="BI119" s="979"/>
      <c r="BJ119" s="980"/>
    </row>
    <row r="120" spans="2:62" s="259" customFormat="1" ht="20.25" customHeight="1">
      <c r="B120" s="987"/>
      <c r="C120" s="988"/>
      <c r="D120" s="989"/>
      <c r="E120" s="313"/>
      <c r="F120" s="314">
        <f>C119</f>
        <v>0</v>
      </c>
      <c r="G120" s="313"/>
      <c r="H120" s="314">
        <f>I119</f>
        <v>0</v>
      </c>
      <c r="I120" s="990"/>
      <c r="J120" s="991"/>
      <c r="K120" s="992"/>
      <c r="L120" s="993"/>
      <c r="M120" s="993"/>
      <c r="N120" s="989"/>
      <c r="O120" s="968"/>
      <c r="P120" s="969"/>
      <c r="Q120" s="969"/>
      <c r="R120" s="969"/>
      <c r="S120" s="970"/>
      <c r="T120" s="308" t="s">
        <v>224</v>
      </c>
      <c r="U120" s="309"/>
      <c r="V120" s="310"/>
      <c r="W120" s="296" t="s">
        <v>619</v>
      </c>
      <c r="X120" s="297" t="s">
        <v>619</v>
      </c>
      <c r="Y120" s="297" t="s">
        <v>619</v>
      </c>
      <c r="Z120" s="297" t="s">
        <v>619</v>
      </c>
      <c r="AA120" s="297" t="s">
        <v>619</v>
      </c>
      <c r="AB120" s="297" t="s">
        <v>619</v>
      </c>
      <c r="AC120" s="298" t="s">
        <v>619</v>
      </c>
      <c r="AD120" s="296" t="s">
        <v>619</v>
      </c>
      <c r="AE120" s="297" t="s">
        <v>619</v>
      </c>
      <c r="AF120" s="297" t="s">
        <v>619</v>
      </c>
      <c r="AG120" s="297" t="s">
        <v>619</v>
      </c>
      <c r="AH120" s="297" t="s">
        <v>619</v>
      </c>
      <c r="AI120" s="297" t="s">
        <v>619</v>
      </c>
      <c r="AJ120" s="298" t="s">
        <v>619</v>
      </c>
      <c r="AK120" s="296" t="s">
        <v>619</v>
      </c>
      <c r="AL120" s="297" t="s">
        <v>619</v>
      </c>
      <c r="AM120" s="297" t="s">
        <v>619</v>
      </c>
      <c r="AN120" s="297" t="s">
        <v>619</v>
      </c>
      <c r="AO120" s="297" t="s">
        <v>619</v>
      </c>
      <c r="AP120" s="297" t="s">
        <v>619</v>
      </c>
      <c r="AQ120" s="298" t="s">
        <v>619</v>
      </c>
      <c r="AR120" s="296" t="s">
        <v>619</v>
      </c>
      <c r="AS120" s="297" t="s">
        <v>619</v>
      </c>
      <c r="AT120" s="297" t="s">
        <v>619</v>
      </c>
      <c r="AU120" s="297" t="s">
        <v>619</v>
      </c>
      <c r="AV120" s="297" t="s">
        <v>619</v>
      </c>
      <c r="AW120" s="297" t="s">
        <v>619</v>
      </c>
      <c r="AX120" s="298" t="s">
        <v>619</v>
      </c>
      <c r="AY120" s="296" t="s">
        <v>619</v>
      </c>
      <c r="AZ120" s="297" t="s">
        <v>619</v>
      </c>
      <c r="BA120" s="297" t="s">
        <v>619</v>
      </c>
      <c r="BB120" s="997">
        <f>IF($BE$3="４週",SUM(W120:AX120),IF($BE$3="暦月",SUM(W120:BA120),""))</f>
        <v>0</v>
      </c>
      <c r="BC120" s="998"/>
      <c r="BD120" s="999">
        <f>IF($BE$3="４週",BB120/4,IF($BE$3="暦月",(BB120/($BE$8/7)),""))</f>
        <v>0</v>
      </c>
      <c r="BE120" s="998"/>
      <c r="BF120" s="994"/>
      <c r="BG120" s="995"/>
      <c r="BH120" s="995"/>
      <c r="BI120" s="995"/>
      <c r="BJ120" s="996"/>
    </row>
    <row r="121" spans="2:62" s="259" customFormat="1" ht="20.25" customHeight="1">
      <c r="B121" s="954">
        <f>B119+1</f>
        <v>53</v>
      </c>
      <c r="C121" s="956"/>
      <c r="D121" s="957"/>
      <c r="E121" s="291"/>
      <c r="F121" s="292"/>
      <c r="G121" s="291"/>
      <c r="H121" s="292"/>
      <c r="I121" s="960"/>
      <c r="J121" s="961"/>
      <c r="K121" s="964"/>
      <c r="L121" s="965"/>
      <c r="M121" s="965"/>
      <c r="N121" s="957"/>
      <c r="O121" s="968"/>
      <c r="P121" s="969"/>
      <c r="Q121" s="969"/>
      <c r="R121" s="969"/>
      <c r="S121" s="970"/>
      <c r="T121" s="311" t="s">
        <v>221</v>
      </c>
      <c r="V121" s="312"/>
      <c r="W121" s="304"/>
      <c r="X121" s="305"/>
      <c r="Y121" s="305"/>
      <c r="Z121" s="305"/>
      <c r="AA121" s="305"/>
      <c r="AB121" s="305"/>
      <c r="AC121" s="306"/>
      <c r="AD121" s="304"/>
      <c r="AE121" s="305"/>
      <c r="AF121" s="305"/>
      <c r="AG121" s="305"/>
      <c r="AH121" s="305"/>
      <c r="AI121" s="305"/>
      <c r="AJ121" s="306"/>
      <c r="AK121" s="304"/>
      <c r="AL121" s="305"/>
      <c r="AM121" s="305"/>
      <c r="AN121" s="305"/>
      <c r="AO121" s="305"/>
      <c r="AP121" s="305"/>
      <c r="AQ121" s="306"/>
      <c r="AR121" s="304"/>
      <c r="AS121" s="305"/>
      <c r="AT121" s="305"/>
      <c r="AU121" s="305"/>
      <c r="AV121" s="305"/>
      <c r="AW121" s="305"/>
      <c r="AX121" s="306"/>
      <c r="AY121" s="304"/>
      <c r="AZ121" s="305"/>
      <c r="BA121" s="307"/>
      <c r="BB121" s="974"/>
      <c r="BC121" s="975"/>
      <c r="BD121" s="976"/>
      <c r="BE121" s="977"/>
      <c r="BF121" s="978"/>
      <c r="BG121" s="979"/>
      <c r="BH121" s="979"/>
      <c r="BI121" s="979"/>
      <c r="BJ121" s="980"/>
    </row>
    <row r="122" spans="2:62" s="259" customFormat="1" ht="20.25" customHeight="1">
      <c r="B122" s="987"/>
      <c r="C122" s="988"/>
      <c r="D122" s="989"/>
      <c r="E122" s="313"/>
      <c r="F122" s="314">
        <f>C121</f>
        <v>0</v>
      </c>
      <c r="G122" s="313"/>
      <c r="H122" s="314">
        <f>I121</f>
        <v>0</v>
      </c>
      <c r="I122" s="990"/>
      <c r="J122" s="991"/>
      <c r="K122" s="992"/>
      <c r="L122" s="993"/>
      <c r="M122" s="993"/>
      <c r="N122" s="989"/>
      <c r="O122" s="968"/>
      <c r="P122" s="969"/>
      <c r="Q122" s="969"/>
      <c r="R122" s="969"/>
      <c r="S122" s="970"/>
      <c r="T122" s="308" t="s">
        <v>224</v>
      </c>
      <c r="U122" s="309"/>
      <c r="V122" s="310"/>
      <c r="W122" s="296" t="s">
        <v>619</v>
      </c>
      <c r="X122" s="297" t="s">
        <v>619</v>
      </c>
      <c r="Y122" s="297" t="s">
        <v>619</v>
      </c>
      <c r="Z122" s="297" t="s">
        <v>619</v>
      </c>
      <c r="AA122" s="297" t="s">
        <v>619</v>
      </c>
      <c r="AB122" s="297" t="s">
        <v>619</v>
      </c>
      <c r="AC122" s="298" t="s">
        <v>619</v>
      </c>
      <c r="AD122" s="296" t="s">
        <v>619</v>
      </c>
      <c r="AE122" s="297" t="s">
        <v>619</v>
      </c>
      <c r="AF122" s="297" t="s">
        <v>619</v>
      </c>
      <c r="AG122" s="297" t="s">
        <v>619</v>
      </c>
      <c r="AH122" s="297" t="s">
        <v>619</v>
      </c>
      <c r="AI122" s="297" t="s">
        <v>619</v>
      </c>
      <c r="AJ122" s="298" t="s">
        <v>619</v>
      </c>
      <c r="AK122" s="296" t="s">
        <v>619</v>
      </c>
      <c r="AL122" s="297" t="s">
        <v>619</v>
      </c>
      <c r="AM122" s="297" t="s">
        <v>619</v>
      </c>
      <c r="AN122" s="297" t="s">
        <v>619</v>
      </c>
      <c r="AO122" s="297" t="s">
        <v>619</v>
      </c>
      <c r="AP122" s="297" t="s">
        <v>619</v>
      </c>
      <c r="AQ122" s="298" t="s">
        <v>619</v>
      </c>
      <c r="AR122" s="296" t="s">
        <v>619</v>
      </c>
      <c r="AS122" s="297" t="s">
        <v>619</v>
      </c>
      <c r="AT122" s="297" t="s">
        <v>619</v>
      </c>
      <c r="AU122" s="297" t="s">
        <v>619</v>
      </c>
      <c r="AV122" s="297" t="s">
        <v>619</v>
      </c>
      <c r="AW122" s="297" t="s">
        <v>619</v>
      </c>
      <c r="AX122" s="298" t="s">
        <v>619</v>
      </c>
      <c r="AY122" s="296" t="s">
        <v>619</v>
      </c>
      <c r="AZ122" s="297" t="s">
        <v>619</v>
      </c>
      <c r="BA122" s="297" t="s">
        <v>619</v>
      </c>
      <c r="BB122" s="997">
        <f>IF($BE$3="４週",SUM(W122:AX122),IF($BE$3="暦月",SUM(W122:BA122),""))</f>
        <v>0</v>
      </c>
      <c r="BC122" s="998"/>
      <c r="BD122" s="999">
        <f>IF($BE$3="４週",BB122/4,IF($BE$3="暦月",(BB122/($BE$8/7)),""))</f>
        <v>0</v>
      </c>
      <c r="BE122" s="998"/>
      <c r="BF122" s="994"/>
      <c r="BG122" s="995"/>
      <c r="BH122" s="995"/>
      <c r="BI122" s="995"/>
      <c r="BJ122" s="996"/>
    </row>
    <row r="123" spans="2:62" s="259" customFormat="1" ht="20.25" customHeight="1">
      <c r="B123" s="954">
        <f>B121+1</f>
        <v>54</v>
      </c>
      <c r="C123" s="956"/>
      <c r="D123" s="957"/>
      <c r="E123" s="291"/>
      <c r="F123" s="292"/>
      <c r="G123" s="291"/>
      <c r="H123" s="292"/>
      <c r="I123" s="960"/>
      <c r="J123" s="961"/>
      <c r="K123" s="964"/>
      <c r="L123" s="965"/>
      <c r="M123" s="965"/>
      <c r="N123" s="957"/>
      <c r="O123" s="968"/>
      <c r="P123" s="969"/>
      <c r="Q123" s="969"/>
      <c r="R123" s="969"/>
      <c r="S123" s="970"/>
      <c r="T123" s="311" t="s">
        <v>221</v>
      </c>
      <c r="V123" s="312"/>
      <c r="W123" s="304"/>
      <c r="X123" s="305"/>
      <c r="Y123" s="305"/>
      <c r="Z123" s="305"/>
      <c r="AA123" s="305"/>
      <c r="AB123" s="305"/>
      <c r="AC123" s="306"/>
      <c r="AD123" s="304"/>
      <c r="AE123" s="305"/>
      <c r="AF123" s="305"/>
      <c r="AG123" s="305"/>
      <c r="AH123" s="305"/>
      <c r="AI123" s="305"/>
      <c r="AJ123" s="306"/>
      <c r="AK123" s="304"/>
      <c r="AL123" s="305"/>
      <c r="AM123" s="305"/>
      <c r="AN123" s="305"/>
      <c r="AO123" s="305"/>
      <c r="AP123" s="305"/>
      <c r="AQ123" s="306"/>
      <c r="AR123" s="304"/>
      <c r="AS123" s="305"/>
      <c r="AT123" s="305"/>
      <c r="AU123" s="305"/>
      <c r="AV123" s="305"/>
      <c r="AW123" s="305"/>
      <c r="AX123" s="306"/>
      <c r="AY123" s="304"/>
      <c r="AZ123" s="305"/>
      <c r="BA123" s="307"/>
      <c r="BB123" s="974"/>
      <c r="BC123" s="975"/>
      <c r="BD123" s="976"/>
      <c r="BE123" s="977"/>
      <c r="BF123" s="978"/>
      <c r="BG123" s="979"/>
      <c r="BH123" s="979"/>
      <c r="BI123" s="979"/>
      <c r="BJ123" s="980"/>
    </row>
    <row r="124" spans="2:62" s="259" customFormat="1" ht="20.25" customHeight="1">
      <c r="B124" s="987"/>
      <c r="C124" s="988"/>
      <c r="D124" s="989"/>
      <c r="E124" s="313"/>
      <c r="F124" s="314">
        <f>C123</f>
        <v>0</v>
      </c>
      <c r="G124" s="313"/>
      <c r="H124" s="314">
        <f>I123</f>
        <v>0</v>
      </c>
      <c r="I124" s="990"/>
      <c r="J124" s="991"/>
      <c r="K124" s="992"/>
      <c r="L124" s="993"/>
      <c r="M124" s="993"/>
      <c r="N124" s="989"/>
      <c r="O124" s="968"/>
      <c r="P124" s="969"/>
      <c r="Q124" s="969"/>
      <c r="R124" s="969"/>
      <c r="S124" s="970"/>
      <c r="T124" s="308" t="s">
        <v>224</v>
      </c>
      <c r="U124" s="309"/>
      <c r="V124" s="310"/>
      <c r="W124" s="296" t="s">
        <v>619</v>
      </c>
      <c r="X124" s="297" t="s">
        <v>619</v>
      </c>
      <c r="Y124" s="297" t="s">
        <v>619</v>
      </c>
      <c r="Z124" s="297" t="s">
        <v>619</v>
      </c>
      <c r="AA124" s="297" t="s">
        <v>619</v>
      </c>
      <c r="AB124" s="297" t="s">
        <v>619</v>
      </c>
      <c r="AC124" s="298" t="s">
        <v>619</v>
      </c>
      <c r="AD124" s="296" t="s">
        <v>619</v>
      </c>
      <c r="AE124" s="297" t="s">
        <v>619</v>
      </c>
      <c r="AF124" s="297" t="s">
        <v>619</v>
      </c>
      <c r="AG124" s="297" t="s">
        <v>619</v>
      </c>
      <c r="AH124" s="297" t="s">
        <v>619</v>
      </c>
      <c r="AI124" s="297" t="s">
        <v>619</v>
      </c>
      <c r="AJ124" s="298" t="s">
        <v>619</v>
      </c>
      <c r="AK124" s="296" t="s">
        <v>619</v>
      </c>
      <c r="AL124" s="297" t="s">
        <v>619</v>
      </c>
      <c r="AM124" s="297" t="s">
        <v>619</v>
      </c>
      <c r="AN124" s="297" t="s">
        <v>619</v>
      </c>
      <c r="AO124" s="297" t="s">
        <v>619</v>
      </c>
      <c r="AP124" s="297" t="s">
        <v>619</v>
      </c>
      <c r="AQ124" s="298" t="s">
        <v>619</v>
      </c>
      <c r="AR124" s="296" t="s">
        <v>619</v>
      </c>
      <c r="AS124" s="297" t="s">
        <v>619</v>
      </c>
      <c r="AT124" s="297" t="s">
        <v>619</v>
      </c>
      <c r="AU124" s="297" t="s">
        <v>619</v>
      </c>
      <c r="AV124" s="297" t="s">
        <v>619</v>
      </c>
      <c r="AW124" s="297" t="s">
        <v>619</v>
      </c>
      <c r="AX124" s="298" t="s">
        <v>619</v>
      </c>
      <c r="AY124" s="296" t="s">
        <v>619</v>
      </c>
      <c r="AZ124" s="297" t="s">
        <v>619</v>
      </c>
      <c r="BA124" s="297" t="s">
        <v>619</v>
      </c>
      <c r="BB124" s="997">
        <f>IF($BE$3="４週",SUM(W124:AX124),IF($BE$3="暦月",SUM(W124:BA124),""))</f>
        <v>0</v>
      </c>
      <c r="BC124" s="998"/>
      <c r="BD124" s="999">
        <f>IF($BE$3="４週",BB124/4,IF($BE$3="暦月",(BB124/($BE$8/7)),""))</f>
        <v>0</v>
      </c>
      <c r="BE124" s="998"/>
      <c r="BF124" s="994"/>
      <c r="BG124" s="995"/>
      <c r="BH124" s="995"/>
      <c r="BI124" s="995"/>
      <c r="BJ124" s="996"/>
    </row>
    <row r="125" spans="2:62" s="259" customFormat="1" ht="20.25" customHeight="1">
      <c r="B125" s="954">
        <f>B123+1</f>
        <v>55</v>
      </c>
      <c r="C125" s="956"/>
      <c r="D125" s="957"/>
      <c r="E125" s="291"/>
      <c r="F125" s="292"/>
      <c r="G125" s="291"/>
      <c r="H125" s="292"/>
      <c r="I125" s="960"/>
      <c r="J125" s="961"/>
      <c r="K125" s="964"/>
      <c r="L125" s="965"/>
      <c r="M125" s="965"/>
      <c r="N125" s="957"/>
      <c r="O125" s="968"/>
      <c r="P125" s="969"/>
      <c r="Q125" s="969"/>
      <c r="R125" s="969"/>
      <c r="S125" s="970"/>
      <c r="T125" s="311" t="s">
        <v>221</v>
      </c>
      <c r="V125" s="312"/>
      <c r="W125" s="304"/>
      <c r="X125" s="305"/>
      <c r="Y125" s="305"/>
      <c r="Z125" s="305"/>
      <c r="AA125" s="305"/>
      <c r="AB125" s="305"/>
      <c r="AC125" s="306"/>
      <c r="AD125" s="304"/>
      <c r="AE125" s="305"/>
      <c r="AF125" s="305"/>
      <c r="AG125" s="305"/>
      <c r="AH125" s="305"/>
      <c r="AI125" s="305"/>
      <c r="AJ125" s="306"/>
      <c r="AK125" s="304"/>
      <c r="AL125" s="305"/>
      <c r="AM125" s="305"/>
      <c r="AN125" s="305"/>
      <c r="AO125" s="305"/>
      <c r="AP125" s="305"/>
      <c r="AQ125" s="306"/>
      <c r="AR125" s="304"/>
      <c r="AS125" s="305"/>
      <c r="AT125" s="305"/>
      <c r="AU125" s="305"/>
      <c r="AV125" s="305"/>
      <c r="AW125" s="305"/>
      <c r="AX125" s="306"/>
      <c r="AY125" s="304"/>
      <c r="AZ125" s="305"/>
      <c r="BA125" s="307"/>
      <c r="BB125" s="974"/>
      <c r="BC125" s="975"/>
      <c r="BD125" s="976"/>
      <c r="BE125" s="977"/>
      <c r="BF125" s="978"/>
      <c r="BG125" s="979"/>
      <c r="BH125" s="979"/>
      <c r="BI125" s="979"/>
      <c r="BJ125" s="980"/>
    </row>
    <row r="126" spans="2:62" s="259" customFormat="1" ht="20.25" customHeight="1">
      <c r="B126" s="987"/>
      <c r="C126" s="988"/>
      <c r="D126" s="989"/>
      <c r="E126" s="313"/>
      <c r="F126" s="314">
        <f>C125</f>
        <v>0</v>
      </c>
      <c r="G126" s="313"/>
      <c r="H126" s="314">
        <f>I125</f>
        <v>0</v>
      </c>
      <c r="I126" s="990"/>
      <c r="J126" s="991"/>
      <c r="K126" s="992"/>
      <c r="L126" s="993"/>
      <c r="M126" s="993"/>
      <c r="N126" s="989"/>
      <c r="O126" s="968"/>
      <c r="P126" s="969"/>
      <c r="Q126" s="969"/>
      <c r="R126" s="969"/>
      <c r="S126" s="970"/>
      <c r="T126" s="308" t="s">
        <v>224</v>
      </c>
      <c r="U126" s="309"/>
      <c r="V126" s="310"/>
      <c r="W126" s="296" t="s">
        <v>619</v>
      </c>
      <c r="X126" s="297" t="s">
        <v>619</v>
      </c>
      <c r="Y126" s="297" t="s">
        <v>619</v>
      </c>
      <c r="Z126" s="297" t="s">
        <v>619</v>
      </c>
      <c r="AA126" s="297" t="s">
        <v>619</v>
      </c>
      <c r="AB126" s="297" t="s">
        <v>619</v>
      </c>
      <c r="AC126" s="298" t="s">
        <v>619</v>
      </c>
      <c r="AD126" s="296" t="s">
        <v>619</v>
      </c>
      <c r="AE126" s="297" t="s">
        <v>619</v>
      </c>
      <c r="AF126" s="297" t="s">
        <v>619</v>
      </c>
      <c r="AG126" s="297" t="s">
        <v>619</v>
      </c>
      <c r="AH126" s="297" t="s">
        <v>619</v>
      </c>
      <c r="AI126" s="297" t="s">
        <v>619</v>
      </c>
      <c r="AJ126" s="298" t="s">
        <v>619</v>
      </c>
      <c r="AK126" s="296" t="s">
        <v>619</v>
      </c>
      <c r="AL126" s="297" t="s">
        <v>619</v>
      </c>
      <c r="AM126" s="297" t="s">
        <v>619</v>
      </c>
      <c r="AN126" s="297" t="s">
        <v>619</v>
      </c>
      <c r="AO126" s="297" t="s">
        <v>619</v>
      </c>
      <c r="AP126" s="297" t="s">
        <v>619</v>
      </c>
      <c r="AQ126" s="298" t="s">
        <v>619</v>
      </c>
      <c r="AR126" s="296" t="s">
        <v>619</v>
      </c>
      <c r="AS126" s="297" t="s">
        <v>619</v>
      </c>
      <c r="AT126" s="297" t="s">
        <v>619</v>
      </c>
      <c r="AU126" s="297" t="s">
        <v>619</v>
      </c>
      <c r="AV126" s="297" t="s">
        <v>619</v>
      </c>
      <c r="AW126" s="297" t="s">
        <v>619</v>
      </c>
      <c r="AX126" s="298" t="s">
        <v>619</v>
      </c>
      <c r="AY126" s="296" t="s">
        <v>619</v>
      </c>
      <c r="AZ126" s="297" t="s">
        <v>619</v>
      </c>
      <c r="BA126" s="297" t="s">
        <v>619</v>
      </c>
      <c r="BB126" s="997">
        <f>IF($BE$3="４週",SUM(W126:AX126),IF($BE$3="暦月",SUM(W126:BA126),""))</f>
        <v>0</v>
      </c>
      <c r="BC126" s="998"/>
      <c r="BD126" s="999">
        <f>IF($BE$3="４週",BB126/4,IF($BE$3="暦月",(BB126/($BE$8/7)),""))</f>
        <v>0</v>
      </c>
      <c r="BE126" s="998"/>
      <c r="BF126" s="994"/>
      <c r="BG126" s="995"/>
      <c r="BH126" s="995"/>
      <c r="BI126" s="995"/>
      <c r="BJ126" s="996"/>
    </row>
    <row r="127" spans="2:62" s="259" customFormat="1" ht="20.25" customHeight="1">
      <c r="B127" s="954">
        <f>B125+1</f>
        <v>56</v>
      </c>
      <c r="C127" s="956"/>
      <c r="D127" s="957"/>
      <c r="E127" s="291"/>
      <c r="F127" s="292"/>
      <c r="G127" s="291"/>
      <c r="H127" s="292"/>
      <c r="I127" s="960"/>
      <c r="J127" s="961"/>
      <c r="K127" s="964"/>
      <c r="L127" s="965"/>
      <c r="M127" s="965"/>
      <c r="N127" s="957"/>
      <c r="O127" s="968"/>
      <c r="P127" s="969"/>
      <c r="Q127" s="969"/>
      <c r="R127" s="969"/>
      <c r="S127" s="970"/>
      <c r="T127" s="311" t="s">
        <v>221</v>
      </c>
      <c r="V127" s="312"/>
      <c r="W127" s="304"/>
      <c r="X127" s="305"/>
      <c r="Y127" s="305"/>
      <c r="Z127" s="305"/>
      <c r="AA127" s="305"/>
      <c r="AB127" s="305"/>
      <c r="AC127" s="306"/>
      <c r="AD127" s="304"/>
      <c r="AE127" s="305"/>
      <c r="AF127" s="305"/>
      <c r="AG127" s="305"/>
      <c r="AH127" s="305"/>
      <c r="AI127" s="305"/>
      <c r="AJ127" s="306"/>
      <c r="AK127" s="304"/>
      <c r="AL127" s="305"/>
      <c r="AM127" s="305"/>
      <c r="AN127" s="305"/>
      <c r="AO127" s="305"/>
      <c r="AP127" s="305"/>
      <c r="AQ127" s="306"/>
      <c r="AR127" s="304"/>
      <c r="AS127" s="305"/>
      <c r="AT127" s="305"/>
      <c r="AU127" s="305"/>
      <c r="AV127" s="305"/>
      <c r="AW127" s="305"/>
      <c r="AX127" s="306"/>
      <c r="AY127" s="304"/>
      <c r="AZ127" s="305"/>
      <c r="BA127" s="307"/>
      <c r="BB127" s="974"/>
      <c r="BC127" s="975"/>
      <c r="BD127" s="976"/>
      <c r="BE127" s="977"/>
      <c r="BF127" s="978"/>
      <c r="BG127" s="979"/>
      <c r="BH127" s="979"/>
      <c r="BI127" s="979"/>
      <c r="BJ127" s="980"/>
    </row>
    <row r="128" spans="2:62" s="259" customFormat="1" ht="20.25" customHeight="1">
      <c r="B128" s="987"/>
      <c r="C128" s="988"/>
      <c r="D128" s="989"/>
      <c r="E128" s="313"/>
      <c r="F128" s="314">
        <f>C127</f>
        <v>0</v>
      </c>
      <c r="G128" s="313"/>
      <c r="H128" s="314">
        <f>I127</f>
        <v>0</v>
      </c>
      <c r="I128" s="990"/>
      <c r="J128" s="991"/>
      <c r="K128" s="992"/>
      <c r="L128" s="993"/>
      <c r="M128" s="993"/>
      <c r="N128" s="989"/>
      <c r="O128" s="968"/>
      <c r="P128" s="969"/>
      <c r="Q128" s="969"/>
      <c r="R128" s="969"/>
      <c r="S128" s="970"/>
      <c r="T128" s="308" t="s">
        <v>224</v>
      </c>
      <c r="U128" s="309"/>
      <c r="V128" s="310"/>
      <c r="W128" s="296" t="s">
        <v>619</v>
      </c>
      <c r="X128" s="297" t="s">
        <v>619</v>
      </c>
      <c r="Y128" s="297" t="s">
        <v>619</v>
      </c>
      <c r="Z128" s="297" t="s">
        <v>619</v>
      </c>
      <c r="AA128" s="297" t="s">
        <v>619</v>
      </c>
      <c r="AB128" s="297" t="s">
        <v>619</v>
      </c>
      <c r="AC128" s="298" t="s">
        <v>619</v>
      </c>
      <c r="AD128" s="296" t="s">
        <v>619</v>
      </c>
      <c r="AE128" s="297" t="s">
        <v>619</v>
      </c>
      <c r="AF128" s="297" t="s">
        <v>619</v>
      </c>
      <c r="AG128" s="297" t="s">
        <v>619</v>
      </c>
      <c r="AH128" s="297" t="s">
        <v>619</v>
      </c>
      <c r="AI128" s="297" t="s">
        <v>619</v>
      </c>
      <c r="AJ128" s="298" t="s">
        <v>619</v>
      </c>
      <c r="AK128" s="296" t="s">
        <v>619</v>
      </c>
      <c r="AL128" s="297" t="s">
        <v>619</v>
      </c>
      <c r="AM128" s="297" t="s">
        <v>619</v>
      </c>
      <c r="AN128" s="297" t="s">
        <v>619</v>
      </c>
      <c r="AO128" s="297" t="s">
        <v>619</v>
      </c>
      <c r="AP128" s="297" t="s">
        <v>619</v>
      </c>
      <c r="AQ128" s="298" t="s">
        <v>619</v>
      </c>
      <c r="AR128" s="296" t="s">
        <v>619</v>
      </c>
      <c r="AS128" s="297" t="s">
        <v>619</v>
      </c>
      <c r="AT128" s="297" t="s">
        <v>619</v>
      </c>
      <c r="AU128" s="297" t="s">
        <v>619</v>
      </c>
      <c r="AV128" s="297" t="s">
        <v>619</v>
      </c>
      <c r="AW128" s="297" t="s">
        <v>619</v>
      </c>
      <c r="AX128" s="298" t="s">
        <v>619</v>
      </c>
      <c r="AY128" s="296" t="s">
        <v>619</v>
      </c>
      <c r="AZ128" s="297" t="s">
        <v>619</v>
      </c>
      <c r="BA128" s="297" t="s">
        <v>619</v>
      </c>
      <c r="BB128" s="997">
        <f>IF($BE$3="４週",SUM(W128:AX128),IF($BE$3="暦月",SUM(W128:BA128),""))</f>
        <v>0</v>
      </c>
      <c r="BC128" s="998"/>
      <c r="BD128" s="999">
        <f>IF($BE$3="４週",BB128/4,IF($BE$3="暦月",(BB128/($BE$8/7)),""))</f>
        <v>0</v>
      </c>
      <c r="BE128" s="998"/>
      <c r="BF128" s="994"/>
      <c r="BG128" s="995"/>
      <c r="BH128" s="995"/>
      <c r="BI128" s="995"/>
      <c r="BJ128" s="996"/>
    </row>
    <row r="129" spans="2:62" s="259" customFormat="1" ht="20.25" customHeight="1">
      <c r="B129" s="954">
        <f>B127+1</f>
        <v>57</v>
      </c>
      <c r="C129" s="956"/>
      <c r="D129" s="957"/>
      <c r="E129" s="291"/>
      <c r="F129" s="292"/>
      <c r="G129" s="291"/>
      <c r="H129" s="292"/>
      <c r="I129" s="960"/>
      <c r="J129" s="961"/>
      <c r="K129" s="964"/>
      <c r="L129" s="965"/>
      <c r="M129" s="965"/>
      <c r="N129" s="957"/>
      <c r="O129" s="968"/>
      <c r="P129" s="969"/>
      <c r="Q129" s="969"/>
      <c r="R129" s="969"/>
      <c r="S129" s="970"/>
      <c r="T129" s="311" t="s">
        <v>221</v>
      </c>
      <c r="V129" s="312"/>
      <c r="W129" s="304"/>
      <c r="X129" s="305"/>
      <c r="Y129" s="305"/>
      <c r="Z129" s="305"/>
      <c r="AA129" s="305"/>
      <c r="AB129" s="305"/>
      <c r="AC129" s="306"/>
      <c r="AD129" s="304"/>
      <c r="AE129" s="305"/>
      <c r="AF129" s="305"/>
      <c r="AG129" s="305"/>
      <c r="AH129" s="305"/>
      <c r="AI129" s="305"/>
      <c r="AJ129" s="306"/>
      <c r="AK129" s="304"/>
      <c r="AL129" s="305"/>
      <c r="AM129" s="305"/>
      <c r="AN129" s="305"/>
      <c r="AO129" s="305"/>
      <c r="AP129" s="305"/>
      <c r="AQ129" s="306"/>
      <c r="AR129" s="304"/>
      <c r="AS129" s="305"/>
      <c r="AT129" s="305"/>
      <c r="AU129" s="305"/>
      <c r="AV129" s="305"/>
      <c r="AW129" s="305"/>
      <c r="AX129" s="306"/>
      <c r="AY129" s="304"/>
      <c r="AZ129" s="305"/>
      <c r="BA129" s="307"/>
      <c r="BB129" s="974"/>
      <c r="BC129" s="975"/>
      <c r="BD129" s="976"/>
      <c r="BE129" s="977"/>
      <c r="BF129" s="978"/>
      <c r="BG129" s="979"/>
      <c r="BH129" s="979"/>
      <c r="BI129" s="979"/>
      <c r="BJ129" s="980"/>
    </row>
    <row r="130" spans="2:62" s="259" customFormat="1" ht="20.25" customHeight="1">
      <c r="B130" s="987"/>
      <c r="C130" s="988"/>
      <c r="D130" s="989"/>
      <c r="E130" s="313"/>
      <c r="F130" s="314">
        <f>C129</f>
        <v>0</v>
      </c>
      <c r="G130" s="313"/>
      <c r="H130" s="314">
        <f>I129</f>
        <v>0</v>
      </c>
      <c r="I130" s="990"/>
      <c r="J130" s="991"/>
      <c r="K130" s="992"/>
      <c r="L130" s="993"/>
      <c r="M130" s="993"/>
      <c r="N130" s="989"/>
      <c r="O130" s="968"/>
      <c r="P130" s="969"/>
      <c r="Q130" s="969"/>
      <c r="R130" s="969"/>
      <c r="S130" s="970"/>
      <c r="T130" s="308" t="s">
        <v>224</v>
      </c>
      <c r="U130" s="309"/>
      <c r="V130" s="310"/>
      <c r="W130" s="296" t="s">
        <v>619</v>
      </c>
      <c r="X130" s="297" t="s">
        <v>619</v>
      </c>
      <c r="Y130" s="297" t="s">
        <v>619</v>
      </c>
      <c r="Z130" s="297" t="s">
        <v>619</v>
      </c>
      <c r="AA130" s="297" t="s">
        <v>619</v>
      </c>
      <c r="AB130" s="297" t="s">
        <v>619</v>
      </c>
      <c r="AC130" s="298" t="s">
        <v>619</v>
      </c>
      <c r="AD130" s="296" t="s">
        <v>619</v>
      </c>
      <c r="AE130" s="297" t="s">
        <v>619</v>
      </c>
      <c r="AF130" s="297" t="s">
        <v>619</v>
      </c>
      <c r="AG130" s="297" t="s">
        <v>619</v>
      </c>
      <c r="AH130" s="297" t="s">
        <v>619</v>
      </c>
      <c r="AI130" s="297" t="s">
        <v>619</v>
      </c>
      <c r="AJ130" s="298" t="s">
        <v>619</v>
      </c>
      <c r="AK130" s="296" t="s">
        <v>619</v>
      </c>
      <c r="AL130" s="297" t="s">
        <v>619</v>
      </c>
      <c r="AM130" s="297" t="s">
        <v>619</v>
      </c>
      <c r="AN130" s="297" t="s">
        <v>619</v>
      </c>
      <c r="AO130" s="297" t="s">
        <v>619</v>
      </c>
      <c r="AP130" s="297" t="s">
        <v>619</v>
      </c>
      <c r="AQ130" s="298" t="s">
        <v>619</v>
      </c>
      <c r="AR130" s="296" t="s">
        <v>619</v>
      </c>
      <c r="AS130" s="297" t="s">
        <v>619</v>
      </c>
      <c r="AT130" s="297" t="s">
        <v>619</v>
      </c>
      <c r="AU130" s="297" t="s">
        <v>619</v>
      </c>
      <c r="AV130" s="297" t="s">
        <v>619</v>
      </c>
      <c r="AW130" s="297" t="s">
        <v>619</v>
      </c>
      <c r="AX130" s="298" t="s">
        <v>619</v>
      </c>
      <c r="AY130" s="296" t="s">
        <v>619</v>
      </c>
      <c r="AZ130" s="297" t="s">
        <v>619</v>
      </c>
      <c r="BA130" s="297" t="s">
        <v>619</v>
      </c>
      <c r="BB130" s="997">
        <f>IF($BE$3="４週",SUM(W130:AX130),IF($BE$3="暦月",SUM(W130:BA130),""))</f>
        <v>0</v>
      </c>
      <c r="BC130" s="998"/>
      <c r="BD130" s="999">
        <f>IF($BE$3="４週",BB130/4,IF($BE$3="暦月",(BB130/($BE$8/7)),""))</f>
        <v>0</v>
      </c>
      <c r="BE130" s="998"/>
      <c r="BF130" s="994"/>
      <c r="BG130" s="995"/>
      <c r="BH130" s="995"/>
      <c r="BI130" s="995"/>
      <c r="BJ130" s="996"/>
    </row>
    <row r="131" spans="2:62" s="259" customFormat="1" ht="20.25" customHeight="1">
      <c r="B131" s="954">
        <f>B129+1</f>
        <v>58</v>
      </c>
      <c r="C131" s="956"/>
      <c r="D131" s="957"/>
      <c r="E131" s="291"/>
      <c r="F131" s="292"/>
      <c r="G131" s="291"/>
      <c r="H131" s="292"/>
      <c r="I131" s="960"/>
      <c r="J131" s="961"/>
      <c r="K131" s="964"/>
      <c r="L131" s="965"/>
      <c r="M131" s="965"/>
      <c r="N131" s="957"/>
      <c r="O131" s="968"/>
      <c r="P131" s="969"/>
      <c r="Q131" s="969"/>
      <c r="R131" s="969"/>
      <c r="S131" s="970"/>
      <c r="T131" s="311" t="s">
        <v>221</v>
      </c>
      <c r="V131" s="312"/>
      <c r="W131" s="304"/>
      <c r="X131" s="305"/>
      <c r="Y131" s="305"/>
      <c r="Z131" s="305"/>
      <c r="AA131" s="305"/>
      <c r="AB131" s="305"/>
      <c r="AC131" s="306"/>
      <c r="AD131" s="304"/>
      <c r="AE131" s="305"/>
      <c r="AF131" s="305"/>
      <c r="AG131" s="305"/>
      <c r="AH131" s="305"/>
      <c r="AI131" s="305"/>
      <c r="AJ131" s="306"/>
      <c r="AK131" s="304"/>
      <c r="AL131" s="305"/>
      <c r="AM131" s="305"/>
      <c r="AN131" s="305"/>
      <c r="AO131" s="305"/>
      <c r="AP131" s="305"/>
      <c r="AQ131" s="306"/>
      <c r="AR131" s="304"/>
      <c r="AS131" s="305"/>
      <c r="AT131" s="305"/>
      <c r="AU131" s="305"/>
      <c r="AV131" s="305"/>
      <c r="AW131" s="305"/>
      <c r="AX131" s="306"/>
      <c r="AY131" s="304"/>
      <c r="AZ131" s="305"/>
      <c r="BA131" s="307"/>
      <c r="BB131" s="974"/>
      <c r="BC131" s="975"/>
      <c r="BD131" s="976"/>
      <c r="BE131" s="977"/>
      <c r="BF131" s="978"/>
      <c r="BG131" s="979"/>
      <c r="BH131" s="979"/>
      <c r="BI131" s="979"/>
      <c r="BJ131" s="980"/>
    </row>
    <row r="132" spans="2:62" s="259" customFormat="1" ht="20.25" customHeight="1">
      <c r="B132" s="987"/>
      <c r="C132" s="988"/>
      <c r="D132" s="989"/>
      <c r="E132" s="313"/>
      <c r="F132" s="314">
        <f>C131</f>
        <v>0</v>
      </c>
      <c r="G132" s="313"/>
      <c r="H132" s="314">
        <f>I131</f>
        <v>0</v>
      </c>
      <c r="I132" s="990"/>
      <c r="J132" s="991"/>
      <c r="K132" s="992"/>
      <c r="L132" s="993"/>
      <c r="M132" s="993"/>
      <c r="N132" s="989"/>
      <c r="O132" s="968"/>
      <c r="P132" s="969"/>
      <c r="Q132" s="969"/>
      <c r="R132" s="969"/>
      <c r="S132" s="970"/>
      <c r="T132" s="308" t="s">
        <v>224</v>
      </c>
      <c r="U132" s="309"/>
      <c r="V132" s="310"/>
      <c r="W132" s="296" t="s">
        <v>619</v>
      </c>
      <c r="X132" s="297" t="s">
        <v>619</v>
      </c>
      <c r="Y132" s="297" t="s">
        <v>619</v>
      </c>
      <c r="Z132" s="297" t="s">
        <v>619</v>
      </c>
      <c r="AA132" s="297" t="s">
        <v>619</v>
      </c>
      <c r="AB132" s="297" t="s">
        <v>619</v>
      </c>
      <c r="AC132" s="298" t="s">
        <v>619</v>
      </c>
      <c r="AD132" s="296" t="s">
        <v>619</v>
      </c>
      <c r="AE132" s="297" t="s">
        <v>619</v>
      </c>
      <c r="AF132" s="297" t="s">
        <v>619</v>
      </c>
      <c r="AG132" s="297" t="s">
        <v>619</v>
      </c>
      <c r="AH132" s="297" t="s">
        <v>619</v>
      </c>
      <c r="AI132" s="297" t="s">
        <v>619</v>
      </c>
      <c r="AJ132" s="298" t="s">
        <v>619</v>
      </c>
      <c r="AK132" s="296" t="s">
        <v>619</v>
      </c>
      <c r="AL132" s="297" t="s">
        <v>619</v>
      </c>
      <c r="AM132" s="297" t="s">
        <v>619</v>
      </c>
      <c r="AN132" s="297" t="s">
        <v>619</v>
      </c>
      <c r="AO132" s="297" t="s">
        <v>619</v>
      </c>
      <c r="AP132" s="297" t="s">
        <v>619</v>
      </c>
      <c r="AQ132" s="298" t="s">
        <v>619</v>
      </c>
      <c r="AR132" s="296" t="s">
        <v>619</v>
      </c>
      <c r="AS132" s="297" t="s">
        <v>619</v>
      </c>
      <c r="AT132" s="297" t="s">
        <v>619</v>
      </c>
      <c r="AU132" s="297" t="s">
        <v>619</v>
      </c>
      <c r="AV132" s="297" t="s">
        <v>619</v>
      </c>
      <c r="AW132" s="297" t="s">
        <v>619</v>
      </c>
      <c r="AX132" s="298" t="s">
        <v>619</v>
      </c>
      <c r="AY132" s="296" t="s">
        <v>619</v>
      </c>
      <c r="AZ132" s="297" t="s">
        <v>619</v>
      </c>
      <c r="BA132" s="297" t="s">
        <v>619</v>
      </c>
      <c r="BB132" s="997">
        <f>IF($BE$3="４週",SUM(W132:AX132),IF($BE$3="暦月",SUM(W132:BA132),""))</f>
        <v>0</v>
      </c>
      <c r="BC132" s="998"/>
      <c r="BD132" s="999">
        <f>IF($BE$3="４週",BB132/4,IF($BE$3="暦月",(BB132/($BE$8/7)),""))</f>
        <v>0</v>
      </c>
      <c r="BE132" s="998"/>
      <c r="BF132" s="994"/>
      <c r="BG132" s="995"/>
      <c r="BH132" s="995"/>
      <c r="BI132" s="995"/>
      <c r="BJ132" s="996"/>
    </row>
    <row r="133" spans="2:62" s="259" customFormat="1" ht="20.25" customHeight="1">
      <c r="B133" s="954">
        <f>B131+1</f>
        <v>59</v>
      </c>
      <c r="C133" s="956"/>
      <c r="D133" s="957"/>
      <c r="E133" s="291"/>
      <c r="F133" s="292"/>
      <c r="G133" s="291"/>
      <c r="H133" s="292"/>
      <c r="I133" s="960"/>
      <c r="J133" s="961"/>
      <c r="K133" s="964"/>
      <c r="L133" s="965"/>
      <c r="M133" s="965"/>
      <c r="N133" s="957"/>
      <c r="O133" s="968"/>
      <c r="P133" s="969"/>
      <c r="Q133" s="969"/>
      <c r="R133" s="969"/>
      <c r="S133" s="970"/>
      <c r="T133" s="311" t="s">
        <v>221</v>
      </c>
      <c r="V133" s="312"/>
      <c r="W133" s="304"/>
      <c r="X133" s="305"/>
      <c r="Y133" s="305"/>
      <c r="Z133" s="305"/>
      <c r="AA133" s="305"/>
      <c r="AB133" s="305"/>
      <c r="AC133" s="306"/>
      <c r="AD133" s="304"/>
      <c r="AE133" s="305"/>
      <c r="AF133" s="305"/>
      <c r="AG133" s="305"/>
      <c r="AH133" s="305"/>
      <c r="AI133" s="305"/>
      <c r="AJ133" s="306"/>
      <c r="AK133" s="304"/>
      <c r="AL133" s="305"/>
      <c r="AM133" s="305"/>
      <c r="AN133" s="305"/>
      <c r="AO133" s="305"/>
      <c r="AP133" s="305"/>
      <c r="AQ133" s="306"/>
      <c r="AR133" s="304"/>
      <c r="AS133" s="305"/>
      <c r="AT133" s="305"/>
      <c r="AU133" s="305"/>
      <c r="AV133" s="305"/>
      <c r="AW133" s="305"/>
      <c r="AX133" s="306"/>
      <c r="AY133" s="304"/>
      <c r="AZ133" s="305"/>
      <c r="BA133" s="307"/>
      <c r="BB133" s="974"/>
      <c r="BC133" s="975"/>
      <c r="BD133" s="976"/>
      <c r="BE133" s="977"/>
      <c r="BF133" s="978"/>
      <c r="BG133" s="979"/>
      <c r="BH133" s="979"/>
      <c r="BI133" s="979"/>
      <c r="BJ133" s="980"/>
    </row>
    <row r="134" spans="2:62" s="259" customFormat="1" ht="20.25" customHeight="1">
      <c r="B134" s="987"/>
      <c r="C134" s="988"/>
      <c r="D134" s="989"/>
      <c r="E134" s="313"/>
      <c r="F134" s="314">
        <f>C133</f>
        <v>0</v>
      </c>
      <c r="G134" s="313"/>
      <c r="H134" s="314">
        <f>I133</f>
        <v>0</v>
      </c>
      <c r="I134" s="990"/>
      <c r="J134" s="991"/>
      <c r="K134" s="992"/>
      <c r="L134" s="993"/>
      <c r="M134" s="993"/>
      <c r="N134" s="989"/>
      <c r="O134" s="968"/>
      <c r="P134" s="969"/>
      <c r="Q134" s="969"/>
      <c r="R134" s="969"/>
      <c r="S134" s="970"/>
      <c r="T134" s="308" t="s">
        <v>224</v>
      </c>
      <c r="U134" s="309"/>
      <c r="V134" s="310"/>
      <c r="W134" s="296" t="s">
        <v>619</v>
      </c>
      <c r="X134" s="297" t="s">
        <v>619</v>
      </c>
      <c r="Y134" s="297" t="s">
        <v>619</v>
      </c>
      <c r="Z134" s="297" t="s">
        <v>619</v>
      </c>
      <c r="AA134" s="297" t="s">
        <v>619</v>
      </c>
      <c r="AB134" s="297" t="s">
        <v>619</v>
      </c>
      <c r="AC134" s="298" t="s">
        <v>619</v>
      </c>
      <c r="AD134" s="296" t="s">
        <v>619</v>
      </c>
      <c r="AE134" s="297" t="s">
        <v>619</v>
      </c>
      <c r="AF134" s="297" t="s">
        <v>619</v>
      </c>
      <c r="AG134" s="297" t="s">
        <v>619</v>
      </c>
      <c r="AH134" s="297" t="s">
        <v>619</v>
      </c>
      <c r="AI134" s="297" t="s">
        <v>619</v>
      </c>
      <c r="AJ134" s="298" t="s">
        <v>619</v>
      </c>
      <c r="AK134" s="296" t="s">
        <v>619</v>
      </c>
      <c r="AL134" s="297" t="s">
        <v>619</v>
      </c>
      <c r="AM134" s="297" t="s">
        <v>619</v>
      </c>
      <c r="AN134" s="297" t="s">
        <v>619</v>
      </c>
      <c r="AO134" s="297" t="s">
        <v>619</v>
      </c>
      <c r="AP134" s="297" t="s">
        <v>619</v>
      </c>
      <c r="AQ134" s="298" t="s">
        <v>619</v>
      </c>
      <c r="AR134" s="296" t="s">
        <v>619</v>
      </c>
      <c r="AS134" s="297" t="s">
        <v>619</v>
      </c>
      <c r="AT134" s="297" t="s">
        <v>619</v>
      </c>
      <c r="AU134" s="297" t="s">
        <v>619</v>
      </c>
      <c r="AV134" s="297" t="s">
        <v>619</v>
      </c>
      <c r="AW134" s="297" t="s">
        <v>619</v>
      </c>
      <c r="AX134" s="298" t="s">
        <v>619</v>
      </c>
      <c r="AY134" s="296" t="s">
        <v>619</v>
      </c>
      <c r="AZ134" s="297" t="s">
        <v>619</v>
      </c>
      <c r="BA134" s="297" t="s">
        <v>619</v>
      </c>
      <c r="BB134" s="997">
        <f>IF($BE$3="４週",SUM(W134:AX134),IF($BE$3="暦月",SUM(W134:BA134),""))</f>
        <v>0</v>
      </c>
      <c r="BC134" s="998"/>
      <c r="BD134" s="999">
        <f>IF($BE$3="４週",BB134/4,IF($BE$3="暦月",(BB134/($BE$8/7)),""))</f>
        <v>0</v>
      </c>
      <c r="BE134" s="998"/>
      <c r="BF134" s="994"/>
      <c r="BG134" s="995"/>
      <c r="BH134" s="995"/>
      <c r="BI134" s="995"/>
      <c r="BJ134" s="996"/>
    </row>
    <row r="135" spans="2:62" s="259" customFormat="1" ht="20.25" customHeight="1">
      <c r="B135" s="954">
        <f>B133+1</f>
        <v>60</v>
      </c>
      <c r="C135" s="956"/>
      <c r="D135" s="957"/>
      <c r="E135" s="291"/>
      <c r="F135" s="292"/>
      <c r="G135" s="291"/>
      <c r="H135" s="292"/>
      <c r="I135" s="960"/>
      <c r="J135" s="961"/>
      <c r="K135" s="964"/>
      <c r="L135" s="965"/>
      <c r="M135" s="965"/>
      <c r="N135" s="957"/>
      <c r="O135" s="968"/>
      <c r="P135" s="969"/>
      <c r="Q135" s="969"/>
      <c r="R135" s="969"/>
      <c r="S135" s="970"/>
      <c r="T135" s="311" t="s">
        <v>221</v>
      </c>
      <c r="V135" s="312"/>
      <c r="W135" s="304"/>
      <c r="X135" s="305"/>
      <c r="Y135" s="305"/>
      <c r="Z135" s="305"/>
      <c r="AA135" s="305"/>
      <c r="AB135" s="305"/>
      <c r="AC135" s="306"/>
      <c r="AD135" s="304"/>
      <c r="AE135" s="305"/>
      <c r="AF135" s="305"/>
      <c r="AG135" s="305"/>
      <c r="AH135" s="305"/>
      <c r="AI135" s="305"/>
      <c r="AJ135" s="306"/>
      <c r="AK135" s="304"/>
      <c r="AL135" s="305"/>
      <c r="AM135" s="305"/>
      <c r="AN135" s="305"/>
      <c r="AO135" s="305"/>
      <c r="AP135" s="305"/>
      <c r="AQ135" s="306"/>
      <c r="AR135" s="304"/>
      <c r="AS135" s="305"/>
      <c r="AT135" s="305"/>
      <c r="AU135" s="305"/>
      <c r="AV135" s="305"/>
      <c r="AW135" s="305"/>
      <c r="AX135" s="306"/>
      <c r="AY135" s="304"/>
      <c r="AZ135" s="305"/>
      <c r="BA135" s="307"/>
      <c r="BB135" s="974"/>
      <c r="BC135" s="975"/>
      <c r="BD135" s="976"/>
      <c r="BE135" s="977"/>
      <c r="BF135" s="978"/>
      <c r="BG135" s="979"/>
      <c r="BH135" s="979"/>
      <c r="BI135" s="979"/>
      <c r="BJ135" s="980"/>
    </row>
    <row r="136" spans="2:62" s="259" customFormat="1" ht="20.25" customHeight="1">
      <c r="B136" s="987"/>
      <c r="C136" s="988"/>
      <c r="D136" s="989"/>
      <c r="E136" s="313"/>
      <c r="F136" s="314">
        <f>C135</f>
        <v>0</v>
      </c>
      <c r="G136" s="313"/>
      <c r="H136" s="314">
        <f>I135</f>
        <v>0</v>
      </c>
      <c r="I136" s="990"/>
      <c r="J136" s="991"/>
      <c r="K136" s="992"/>
      <c r="L136" s="993"/>
      <c r="M136" s="993"/>
      <c r="N136" s="989"/>
      <c r="O136" s="968"/>
      <c r="P136" s="969"/>
      <c r="Q136" s="969"/>
      <c r="R136" s="969"/>
      <c r="S136" s="970"/>
      <c r="T136" s="308" t="s">
        <v>224</v>
      </c>
      <c r="U136" s="309"/>
      <c r="V136" s="310"/>
      <c r="W136" s="296" t="s">
        <v>619</v>
      </c>
      <c r="X136" s="297" t="s">
        <v>619</v>
      </c>
      <c r="Y136" s="297" t="s">
        <v>619</v>
      </c>
      <c r="Z136" s="297" t="s">
        <v>619</v>
      </c>
      <c r="AA136" s="297" t="s">
        <v>619</v>
      </c>
      <c r="AB136" s="297" t="s">
        <v>619</v>
      </c>
      <c r="AC136" s="298" t="s">
        <v>619</v>
      </c>
      <c r="AD136" s="296" t="s">
        <v>619</v>
      </c>
      <c r="AE136" s="297" t="s">
        <v>619</v>
      </c>
      <c r="AF136" s="297" t="s">
        <v>619</v>
      </c>
      <c r="AG136" s="297" t="s">
        <v>619</v>
      </c>
      <c r="AH136" s="297" t="s">
        <v>619</v>
      </c>
      <c r="AI136" s="297" t="s">
        <v>619</v>
      </c>
      <c r="AJ136" s="298" t="s">
        <v>619</v>
      </c>
      <c r="AK136" s="296" t="s">
        <v>619</v>
      </c>
      <c r="AL136" s="297" t="s">
        <v>619</v>
      </c>
      <c r="AM136" s="297" t="s">
        <v>619</v>
      </c>
      <c r="AN136" s="297" t="s">
        <v>619</v>
      </c>
      <c r="AO136" s="297" t="s">
        <v>619</v>
      </c>
      <c r="AP136" s="297" t="s">
        <v>619</v>
      </c>
      <c r="AQ136" s="298" t="s">
        <v>619</v>
      </c>
      <c r="AR136" s="296" t="s">
        <v>619</v>
      </c>
      <c r="AS136" s="297" t="s">
        <v>619</v>
      </c>
      <c r="AT136" s="297" t="s">
        <v>619</v>
      </c>
      <c r="AU136" s="297" t="s">
        <v>619</v>
      </c>
      <c r="AV136" s="297" t="s">
        <v>619</v>
      </c>
      <c r="AW136" s="297" t="s">
        <v>619</v>
      </c>
      <c r="AX136" s="298" t="s">
        <v>619</v>
      </c>
      <c r="AY136" s="296" t="s">
        <v>619</v>
      </c>
      <c r="AZ136" s="297" t="s">
        <v>619</v>
      </c>
      <c r="BA136" s="297" t="s">
        <v>619</v>
      </c>
      <c r="BB136" s="997">
        <f>IF($BE$3="４週",SUM(W136:AX136),IF($BE$3="暦月",SUM(W136:BA136),""))</f>
        <v>0</v>
      </c>
      <c r="BC136" s="998"/>
      <c r="BD136" s="999">
        <f>IF($BE$3="４週",BB136/4,IF($BE$3="暦月",(BB136/($BE$8/7)),""))</f>
        <v>0</v>
      </c>
      <c r="BE136" s="998"/>
      <c r="BF136" s="994"/>
      <c r="BG136" s="995"/>
      <c r="BH136" s="995"/>
      <c r="BI136" s="995"/>
      <c r="BJ136" s="996"/>
    </row>
    <row r="137" spans="2:62" s="259" customFormat="1" ht="20.25" customHeight="1">
      <c r="B137" s="954">
        <f>B135+1</f>
        <v>61</v>
      </c>
      <c r="C137" s="956"/>
      <c r="D137" s="957"/>
      <c r="E137" s="291"/>
      <c r="F137" s="292"/>
      <c r="G137" s="291"/>
      <c r="H137" s="292"/>
      <c r="I137" s="960"/>
      <c r="J137" s="961"/>
      <c r="K137" s="964"/>
      <c r="L137" s="965"/>
      <c r="M137" s="965"/>
      <c r="N137" s="957"/>
      <c r="O137" s="968"/>
      <c r="P137" s="969"/>
      <c r="Q137" s="969"/>
      <c r="R137" s="969"/>
      <c r="S137" s="970"/>
      <c r="T137" s="311" t="s">
        <v>221</v>
      </c>
      <c r="V137" s="312"/>
      <c r="W137" s="304"/>
      <c r="X137" s="305"/>
      <c r="Y137" s="305"/>
      <c r="Z137" s="305"/>
      <c r="AA137" s="305"/>
      <c r="AB137" s="305"/>
      <c r="AC137" s="306"/>
      <c r="AD137" s="304"/>
      <c r="AE137" s="305"/>
      <c r="AF137" s="305"/>
      <c r="AG137" s="305"/>
      <c r="AH137" s="305"/>
      <c r="AI137" s="305"/>
      <c r="AJ137" s="306"/>
      <c r="AK137" s="304"/>
      <c r="AL137" s="305"/>
      <c r="AM137" s="305"/>
      <c r="AN137" s="305"/>
      <c r="AO137" s="305"/>
      <c r="AP137" s="305"/>
      <c r="AQ137" s="306"/>
      <c r="AR137" s="304"/>
      <c r="AS137" s="305"/>
      <c r="AT137" s="305"/>
      <c r="AU137" s="305"/>
      <c r="AV137" s="305"/>
      <c r="AW137" s="305"/>
      <c r="AX137" s="306"/>
      <c r="AY137" s="304"/>
      <c r="AZ137" s="305"/>
      <c r="BA137" s="307"/>
      <c r="BB137" s="974"/>
      <c r="BC137" s="975"/>
      <c r="BD137" s="976"/>
      <c r="BE137" s="977"/>
      <c r="BF137" s="978"/>
      <c r="BG137" s="979"/>
      <c r="BH137" s="979"/>
      <c r="BI137" s="979"/>
      <c r="BJ137" s="980"/>
    </row>
    <row r="138" spans="2:62" s="259" customFormat="1" ht="20.25" customHeight="1">
      <c r="B138" s="987"/>
      <c r="C138" s="988"/>
      <c r="D138" s="989"/>
      <c r="E138" s="313"/>
      <c r="F138" s="314">
        <f>C137</f>
        <v>0</v>
      </c>
      <c r="G138" s="313"/>
      <c r="H138" s="314">
        <f>I137</f>
        <v>0</v>
      </c>
      <c r="I138" s="990"/>
      <c r="J138" s="991"/>
      <c r="K138" s="992"/>
      <c r="L138" s="993"/>
      <c r="M138" s="993"/>
      <c r="N138" s="989"/>
      <c r="O138" s="968"/>
      <c r="P138" s="969"/>
      <c r="Q138" s="969"/>
      <c r="R138" s="969"/>
      <c r="S138" s="970"/>
      <c r="T138" s="308" t="s">
        <v>224</v>
      </c>
      <c r="U138" s="309"/>
      <c r="V138" s="310"/>
      <c r="W138" s="296" t="s">
        <v>619</v>
      </c>
      <c r="X138" s="297" t="s">
        <v>619</v>
      </c>
      <c r="Y138" s="297" t="s">
        <v>619</v>
      </c>
      <c r="Z138" s="297" t="s">
        <v>619</v>
      </c>
      <c r="AA138" s="297" t="s">
        <v>619</v>
      </c>
      <c r="AB138" s="297" t="s">
        <v>619</v>
      </c>
      <c r="AC138" s="298" t="s">
        <v>619</v>
      </c>
      <c r="AD138" s="296" t="s">
        <v>619</v>
      </c>
      <c r="AE138" s="297" t="s">
        <v>619</v>
      </c>
      <c r="AF138" s="297" t="s">
        <v>619</v>
      </c>
      <c r="AG138" s="297" t="s">
        <v>619</v>
      </c>
      <c r="AH138" s="297" t="s">
        <v>619</v>
      </c>
      <c r="AI138" s="297" t="s">
        <v>619</v>
      </c>
      <c r="AJ138" s="298" t="s">
        <v>619</v>
      </c>
      <c r="AK138" s="296" t="s">
        <v>619</v>
      </c>
      <c r="AL138" s="297" t="s">
        <v>619</v>
      </c>
      <c r="AM138" s="297" t="s">
        <v>619</v>
      </c>
      <c r="AN138" s="297" t="s">
        <v>619</v>
      </c>
      <c r="AO138" s="297" t="s">
        <v>619</v>
      </c>
      <c r="AP138" s="297" t="s">
        <v>619</v>
      </c>
      <c r="AQ138" s="298" t="s">
        <v>619</v>
      </c>
      <c r="AR138" s="296" t="s">
        <v>619</v>
      </c>
      <c r="AS138" s="297" t="s">
        <v>619</v>
      </c>
      <c r="AT138" s="297" t="s">
        <v>619</v>
      </c>
      <c r="AU138" s="297" t="s">
        <v>619</v>
      </c>
      <c r="AV138" s="297" t="s">
        <v>619</v>
      </c>
      <c r="AW138" s="297" t="s">
        <v>619</v>
      </c>
      <c r="AX138" s="298" t="s">
        <v>619</v>
      </c>
      <c r="AY138" s="296" t="s">
        <v>619</v>
      </c>
      <c r="AZ138" s="297" t="s">
        <v>619</v>
      </c>
      <c r="BA138" s="297" t="s">
        <v>619</v>
      </c>
      <c r="BB138" s="997">
        <f>IF($BE$3="４週",SUM(W138:AX138),IF($BE$3="暦月",SUM(W138:BA138),""))</f>
        <v>0</v>
      </c>
      <c r="BC138" s="998"/>
      <c r="BD138" s="999">
        <f>IF($BE$3="４週",BB138/4,IF($BE$3="暦月",(BB138/($BE$8/7)),""))</f>
        <v>0</v>
      </c>
      <c r="BE138" s="998"/>
      <c r="BF138" s="994"/>
      <c r="BG138" s="995"/>
      <c r="BH138" s="995"/>
      <c r="BI138" s="995"/>
      <c r="BJ138" s="996"/>
    </row>
    <row r="139" spans="2:62" s="259" customFormat="1" ht="20.25" customHeight="1">
      <c r="B139" s="954">
        <f>B137+1</f>
        <v>62</v>
      </c>
      <c r="C139" s="956"/>
      <c r="D139" s="957"/>
      <c r="E139" s="291"/>
      <c r="F139" s="292"/>
      <c r="G139" s="291"/>
      <c r="H139" s="292"/>
      <c r="I139" s="960"/>
      <c r="J139" s="961"/>
      <c r="K139" s="964"/>
      <c r="L139" s="965"/>
      <c r="M139" s="965"/>
      <c r="N139" s="957"/>
      <c r="O139" s="968"/>
      <c r="P139" s="969"/>
      <c r="Q139" s="969"/>
      <c r="R139" s="969"/>
      <c r="S139" s="970"/>
      <c r="T139" s="311" t="s">
        <v>221</v>
      </c>
      <c r="V139" s="312"/>
      <c r="W139" s="304"/>
      <c r="X139" s="305"/>
      <c r="Y139" s="305"/>
      <c r="Z139" s="305"/>
      <c r="AA139" s="305"/>
      <c r="AB139" s="305"/>
      <c r="AC139" s="306"/>
      <c r="AD139" s="304"/>
      <c r="AE139" s="305"/>
      <c r="AF139" s="305"/>
      <c r="AG139" s="305"/>
      <c r="AH139" s="305"/>
      <c r="AI139" s="305"/>
      <c r="AJ139" s="306"/>
      <c r="AK139" s="304"/>
      <c r="AL139" s="305"/>
      <c r="AM139" s="305"/>
      <c r="AN139" s="305"/>
      <c r="AO139" s="305"/>
      <c r="AP139" s="305"/>
      <c r="AQ139" s="306"/>
      <c r="AR139" s="304"/>
      <c r="AS139" s="305"/>
      <c r="AT139" s="305"/>
      <c r="AU139" s="305"/>
      <c r="AV139" s="305"/>
      <c r="AW139" s="305"/>
      <c r="AX139" s="306"/>
      <c r="AY139" s="304"/>
      <c r="AZ139" s="305"/>
      <c r="BA139" s="307"/>
      <c r="BB139" s="974"/>
      <c r="BC139" s="975"/>
      <c r="BD139" s="976"/>
      <c r="BE139" s="977"/>
      <c r="BF139" s="978"/>
      <c r="BG139" s="979"/>
      <c r="BH139" s="979"/>
      <c r="BI139" s="979"/>
      <c r="BJ139" s="980"/>
    </row>
    <row r="140" spans="2:62" s="259" customFormat="1" ht="20.25" customHeight="1">
      <c r="B140" s="987"/>
      <c r="C140" s="988"/>
      <c r="D140" s="989"/>
      <c r="E140" s="313"/>
      <c r="F140" s="314">
        <f>C139</f>
        <v>0</v>
      </c>
      <c r="G140" s="313"/>
      <c r="H140" s="314">
        <f>I139</f>
        <v>0</v>
      </c>
      <c r="I140" s="990"/>
      <c r="J140" s="991"/>
      <c r="K140" s="992"/>
      <c r="L140" s="993"/>
      <c r="M140" s="993"/>
      <c r="N140" s="989"/>
      <c r="O140" s="968"/>
      <c r="P140" s="969"/>
      <c r="Q140" s="969"/>
      <c r="R140" s="969"/>
      <c r="S140" s="970"/>
      <c r="T140" s="308" t="s">
        <v>224</v>
      </c>
      <c r="U140" s="309"/>
      <c r="V140" s="310"/>
      <c r="W140" s="296" t="s">
        <v>619</v>
      </c>
      <c r="X140" s="297" t="s">
        <v>619</v>
      </c>
      <c r="Y140" s="297" t="s">
        <v>619</v>
      </c>
      <c r="Z140" s="297" t="s">
        <v>619</v>
      </c>
      <c r="AA140" s="297" t="s">
        <v>619</v>
      </c>
      <c r="AB140" s="297" t="s">
        <v>619</v>
      </c>
      <c r="AC140" s="298" t="s">
        <v>619</v>
      </c>
      <c r="AD140" s="296" t="s">
        <v>619</v>
      </c>
      <c r="AE140" s="297" t="s">
        <v>619</v>
      </c>
      <c r="AF140" s="297" t="s">
        <v>619</v>
      </c>
      <c r="AG140" s="297" t="s">
        <v>619</v>
      </c>
      <c r="AH140" s="297" t="s">
        <v>619</v>
      </c>
      <c r="AI140" s="297" t="s">
        <v>619</v>
      </c>
      <c r="AJ140" s="298" t="s">
        <v>619</v>
      </c>
      <c r="AK140" s="296" t="s">
        <v>619</v>
      </c>
      <c r="AL140" s="297" t="s">
        <v>619</v>
      </c>
      <c r="AM140" s="297" t="s">
        <v>619</v>
      </c>
      <c r="AN140" s="297" t="s">
        <v>619</v>
      </c>
      <c r="AO140" s="297" t="s">
        <v>619</v>
      </c>
      <c r="AP140" s="297" t="s">
        <v>619</v>
      </c>
      <c r="AQ140" s="298" t="s">
        <v>619</v>
      </c>
      <c r="AR140" s="296" t="s">
        <v>619</v>
      </c>
      <c r="AS140" s="297" t="s">
        <v>619</v>
      </c>
      <c r="AT140" s="297" t="s">
        <v>619</v>
      </c>
      <c r="AU140" s="297" t="s">
        <v>619</v>
      </c>
      <c r="AV140" s="297" t="s">
        <v>619</v>
      </c>
      <c r="AW140" s="297" t="s">
        <v>619</v>
      </c>
      <c r="AX140" s="298" t="s">
        <v>619</v>
      </c>
      <c r="AY140" s="296" t="s">
        <v>619</v>
      </c>
      <c r="AZ140" s="297" t="s">
        <v>619</v>
      </c>
      <c r="BA140" s="297" t="s">
        <v>619</v>
      </c>
      <c r="BB140" s="997">
        <f>IF($BE$3="４週",SUM(W140:AX140),IF($BE$3="暦月",SUM(W140:BA140),""))</f>
        <v>0</v>
      </c>
      <c r="BC140" s="998"/>
      <c r="BD140" s="999">
        <f>IF($BE$3="４週",BB140/4,IF($BE$3="暦月",(BB140/($BE$8/7)),""))</f>
        <v>0</v>
      </c>
      <c r="BE140" s="998"/>
      <c r="BF140" s="994"/>
      <c r="BG140" s="995"/>
      <c r="BH140" s="995"/>
      <c r="BI140" s="995"/>
      <c r="BJ140" s="996"/>
    </row>
    <row r="141" spans="2:62" s="259" customFormat="1" ht="20.25" customHeight="1">
      <c r="B141" s="954">
        <f>B139+1</f>
        <v>63</v>
      </c>
      <c r="C141" s="956"/>
      <c r="D141" s="957"/>
      <c r="E141" s="291"/>
      <c r="F141" s="292"/>
      <c r="G141" s="291"/>
      <c r="H141" s="292"/>
      <c r="I141" s="960"/>
      <c r="J141" s="961"/>
      <c r="K141" s="964"/>
      <c r="L141" s="965"/>
      <c r="M141" s="965"/>
      <c r="N141" s="957"/>
      <c r="O141" s="968"/>
      <c r="P141" s="969"/>
      <c r="Q141" s="969"/>
      <c r="R141" s="969"/>
      <c r="S141" s="970"/>
      <c r="T141" s="311" t="s">
        <v>221</v>
      </c>
      <c r="V141" s="312"/>
      <c r="W141" s="304"/>
      <c r="X141" s="305"/>
      <c r="Y141" s="305"/>
      <c r="Z141" s="305"/>
      <c r="AA141" s="305"/>
      <c r="AB141" s="305"/>
      <c r="AC141" s="306"/>
      <c r="AD141" s="304"/>
      <c r="AE141" s="305"/>
      <c r="AF141" s="305"/>
      <c r="AG141" s="305"/>
      <c r="AH141" s="305"/>
      <c r="AI141" s="305"/>
      <c r="AJ141" s="306"/>
      <c r="AK141" s="304"/>
      <c r="AL141" s="305"/>
      <c r="AM141" s="305"/>
      <c r="AN141" s="305"/>
      <c r="AO141" s="305"/>
      <c r="AP141" s="305"/>
      <c r="AQ141" s="306"/>
      <c r="AR141" s="304"/>
      <c r="AS141" s="305"/>
      <c r="AT141" s="305"/>
      <c r="AU141" s="305"/>
      <c r="AV141" s="305"/>
      <c r="AW141" s="305"/>
      <c r="AX141" s="306"/>
      <c r="AY141" s="304"/>
      <c r="AZ141" s="305"/>
      <c r="BA141" s="307"/>
      <c r="BB141" s="974"/>
      <c r="BC141" s="975"/>
      <c r="BD141" s="976"/>
      <c r="BE141" s="977"/>
      <c r="BF141" s="978"/>
      <c r="BG141" s="979"/>
      <c r="BH141" s="979"/>
      <c r="BI141" s="979"/>
      <c r="BJ141" s="980"/>
    </row>
    <row r="142" spans="2:62" s="259" customFormat="1" ht="20.25" customHeight="1">
      <c r="B142" s="987"/>
      <c r="C142" s="988"/>
      <c r="D142" s="989"/>
      <c r="E142" s="313"/>
      <c r="F142" s="314">
        <f>C141</f>
        <v>0</v>
      </c>
      <c r="G142" s="313"/>
      <c r="H142" s="314">
        <f>I141</f>
        <v>0</v>
      </c>
      <c r="I142" s="990"/>
      <c r="J142" s="991"/>
      <c r="K142" s="992"/>
      <c r="L142" s="993"/>
      <c r="M142" s="993"/>
      <c r="N142" s="989"/>
      <c r="O142" s="968"/>
      <c r="P142" s="969"/>
      <c r="Q142" s="969"/>
      <c r="R142" s="969"/>
      <c r="S142" s="970"/>
      <c r="T142" s="308" t="s">
        <v>224</v>
      </c>
      <c r="U142" s="309"/>
      <c r="V142" s="310"/>
      <c r="W142" s="296" t="s">
        <v>619</v>
      </c>
      <c r="X142" s="297" t="s">
        <v>619</v>
      </c>
      <c r="Y142" s="297" t="s">
        <v>619</v>
      </c>
      <c r="Z142" s="297" t="s">
        <v>619</v>
      </c>
      <c r="AA142" s="297" t="s">
        <v>619</v>
      </c>
      <c r="AB142" s="297" t="s">
        <v>619</v>
      </c>
      <c r="AC142" s="298" t="s">
        <v>619</v>
      </c>
      <c r="AD142" s="296" t="s">
        <v>619</v>
      </c>
      <c r="AE142" s="297" t="s">
        <v>619</v>
      </c>
      <c r="AF142" s="297" t="s">
        <v>619</v>
      </c>
      <c r="AG142" s="297" t="s">
        <v>619</v>
      </c>
      <c r="AH142" s="297" t="s">
        <v>619</v>
      </c>
      <c r="AI142" s="297" t="s">
        <v>619</v>
      </c>
      <c r="AJ142" s="298" t="s">
        <v>619</v>
      </c>
      <c r="AK142" s="296" t="s">
        <v>619</v>
      </c>
      <c r="AL142" s="297" t="s">
        <v>619</v>
      </c>
      <c r="AM142" s="297" t="s">
        <v>619</v>
      </c>
      <c r="AN142" s="297" t="s">
        <v>619</v>
      </c>
      <c r="AO142" s="297" t="s">
        <v>619</v>
      </c>
      <c r="AP142" s="297" t="s">
        <v>619</v>
      </c>
      <c r="AQ142" s="298" t="s">
        <v>619</v>
      </c>
      <c r="AR142" s="296" t="s">
        <v>619</v>
      </c>
      <c r="AS142" s="297" t="s">
        <v>619</v>
      </c>
      <c r="AT142" s="297" t="s">
        <v>619</v>
      </c>
      <c r="AU142" s="297" t="s">
        <v>619</v>
      </c>
      <c r="AV142" s="297" t="s">
        <v>619</v>
      </c>
      <c r="AW142" s="297" t="s">
        <v>619</v>
      </c>
      <c r="AX142" s="298" t="s">
        <v>619</v>
      </c>
      <c r="AY142" s="296" t="s">
        <v>619</v>
      </c>
      <c r="AZ142" s="297" t="s">
        <v>619</v>
      </c>
      <c r="BA142" s="297" t="s">
        <v>619</v>
      </c>
      <c r="BB142" s="997">
        <f>IF($BE$3="４週",SUM(W142:AX142),IF($BE$3="暦月",SUM(W142:BA142),""))</f>
        <v>0</v>
      </c>
      <c r="BC142" s="998"/>
      <c r="BD142" s="999">
        <f>IF($BE$3="４週",BB142/4,IF($BE$3="暦月",(BB142/($BE$8/7)),""))</f>
        <v>0</v>
      </c>
      <c r="BE142" s="998"/>
      <c r="BF142" s="994"/>
      <c r="BG142" s="995"/>
      <c r="BH142" s="995"/>
      <c r="BI142" s="995"/>
      <c r="BJ142" s="996"/>
    </row>
    <row r="143" spans="2:62" s="259" customFormat="1" ht="20.25" customHeight="1">
      <c r="B143" s="954">
        <f>B141+1</f>
        <v>64</v>
      </c>
      <c r="C143" s="956"/>
      <c r="D143" s="957"/>
      <c r="E143" s="291"/>
      <c r="F143" s="292"/>
      <c r="G143" s="291"/>
      <c r="H143" s="292"/>
      <c r="I143" s="960"/>
      <c r="J143" s="961"/>
      <c r="K143" s="964"/>
      <c r="L143" s="965"/>
      <c r="M143" s="965"/>
      <c r="N143" s="957"/>
      <c r="O143" s="968"/>
      <c r="P143" s="969"/>
      <c r="Q143" s="969"/>
      <c r="R143" s="969"/>
      <c r="S143" s="970"/>
      <c r="T143" s="311" t="s">
        <v>221</v>
      </c>
      <c r="V143" s="312"/>
      <c r="W143" s="304"/>
      <c r="X143" s="305"/>
      <c r="Y143" s="305"/>
      <c r="Z143" s="305"/>
      <c r="AA143" s="305"/>
      <c r="AB143" s="305"/>
      <c r="AC143" s="306"/>
      <c r="AD143" s="304"/>
      <c r="AE143" s="305"/>
      <c r="AF143" s="305"/>
      <c r="AG143" s="305"/>
      <c r="AH143" s="305"/>
      <c r="AI143" s="305"/>
      <c r="AJ143" s="306"/>
      <c r="AK143" s="304"/>
      <c r="AL143" s="305"/>
      <c r="AM143" s="305"/>
      <c r="AN143" s="305"/>
      <c r="AO143" s="305"/>
      <c r="AP143" s="305"/>
      <c r="AQ143" s="306"/>
      <c r="AR143" s="304"/>
      <c r="AS143" s="305"/>
      <c r="AT143" s="305"/>
      <c r="AU143" s="305"/>
      <c r="AV143" s="305"/>
      <c r="AW143" s="305"/>
      <c r="AX143" s="306"/>
      <c r="AY143" s="304"/>
      <c r="AZ143" s="305"/>
      <c r="BA143" s="307"/>
      <c r="BB143" s="974"/>
      <c r="BC143" s="975"/>
      <c r="BD143" s="976"/>
      <c r="BE143" s="977"/>
      <c r="BF143" s="978"/>
      <c r="BG143" s="979"/>
      <c r="BH143" s="979"/>
      <c r="BI143" s="979"/>
      <c r="BJ143" s="980"/>
    </row>
    <row r="144" spans="2:62" s="259" customFormat="1" ht="20.25" customHeight="1">
      <c r="B144" s="987"/>
      <c r="C144" s="988"/>
      <c r="D144" s="989"/>
      <c r="E144" s="313"/>
      <c r="F144" s="314">
        <f>C143</f>
        <v>0</v>
      </c>
      <c r="G144" s="313"/>
      <c r="H144" s="314">
        <f>I143</f>
        <v>0</v>
      </c>
      <c r="I144" s="990"/>
      <c r="J144" s="991"/>
      <c r="K144" s="992"/>
      <c r="L144" s="993"/>
      <c r="M144" s="993"/>
      <c r="N144" s="989"/>
      <c r="O144" s="968"/>
      <c r="P144" s="969"/>
      <c r="Q144" s="969"/>
      <c r="R144" s="969"/>
      <c r="S144" s="970"/>
      <c r="T144" s="308" t="s">
        <v>224</v>
      </c>
      <c r="U144" s="309"/>
      <c r="V144" s="310"/>
      <c r="W144" s="296" t="s">
        <v>619</v>
      </c>
      <c r="X144" s="297" t="s">
        <v>619</v>
      </c>
      <c r="Y144" s="297" t="s">
        <v>619</v>
      </c>
      <c r="Z144" s="297" t="s">
        <v>619</v>
      </c>
      <c r="AA144" s="297" t="s">
        <v>619</v>
      </c>
      <c r="AB144" s="297" t="s">
        <v>619</v>
      </c>
      <c r="AC144" s="298" t="s">
        <v>619</v>
      </c>
      <c r="AD144" s="296" t="s">
        <v>619</v>
      </c>
      <c r="AE144" s="297" t="s">
        <v>619</v>
      </c>
      <c r="AF144" s="297" t="s">
        <v>619</v>
      </c>
      <c r="AG144" s="297" t="s">
        <v>619</v>
      </c>
      <c r="AH144" s="297" t="s">
        <v>619</v>
      </c>
      <c r="AI144" s="297" t="s">
        <v>619</v>
      </c>
      <c r="AJ144" s="298" t="s">
        <v>619</v>
      </c>
      <c r="AK144" s="296" t="s">
        <v>619</v>
      </c>
      <c r="AL144" s="297" t="s">
        <v>619</v>
      </c>
      <c r="AM144" s="297" t="s">
        <v>619</v>
      </c>
      <c r="AN144" s="297" t="s">
        <v>619</v>
      </c>
      <c r="AO144" s="297" t="s">
        <v>619</v>
      </c>
      <c r="AP144" s="297" t="s">
        <v>619</v>
      </c>
      <c r="AQ144" s="298" t="s">
        <v>619</v>
      </c>
      <c r="AR144" s="296" t="s">
        <v>619</v>
      </c>
      <c r="AS144" s="297" t="s">
        <v>619</v>
      </c>
      <c r="AT144" s="297" t="s">
        <v>619</v>
      </c>
      <c r="AU144" s="297" t="s">
        <v>619</v>
      </c>
      <c r="AV144" s="297" t="s">
        <v>619</v>
      </c>
      <c r="AW144" s="297" t="s">
        <v>619</v>
      </c>
      <c r="AX144" s="298" t="s">
        <v>619</v>
      </c>
      <c r="AY144" s="296" t="s">
        <v>619</v>
      </c>
      <c r="AZ144" s="297" t="s">
        <v>619</v>
      </c>
      <c r="BA144" s="297" t="s">
        <v>619</v>
      </c>
      <c r="BB144" s="997">
        <f>IF($BE$3="４週",SUM(W144:AX144),IF($BE$3="暦月",SUM(W144:BA144),""))</f>
        <v>0</v>
      </c>
      <c r="BC144" s="998"/>
      <c r="BD144" s="999">
        <f>IF($BE$3="４週",BB144/4,IF($BE$3="暦月",(BB144/($BE$8/7)),""))</f>
        <v>0</v>
      </c>
      <c r="BE144" s="998"/>
      <c r="BF144" s="994"/>
      <c r="BG144" s="995"/>
      <c r="BH144" s="995"/>
      <c r="BI144" s="995"/>
      <c r="BJ144" s="996"/>
    </row>
    <row r="145" spans="2:62" s="259" customFormat="1" ht="20.25" customHeight="1">
      <c r="B145" s="954">
        <f>B143+1</f>
        <v>65</v>
      </c>
      <c r="C145" s="956"/>
      <c r="D145" s="957"/>
      <c r="E145" s="291"/>
      <c r="F145" s="292"/>
      <c r="G145" s="291"/>
      <c r="H145" s="292"/>
      <c r="I145" s="960"/>
      <c r="J145" s="961"/>
      <c r="K145" s="964"/>
      <c r="L145" s="965"/>
      <c r="M145" s="965"/>
      <c r="N145" s="957"/>
      <c r="O145" s="968"/>
      <c r="P145" s="969"/>
      <c r="Q145" s="969"/>
      <c r="R145" s="969"/>
      <c r="S145" s="970"/>
      <c r="T145" s="311" t="s">
        <v>221</v>
      </c>
      <c r="V145" s="312"/>
      <c r="W145" s="304"/>
      <c r="X145" s="305"/>
      <c r="Y145" s="305"/>
      <c r="Z145" s="305"/>
      <c r="AA145" s="305"/>
      <c r="AB145" s="305"/>
      <c r="AC145" s="306"/>
      <c r="AD145" s="304"/>
      <c r="AE145" s="305"/>
      <c r="AF145" s="305"/>
      <c r="AG145" s="305"/>
      <c r="AH145" s="305"/>
      <c r="AI145" s="305"/>
      <c r="AJ145" s="306"/>
      <c r="AK145" s="304"/>
      <c r="AL145" s="305"/>
      <c r="AM145" s="305"/>
      <c r="AN145" s="305"/>
      <c r="AO145" s="305"/>
      <c r="AP145" s="305"/>
      <c r="AQ145" s="306"/>
      <c r="AR145" s="304"/>
      <c r="AS145" s="305"/>
      <c r="AT145" s="305"/>
      <c r="AU145" s="305"/>
      <c r="AV145" s="305"/>
      <c r="AW145" s="305"/>
      <c r="AX145" s="306"/>
      <c r="AY145" s="304"/>
      <c r="AZ145" s="305"/>
      <c r="BA145" s="307"/>
      <c r="BB145" s="974"/>
      <c r="BC145" s="975"/>
      <c r="BD145" s="976"/>
      <c r="BE145" s="977"/>
      <c r="BF145" s="978"/>
      <c r="BG145" s="979"/>
      <c r="BH145" s="979"/>
      <c r="BI145" s="979"/>
      <c r="BJ145" s="980"/>
    </row>
    <row r="146" spans="2:62" s="259" customFormat="1" ht="20.25" customHeight="1">
      <c r="B146" s="987"/>
      <c r="C146" s="988"/>
      <c r="D146" s="989"/>
      <c r="E146" s="313"/>
      <c r="F146" s="314">
        <f>C145</f>
        <v>0</v>
      </c>
      <c r="G146" s="313"/>
      <c r="H146" s="314">
        <f>I145</f>
        <v>0</v>
      </c>
      <c r="I146" s="990"/>
      <c r="J146" s="991"/>
      <c r="K146" s="992"/>
      <c r="L146" s="993"/>
      <c r="M146" s="993"/>
      <c r="N146" s="989"/>
      <c r="O146" s="968"/>
      <c r="P146" s="969"/>
      <c r="Q146" s="969"/>
      <c r="R146" s="969"/>
      <c r="S146" s="970"/>
      <c r="T146" s="308" t="s">
        <v>224</v>
      </c>
      <c r="U146" s="309"/>
      <c r="V146" s="310"/>
      <c r="W146" s="296" t="s">
        <v>619</v>
      </c>
      <c r="X146" s="297" t="s">
        <v>619</v>
      </c>
      <c r="Y146" s="297" t="s">
        <v>619</v>
      </c>
      <c r="Z146" s="297" t="s">
        <v>619</v>
      </c>
      <c r="AA146" s="297" t="s">
        <v>619</v>
      </c>
      <c r="AB146" s="297" t="s">
        <v>619</v>
      </c>
      <c r="AC146" s="298" t="s">
        <v>619</v>
      </c>
      <c r="AD146" s="296" t="s">
        <v>619</v>
      </c>
      <c r="AE146" s="297" t="s">
        <v>619</v>
      </c>
      <c r="AF146" s="297" t="s">
        <v>619</v>
      </c>
      <c r="AG146" s="297" t="s">
        <v>619</v>
      </c>
      <c r="AH146" s="297" t="s">
        <v>619</v>
      </c>
      <c r="AI146" s="297" t="s">
        <v>619</v>
      </c>
      <c r="AJ146" s="298" t="s">
        <v>619</v>
      </c>
      <c r="AK146" s="296" t="s">
        <v>619</v>
      </c>
      <c r="AL146" s="297" t="s">
        <v>619</v>
      </c>
      <c r="AM146" s="297" t="s">
        <v>619</v>
      </c>
      <c r="AN146" s="297" t="s">
        <v>619</v>
      </c>
      <c r="AO146" s="297" t="s">
        <v>619</v>
      </c>
      <c r="AP146" s="297" t="s">
        <v>619</v>
      </c>
      <c r="AQ146" s="298" t="s">
        <v>619</v>
      </c>
      <c r="AR146" s="296" t="s">
        <v>619</v>
      </c>
      <c r="AS146" s="297" t="s">
        <v>619</v>
      </c>
      <c r="AT146" s="297" t="s">
        <v>619</v>
      </c>
      <c r="AU146" s="297" t="s">
        <v>619</v>
      </c>
      <c r="AV146" s="297" t="s">
        <v>619</v>
      </c>
      <c r="AW146" s="297" t="s">
        <v>619</v>
      </c>
      <c r="AX146" s="298" t="s">
        <v>619</v>
      </c>
      <c r="AY146" s="296" t="s">
        <v>619</v>
      </c>
      <c r="AZ146" s="297" t="s">
        <v>619</v>
      </c>
      <c r="BA146" s="297" t="s">
        <v>619</v>
      </c>
      <c r="BB146" s="997">
        <f>IF($BE$3="４週",SUM(W146:AX146),IF($BE$3="暦月",SUM(W146:BA146),""))</f>
        <v>0</v>
      </c>
      <c r="BC146" s="998"/>
      <c r="BD146" s="999">
        <f>IF($BE$3="４週",BB146/4,IF($BE$3="暦月",(BB146/($BE$8/7)),""))</f>
        <v>0</v>
      </c>
      <c r="BE146" s="998"/>
      <c r="BF146" s="994"/>
      <c r="BG146" s="995"/>
      <c r="BH146" s="995"/>
      <c r="BI146" s="995"/>
      <c r="BJ146" s="996"/>
    </row>
    <row r="147" spans="2:62" s="259" customFormat="1" ht="20.25" customHeight="1">
      <c r="B147" s="954">
        <f>B145+1</f>
        <v>66</v>
      </c>
      <c r="C147" s="956"/>
      <c r="D147" s="957"/>
      <c r="E147" s="291"/>
      <c r="F147" s="292"/>
      <c r="G147" s="291"/>
      <c r="H147" s="292"/>
      <c r="I147" s="960"/>
      <c r="J147" s="961"/>
      <c r="K147" s="964"/>
      <c r="L147" s="965"/>
      <c r="M147" s="965"/>
      <c r="N147" s="957"/>
      <c r="O147" s="968"/>
      <c r="P147" s="969"/>
      <c r="Q147" s="969"/>
      <c r="R147" s="969"/>
      <c r="S147" s="970"/>
      <c r="T147" s="311" t="s">
        <v>221</v>
      </c>
      <c r="V147" s="312"/>
      <c r="W147" s="304"/>
      <c r="X147" s="305"/>
      <c r="Y147" s="305"/>
      <c r="Z147" s="305"/>
      <c r="AA147" s="305"/>
      <c r="AB147" s="305"/>
      <c r="AC147" s="306"/>
      <c r="AD147" s="304"/>
      <c r="AE147" s="305"/>
      <c r="AF147" s="305"/>
      <c r="AG147" s="305"/>
      <c r="AH147" s="305"/>
      <c r="AI147" s="305"/>
      <c r="AJ147" s="306"/>
      <c r="AK147" s="304"/>
      <c r="AL147" s="305"/>
      <c r="AM147" s="305"/>
      <c r="AN147" s="305"/>
      <c r="AO147" s="305"/>
      <c r="AP147" s="305"/>
      <c r="AQ147" s="306"/>
      <c r="AR147" s="304"/>
      <c r="AS147" s="305"/>
      <c r="AT147" s="305"/>
      <c r="AU147" s="305"/>
      <c r="AV147" s="305"/>
      <c r="AW147" s="305"/>
      <c r="AX147" s="306"/>
      <c r="AY147" s="304"/>
      <c r="AZ147" s="305"/>
      <c r="BA147" s="307"/>
      <c r="BB147" s="974"/>
      <c r="BC147" s="975"/>
      <c r="BD147" s="976"/>
      <c r="BE147" s="977"/>
      <c r="BF147" s="978"/>
      <c r="BG147" s="979"/>
      <c r="BH147" s="979"/>
      <c r="BI147" s="979"/>
      <c r="BJ147" s="980"/>
    </row>
    <row r="148" spans="2:62" s="259" customFormat="1" ht="20.25" customHeight="1">
      <c r="B148" s="987"/>
      <c r="C148" s="988"/>
      <c r="D148" s="989"/>
      <c r="E148" s="313"/>
      <c r="F148" s="314">
        <f>C147</f>
        <v>0</v>
      </c>
      <c r="G148" s="313"/>
      <c r="H148" s="314">
        <f>I147</f>
        <v>0</v>
      </c>
      <c r="I148" s="990"/>
      <c r="J148" s="991"/>
      <c r="K148" s="992"/>
      <c r="L148" s="993"/>
      <c r="M148" s="993"/>
      <c r="N148" s="989"/>
      <c r="O148" s="968"/>
      <c r="P148" s="969"/>
      <c r="Q148" s="969"/>
      <c r="R148" s="969"/>
      <c r="S148" s="970"/>
      <c r="T148" s="308" t="s">
        <v>224</v>
      </c>
      <c r="U148" s="309"/>
      <c r="V148" s="310"/>
      <c r="W148" s="296" t="s">
        <v>619</v>
      </c>
      <c r="X148" s="297" t="s">
        <v>619</v>
      </c>
      <c r="Y148" s="297" t="s">
        <v>619</v>
      </c>
      <c r="Z148" s="297" t="s">
        <v>619</v>
      </c>
      <c r="AA148" s="297" t="s">
        <v>619</v>
      </c>
      <c r="AB148" s="297" t="s">
        <v>619</v>
      </c>
      <c r="AC148" s="298" t="s">
        <v>619</v>
      </c>
      <c r="AD148" s="296" t="s">
        <v>619</v>
      </c>
      <c r="AE148" s="297" t="s">
        <v>619</v>
      </c>
      <c r="AF148" s="297" t="s">
        <v>619</v>
      </c>
      <c r="AG148" s="297" t="s">
        <v>619</v>
      </c>
      <c r="AH148" s="297" t="s">
        <v>619</v>
      </c>
      <c r="AI148" s="297" t="s">
        <v>619</v>
      </c>
      <c r="AJ148" s="298" t="s">
        <v>619</v>
      </c>
      <c r="AK148" s="296" t="s">
        <v>619</v>
      </c>
      <c r="AL148" s="297" t="s">
        <v>619</v>
      </c>
      <c r="AM148" s="297" t="s">
        <v>619</v>
      </c>
      <c r="AN148" s="297" t="s">
        <v>619</v>
      </c>
      <c r="AO148" s="297" t="s">
        <v>619</v>
      </c>
      <c r="AP148" s="297" t="s">
        <v>619</v>
      </c>
      <c r="AQ148" s="298" t="s">
        <v>619</v>
      </c>
      <c r="AR148" s="296" t="s">
        <v>619</v>
      </c>
      <c r="AS148" s="297" t="s">
        <v>619</v>
      </c>
      <c r="AT148" s="297" t="s">
        <v>619</v>
      </c>
      <c r="AU148" s="297" t="s">
        <v>619</v>
      </c>
      <c r="AV148" s="297" t="s">
        <v>619</v>
      </c>
      <c r="AW148" s="297" t="s">
        <v>619</v>
      </c>
      <c r="AX148" s="298" t="s">
        <v>619</v>
      </c>
      <c r="AY148" s="296" t="s">
        <v>619</v>
      </c>
      <c r="AZ148" s="297" t="s">
        <v>619</v>
      </c>
      <c r="BA148" s="297" t="s">
        <v>619</v>
      </c>
      <c r="BB148" s="997">
        <f>IF($BE$3="４週",SUM(W148:AX148),IF($BE$3="暦月",SUM(W148:BA148),""))</f>
        <v>0</v>
      </c>
      <c r="BC148" s="998"/>
      <c r="BD148" s="999">
        <f>IF($BE$3="４週",BB148/4,IF($BE$3="暦月",(BB148/($BE$8/7)),""))</f>
        <v>0</v>
      </c>
      <c r="BE148" s="998"/>
      <c r="BF148" s="994"/>
      <c r="BG148" s="995"/>
      <c r="BH148" s="995"/>
      <c r="BI148" s="995"/>
      <c r="BJ148" s="996"/>
    </row>
    <row r="149" spans="2:62" s="259" customFormat="1" ht="20.25" customHeight="1">
      <c r="B149" s="954">
        <f>B147+1</f>
        <v>67</v>
      </c>
      <c r="C149" s="956"/>
      <c r="D149" s="957"/>
      <c r="E149" s="291"/>
      <c r="F149" s="292"/>
      <c r="G149" s="291"/>
      <c r="H149" s="292"/>
      <c r="I149" s="960"/>
      <c r="J149" s="961"/>
      <c r="K149" s="964"/>
      <c r="L149" s="965"/>
      <c r="M149" s="965"/>
      <c r="N149" s="957"/>
      <c r="O149" s="968"/>
      <c r="P149" s="969"/>
      <c r="Q149" s="969"/>
      <c r="R149" s="969"/>
      <c r="S149" s="970"/>
      <c r="T149" s="311" t="s">
        <v>221</v>
      </c>
      <c r="V149" s="312"/>
      <c r="W149" s="304"/>
      <c r="X149" s="305"/>
      <c r="Y149" s="305"/>
      <c r="Z149" s="305"/>
      <c r="AA149" s="305"/>
      <c r="AB149" s="305"/>
      <c r="AC149" s="306"/>
      <c r="AD149" s="304"/>
      <c r="AE149" s="305"/>
      <c r="AF149" s="305"/>
      <c r="AG149" s="305"/>
      <c r="AH149" s="305"/>
      <c r="AI149" s="305"/>
      <c r="AJ149" s="306"/>
      <c r="AK149" s="304"/>
      <c r="AL149" s="305"/>
      <c r="AM149" s="305"/>
      <c r="AN149" s="305"/>
      <c r="AO149" s="305"/>
      <c r="AP149" s="305"/>
      <c r="AQ149" s="306"/>
      <c r="AR149" s="304"/>
      <c r="AS149" s="305"/>
      <c r="AT149" s="305"/>
      <c r="AU149" s="305"/>
      <c r="AV149" s="305"/>
      <c r="AW149" s="305"/>
      <c r="AX149" s="306"/>
      <c r="AY149" s="304"/>
      <c r="AZ149" s="305"/>
      <c r="BA149" s="307"/>
      <c r="BB149" s="974"/>
      <c r="BC149" s="975"/>
      <c r="BD149" s="976"/>
      <c r="BE149" s="977"/>
      <c r="BF149" s="978"/>
      <c r="BG149" s="979"/>
      <c r="BH149" s="979"/>
      <c r="BI149" s="979"/>
      <c r="BJ149" s="980"/>
    </row>
    <row r="150" spans="2:62" s="259" customFormat="1" ht="20.25" customHeight="1">
      <c r="B150" s="987"/>
      <c r="C150" s="988"/>
      <c r="D150" s="989"/>
      <c r="E150" s="313"/>
      <c r="F150" s="314">
        <f>C149</f>
        <v>0</v>
      </c>
      <c r="G150" s="313"/>
      <c r="H150" s="314">
        <f>I149</f>
        <v>0</v>
      </c>
      <c r="I150" s="990"/>
      <c r="J150" s="991"/>
      <c r="K150" s="992"/>
      <c r="L150" s="993"/>
      <c r="M150" s="993"/>
      <c r="N150" s="989"/>
      <c r="O150" s="968"/>
      <c r="P150" s="969"/>
      <c r="Q150" s="969"/>
      <c r="R150" s="969"/>
      <c r="S150" s="970"/>
      <c r="T150" s="308" t="s">
        <v>224</v>
      </c>
      <c r="U150" s="309"/>
      <c r="V150" s="310"/>
      <c r="W150" s="296" t="s">
        <v>619</v>
      </c>
      <c r="X150" s="297" t="s">
        <v>619</v>
      </c>
      <c r="Y150" s="297" t="s">
        <v>619</v>
      </c>
      <c r="Z150" s="297" t="s">
        <v>619</v>
      </c>
      <c r="AA150" s="297" t="s">
        <v>619</v>
      </c>
      <c r="AB150" s="297" t="s">
        <v>619</v>
      </c>
      <c r="AC150" s="298" t="s">
        <v>619</v>
      </c>
      <c r="AD150" s="296" t="s">
        <v>619</v>
      </c>
      <c r="AE150" s="297" t="s">
        <v>619</v>
      </c>
      <c r="AF150" s="297" t="s">
        <v>619</v>
      </c>
      <c r="AG150" s="297" t="s">
        <v>619</v>
      </c>
      <c r="AH150" s="297" t="s">
        <v>619</v>
      </c>
      <c r="AI150" s="297" t="s">
        <v>619</v>
      </c>
      <c r="AJ150" s="298" t="s">
        <v>619</v>
      </c>
      <c r="AK150" s="296" t="s">
        <v>619</v>
      </c>
      <c r="AL150" s="297" t="s">
        <v>619</v>
      </c>
      <c r="AM150" s="297" t="s">
        <v>619</v>
      </c>
      <c r="AN150" s="297" t="s">
        <v>619</v>
      </c>
      <c r="AO150" s="297" t="s">
        <v>619</v>
      </c>
      <c r="AP150" s="297" t="s">
        <v>619</v>
      </c>
      <c r="AQ150" s="298" t="s">
        <v>619</v>
      </c>
      <c r="AR150" s="296" t="s">
        <v>619</v>
      </c>
      <c r="AS150" s="297" t="s">
        <v>619</v>
      </c>
      <c r="AT150" s="297" t="s">
        <v>619</v>
      </c>
      <c r="AU150" s="297" t="s">
        <v>619</v>
      </c>
      <c r="AV150" s="297" t="s">
        <v>619</v>
      </c>
      <c r="AW150" s="297" t="s">
        <v>619</v>
      </c>
      <c r="AX150" s="298" t="s">
        <v>619</v>
      </c>
      <c r="AY150" s="296" t="s">
        <v>619</v>
      </c>
      <c r="AZ150" s="297" t="s">
        <v>619</v>
      </c>
      <c r="BA150" s="297" t="s">
        <v>619</v>
      </c>
      <c r="BB150" s="997">
        <f>IF($BE$3="４週",SUM(W150:AX150),IF($BE$3="暦月",SUM(W150:BA150),""))</f>
        <v>0</v>
      </c>
      <c r="BC150" s="998"/>
      <c r="BD150" s="999">
        <f>IF($BE$3="４週",BB150/4,IF($BE$3="暦月",(BB150/($BE$8/7)),""))</f>
        <v>0</v>
      </c>
      <c r="BE150" s="998"/>
      <c r="BF150" s="994"/>
      <c r="BG150" s="995"/>
      <c r="BH150" s="995"/>
      <c r="BI150" s="995"/>
      <c r="BJ150" s="996"/>
    </row>
    <row r="151" spans="2:62" s="259" customFormat="1" ht="20.25" customHeight="1">
      <c r="B151" s="954">
        <f>B149+1</f>
        <v>68</v>
      </c>
      <c r="C151" s="956"/>
      <c r="D151" s="957"/>
      <c r="E151" s="291"/>
      <c r="F151" s="292"/>
      <c r="G151" s="291"/>
      <c r="H151" s="292"/>
      <c r="I151" s="960"/>
      <c r="J151" s="961"/>
      <c r="K151" s="964"/>
      <c r="L151" s="965"/>
      <c r="M151" s="965"/>
      <c r="N151" s="957"/>
      <c r="O151" s="968"/>
      <c r="P151" s="969"/>
      <c r="Q151" s="969"/>
      <c r="R151" s="969"/>
      <c r="S151" s="970"/>
      <c r="T151" s="311" t="s">
        <v>221</v>
      </c>
      <c r="V151" s="312"/>
      <c r="W151" s="304"/>
      <c r="X151" s="305"/>
      <c r="Y151" s="305"/>
      <c r="Z151" s="305"/>
      <c r="AA151" s="305"/>
      <c r="AB151" s="305"/>
      <c r="AC151" s="306"/>
      <c r="AD151" s="304"/>
      <c r="AE151" s="305"/>
      <c r="AF151" s="305"/>
      <c r="AG151" s="305"/>
      <c r="AH151" s="305"/>
      <c r="AI151" s="305"/>
      <c r="AJ151" s="306"/>
      <c r="AK151" s="304"/>
      <c r="AL151" s="305"/>
      <c r="AM151" s="305"/>
      <c r="AN151" s="305"/>
      <c r="AO151" s="305"/>
      <c r="AP151" s="305"/>
      <c r="AQ151" s="306"/>
      <c r="AR151" s="304"/>
      <c r="AS151" s="305"/>
      <c r="AT151" s="305"/>
      <c r="AU151" s="305"/>
      <c r="AV151" s="305"/>
      <c r="AW151" s="305"/>
      <c r="AX151" s="306"/>
      <c r="AY151" s="304"/>
      <c r="AZ151" s="305"/>
      <c r="BA151" s="307"/>
      <c r="BB151" s="974"/>
      <c r="BC151" s="975"/>
      <c r="BD151" s="976"/>
      <c r="BE151" s="977"/>
      <c r="BF151" s="978"/>
      <c r="BG151" s="979"/>
      <c r="BH151" s="979"/>
      <c r="BI151" s="979"/>
      <c r="BJ151" s="980"/>
    </row>
    <row r="152" spans="2:62" s="259" customFormat="1" ht="20.25" customHeight="1">
      <c r="B152" s="987"/>
      <c r="C152" s="988"/>
      <c r="D152" s="989"/>
      <c r="E152" s="313"/>
      <c r="F152" s="314">
        <f>C151</f>
        <v>0</v>
      </c>
      <c r="G152" s="313"/>
      <c r="H152" s="314">
        <f>I151</f>
        <v>0</v>
      </c>
      <c r="I152" s="990"/>
      <c r="J152" s="991"/>
      <c r="K152" s="992"/>
      <c r="L152" s="993"/>
      <c r="M152" s="993"/>
      <c r="N152" s="989"/>
      <c r="O152" s="968"/>
      <c r="P152" s="969"/>
      <c r="Q152" s="969"/>
      <c r="R152" s="969"/>
      <c r="S152" s="970"/>
      <c r="T152" s="308" t="s">
        <v>224</v>
      </c>
      <c r="U152" s="309"/>
      <c r="V152" s="310"/>
      <c r="W152" s="296" t="s">
        <v>619</v>
      </c>
      <c r="X152" s="297" t="s">
        <v>619</v>
      </c>
      <c r="Y152" s="297" t="s">
        <v>619</v>
      </c>
      <c r="Z152" s="297" t="s">
        <v>619</v>
      </c>
      <c r="AA152" s="297" t="s">
        <v>619</v>
      </c>
      <c r="AB152" s="297" t="s">
        <v>619</v>
      </c>
      <c r="AC152" s="298" t="s">
        <v>619</v>
      </c>
      <c r="AD152" s="296" t="s">
        <v>619</v>
      </c>
      <c r="AE152" s="297" t="s">
        <v>619</v>
      </c>
      <c r="AF152" s="297" t="s">
        <v>619</v>
      </c>
      <c r="AG152" s="297" t="s">
        <v>619</v>
      </c>
      <c r="AH152" s="297" t="s">
        <v>619</v>
      </c>
      <c r="AI152" s="297" t="s">
        <v>619</v>
      </c>
      <c r="AJ152" s="298" t="s">
        <v>619</v>
      </c>
      <c r="AK152" s="296" t="s">
        <v>619</v>
      </c>
      <c r="AL152" s="297" t="s">
        <v>619</v>
      </c>
      <c r="AM152" s="297" t="s">
        <v>619</v>
      </c>
      <c r="AN152" s="297" t="s">
        <v>619</v>
      </c>
      <c r="AO152" s="297" t="s">
        <v>619</v>
      </c>
      <c r="AP152" s="297" t="s">
        <v>619</v>
      </c>
      <c r="AQ152" s="298" t="s">
        <v>619</v>
      </c>
      <c r="AR152" s="296" t="s">
        <v>619</v>
      </c>
      <c r="AS152" s="297" t="s">
        <v>619</v>
      </c>
      <c r="AT152" s="297" t="s">
        <v>619</v>
      </c>
      <c r="AU152" s="297" t="s">
        <v>619</v>
      </c>
      <c r="AV152" s="297" t="s">
        <v>619</v>
      </c>
      <c r="AW152" s="297" t="s">
        <v>619</v>
      </c>
      <c r="AX152" s="298" t="s">
        <v>619</v>
      </c>
      <c r="AY152" s="296" t="s">
        <v>619</v>
      </c>
      <c r="AZ152" s="297" t="s">
        <v>619</v>
      </c>
      <c r="BA152" s="297" t="s">
        <v>619</v>
      </c>
      <c r="BB152" s="997">
        <f>IF($BE$3="４週",SUM(W152:AX152),IF($BE$3="暦月",SUM(W152:BA152),""))</f>
        <v>0</v>
      </c>
      <c r="BC152" s="998"/>
      <c r="BD152" s="999">
        <f>IF($BE$3="４週",BB152/4,IF($BE$3="暦月",(BB152/($BE$8/7)),""))</f>
        <v>0</v>
      </c>
      <c r="BE152" s="998"/>
      <c r="BF152" s="994"/>
      <c r="BG152" s="995"/>
      <c r="BH152" s="995"/>
      <c r="BI152" s="995"/>
      <c r="BJ152" s="996"/>
    </row>
    <row r="153" spans="2:62" s="259" customFormat="1" ht="20.25" customHeight="1">
      <c r="B153" s="954">
        <f>B151+1</f>
        <v>69</v>
      </c>
      <c r="C153" s="956"/>
      <c r="D153" s="957"/>
      <c r="E153" s="291"/>
      <c r="F153" s="292"/>
      <c r="G153" s="291"/>
      <c r="H153" s="292"/>
      <c r="I153" s="960"/>
      <c r="J153" s="961"/>
      <c r="K153" s="964"/>
      <c r="L153" s="965"/>
      <c r="M153" s="965"/>
      <c r="N153" s="957"/>
      <c r="O153" s="968"/>
      <c r="P153" s="969"/>
      <c r="Q153" s="969"/>
      <c r="R153" s="969"/>
      <c r="S153" s="970"/>
      <c r="T153" s="311" t="s">
        <v>221</v>
      </c>
      <c r="V153" s="312"/>
      <c r="W153" s="304"/>
      <c r="X153" s="305"/>
      <c r="Y153" s="305"/>
      <c r="Z153" s="305"/>
      <c r="AA153" s="305"/>
      <c r="AB153" s="305"/>
      <c r="AC153" s="306"/>
      <c r="AD153" s="304"/>
      <c r="AE153" s="305"/>
      <c r="AF153" s="305"/>
      <c r="AG153" s="305"/>
      <c r="AH153" s="305"/>
      <c r="AI153" s="305"/>
      <c r="AJ153" s="306"/>
      <c r="AK153" s="304"/>
      <c r="AL153" s="305"/>
      <c r="AM153" s="305"/>
      <c r="AN153" s="305"/>
      <c r="AO153" s="305"/>
      <c r="AP153" s="305"/>
      <c r="AQ153" s="306"/>
      <c r="AR153" s="304"/>
      <c r="AS153" s="305"/>
      <c r="AT153" s="305"/>
      <c r="AU153" s="305"/>
      <c r="AV153" s="305"/>
      <c r="AW153" s="305"/>
      <c r="AX153" s="306"/>
      <c r="AY153" s="304"/>
      <c r="AZ153" s="305"/>
      <c r="BA153" s="307"/>
      <c r="BB153" s="974"/>
      <c r="BC153" s="975"/>
      <c r="BD153" s="976"/>
      <c r="BE153" s="977"/>
      <c r="BF153" s="978"/>
      <c r="BG153" s="979"/>
      <c r="BH153" s="979"/>
      <c r="BI153" s="979"/>
      <c r="BJ153" s="980"/>
    </row>
    <row r="154" spans="2:62" s="259" customFormat="1" ht="20.25" customHeight="1">
      <c r="B154" s="987"/>
      <c r="C154" s="988"/>
      <c r="D154" s="989"/>
      <c r="E154" s="313"/>
      <c r="F154" s="314">
        <f>C153</f>
        <v>0</v>
      </c>
      <c r="G154" s="313"/>
      <c r="H154" s="314">
        <f>I153</f>
        <v>0</v>
      </c>
      <c r="I154" s="990"/>
      <c r="J154" s="991"/>
      <c r="K154" s="992"/>
      <c r="L154" s="993"/>
      <c r="M154" s="993"/>
      <c r="N154" s="989"/>
      <c r="O154" s="968"/>
      <c r="P154" s="969"/>
      <c r="Q154" s="969"/>
      <c r="R154" s="969"/>
      <c r="S154" s="970"/>
      <c r="T154" s="308" t="s">
        <v>224</v>
      </c>
      <c r="U154" s="309"/>
      <c r="V154" s="310"/>
      <c r="W154" s="296" t="s">
        <v>619</v>
      </c>
      <c r="X154" s="297" t="s">
        <v>619</v>
      </c>
      <c r="Y154" s="297" t="s">
        <v>619</v>
      </c>
      <c r="Z154" s="297" t="s">
        <v>619</v>
      </c>
      <c r="AA154" s="297" t="s">
        <v>619</v>
      </c>
      <c r="AB154" s="297" t="s">
        <v>619</v>
      </c>
      <c r="AC154" s="298" t="s">
        <v>619</v>
      </c>
      <c r="AD154" s="296" t="s">
        <v>619</v>
      </c>
      <c r="AE154" s="297" t="s">
        <v>619</v>
      </c>
      <c r="AF154" s="297" t="s">
        <v>619</v>
      </c>
      <c r="AG154" s="297" t="s">
        <v>619</v>
      </c>
      <c r="AH154" s="297" t="s">
        <v>619</v>
      </c>
      <c r="AI154" s="297" t="s">
        <v>619</v>
      </c>
      <c r="AJ154" s="298" t="s">
        <v>619</v>
      </c>
      <c r="AK154" s="296" t="s">
        <v>619</v>
      </c>
      <c r="AL154" s="297" t="s">
        <v>619</v>
      </c>
      <c r="AM154" s="297" t="s">
        <v>619</v>
      </c>
      <c r="AN154" s="297" t="s">
        <v>619</v>
      </c>
      <c r="AO154" s="297" t="s">
        <v>619</v>
      </c>
      <c r="AP154" s="297" t="s">
        <v>619</v>
      </c>
      <c r="AQ154" s="298" t="s">
        <v>619</v>
      </c>
      <c r="AR154" s="296" t="s">
        <v>619</v>
      </c>
      <c r="AS154" s="297" t="s">
        <v>619</v>
      </c>
      <c r="AT154" s="297" t="s">
        <v>619</v>
      </c>
      <c r="AU154" s="297" t="s">
        <v>619</v>
      </c>
      <c r="AV154" s="297" t="s">
        <v>619</v>
      </c>
      <c r="AW154" s="297" t="s">
        <v>619</v>
      </c>
      <c r="AX154" s="298" t="s">
        <v>619</v>
      </c>
      <c r="AY154" s="296" t="s">
        <v>619</v>
      </c>
      <c r="AZ154" s="297" t="s">
        <v>619</v>
      </c>
      <c r="BA154" s="297" t="s">
        <v>619</v>
      </c>
      <c r="BB154" s="997">
        <f>IF($BE$3="４週",SUM(W154:AX154),IF($BE$3="暦月",SUM(W154:BA154),""))</f>
        <v>0</v>
      </c>
      <c r="BC154" s="998"/>
      <c r="BD154" s="999">
        <f>IF($BE$3="４週",BB154/4,IF($BE$3="暦月",(BB154/($BE$8/7)),""))</f>
        <v>0</v>
      </c>
      <c r="BE154" s="998"/>
      <c r="BF154" s="994"/>
      <c r="BG154" s="995"/>
      <c r="BH154" s="995"/>
      <c r="BI154" s="995"/>
      <c r="BJ154" s="996"/>
    </row>
    <row r="155" spans="2:62" s="259" customFormat="1" ht="20.25" customHeight="1">
      <c r="B155" s="954">
        <f>B153+1</f>
        <v>70</v>
      </c>
      <c r="C155" s="956"/>
      <c r="D155" s="957"/>
      <c r="E155" s="291"/>
      <c r="F155" s="292"/>
      <c r="G155" s="291"/>
      <c r="H155" s="292"/>
      <c r="I155" s="960"/>
      <c r="J155" s="961"/>
      <c r="K155" s="964"/>
      <c r="L155" s="965"/>
      <c r="M155" s="965"/>
      <c r="N155" s="957"/>
      <c r="O155" s="968"/>
      <c r="P155" s="969"/>
      <c r="Q155" s="969"/>
      <c r="R155" s="969"/>
      <c r="S155" s="970"/>
      <c r="T155" s="311" t="s">
        <v>221</v>
      </c>
      <c r="V155" s="312"/>
      <c r="W155" s="304"/>
      <c r="X155" s="305"/>
      <c r="Y155" s="305"/>
      <c r="Z155" s="305"/>
      <c r="AA155" s="305"/>
      <c r="AB155" s="305"/>
      <c r="AC155" s="306"/>
      <c r="AD155" s="304"/>
      <c r="AE155" s="305"/>
      <c r="AF155" s="305"/>
      <c r="AG155" s="305"/>
      <c r="AH155" s="305"/>
      <c r="AI155" s="305"/>
      <c r="AJ155" s="306"/>
      <c r="AK155" s="304"/>
      <c r="AL155" s="305"/>
      <c r="AM155" s="305"/>
      <c r="AN155" s="305"/>
      <c r="AO155" s="305"/>
      <c r="AP155" s="305"/>
      <c r="AQ155" s="306"/>
      <c r="AR155" s="304"/>
      <c r="AS155" s="305"/>
      <c r="AT155" s="305"/>
      <c r="AU155" s="305"/>
      <c r="AV155" s="305"/>
      <c r="AW155" s="305"/>
      <c r="AX155" s="306"/>
      <c r="AY155" s="304"/>
      <c r="AZ155" s="305"/>
      <c r="BA155" s="307"/>
      <c r="BB155" s="974"/>
      <c r="BC155" s="975"/>
      <c r="BD155" s="976"/>
      <c r="BE155" s="977"/>
      <c r="BF155" s="978"/>
      <c r="BG155" s="979"/>
      <c r="BH155" s="979"/>
      <c r="BI155" s="979"/>
      <c r="BJ155" s="980"/>
    </row>
    <row r="156" spans="2:62" s="259" customFormat="1" ht="20.25" customHeight="1">
      <c r="B156" s="987"/>
      <c r="C156" s="988"/>
      <c r="D156" s="989"/>
      <c r="E156" s="313"/>
      <c r="F156" s="314">
        <f>C155</f>
        <v>0</v>
      </c>
      <c r="G156" s="313"/>
      <c r="H156" s="314">
        <f>I155</f>
        <v>0</v>
      </c>
      <c r="I156" s="990"/>
      <c r="J156" s="991"/>
      <c r="K156" s="992"/>
      <c r="L156" s="993"/>
      <c r="M156" s="993"/>
      <c r="N156" s="989"/>
      <c r="O156" s="968"/>
      <c r="P156" s="969"/>
      <c r="Q156" s="969"/>
      <c r="R156" s="969"/>
      <c r="S156" s="970"/>
      <c r="T156" s="308" t="s">
        <v>224</v>
      </c>
      <c r="U156" s="309"/>
      <c r="V156" s="310"/>
      <c r="W156" s="296" t="s">
        <v>619</v>
      </c>
      <c r="X156" s="297" t="s">
        <v>619</v>
      </c>
      <c r="Y156" s="297" t="s">
        <v>619</v>
      </c>
      <c r="Z156" s="297" t="s">
        <v>619</v>
      </c>
      <c r="AA156" s="297" t="s">
        <v>619</v>
      </c>
      <c r="AB156" s="297" t="s">
        <v>619</v>
      </c>
      <c r="AC156" s="298" t="s">
        <v>619</v>
      </c>
      <c r="AD156" s="296" t="s">
        <v>619</v>
      </c>
      <c r="AE156" s="297" t="s">
        <v>619</v>
      </c>
      <c r="AF156" s="297" t="s">
        <v>619</v>
      </c>
      <c r="AG156" s="297" t="s">
        <v>619</v>
      </c>
      <c r="AH156" s="297" t="s">
        <v>619</v>
      </c>
      <c r="AI156" s="297" t="s">
        <v>619</v>
      </c>
      <c r="AJ156" s="298" t="s">
        <v>619</v>
      </c>
      <c r="AK156" s="296" t="s">
        <v>619</v>
      </c>
      <c r="AL156" s="297" t="s">
        <v>619</v>
      </c>
      <c r="AM156" s="297" t="s">
        <v>619</v>
      </c>
      <c r="AN156" s="297" t="s">
        <v>619</v>
      </c>
      <c r="AO156" s="297" t="s">
        <v>619</v>
      </c>
      <c r="AP156" s="297" t="s">
        <v>619</v>
      </c>
      <c r="AQ156" s="298" t="s">
        <v>619</v>
      </c>
      <c r="AR156" s="296" t="s">
        <v>619</v>
      </c>
      <c r="AS156" s="297" t="s">
        <v>619</v>
      </c>
      <c r="AT156" s="297" t="s">
        <v>619</v>
      </c>
      <c r="AU156" s="297" t="s">
        <v>619</v>
      </c>
      <c r="AV156" s="297" t="s">
        <v>619</v>
      </c>
      <c r="AW156" s="297" t="s">
        <v>619</v>
      </c>
      <c r="AX156" s="298" t="s">
        <v>619</v>
      </c>
      <c r="AY156" s="296" t="s">
        <v>619</v>
      </c>
      <c r="AZ156" s="297" t="s">
        <v>619</v>
      </c>
      <c r="BA156" s="297" t="s">
        <v>619</v>
      </c>
      <c r="BB156" s="997">
        <f>IF($BE$3="４週",SUM(W156:AX156),IF($BE$3="暦月",SUM(W156:BA156),""))</f>
        <v>0</v>
      </c>
      <c r="BC156" s="998"/>
      <c r="BD156" s="999">
        <f>IF($BE$3="４週",BB156/4,IF($BE$3="暦月",(BB156/($BE$8/7)),""))</f>
        <v>0</v>
      </c>
      <c r="BE156" s="998"/>
      <c r="BF156" s="994"/>
      <c r="BG156" s="995"/>
      <c r="BH156" s="995"/>
      <c r="BI156" s="995"/>
      <c r="BJ156" s="996"/>
    </row>
    <row r="157" spans="2:62" s="259" customFormat="1" ht="20.25" customHeight="1">
      <c r="B157" s="954">
        <f>B155+1</f>
        <v>71</v>
      </c>
      <c r="C157" s="956"/>
      <c r="D157" s="957"/>
      <c r="E157" s="291"/>
      <c r="F157" s="292"/>
      <c r="G157" s="291"/>
      <c r="H157" s="292"/>
      <c r="I157" s="960"/>
      <c r="J157" s="961"/>
      <c r="K157" s="964"/>
      <c r="L157" s="965"/>
      <c r="M157" s="965"/>
      <c r="N157" s="957"/>
      <c r="O157" s="968"/>
      <c r="P157" s="969"/>
      <c r="Q157" s="969"/>
      <c r="R157" s="969"/>
      <c r="S157" s="970"/>
      <c r="T157" s="311" t="s">
        <v>221</v>
      </c>
      <c r="V157" s="312"/>
      <c r="W157" s="304"/>
      <c r="X157" s="305"/>
      <c r="Y157" s="305"/>
      <c r="Z157" s="305"/>
      <c r="AA157" s="305"/>
      <c r="AB157" s="305"/>
      <c r="AC157" s="306"/>
      <c r="AD157" s="304"/>
      <c r="AE157" s="305"/>
      <c r="AF157" s="305"/>
      <c r="AG157" s="305"/>
      <c r="AH157" s="305"/>
      <c r="AI157" s="305"/>
      <c r="AJ157" s="306"/>
      <c r="AK157" s="304"/>
      <c r="AL157" s="305"/>
      <c r="AM157" s="305"/>
      <c r="AN157" s="305"/>
      <c r="AO157" s="305"/>
      <c r="AP157" s="305"/>
      <c r="AQ157" s="306"/>
      <c r="AR157" s="304"/>
      <c r="AS157" s="305"/>
      <c r="AT157" s="305"/>
      <c r="AU157" s="305"/>
      <c r="AV157" s="305"/>
      <c r="AW157" s="305"/>
      <c r="AX157" s="306"/>
      <c r="AY157" s="304"/>
      <c r="AZ157" s="305"/>
      <c r="BA157" s="307"/>
      <c r="BB157" s="974"/>
      <c r="BC157" s="975"/>
      <c r="BD157" s="976"/>
      <c r="BE157" s="977"/>
      <c r="BF157" s="978"/>
      <c r="BG157" s="979"/>
      <c r="BH157" s="979"/>
      <c r="BI157" s="979"/>
      <c r="BJ157" s="980"/>
    </row>
    <row r="158" spans="2:62" s="259" customFormat="1" ht="20.25" customHeight="1">
      <c r="B158" s="987"/>
      <c r="C158" s="988"/>
      <c r="D158" s="989"/>
      <c r="E158" s="313"/>
      <c r="F158" s="314">
        <f>C157</f>
        <v>0</v>
      </c>
      <c r="G158" s="313"/>
      <c r="H158" s="314">
        <f>I157</f>
        <v>0</v>
      </c>
      <c r="I158" s="990"/>
      <c r="J158" s="991"/>
      <c r="K158" s="992"/>
      <c r="L158" s="993"/>
      <c r="M158" s="993"/>
      <c r="N158" s="989"/>
      <c r="O158" s="968"/>
      <c r="P158" s="969"/>
      <c r="Q158" s="969"/>
      <c r="R158" s="969"/>
      <c r="S158" s="970"/>
      <c r="T158" s="308" t="s">
        <v>224</v>
      </c>
      <c r="U158" s="309"/>
      <c r="V158" s="310"/>
      <c r="W158" s="296" t="s">
        <v>619</v>
      </c>
      <c r="X158" s="297" t="s">
        <v>619</v>
      </c>
      <c r="Y158" s="297" t="s">
        <v>619</v>
      </c>
      <c r="Z158" s="297" t="s">
        <v>619</v>
      </c>
      <c r="AA158" s="297" t="s">
        <v>619</v>
      </c>
      <c r="AB158" s="297" t="s">
        <v>619</v>
      </c>
      <c r="AC158" s="298" t="s">
        <v>619</v>
      </c>
      <c r="AD158" s="296" t="s">
        <v>619</v>
      </c>
      <c r="AE158" s="297" t="s">
        <v>619</v>
      </c>
      <c r="AF158" s="297" t="s">
        <v>619</v>
      </c>
      <c r="AG158" s="297" t="s">
        <v>619</v>
      </c>
      <c r="AH158" s="297" t="s">
        <v>619</v>
      </c>
      <c r="AI158" s="297" t="s">
        <v>619</v>
      </c>
      <c r="AJ158" s="298" t="s">
        <v>619</v>
      </c>
      <c r="AK158" s="296" t="s">
        <v>619</v>
      </c>
      <c r="AL158" s="297" t="s">
        <v>619</v>
      </c>
      <c r="AM158" s="297" t="s">
        <v>619</v>
      </c>
      <c r="AN158" s="297" t="s">
        <v>619</v>
      </c>
      <c r="AO158" s="297" t="s">
        <v>619</v>
      </c>
      <c r="AP158" s="297" t="s">
        <v>619</v>
      </c>
      <c r="AQ158" s="298" t="s">
        <v>619</v>
      </c>
      <c r="AR158" s="296" t="s">
        <v>619</v>
      </c>
      <c r="AS158" s="297" t="s">
        <v>619</v>
      </c>
      <c r="AT158" s="297" t="s">
        <v>619</v>
      </c>
      <c r="AU158" s="297" t="s">
        <v>619</v>
      </c>
      <c r="AV158" s="297" t="s">
        <v>619</v>
      </c>
      <c r="AW158" s="297" t="s">
        <v>619</v>
      </c>
      <c r="AX158" s="298" t="s">
        <v>619</v>
      </c>
      <c r="AY158" s="296" t="s">
        <v>619</v>
      </c>
      <c r="AZ158" s="297" t="s">
        <v>619</v>
      </c>
      <c r="BA158" s="297" t="s">
        <v>619</v>
      </c>
      <c r="BB158" s="997">
        <f>IF($BE$3="４週",SUM(W158:AX158),IF($BE$3="暦月",SUM(W158:BA158),""))</f>
        <v>0</v>
      </c>
      <c r="BC158" s="998"/>
      <c r="BD158" s="999">
        <f>IF($BE$3="４週",BB158/4,IF($BE$3="暦月",(BB158/($BE$8/7)),""))</f>
        <v>0</v>
      </c>
      <c r="BE158" s="998"/>
      <c r="BF158" s="994"/>
      <c r="BG158" s="995"/>
      <c r="BH158" s="995"/>
      <c r="BI158" s="995"/>
      <c r="BJ158" s="996"/>
    </row>
    <row r="159" spans="2:62" s="259" customFormat="1" ht="20.25" customHeight="1">
      <c r="B159" s="954">
        <f>B157+1</f>
        <v>72</v>
      </c>
      <c r="C159" s="956"/>
      <c r="D159" s="957"/>
      <c r="E159" s="291"/>
      <c r="F159" s="292"/>
      <c r="G159" s="291"/>
      <c r="H159" s="292"/>
      <c r="I159" s="960"/>
      <c r="J159" s="961"/>
      <c r="K159" s="964"/>
      <c r="L159" s="965"/>
      <c r="M159" s="965"/>
      <c r="N159" s="957"/>
      <c r="O159" s="968"/>
      <c r="P159" s="969"/>
      <c r="Q159" s="969"/>
      <c r="R159" s="969"/>
      <c r="S159" s="970"/>
      <c r="T159" s="311" t="s">
        <v>221</v>
      </c>
      <c r="V159" s="312"/>
      <c r="W159" s="304"/>
      <c r="X159" s="305"/>
      <c r="Y159" s="305"/>
      <c r="Z159" s="305"/>
      <c r="AA159" s="305"/>
      <c r="AB159" s="305"/>
      <c r="AC159" s="306"/>
      <c r="AD159" s="304"/>
      <c r="AE159" s="305"/>
      <c r="AF159" s="305"/>
      <c r="AG159" s="305"/>
      <c r="AH159" s="305"/>
      <c r="AI159" s="305"/>
      <c r="AJ159" s="306"/>
      <c r="AK159" s="304"/>
      <c r="AL159" s="305"/>
      <c r="AM159" s="305"/>
      <c r="AN159" s="305"/>
      <c r="AO159" s="305"/>
      <c r="AP159" s="305"/>
      <c r="AQ159" s="306"/>
      <c r="AR159" s="304"/>
      <c r="AS159" s="305"/>
      <c r="AT159" s="305"/>
      <c r="AU159" s="305"/>
      <c r="AV159" s="305"/>
      <c r="AW159" s="305"/>
      <c r="AX159" s="306"/>
      <c r="AY159" s="304"/>
      <c r="AZ159" s="305"/>
      <c r="BA159" s="307"/>
      <c r="BB159" s="974"/>
      <c r="BC159" s="975"/>
      <c r="BD159" s="976"/>
      <c r="BE159" s="977"/>
      <c r="BF159" s="978"/>
      <c r="BG159" s="979"/>
      <c r="BH159" s="979"/>
      <c r="BI159" s="979"/>
      <c r="BJ159" s="980"/>
    </row>
    <row r="160" spans="2:62" s="259" customFormat="1" ht="20.25" customHeight="1">
      <c r="B160" s="987"/>
      <c r="C160" s="988"/>
      <c r="D160" s="989"/>
      <c r="E160" s="313"/>
      <c r="F160" s="314">
        <f>C159</f>
        <v>0</v>
      </c>
      <c r="G160" s="313"/>
      <c r="H160" s="314">
        <f>I159</f>
        <v>0</v>
      </c>
      <c r="I160" s="990"/>
      <c r="J160" s="991"/>
      <c r="K160" s="992"/>
      <c r="L160" s="993"/>
      <c r="M160" s="993"/>
      <c r="N160" s="989"/>
      <c r="O160" s="968"/>
      <c r="P160" s="969"/>
      <c r="Q160" s="969"/>
      <c r="R160" s="969"/>
      <c r="S160" s="970"/>
      <c r="T160" s="308" t="s">
        <v>224</v>
      </c>
      <c r="U160" s="309"/>
      <c r="V160" s="310"/>
      <c r="W160" s="296" t="s">
        <v>619</v>
      </c>
      <c r="X160" s="297" t="s">
        <v>619</v>
      </c>
      <c r="Y160" s="297" t="s">
        <v>619</v>
      </c>
      <c r="Z160" s="297" t="s">
        <v>619</v>
      </c>
      <c r="AA160" s="297" t="s">
        <v>619</v>
      </c>
      <c r="AB160" s="297" t="s">
        <v>619</v>
      </c>
      <c r="AC160" s="298" t="s">
        <v>619</v>
      </c>
      <c r="AD160" s="296" t="s">
        <v>619</v>
      </c>
      <c r="AE160" s="297" t="s">
        <v>619</v>
      </c>
      <c r="AF160" s="297" t="s">
        <v>619</v>
      </c>
      <c r="AG160" s="297" t="s">
        <v>619</v>
      </c>
      <c r="AH160" s="297" t="s">
        <v>619</v>
      </c>
      <c r="AI160" s="297" t="s">
        <v>619</v>
      </c>
      <c r="AJ160" s="298" t="s">
        <v>619</v>
      </c>
      <c r="AK160" s="296" t="s">
        <v>619</v>
      </c>
      <c r="AL160" s="297" t="s">
        <v>619</v>
      </c>
      <c r="AM160" s="297" t="s">
        <v>619</v>
      </c>
      <c r="AN160" s="297" t="s">
        <v>619</v>
      </c>
      <c r="AO160" s="297" t="s">
        <v>619</v>
      </c>
      <c r="AP160" s="297" t="s">
        <v>619</v>
      </c>
      <c r="AQ160" s="298" t="s">
        <v>619</v>
      </c>
      <c r="AR160" s="296" t="s">
        <v>619</v>
      </c>
      <c r="AS160" s="297" t="s">
        <v>619</v>
      </c>
      <c r="AT160" s="297" t="s">
        <v>619</v>
      </c>
      <c r="AU160" s="297" t="s">
        <v>619</v>
      </c>
      <c r="AV160" s="297" t="s">
        <v>619</v>
      </c>
      <c r="AW160" s="297" t="s">
        <v>619</v>
      </c>
      <c r="AX160" s="298" t="s">
        <v>619</v>
      </c>
      <c r="AY160" s="296" t="s">
        <v>619</v>
      </c>
      <c r="AZ160" s="297" t="s">
        <v>619</v>
      </c>
      <c r="BA160" s="297" t="s">
        <v>619</v>
      </c>
      <c r="BB160" s="997">
        <f>IF($BE$3="４週",SUM(W160:AX160),IF($BE$3="暦月",SUM(W160:BA160),""))</f>
        <v>0</v>
      </c>
      <c r="BC160" s="998"/>
      <c r="BD160" s="999">
        <f>IF($BE$3="４週",BB160/4,IF($BE$3="暦月",(BB160/($BE$8/7)),""))</f>
        <v>0</v>
      </c>
      <c r="BE160" s="998"/>
      <c r="BF160" s="994"/>
      <c r="BG160" s="995"/>
      <c r="BH160" s="995"/>
      <c r="BI160" s="995"/>
      <c r="BJ160" s="996"/>
    </row>
    <row r="161" spans="2:62" s="259" customFormat="1" ht="20.25" customHeight="1">
      <c r="B161" s="954">
        <f>B159+1</f>
        <v>73</v>
      </c>
      <c r="C161" s="956"/>
      <c r="D161" s="957"/>
      <c r="E161" s="291"/>
      <c r="F161" s="292"/>
      <c r="G161" s="291"/>
      <c r="H161" s="292"/>
      <c r="I161" s="960"/>
      <c r="J161" s="961"/>
      <c r="K161" s="964"/>
      <c r="L161" s="965"/>
      <c r="M161" s="965"/>
      <c r="N161" s="957"/>
      <c r="O161" s="968"/>
      <c r="P161" s="969"/>
      <c r="Q161" s="969"/>
      <c r="R161" s="969"/>
      <c r="S161" s="970"/>
      <c r="T161" s="311" t="s">
        <v>221</v>
      </c>
      <c r="V161" s="312"/>
      <c r="W161" s="304"/>
      <c r="X161" s="305"/>
      <c r="Y161" s="305"/>
      <c r="Z161" s="305"/>
      <c r="AA161" s="305"/>
      <c r="AB161" s="305"/>
      <c r="AC161" s="306"/>
      <c r="AD161" s="304"/>
      <c r="AE161" s="305"/>
      <c r="AF161" s="305"/>
      <c r="AG161" s="305"/>
      <c r="AH161" s="305"/>
      <c r="AI161" s="305"/>
      <c r="AJ161" s="306"/>
      <c r="AK161" s="304"/>
      <c r="AL161" s="305"/>
      <c r="AM161" s="305"/>
      <c r="AN161" s="305"/>
      <c r="AO161" s="305"/>
      <c r="AP161" s="305"/>
      <c r="AQ161" s="306"/>
      <c r="AR161" s="304"/>
      <c r="AS161" s="305"/>
      <c r="AT161" s="305"/>
      <c r="AU161" s="305"/>
      <c r="AV161" s="305"/>
      <c r="AW161" s="305"/>
      <c r="AX161" s="306"/>
      <c r="AY161" s="304"/>
      <c r="AZ161" s="305"/>
      <c r="BA161" s="307"/>
      <c r="BB161" s="974"/>
      <c r="BC161" s="975"/>
      <c r="BD161" s="976"/>
      <c r="BE161" s="977"/>
      <c r="BF161" s="978"/>
      <c r="BG161" s="979"/>
      <c r="BH161" s="979"/>
      <c r="BI161" s="979"/>
      <c r="BJ161" s="980"/>
    </row>
    <row r="162" spans="2:62" s="259" customFormat="1" ht="20.25" customHeight="1">
      <c r="B162" s="987"/>
      <c r="C162" s="988"/>
      <c r="D162" s="989"/>
      <c r="E162" s="313"/>
      <c r="F162" s="314">
        <f>C161</f>
        <v>0</v>
      </c>
      <c r="G162" s="313"/>
      <c r="H162" s="314">
        <f>I161</f>
        <v>0</v>
      </c>
      <c r="I162" s="990"/>
      <c r="J162" s="991"/>
      <c r="K162" s="992"/>
      <c r="L162" s="993"/>
      <c r="M162" s="993"/>
      <c r="N162" s="989"/>
      <c r="O162" s="968"/>
      <c r="P162" s="969"/>
      <c r="Q162" s="969"/>
      <c r="R162" s="969"/>
      <c r="S162" s="970"/>
      <c r="T162" s="308" t="s">
        <v>224</v>
      </c>
      <c r="U162" s="309"/>
      <c r="V162" s="310"/>
      <c r="W162" s="296" t="s">
        <v>619</v>
      </c>
      <c r="X162" s="297" t="s">
        <v>619</v>
      </c>
      <c r="Y162" s="297" t="s">
        <v>619</v>
      </c>
      <c r="Z162" s="297" t="s">
        <v>619</v>
      </c>
      <c r="AA162" s="297" t="s">
        <v>619</v>
      </c>
      <c r="AB162" s="297" t="s">
        <v>619</v>
      </c>
      <c r="AC162" s="298" t="s">
        <v>619</v>
      </c>
      <c r="AD162" s="296" t="s">
        <v>619</v>
      </c>
      <c r="AE162" s="297" t="s">
        <v>619</v>
      </c>
      <c r="AF162" s="297" t="s">
        <v>619</v>
      </c>
      <c r="AG162" s="297" t="s">
        <v>619</v>
      </c>
      <c r="AH162" s="297" t="s">
        <v>619</v>
      </c>
      <c r="AI162" s="297" t="s">
        <v>619</v>
      </c>
      <c r="AJ162" s="298" t="s">
        <v>619</v>
      </c>
      <c r="AK162" s="296" t="s">
        <v>619</v>
      </c>
      <c r="AL162" s="297" t="s">
        <v>619</v>
      </c>
      <c r="AM162" s="297" t="s">
        <v>619</v>
      </c>
      <c r="AN162" s="297" t="s">
        <v>619</v>
      </c>
      <c r="AO162" s="297" t="s">
        <v>619</v>
      </c>
      <c r="AP162" s="297" t="s">
        <v>619</v>
      </c>
      <c r="AQ162" s="298" t="s">
        <v>619</v>
      </c>
      <c r="AR162" s="296" t="s">
        <v>619</v>
      </c>
      <c r="AS162" s="297" t="s">
        <v>619</v>
      </c>
      <c r="AT162" s="297" t="s">
        <v>619</v>
      </c>
      <c r="AU162" s="297" t="s">
        <v>619</v>
      </c>
      <c r="AV162" s="297" t="s">
        <v>619</v>
      </c>
      <c r="AW162" s="297" t="s">
        <v>619</v>
      </c>
      <c r="AX162" s="298" t="s">
        <v>619</v>
      </c>
      <c r="AY162" s="296" t="s">
        <v>619</v>
      </c>
      <c r="AZ162" s="297" t="s">
        <v>619</v>
      </c>
      <c r="BA162" s="297" t="s">
        <v>619</v>
      </c>
      <c r="BB162" s="997">
        <f>IF($BE$3="４週",SUM(W162:AX162),IF($BE$3="暦月",SUM(W162:BA162),""))</f>
        <v>0</v>
      </c>
      <c r="BC162" s="998"/>
      <c r="BD162" s="999">
        <f>IF($BE$3="４週",BB162/4,IF($BE$3="暦月",(BB162/($BE$8/7)),""))</f>
        <v>0</v>
      </c>
      <c r="BE162" s="998"/>
      <c r="BF162" s="994"/>
      <c r="BG162" s="995"/>
      <c r="BH162" s="995"/>
      <c r="BI162" s="995"/>
      <c r="BJ162" s="996"/>
    </row>
    <row r="163" spans="2:62" s="259" customFormat="1" ht="20.25" customHeight="1">
      <c r="B163" s="954">
        <f>B161+1</f>
        <v>74</v>
      </c>
      <c r="C163" s="956"/>
      <c r="D163" s="957"/>
      <c r="E163" s="291"/>
      <c r="F163" s="292"/>
      <c r="G163" s="291"/>
      <c r="H163" s="292"/>
      <c r="I163" s="960"/>
      <c r="J163" s="961"/>
      <c r="K163" s="964"/>
      <c r="L163" s="965"/>
      <c r="M163" s="965"/>
      <c r="N163" s="957"/>
      <c r="O163" s="968"/>
      <c r="P163" s="969"/>
      <c r="Q163" s="969"/>
      <c r="R163" s="969"/>
      <c r="S163" s="970"/>
      <c r="T163" s="311" t="s">
        <v>221</v>
      </c>
      <c r="V163" s="312"/>
      <c r="W163" s="304"/>
      <c r="X163" s="305"/>
      <c r="Y163" s="305"/>
      <c r="Z163" s="305"/>
      <c r="AA163" s="305"/>
      <c r="AB163" s="305"/>
      <c r="AC163" s="306"/>
      <c r="AD163" s="304"/>
      <c r="AE163" s="305"/>
      <c r="AF163" s="305"/>
      <c r="AG163" s="305"/>
      <c r="AH163" s="305"/>
      <c r="AI163" s="305"/>
      <c r="AJ163" s="306"/>
      <c r="AK163" s="304"/>
      <c r="AL163" s="305"/>
      <c r="AM163" s="305"/>
      <c r="AN163" s="305"/>
      <c r="AO163" s="305"/>
      <c r="AP163" s="305"/>
      <c r="AQ163" s="306"/>
      <c r="AR163" s="304"/>
      <c r="AS163" s="305"/>
      <c r="AT163" s="305"/>
      <c r="AU163" s="305"/>
      <c r="AV163" s="305"/>
      <c r="AW163" s="305"/>
      <c r="AX163" s="306"/>
      <c r="AY163" s="304"/>
      <c r="AZ163" s="305"/>
      <c r="BA163" s="307"/>
      <c r="BB163" s="974"/>
      <c r="BC163" s="975"/>
      <c r="BD163" s="976"/>
      <c r="BE163" s="977"/>
      <c r="BF163" s="978"/>
      <c r="BG163" s="979"/>
      <c r="BH163" s="979"/>
      <c r="BI163" s="979"/>
      <c r="BJ163" s="980"/>
    </row>
    <row r="164" spans="2:62" s="259" customFormat="1" ht="20.25" customHeight="1">
      <c r="B164" s="987"/>
      <c r="C164" s="988"/>
      <c r="D164" s="989"/>
      <c r="E164" s="313"/>
      <c r="F164" s="314">
        <f>C163</f>
        <v>0</v>
      </c>
      <c r="G164" s="313"/>
      <c r="H164" s="314">
        <f>I163</f>
        <v>0</v>
      </c>
      <c r="I164" s="990"/>
      <c r="J164" s="991"/>
      <c r="K164" s="992"/>
      <c r="L164" s="993"/>
      <c r="M164" s="993"/>
      <c r="N164" s="989"/>
      <c r="O164" s="968"/>
      <c r="P164" s="969"/>
      <c r="Q164" s="969"/>
      <c r="R164" s="969"/>
      <c r="S164" s="970"/>
      <c r="T164" s="308" t="s">
        <v>224</v>
      </c>
      <c r="U164" s="309"/>
      <c r="V164" s="310"/>
      <c r="W164" s="296" t="s">
        <v>619</v>
      </c>
      <c r="X164" s="297" t="s">
        <v>619</v>
      </c>
      <c r="Y164" s="297" t="s">
        <v>619</v>
      </c>
      <c r="Z164" s="297" t="s">
        <v>619</v>
      </c>
      <c r="AA164" s="297" t="s">
        <v>619</v>
      </c>
      <c r="AB164" s="297" t="s">
        <v>619</v>
      </c>
      <c r="AC164" s="298" t="s">
        <v>619</v>
      </c>
      <c r="AD164" s="296" t="s">
        <v>619</v>
      </c>
      <c r="AE164" s="297" t="s">
        <v>619</v>
      </c>
      <c r="AF164" s="297" t="s">
        <v>619</v>
      </c>
      <c r="AG164" s="297" t="s">
        <v>619</v>
      </c>
      <c r="AH164" s="297" t="s">
        <v>619</v>
      </c>
      <c r="AI164" s="297" t="s">
        <v>619</v>
      </c>
      <c r="AJ164" s="298" t="s">
        <v>619</v>
      </c>
      <c r="AK164" s="296" t="s">
        <v>619</v>
      </c>
      <c r="AL164" s="297" t="s">
        <v>619</v>
      </c>
      <c r="AM164" s="297" t="s">
        <v>619</v>
      </c>
      <c r="AN164" s="297" t="s">
        <v>619</v>
      </c>
      <c r="AO164" s="297" t="s">
        <v>619</v>
      </c>
      <c r="AP164" s="297" t="s">
        <v>619</v>
      </c>
      <c r="AQ164" s="298" t="s">
        <v>619</v>
      </c>
      <c r="AR164" s="296" t="s">
        <v>619</v>
      </c>
      <c r="AS164" s="297" t="s">
        <v>619</v>
      </c>
      <c r="AT164" s="297" t="s">
        <v>619</v>
      </c>
      <c r="AU164" s="297" t="s">
        <v>619</v>
      </c>
      <c r="AV164" s="297" t="s">
        <v>619</v>
      </c>
      <c r="AW164" s="297" t="s">
        <v>619</v>
      </c>
      <c r="AX164" s="298" t="s">
        <v>619</v>
      </c>
      <c r="AY164" s="296" t="s">
        <v>619</v>
      </c>
      <c r="AZ164" s="297" t="s">
        <v>619</v>
      </c>
      <c r="BA164" s="297" t="s">
        <v>619</v>
      </c>
      <c r="BB164" s="997">
        <f>IF($BE$3="４週",SUM(W164:AX164),IF($BE$3="暦月",SUM(W164:BA164),""))</f>
        <v>0</v>
      </c>
      <c r="BC164" s="998"/>
      <c r="BD164" s="999">
        <f>IF($BE$3="４週",BB164/4,IF($BE$3="暦月",(BB164/($BE$8/7)),""))</f>
        <v>0</v>
      </c>
      <c r="BE164" s="998"/>
      <c r="BF164" s="994"/>
      <c r="BG164" s="995"/>
      <c r="BH164" s="995"/>
      <c r="BI164" s="995"/>
      <c r="BJ164" s="996"/>
    </row>
    <row r="165" spans="2:62" s="259" customFormat="1" ht="20.25" customHeight="1">
      <c r="B165" s="954">
        <f>B163+1</f>
        <v>75</v>
      </c>
      <c r="C165" s="956"/>
      <c r="D165" s="957"/>
      <c r="E165" s="291"/>
      <c r="F165" s="292"/>
      <c r="G165" s="291"/>
      <c r="H165" s="292"/>
      <c r="I165" s="960"/>
      <c r="J165" s="961"/>
      <c r="K165" s="964"/>
      <c r="L165" s="965"/>
      <c r="M165" s="965"/>
      <c r="N165" s="957"/>
      <c r="O165" s="968"/>
      <c r="P165" s="969"/>
      <c r="Q165" s="969"/>
      <c r="R165" s="969"/>
      <c r="S165" s="970"/>
      <c r="T165" s="311" t="s">
        <v>221</v>
      </c>
      <c r="V165" s="312"/>
      <c r="W165" s="304"/>
      <c r="X165" s="305"/>
      <c r="Y165" s="305"/>
      <c r="Z165" s="305"/>
      <c r="AA165" s="305"/>
      <c r="AB165" s="305"/>
      <c r="AC165" s="306"/>
      <c r="AD165" s="304"/>
      <c r="AE165" s="305"/>
      <c r="AF165" s="305"/>
      <c r="AG165" s="305"/>
      <c r="AH165" s="305"/>
      <c r="AI165" s="305"/>
      <c r="AJ165" s="306"/>
      <c r="AK165" s="304"/>
      <c r="AL165" s="305"/>
      <c r="AM165" s="305"/>
      <c r="AN165" s="305"/>
      <c r="AO165" s="305"/>
      <c r="AP165" s="305"/>
      <c r="AQ165" s="306"/>
      <c r="AR165" s="304"/>
      <c r="AS165" s="305"/>
      <c r="AT165" s="305"/>
      <c r="AU165" s="305"/>
      <c r="AV165" s="305"/>
      <c r="AW165" s="305"/>
      <c r="AX165" s="306"/>
      <c r="AY165" s="304"/>
      <c r="AZ165" s="305"/>
      <c r="BA165" s="307"/>
      <c r="BB165" s="974"/>
      <c r="BC165" s="975"/>
      <c r="BD165" s="976"/>
      <c r="BE165" s="977"/>
      <c r="BF165" s="978"/>
      <c r="BG165" s="979"/>
      <c r="BH165" s="979"/>
      <c r="BI165" s="979"/>
      <c r="BJ165" s="980"/>
    </row>
    <row r="166" spans="2:62" s="259" customFormat="1" ht="20.25" customHeight="1">
      <c r="B166" s="987"/>
      <c r="C166" s="988"/>
      <c r="D166" s="989"/>
      <c r="E166" s="313"/>
      <c r="F166" s="314">
        <f>C165</f>
        <v>0</v>
      </c>
      <c r="G166" s="313"/>
      <c r="H166" s="314">
        <f>I165</f>
        <v>0</v>
      </c>
      <c r="I166" s="990"/>
      <c r="J166" s="991"/>
      <c r="K166" s="992"/>
      <c r="L166" s="993"/>
      <c r="M166" s="993"/>
      <c r="N166" s="989"/>
      <c r="O166" s="968"/>
      <c r="P166" s="969"/>
      <c r="Q166" s="969"/>
      <c r="R166" s="969"/>
      <c r="S166" s="970"/>
      <c r="T166" s="308" t="s">
        <v>224</v>
      </c>
      <c r="U166" s="309"/>
      <c r="V166" s="310"/>
      <c r="W166" s="296" t="s">
        <v>619</v>
      </c>
      <c r="X166" s="297" t="s">
        <v>619</v>
      </c>
      <c r="Y166" s="297" t="s">
        <v>619</v>
      </c>
      <c r="Z166" s="297" t="s">
        <v>619</v>
      </c>
      <c r="AA166" s="297" t="s">
        <v>619</v>
      </c>
      <c r="AB166" s="297" t="s">
        <v>619</v>
      </c>
      <c r="AC166" s="298" t="s">
        <v>619</v>
      </c>
      <c r="AD166" s="296" t="s">
        <v>619</v>
      </c>
      <c r="AE166" s="297" t="s">
        <v>619</v>
      </c>
      <c r="AF166" s="297" t="s">
        <v>619</v>
      </c>
      <c r="AG166" s="297" t="s">
        <v>619</v>
      </c>
      <c r="AH166" s="297" t="s">
        <v>619</v>
      </c>
      <c r="AI166" s="297" t="s">
        <v>619</v>
      </c>
      <c r="AJ166" s="298" t="s">
        <v>619</v>
      </c>
      <c r="AK166" s="296" t="s">
        <v>619</v>
      </c>
      <c r="AL166" s="297" t="s">
        <v>619</v>
      </c>
      <c r="AM166" s="297" t="s">
        <v>619</v>
      </c>
      <c r="AN166" s="297" t="s">
        <v>619</v>
      </c>
      <c r="AO166" s="297" t="s">
        <v>619</v>
      </c>
      <c r="AP166" s="297" t="s">
        <v>619</v>
      </c>
      <c r="AQ166" s="298" t="s">
        <v>619</v>
      </c>
      <c r="AR166" s="296" t="s">
        <v>619</v>
      </c>
      <c r="AS166" s="297" t="s">
        <v>619</v>
      </c>
      <c r="AT166" s="297" t="s">
        <v>619</v>
      </c>
      <c r="AU166" s="297" t="s">
        <v>619</v>
      </c>
      <c r="AV166" s="297" t="s">
        <v>619</v>
      </c>
      <c r="AW166" s="297" t="s">
        <v>619</v>
      </c>
      <c r="AX166" s="298" t="s">
        <v>619</v>
      </c>
      <c r="AY166" s="296" t="s">
        <v>619</v>
      </c>
      <c r="AZ166" s="297" t="s">
        <v>619</v>
      </c>
      <c r="BA166" s="297" t="s">
        <v>619</v>
      </c>
      <c r="BB166" s="997">
        <f>IF($BE$3="４週",SUM(W166:AX166),IF($BE$3="暦月",SUM(W166:BA166),""))</f>
        <v>0</v>
      </c>
      <c r="BC166" s="998"/>
      <c r="BD166" s="999">
        <f>IF($BE$3="４週",BB166/4,IF($BE$3="暦月",(BB166/($BE$8/7)),""))</f>
        <v>0</v>
      </c>
      <c r="BE166" s="998"/>
      <c r="BF166" s="994"/>
      <c r="BG166" s="995"/>
      <c r="BH166" s="995"/>
      <c r="BI166" s="995"/>
      <c r="BJ166" s="996"/>
    </row>
    <row r="167" spans="2:62" s="259" customFormat="1" ht="20.25" customHeight="1">
      <c r="B167" s="954">
        <f>B165+1</f>
        <v>76</v>
      </c>
      <c r="C167" s="956"/>
      <c r="D167" s="957"/>
      <c r="E167" s="291"/>
      <c r="F167" s="292"/>
      <c r="G167" s="291"/>
      <c r="H167" s="292"/>
      <c r="I167" s="960"/>
      <c r="J167" s="961"/>
      <c r="K167" s="964"/>
      <c r="L167" s="965"/>
      <c r="M167" s="965"/>
      <c r="N167" s="957"/>
      <c r="O167" s="968"/>
      <c r="P167" s="969"/>
      <c r="Q167" s="969"/>
      <c r="R167" s="969"/>
      <c r="S167" s="970"/>
      <c r="T167" s="311" t="s">
        <v>221</v>
      </c>
      <c r="V167" s="312"/>
      <c r="W167" s="304"/>
      <c r="X167" s="305"/>
      <c r="Y167" s="305"/>
      <c r="Z167" s="305"/>
      <c r="AA167" s="305"/>
      <c r="AB167" s="305"/>
      <c r="AC167" s="306"/>
      <c r="AD167" s="304"/>
      <c r="AE167" s="305"/>
      <c r="AF167" s="305"/>
      <c r="AG167" s="305"/>
      <c r="AH167" s="305"/>
      <c r="AI167" s="305"/>
      <c r="AJ167" s="306"/>
      <c r="AK167" s="304"/>
      <c r="AL167" s="305"/>
      <c r="AM167" s="305"/>
      <c r="AN167" s="305"/>
      <c r="AO167" s="305"/>
      <c r="AP167" s="305"/>
      <c r="AQ167" s="306"/>
      <c r="AR167" s="304"/>
      <c r="AS167" s="305"/>
      <c r="AT167" s="305"/>
      <c r="AU167" s="305"/>
      <c r="AV167" s="305"/>
      <c r="AW167" s="305"/>
      <c r="AX167" s="306"/>
      <c r="AY167" s="304"/>
      <c r="AZ167" s="305"/>
      <c r="BA167" s="307"/>
      <c r="BB167" s="974"/>
      <c r="BC167" s="975"/>
      <c r="BD167" s="976"/>
      <c r="BE167" s="977"/>
      <c r="BF167" s="978"/>
      <c r="BG167" s="979"/>
      <c r="BH167" s="979"/>
      <c r="BI167" s="979"/>
      <c r="BJ167" s="980"/>
    </row>
    <row r="168" spans="2:62" s="259" customFormat="1" ht="20.25" customHeight="1">
      <c r="B168" s="987"/>
      <c r="C168" s="988"/>
      <c r="D168" s="989"/>
      <c r="E168" s="313"/>
      <c r="F168" s="314">
        <f>C167</f>
        <v>0</v>
      </c>
      <c r="G168" s="313"/>
      <c r="H168" s="314">
        <f>I167</f>
        <v>0</v>
      </c>
      <c r="I168" s="990"/>
      <c r="J168" s="991"/>
      <c r="K168" s="992"/>
      <c r="L168" s="993"/>
      <c r="M168" s="993"/>
      <c r="N168" s="989"/>
      <c r="O168" s="968"/>
      <c r="P168" s="969"/>
      <c r="Q168" s="969"/>
      <c r="R168" s="969"/>
      <c r="S168" s="970"/>
      <c r="T168" s="308" t="s">
        <v>224</v>
      </c>
      <c r="U168" s="309"/>
      <c r="V168" s="310"/>
      <c r="W168" s="296" t="s">
        <v>619</v>
      </c>
      <c r="X168" s="297" t="s">
        <v>619</v>
      </c>
      <c r="Y168" s="297" t="s">
        <v>619</v>
      </c>
      <c r="Z168" s="297" t="s">
        <v>619</v>
      </c>
      <c r="AA168" s="297" t="s">
        <v>619</v>
      </c>
      <c r="AB168" s="297" t="s">
        <v>619</v>
      </c>
      <c r="AC168" s="298" t="s">
        <v>619</v>
      </c>
      <c r="AD168" s="296" t="s">
        <v>619</v>
      </c>
      <c r="AE168" s="297" t="s">
        <v>619</v>
      </c>
      <c r="AF168" s="297" t="s">
        <v>619</v>
      </c>
      <c r="AG168" s="297" t="s">
        <v>619</v>
      </c>
      <c r="AH168" s="297" t="s">
        <v>619</v>
      </c>
      <c r="AI168" s="297" t="s">
        <v>619</v>
      </c>
      <c r="AJ168" s="298" t="s">
        <v>619</v>
      </c>
      <c r="AK168" s="296" t="s">
        <v>619</v>
      </c>
      <c r="AL168" s="297" t="s">
        <v>619</v>
      </c>
      <c r="AM168" s="297" t="s">
        <v>619</v>
      </c>
      <c r="AN168" s="297" t="s">
        <v>619</v>
      </c>
      <c r="AO168" s="297" t="s">
        <v>619</v>
      </c>
      <c r="AP168" s="297" t="s">
        <v>619</v>
      </c>
      <c r="AQ168" s="298" t="s">
        <v>619</v>
      </c>
      <c r="AR168" s="296" t="s">
        <v>619</v>
      </c>
      <c r="AS168" s="297" t="s">
        <v>619</v>
      </c>
      <c r="AT168" s="297" t="s">
        <v>619</v>
      </c>
      <c r="AU168" s="297" t="s">
        <v>619</v>
      </c>
      <c r="AV168" s="297" t="s">
        <v>619</v>
      </c>
      <c r="AW168" s="297" t="s">
        <v>619</v>
      </c>
      <c r="AX168" s="298" t="s">
        <v>619</v>
      </c>
      <c r="AY168" s="296" t="s">
        <v>619</v>
      </c>
      <c r="AZ168" s="297" t="s">
        <v>619</v>
      </c>
      <c r="BA168" s="297" t="s">
        <v>619</v>
      </c>
      <c r="BB168" s="997">
        <f>IF($BE$3="４週",SUM(W168:AX168),IF($BE$3="暦月",SUM(W168:BA168),""))</f>
        <v>0</v>
      </c>
      <c r="BC168" s="998"/>
      <c r="BD168" s="999">
        <f>IF($BE$3="４週",BB168/4,IF($BE$3="暦月",(BB168/($BE$8/7)),""))</f>
        <v>0</v>
      </c>
      <c r="BE168" s="998"/>
      <c r="BF168" s="994"/>
      <c r="BG168" s="995"/>
      <c r="BH168" s="995"/>
      <c r="BI168" s="995"/>
      <c r="BJ168" s="996"/>
    </row>
    <row r="169" spans="2:62" s="259" customFormat="1" ht="20.25" customHeight="1">
      <c r="B169" s="954">
        <f>B167+1</f>
        <v>77</v>
      </c>
      <c r="C169" s="956"/>
      <c r="D169" s="957"/>
      <c r="E169" s="291"/>
      <c r="F169" s="292"/>
      <c r="G169" s="291"/>
      <c r="H169" s="292"/>
      <c r="I169" s="960"/>
      <c r="J169" s="961"/>
      <c r="K169" s="964"/>
      <c r="L169" s="965"/>
      <c r="M169" s="965"/>
      <c r="N169" s="957"/>
      <c r="O169" s="968"/>
      <c r="P169" s="969"/>
      <c r="Q169" s="969"/>
      <c r="R169" s="969"/>
      <c r="S169" s="970"/>
      <c r="T169" s="311" t="s">
        <v>221</v>
      </c>
      <c r="V169" s="312"/>
      <c r="W169" s="304"/>
      <c r="X169" s="305"/>
      <c r="Y169" s="305"/>
      <c r="Z169" s="305"/>
      <c r="AA169" s="305"/>
      <c r="AB169" s="305"/>
      <c r="AC169" s="306"/>
      <c r="AD169" s="304"/>
      <c r="AE169" s="305"/>
      <c r="AF169" s="305"/>
      <c r="AG169" s="305"/>
      <c r="AH169" s="305"/>
      <c r="AI169" s="305"/>
      <c r="AJ169" s="306"/>
      <c r="AK169" s="304"/>
      <c r="AL169" s="305"/>
      <c r="AM169" s="305"/>
      <c r="AN169" s="305"/>
      <c r="AO169" s="305"/>
      <c r="AP169" s="305"/>
      <c r="AQ169" s="306"/>
      <c r="AR169" s="304"/>
      <c r="AS169" s="305"/>
      <c r="AT169" s="305"/>
      <c r="AU169" s="305"/>
      <c r="AV169" s="305"/>
      <c r="AW169" s="305"/>
      <c r="AX169" s="306"/>
      <c r="AY169" s="304"/>
      <c r="AZ169" s="305"/>
      <c r="BA169" s="307"/>
      <c r="BB169" s="974"/>
      <c r="BC169" s="975"/>
      <c r="BD169" s="976"/>
      <c r="BE169" s="977"/>
      <c r="BF169" s="978"/>
      <c r="BG169" s="979"/>
      <c r="BH169" s="979"/>
      <c r="BI169" s="979"/>
      <c r="BJ169" s="980"/>
    </row>
    <row r="170" spans="2:62" s="259" customFormat="1" ht="20.25" customHeight="1">
      <c r="B170" s="987"/>
      <c r="C170" s="988"/>
      <c r="D170" s="989"/>
      <c r="E170" s="313"/>
      <c r="F170" s="314">
        <f>C169</f>
        <v>0</v>
      </c>
      <c r="G170" s="313"/>
      <c r="H170" s="314">
        <f>I169</f>
        <v>0</v>
      </c>
      <c r="I170" s="990"/>
      <c r="J170" s="991"/>
      <c r="K170" s="992"/>
      <c r="L170" s="993"/>
      <c r="M170" s="993"/>
      <c r="N170" s="989"/>
      <c r="O170" s="968"/>
      <c r="P170" s="969"/>
      <c r="Q170" s="969"/>
      <c r="R170" s="969"/>
      <c r="S170" s="970"/>
      <c r="T170" s="308" t="s">
        <v>224</v>
      </c>
      <c r="U170" s="309"/>
      <c r="V170" s="310"/>
      <c r="W170" s="296" t="s">
        <v>619</v>
      </c>
      <c r="X170" s="297" t="s">
        <v>619</v>
      </c>
      <c r="Y170" s="297" t="s">
        <v>619</v>
      </c>
      <c r="Z170" s="297" t="s">
        <v>619</v>
      </c>
      <c r="AA170" s="297" t="s">
        <v>619</v>
      </c>
      <c r="AB170" s="297" t="s">
        <v>619</v>
      </c>
      <c r="AC170" s="298" t="s">
        <v>619</v>
      </c>
      <c r="AD170" s="296" t="s">
        <v>619</v>
      </c>
      <c r="AE170" s="297" t="s">
        <v>619</v>
      </c>
      <c r="AF170" s="297" t="s">
        <v>619</v>
      </c>
      <c r="AG170" s="297" t="s">
        <v>619</v>
      </c>
      <c r="AH170" s="297" t="s">
        <v>619</v>
      </c>
      <c r="AI170" s="297" t="s">
        <v>619</v>
      </c>
      <c r="AJ170" s="298" t="s">
        <v>619</v>
      </c>
      <c r="AK170" s="296" t="s">
        <v>619</v>
      </c>
      <c r="AL170" s="297" t="s">
        <v>619</v>
      </c>
      <c r="AM170" s="297" t="s">
        <v>619</v>
      </c>
      <c r="AN170" s="297" t="s">
        <v>619</v>
      </c>
      <c r="AO170" s="297" t="s">
        <v>619</v>
      </c>
      <c r="AP170" s="297" t="s">
        <v>619</v>
      </c>
      <c r="AQ170" s="298" t="s">
        <v>619</v>
      </c>
      <c r="AR170" s="296" t="s">
        <v>619</v>
      </c>
      <c r="AS170" s="297" t="s">
        <v>619</v>
      </c>
      <c r="AT170" s="297" t="s">
        <v>619</v>
      </c>
      <c r="AU170" s="297" t="s">
        <v>619</v>
      </c>
      <c r="AV170" s="297" t="s">
        <v>619</v>
      </c>
      <c r="AW170" s="297" t="s">
        <v>619</v>
      </c>
      <c r="AX170" s="298" t="s">
        <v>619</v>
      </c>
      <c r="AY170" s="296" t="s">
        <v>619</v>
      </c>
      <c r="AZ170" s="297" t="s">
        <v>619</v>
      </c>
      <c r="BA170" s="297" t="s">
        <v>619</v>
      </c>
      <c r="BB170" s="997">
        <f>IF($BE$3="４週",SUM(W170:AX170),IF($BE$3="暦月",SUM(W170:BA170),""))</f>
        <v>0</v>
      </c>
      <c r="BC170" s="998"/>
      <c r="BD170" s="999">
        <f>IF($BE$3="４週",BB170/4,IF($BE$3="暦月",(BB170/($BE$8/7)),""))</f>
        <v>0</v>
      </c>
      <c r="BE170" s="998"/>
      <c r="BF170" s="994"/>
      <c r="BG170" s="995"/>
      <c r="BH170" s="995"/>
      <c r="BI170" s="995"/>
      <c r="BJ170" s="996"/>
    </row>
    <row r="171" spans="2:62" s="259" customFormat="1" ht="20.25" customHeight="1">
      <c r="B171" s="954">
        <f>B169+1</f>
        <v>78</v>
      </c>
      <c r="C171" s="956"/>
      <c r="D171" s="957"/>
      <c r="E171" s="291"/>
      <c r="F171" s="292"/>
      <c r="G171" s="291"/>
      <c r="H171" s="292"/>
      <c r="I171" s="960"/>
      <c r="J171" s="961"/>
      <c r="K171" s="964"/>
      <c r="L171" s="965"/>
      <c r="M171" s="965"/>
      <c r="N171" s="957"/>
      <c r="O171" s="968"/>
      <c r="P171" s="969"/>
      <c r="Q171" s="969"/>
      <c r="R171" s="969"/>
      <c r="S171" s="970"/>
      <c r="T171" s="311" t="s">
        <v>221</v>
      </c>
      <c r="V171" s="312"/>
      <c r="W171" s="304"/>
      <c r="X171" s="305"/>
      <c r="Y171" s="305"/>
      <c r="Z171" s="305"/>
      <c r="AA171" s="305"/>
      <c r="AB171" s="305"/>
      <c r="AC171" s="306"/>
      <c r="AD171" s="304"/>
      <c r="AE171" s="305"/>
      <c r="AF171" s="305"/>
      <c r="AG171" s="305"/>
      <c r="AH171" s="305"/>
      <c r="AI171" s="305"/>
      <c r="AJ171" s="306"/>
      <c r="AK171" s="304"/>
      <c r="AL171" s="305"/>
      <c r="AM171" s="305"/>
      <c r="AN171" s="305"/>
      <c r="AO171" s="305"/>
      <c r="AP171" s="305"/>
      <c r="AQ171" s="306"/>
      <c r="AR171" s="304"/>
      <c r="AS171" s="305"/>
      <c r="AT171" s="305"/>
      <c r="AU171" s="305"/>
      <c r="AV171" s="305"/>
      <c r="AW171" s="305"/>
      <c r="AX171" s="306"/>
      <c r="AY171" s="304"/>
      <c r="AZ171" s="305"/>
      <c r="BA171" s="307"/>
      <c r="BB171" s="974"/>
      <c r="BC171" s="975"/>
      <c r="BD171" s="976"/>
      <c r="BE171" s="977"/>
      <c r="BF171" s="978"/>
      <c r="BG171" s="979"/>
      <c r="BH171" s="979"/>
      <c r="BI171" s="979"/>
      <c r="BJ171" s="980"/>
    </row>
    <row r="172" spans="2:62" s="259" customFormat="1" ht="20.25" customHeight="1">
      <c r="B172" s="987"/>
      <c r="C172" s="988"/>
      <c r="D172" s="989"/>
      <c r="E172" s="313"/>
      <c r="F172" s="314">
        <f>C171</f>
        <v>0</v>
      </c>
      <c r="G172" s="313"/>
      <c r="H172" s="314">
        <f>I171</f>
        <v>0</v>
      </c>
      <c r="I172" s="990"/>
      <c r="J172" s="991"/>
      <c r="K172" s="992"/>
      <c r="L172" s="993"/>
      <c r="M172" s="993"/>
      <c r="N172" s="989"/>
      <c r="O172" s="968"/>
      <c r="P172" s="969"/>
      <c r="Q172" s="969"/>
      <c r="R172" s="969"/>
      <c r="S172" s="970"/>
      <c r="T172" s="308" t="s">
        <v>224</v>
      </c>
      <c r="U172" s="309"/>
      <c r="V172" s="310"/>
      <c r="W172" s="296" t="s">
        <v>619</v>
      </c>
      <c r="X172" s="297" t="s">
        <v>619</v>
      </c>
      <c r="Y172" s="297" t="s">
        <v>619</v>
      </c>
      <c r="Z172" s="297" t="s">
        <v>619</v>
      </c>
      <c r="AA172" s="297" t="s">
        <v>619</v>
      </c>
      <c r="AB172" s="297" t="s">
        <v>619</v>
      </c>
      <c r="AC172" s="298" t="s">
        <v>619</v>
      </c>
      <c r="AD172" s="296" t="s">
        <v>619</v>
      </c>
      <c r="AE172" s="297" t="s">
        <v>619</v>
      </c>
      <c r="AF172" s="297" t="s">
        <v>619</v>
      </c>
      <c r="AG172" s="297" t="s">
        <v>619</v>
      </c>
      <c r="AH172" s="297" t="s">
        <v>619</v>
      </c>
      <c r="AI172" s="297" t="s">
        <v>619</v>
      </c>
      <c r="AJ172" s="298" t="s">
        <v>619</v>
      </c>
      <c r="AK172" s="296" t="s">
        <v>619</v>
      </c>
      <c r="AL172" s="297" t="s">
        <v>619</v>
      </c>
      <c r="AM172" s="297" t="s">
        <v>619</v>
      </c>
      <c r="AN172" s="297" t="s">
        <v>619</v>
      </c>
      <c r="AO172" s="297" t="s">
        <v>619</v>
      </c>
      <c r="AP172" s="297" t="s">
        <v>619</v>
      </c>
      <c r="AQ172" s="298" t="s">
        <v>619</v>
      </c>
      <c r="AR172" s="296" t="s">
        <v>619</v>
      </c>
      <c r="AS172" s="297" t="s">
        <v>619</v>
      </c>
      <c r="AT172" s="297" t="s">
        <v>619</v>
      </c>
      <c r="AU172" s="297" t="s">
        <v>619</v>
      </c>
      <c r="AV172" s="297" t="s">
        <v>619</v>
      </c>
      <c r="AW172" s="297" t="s">
        <v>619</v>
      </c>
      <c r="AX172" s="298" t="s">
        <v>619</v>
      </c>
      <c r="AY172" s="296" t="s">
        <v>619</v>
      </c>
      <c r="AZ172" s="297" t="s">
        <v>619</v>
      </c>
      <c r="BA172" s="297" t="s">
        <v>619</v>
      </c>
      <c r="BB172" s="997">
        <f>IF($BE$3="４週",SUM(W172:AX172),IF($BE$3="暦月",SUM(W172:BA172),""))</f>
        <v>0</v>
      </c>
      <c r="BC172" s="998"/>
      <c r="BD172" s="999">
        <f>IF($BE$3="４週",BB172/4,IF($BE$3="暦月",(BB172/($BE$8/7)),""))</f>
        <v>0</v>
      </c>
      <c r="BE172" s="998"/>
      <c r="BF172" s="994"/>
      <c r="BG172" s="995"/>
      <c r="BH172" s="995"/>
      <c r="BI172" s="995"/>
      <c r="BJ172" s="996"/>
    </row>
    <row r="173" spans="2:62" s="259" customFormat="1" ht="20.25" customHeight="1">
      <c r="B173" s="954">
        <f>B171+1</f>
        <v>79</v>
      </c>
      <c r="C173" s="956"/>
      <c r="D173" s="957"/>
      <c r="E173" s="291"/>
      <c r="F173" s="292"/>
      <c r="G173" s="291"/>
      <c r="H173" s="292"/>
      <c r="I173" s="960"/>
      <c r="J173" s="961"/>
      <c r="K173" s="964"/>
      <c r="L173" s="965"/>
      <c r="M173" s="965"/>
      <c r="N173" s="957"/>
      <c r="O173" s="968"/>
      <c r="P173" s="969"/>
      <c r="Q173" s="969"/>
      <c r="R173" s="969"/>
      <c r="S173" s="970"/>
      <c r="T173" s="311" t="s">
        <v>221</v>
      </c>
      <c r="V173" s="312"/>
      <c r="W173" s="304"/>
      <c r="X173" s="305"/>
      <c r="Y173" s="305"/>
      <c r="Z173" s="305"/>
      <c r="AA173" s="305"/>
      <c r="AB173" s="305"/>
      <c r="AC173" s="306"/>
      <c r="AD173" s="304"/>
      <c r="AE173" s="305"/>
      <c r="AF173" s="305"/>
      <c r="AG173" s="305"/>
      <c r="AH173" s="305"/>
      <c r="AI173" s="305"/>
      <c r="AJ173" s="306"/>
      <c r="AK173" s="304"/>
      <c r="AL173" s="305"/>
      <c r="AM173" s="305"/>
      <c r="AN173" s="305"/>
      <c r="AO173" s="305"/>
      <c r="AP173" s="305"/>
      <c r="AQ173" s="306"/>
      <c r="AR173" s="304"/>
      <c r="AS173" s="305"/>
      <c r="AT173" s="305"/>
      <c r="AU173" s="305"/>
      <c r="AV173" s="305"/>
      <c r="AW173" s="305"/>
      <c r="AX173" s="306"/>
      <c r="AY173" s="304"/>
      <c r="AZ173" s="305"/>
      <c r="BA173" s="307"/>
      <c r="BB173" s="974"/>
      <c r="BC173" s="975"/>
      <c r="BD173" s="976"/>
      <c r="BE173" s="977"/>
      <c r="BF173" s="978"/>
      <c r="BG173" s="979"/>
      <c r="BH173" s="979"/>
      <c r="BI173" s="979"/>
      <c r="BJ173" s="980"/>
    </row>
    <row r="174" spans="2:62" s="259" customFormat="1" ht="20.25" customHeight="1">
      <c r="B174" s="987"/>
      <c r="C174" s="988"/>
      <c r="D174" s="989"/>
      <c r="E174" s="313"/>
      <c r="F174" s="314">
        <f>C173</f>
        <v>0</v>
      </c>
      <c r="G174" s="313"/>
      <c r="H174" s="314">
        <f>I173</f>
        <v>0</v>
      </c>
      <c r="I174" s="990"/>
      <c r="J174" s="991"/>
      <c r="K174" s="992"/>
      <c r="L174" s="993"/>
      <c r="M174" s="993"/>
      <c r="N174" s="989"/>
      <c r="O174" s="968"/>
      <c r="P174" s="969"/>
      <c r="Q174" s="969"/>
      <c r="R174" s="969"/>
      <c r="S174" s="970"/>
      <c r="T174" s="308" t="s">
        <v>224</v>
      </c>
      <c r="U174" s="309"/>
      <c r="V174" s="310"/>
      <c r="W174" s="296" t="s">
        <v>619</v>
      </c>
      <c r="X174" s="297" t="s">
        <v>619</v>
      </c>
      <c r="Y174" s="297" t="s">
        <v>619</v>
      </c>
      <c r="Z174" s="297" t="s">
        <v>619</v>
      </c>
      <c r="AA174" s="297" t="s">
        <v>619</v>
      </c>
      <c r="AB174" s="297" t="s">
        <v>619</v>
      </c>
      <c r="AC174" s="298" t="s">
        <v>619</v>
      </c>
      <c r="AD174" s="296" t="s">
        <v>619</v>
      </c>
      <c r="AE174" s="297" t="s">
        <v>619</v>
      </c>
      <c r="AF174" s="297" t="s">
        <v>619</v>
      </c>
      <c r="AG174" s="297" t="s">
        <v>619</v>
      </c>
      <c r="AH174" s="297" t="s">
        <v>619</v>
      </c>
      <c r="AI174" s="297" t="s">
        <v>619</v>
      </c>
      <c r="AJ174" s="298" t="s">
        <v>619</v>
      </c>
      <c r="AK174" s="296" t="s">
        <v>619</v>
      </c>
      <c r="AL174" s="297" t="s">
        <v>619</v>
      </c>
      <c r="AM174" s="297" t="s">
        <v>619</v>
      </c>
      <c r="AN174" s="297" t="s">
        <v>619</v>
      </c>
      <c r="AO174" s="297" t="s">
        <v>619</v>
      </c>
      <c r="AP174" s="297" t="s">
        <v>619</v>
      </c>
      <c r="AQ174" s="298" t="s">
        <v>619</v>
      </c>
      <c r="AR174" s="296" t="s">
        <v>619</v>
      </c>
      <c r="AS174" s="297" t="s">
        <v>619</v>
      </c>
      <c r="AT174" s="297" t="s">
        <v>619</v>
      </c>
      <c r="AU174" s="297" t="s">
        <v>619</v>
      </c>
      <c r="AV174" s="297" t="s">
        <v>619</v>
      </c>
      <c r="AW174" s="297" t="s">
        <v>619</v>
      </c>
      <c r="AX174" s="298" t="s">
        <v>619</v>
      </c>
      <c r="AY174" s="296" t="s">
        <v>619</v>
      </c>
      <c r="AZ174" s="297" t="s">
        <v>619</v>
      </c>
      <c r="BA174" s="297" t="s">
        <v>619</v>
      </c>
      <c r="BB174" s="997">
        <f>IF($BE$3="４週",SUM(W174:AX174),IF($BE$3="暦月",SUM(W174:BA174),""))</f>
        <v>0</v>
      </c>
      <c r="BC174" s="998"/>
      <c r="BD174" s="999">
        <f>IF($BE$3="４週",BB174/4,IF($BE$3="暦月",(BB174/($BE$8/7)),""))</f>
        <v>0</v>
      </c>
      <c r="BE174" s="998"/>
      <c r="BF174" s="994"/>
      <c r="BG174" s="995"/>
      <c r="BH174" s="995"/>
      <c r="BI174" s="995"/>
      <c r="BJ174" s="996"/>
    </row>
    <row r="175" spans="2:62" s="259" customFormat="1" ht="20.25" customHeight="1">
      <c r="B175" s="954">
        <f>B173+1</f>
        <v>80</v>
      </c>
      <c r="C175" s="956"/>
      <c r="D175" s="957"/>
      <c r="E175" s="291"/>
      <c r="F175" s="292"/>
      <c r="G175" s="291"/>
      <c r="H175" s="292"/>
      <c r="I175" s="960"/>
      <c r="J175" s="961"/>
      <c r="K175" s="964"/>
      <c r="L175" s="965"/>
      <c r="M175" s="965"/>
      <c r="N175" s="957"/>
      <c r="O175" s="968"/>
      <c r="P175" s="969"/>
      <c r="Q175" s="969"/>
      <c r="R175" s="969"/>
      <c r="S175" s="970"/>
      <c r="T175" s="311" t="s">
        <v>221</v>
      </c>
      <c r="V175" s="312"/>
      <c r="W175" s="304"/>
      <c r="X175" s="305"/>
      <c r="Y175" s="305"/>
      <c r="Z175" s="305"/>
      <c r="AA175" s="305"/>
      <c r="AB175" s="305"/>
      <c r="AC175" s="306"/>
      <c r="AD175" s="304"/>
      <c r="AE175" s="305"/>
      <c r="AF175" s="305"/>
      <c r="AG175" s="305"/>
      <c r="AH175" s="305"/>
      <c r="AI175" s="305"/>
      <c r="AJ175" s="306"/>
      <c r="AK175" s="304"/>
      <c r="AL175" s="305"/>
      <c r="AM175" s="305"/>
      <c r="AN175" s="305"/>
      <c r="AO175" s="305"/>
      <c r="AP175" s="305"/>
      <c r="AQ175" s="306"/>
      <c r="AR175" s="304"/>
      <c r="AS175" s="305"/>
      <c r="AT175" s="305"/>
      <c r="AU175" s="305"/>
      <c r="AV175" s="305"/>
      <c r="AW175" s="305"/>
      <c r="AX175" s="306"/>
      <c r="AY175" s="304"/>
      <c r="AZ175" s="305"/>
      <c r="BA175" s="307"/>
      <c r="BB175" s="974"/>
      <c r="BC175" s="975"/>
      <c r="BD175" s="976"/>
      <c r="BE175" s="977"/>
      <c r="BF175" s="978"/>
      <c r="BG175" s="979"/>
      <c r="BH175" s="979"/>
      <c r="BI175" s="979"/>
      <c r="BJ175" s="980"/>
    </row>
    <row r="176" spans="2:62" s="259" customFormat="1" ht="20.25" customHeight="1">
      <c r="B176" s="987"/>
      <c r="C176" s="988"/>
      <c r="D176" s="989"/>
      <c r="E176" s="313"/>
      <c r="F176" s="314">
        <f>C175</f>
        <v>0</v>
      </c>
      <c r="G176" s="313"/>
      <c r="H176" s="314">
        <f>I175</f>
        <v>0</v>
      </c>
      <c r="I176" s="990"/>
      <c r="J176" s="991"/>
      <c r="K176" s="992"/>
      <c r="L176" s="993"/>
      <c r="M176" s="993"/>
      <c r="N176" s="989"/>
      <c r="O176" s="968"/>
      <c r="P176" s="969"/>
      <c r="Q176" s="969"/>
      <c r="R176" s="969"/>
      <c r="S176" s="970"/>
      <c r="T176" s="308" t="s">
        <v>224</v>
      </c>
      <c r="U176" s="309"/>
      <c r="V176" s="310"/>
      <c r="W176" s="296" t="s">
        <v>619</v>
      </c>
      <c r="X176" s="297" t="s">
        <v>619</v>
      </c>
      <c r="Y176" s="297" t="s">
        <v>619</v>
      </c>
      <c r="Z176" s="297" t="s">
        <v>619</v>
      </c>
      <c r="AA176" s="297" t="s">
        <v>619</v>
      </c>
      <c r="AB176" s="297" t="s">
        <v>619</v>
      </c>
      <c r="AC176" s="298" t="s">
        <v>619</v>
      </c>
      <c r="AD176" s="296" t="s">
        <v>619</v>
      </c>
      <c r="AE176" s="297" t="s">
        <v>619</v>
      </c>
      <c r="AF176" s="297" t="s">
        <v>619</v>
      </c>
      <c r="AG176" s="297" t="s">
        <v>619</v>
      </c>
      <c r="AH176" s="297" t="s">
        <v>619</v>
      </c>
      <c r="AI176" s="297" t="s">
        <v>619</v>
      </c>
      <c r="AJ176" s="298" t="s">
        <v>619</v>
      </c>
      <c r="AK176" s="296" t="s">
        <v>619</v>
      </c>
      <c r="AL176" s="297" t="s">
        <v>619</v>
      </c>
      <c r="AM176" s="297" t="s">
        <v>619</v>
      </c>
      <c r="AN176" s="297" t="s">
        <v>619</v>
      </c>
      <c r="AO176" s="297" t="s">
        <v>619</v>
      </c>
      <c r="AP176" s="297" t="s">
        <v>619</v>
      </c>
      <c r="AQ176" s="298" t="s">
        <v>619</v>
      </c>
      <c r="AR176" s="296" t="s">
        <v>619</v>
      </c>
      <c r="AS176" s="297" t="s">
        <v>619</v>
      </c>
      <c r="AT176" s="297" t="s">
        <v>619</v>
      </c>
      <c r="AU176" s="297" t="s">
        <v>619</v>
      </c>
      <c r="AV176" s="297" t="s">
        <v>619</v>
      </c>
      <c r="AW176" s="297" t="s">
        <v>619</v>
      </c>
      <c r="AX176" s="298" t="s">
        <v>619</v>
      </c>
      <c r="AY176" s="296" t="s">
        <v>619</v>
      </c>
      <c r="AZ176" s="297" t="s">
        <v>619</v>
      </c>
      <c r="BA176" s="297" t="s">
        <v>619</v>
      </c>
      <c r="BB176" s="997">
        <f>IF($BE$3="４週",SUM(W176:AX176),IF($BE$3="暦月",SUM(W176:BA176),""))</f>
        <v>0</v>
      </c>
      <c r="BC176" s="998"/>
      <c r="BD176" s="999">
        <f>IF($BE$3="４週",BB176/4,IF($BE$3="暦月",(BB176/($BE$8/7)),""))</f>
        <v>0</v>
      </c>
      <c r="BE176" s="998"/>
      <c r="BF176" s="994"/>
      <c r="BG176" s="995"/>
      <c r="BH176" s="995"/>
      <c r="BI176" s="995"/>
      <c r="BJ176" s="996"/>
    </row>
    <row r="177" spans="2:62" s="259" customFormat="1" ht="20.25" customHeight="1">
      <c r="B177" s="954">
        <f>B175+1</f>
        <v>81</v>
      </c>
      <c r="C177" s="956"/>
      <c r="D177" s="957"/>
      <c r="E177" s="291"/>
      <c r="F177" s="292"/>
      <c r="G177" s="291"/>
      <c r="H177" s="292"/>
      <c r="I177" s="960"/>
      <c r="J177" s="961"/>
      <c r="K177" s="964"/>
      <c r="L177" s="965"/>
      <c r="M177" s="965"/>
      <c r="N177" s="957"/>
      <c r="O177" s="968"/>
      <c r="P177" s="969"/>
      <c r="Q177" s="969"/>
      <c r="R177" s="969"/>
      <c r="S177" s="970"/>
      <c r="T177" s="311" t="s">
        <v>221</v>
      </c>
      <c r="V177" s="312"/>
      <c r="W177" s="304"/>
      <c r="X177" s="305"/>
      <c r="Y177" s="305"/>
      <c r="Z177" s="305"/>
      <c r="AA177" s="305"/>
      <c r="AB177" s="305"/>
      <c r="AC177" s="306"/>
      <c r="AD177" s="304"/>
      <c r="AE177" s="305"/>
      <c r="AF177" s="305"/>
      <c r="AG177" s="305"/>
      <c r="AH177" s="305"/>
      <c r="AI177" s="305"/>
      <c r="AJ177" s="306"/>
      <c r="AK177" s="304"/>
      <c r="AL177" s="305"/>
      <c r="AM177" s="305"/>
      <c r="AN177" s="305"/>
      <c r="AO177" s="305"/>
      <c r="AP177" s="305"/>
      <c r="AQ177" s="306"/>
      <c r="AR177" s="304"/>
      <c r="AS177" s="305"/>
      <c r="AT177" s="305"/>
      <c r="AU177" s="305"/>
      <c r="AV177" s="305"/>
      <c r="AW177" s="305"/>
      <c r="AX177" s="306"/>
      <c r="AY177" s="304"/>
      <c r="AZ177" s="305"/>
      <c r="BA177" s="307"/>
      <c r="BB177" s="974"/>
      <c r="BC177" s="975"/>
      <c r="BD177" s="976"/>
      <c r="BE177" s="977"/>
      <c r="BF177" s="978"/>
      <c r="BG177" s="979"/>
      <c r="BH177" s="979"/>
      <c r="BI177" s="979"/>
      <c r="BJ177" s="980"/>
    </row>
    <row r="178" spans="2:62" s="259" customFormat="1" ht="20.25" customHeight="1">
      <c r="B178" s="987"/>
      <c r="C178" s="988"/>
      <c r="D178" s="989"/>
      <c r="E178" s="313"/>
      <c r="F178" s="314">
        <f>C177</f>
        <v>0</v>
      </c>
      <c r="G178" s="313"/>
      <c r="H178" s="314">
        <f>I177</f>
        <v>0</v>
      </c>
      <c r="I178" s="990"/>
      <c r="J178" s="991"/>
      <c r="K178" s="992"/>
      <c r="L178" s="993"/>
      <c r="M178" s="993"/>
      <c r="N178" s="989"/>
      <c r="O178" s="968"/>
      <c r="P178" s="969"/>
      <c r="Q178" s="969"/>
      <c r="R178" s="969"/>
      <c r="S178" s="970"/>
      <c r="T178" s="308" t="s">
        <v>224</v>
      </c>
      <c r="U178" s="309"/>
      <c r="V178" s="310"/>
      <c r="W178" s="296" t="s">
        <v>619</v>
      </c>
      <c r="X178" s="297" t="s">
        <v>619</v>
      </c>
      <c r="Y178" s="297" t="s">
        <v>619</v>
      </c>
      <c r="Z178" s="297" t="s">
        <v>619</v>
      </c>
      <c r="AA178" s="297" t="s">
        <v>619</v>
      </c>
      <c r="AB178" s="297" t="s">
        <v>619</v>
      </c>
      <c r="AC178" s="298" t="s">
        <v>619</v>
      </c>
      <c r="AD178" s="296" t="s">
        <v>619</v>
      </c>
      <c r="AE178" s="297" t="s">
        <v>619</v>
      </c>
      <c r="AF178" s="297" t="s">
        <v>619</v>
      </c>
      <c r="AG178" s="297" t="s">
        <v>619</v>
      </c>
      <c r="AH178" s="297" t="s">
        <v>619</v>
      </c>
      <c r="AI178" s="297" t="s">
        <v>619</v>
      </c>
      <c r="AJ178" s="298" t="s">
        <v>619</v>
      </c>
      <c r="AK178" s="296" t="s">
        <v>619</v>
      </c>
      <c r="AL178" s="297" t="s">
        <v>619</v>
      </c>
      <c r="AM178" s="297" t="s">
        <v>619</v>
      </c>
      <c r="AN178" s="297" t="s">
        <v>619</v>
      </c>
      <c r="AO178" s="297" t="s">
        <v>619</v>
      </c>
      <c r="AP178" s="297" t="s">
        <v>619</v>
      </c>
      <c r="AQ178" s="298" t="s">
        <v>619</v>
      </c>
      <c r="AR178" s="296" t="s">
        <v>619</v>
      </c>
      <c r="AS178" s="297" t="s">
        <v>619</v>
      </c>
      <c r="AT178" s="297" t="s">
        <v>619</v>
      </c>
      <c r="AU178" s="297" t="s">
        <v>619</v>
      </c>
      <c r="AV178" s="297" t="s">
        <v>619</v>
      </c>
      <c r="AW178" s="297" t="s">
        <v>619</v>
      </c>
      <c r="AX178" s="298" t="s">
        <v>619</v>
      </c>
      <c r="AY178" s="296" t="s">
        <v>619</v>
      </c>
      <c r="AZ178" s="297" t="s">
        <v>619</v>
      </c>
      <c r="BA178" s="297" t="s">
        <v>619</v>
      </c>
      <c r="BB178" s="997">
        <f>IF($BE$3="４週",SUM(W178:AX178),IF($BE$3="暦月",SUM(W178:BA178),""))</f>
        <v>0</v>
      </c>
      <c r="BC178" s="998"/>
      <c r="BD178" s="999">
        <f>IF($BE$3="４週",BB178/4,IF($BE$3="暦月",(BB178/($BE$8/7)),""))</f>
        <v>0</v>
      </c>
      <c r="BE178" s="998"/>
      <c r="BF178" s="994"/>
      <c r="BG178" s="995"/>
      <c r="BH178" s="995"/>
      <c r="BI178" s="995"/>
      <c r="BJ178" s="996"/>
    </row>
    <row r="179" spans="2:62" s="259" customFormat="1" ht="20.25" customHeight="1">
      <c r="B179" s="954">
        <f>B177+1</f>
        <v>82</v>
      </c>
      <c r="C179" s="956"/>
      <c r="D179" s="957"/>
      <c r="E179" s="291"/>
      <c r="F179" s="292"/>
      <c r="G179" s="291"/>
      <c r="H179" s="292"/>
      <c r="I179" s="960"/>
      <c r="J179" s="961"/>
      <c r="K179" s="964"/>
      <c r="L179" s="965"/>
      <c r="M179" s="965"/>
      <c r="N179" s="957"/>
      <c r="O179" s="968"/>
      <c r="P179" s="969"/>
      <c r="Q179" s="969"/>
      <c r="R179" s="969"/>
      <c r="S179" s="970"/>
      <c r="T179" s="311" t="s">
        <v>221</v>
      </c>
      <c r="V179" s="312"/>
      <c r="W179" s="304"/>
      <c r="X179" s="305"/>
      <c r="Y179" s="305"/>
      <c r="Z179" s="305"/>
      <c r="AA179" s="305"/>
      <c r="AB179" s="305"/>
      <c r="AC179" s="306"/>
      <c r="AD179" s="304"/>
      <c r="AE179" s="305"/>
      <c r="AF179" s="305"/>
      <c r="AG179" s="305"/>
      <c r="AH179" s="305"/>
      <c r="AI179" s="305"/>
      <c r="AJ179" s="306"/>
      <c r="AK179" s="304"/>
      <c r="AL179" s="305"/>
      <c r="AM179" s="305"/>
      <c r="AN179" s="305"/>
      <c r="AO179" s="305"/>
      <c r="AP179" s="305"/>
      <c r="AQ179" s="306"/>
      <c r="AR179" s="304"/>
      <c r="AS179" s="305"/>
      <c r="AT179" s="305"/>
      <c r="AU179" s="305"/>
      <c r="AV179" s="305"/>
      <c r="AW179" s="305"/>
      <c r="AX179" s="306"/>
      <c r="AY179" s="304"/>
      <c r="AZ179" s="305"/>
      <c r="BA179" s="307"/>
      <c r="BB179" s="974"/>
      <c r="BC179" s="975"/>
      <c r="BD179" s="976"/>
      <c r="BE179" s="977"/>
      <c r="BF179" s="978"/>
      <c r="BG179" s="979"/>
      <c r="BH179" s="979"/>
      <c r="BI179" s="979"/>
      <c r="BJ179" s="980"/>
    </row>
    <row r="180" spans="2:62" s="259" customFormat="1" ht="20.25" customHeight="1">
      <c r="B180" s="987"/>
      <c r="C180" s="988"/>
      <c r="D180" s="989"/>
      <c r="E180" s="313"/>
      <c r="F180" s="314">
        <f>C179</f>
        <v>0</v>
      </c>
      <c r="G180" s="313"/>
      <c r="H180" s="314">
        <f>I179</f>
        <v>0</v>
      </c>
      <c r="I180" s="990"/>
      <c r="J180" s="991"/>
      <c r="K180" s="992"/>
      <c r="L180" s="993"/>
      <c r="M180" s="993"/>
      <c r="N180" s="989"/>
      <c r="O180" s="968"/>
      <c r="P180" s="969"/>
      <c r="Q180" s="969"/>
      <c r="R180" s="969"/>
      <c r="S180" s="970"/>
      <c r="T180" s="308" t="s">
        <v>224</v>
      </c>
      <c r="U180" s="309"/>
      <c r="V180" s="310"/>
      <c r="W180" s="296" t="s">
        <v>619</v>
      </c>
      <c r="X180" s="297" t="s">
        <v>619</v>
      </c>
      <c r="Y180" s="297" t="s">
        <v>619</v>
      </c>
      <c r="Z180" s="297" t="s">
        <v>619</v>
      </c>
      <c r="AA180" s="297" t="s">
        <v>619</v>
      </c>
      <c r="AB180" s="297" t="s">
        <v>619</v>
      </c>
      <c r="AC180" s="298" t="s">
        <v>619</v>
      </c>
      <c r="AD180" s="296" t="s">
        <v>619</v>
      </c>
      <c r="AE180" s="297" t="s">
        <v>619</v>
      </c>
      <c r="AF180" s="297" t="s">
        <v>619</v>
      </c>
      <c r="AG180" s="297" t="s">
        <v>619</v>
      </c>
      <c r="AH180" s="297" t="s">
        <v>619</v>
      </c>
      <c r="AI180" s="297" t="s">
        <v>619</v>
      </c>
      <c r="AJ180" s="298" t="s">
        <v>619</v>
      </c>
      <c r="AK180" s="296" t="s">
        <v>619</v>
      </c>
      <c r="AL180" s="297" t="s">
        <v>619</v>
      </c>
      <c r="AM180" s="297" t="s">
        <v>619</v>
      </c>
      <c r="AN180" s="297" t="s">
        <v>619</v>
      </c>
      <c r="AO180" s="297" t="s">
        <v>619</v>
      </c>
      <c r="AP180" s="297" t="s">
        <v>619</v>
      </c>
      <c r="AQ180" s="298" t="s">
        <v>619</v>
      </c>
      <c r="AR180" s="296" t="s">
        <v>619</v>
      </c>
      <c r="AS180" s="297" t="s">
        <v>619</v>
      </c>
      <c r="AT180" s="297" t="s">
        <v>619</v>
      </c>
      <c r="AU180" s="297" t="s">
        <v>619</v>
      </c>
      <c r="AV180" s="297" t="s">
        <v>619</v>
      </c>
      <c r="AW180" s="297" t="s">
        <v>619</v>
      </c>
      <c r="AX180" s="298" t="s">
        <v>619</v>
      </c>
      <c r="AY180" s="296" t="s">
        <v>619</v>
      </c>
      <c r="AZ180" s="297" t="s">
        <v>619</v>
      </c>
      <c r="BA180" s="297" t="s">
        <v>619</v>
      </c>
      <c r="BB180" s="997">
        <f>IF($BE$3="４週",SUM(W180:AX180),IF($BE$3="暦月",SUM(W180:BA180),""))</f>
        <v>0</v>
      </c>
      <c r="BC180" s="998"/>
      <c r="BD180" s="999">
        <f>IF($BE$3="４週",BB180/4,IF($BE$3="暦月",(BB180/($BE$8/7)),""))</f>
        <v>0</v>
      </c>
      <c r="BE180" s="998"/>
      <c r="BF180" s="994"/>
      <c r="BG180" s="995"/>
      <c r="BH180" s="995"/>
      <c r="BI180" s="995"/>
      <c r="BJ180" s="996"/>
    </row>
    <row r="181" spans="2:62" s="259" customFormat="1" ht="20.25" customHeight="1">
      <c r="B181" s="954">
        <f>B179+1</f>
        <v>83</v>
      </c>
      <c r="C181" s="956"/>
      <c r="D181" s="957"/>
      <c r="E181" s="291"/>
      <c r="F181" s="292"/>
      <c r="G181" s="291"/>
      <c r="H181" s="292"/>
      <c r="I181" s="960"/>
      <c r="J181" s="961"/>
      <c r="K181" s="964"/>
      <c r="L181" s="965"/>
      <c r="M181" s="965"/>
      <c r="N181" s="957"/>
      <c r="O181" s="968"/>
      <c r="P181" s="969"/>
      <c r="Q181" s="969"/>
      <c r="R181" s="969"/>
      <c r="S181" s="970"/>
      <c r="T181" s="311" t="s">
        <v>221</v>
      </c>
      <c r="V181" s="312"/>
      <c r="W181" s="304"/>
      <c r="X181" s="305"/>
      <c r="Y181" s="305"/>
      <c r="Z181" s="305"/>
      <c r="AA181" s="305"/>
      <c r="AB181" s="305"/>
      <c r="AC181" s="306"/>
      <c r="AD181" s="304"/>
      <c r="AE181" s="305"/>
      <c r="AF181" s="305"/>
      <c r="AG181" s="305"/>
      <c r="AH181" s="305"/>
      <c r="AI181" s="305"/>
      <c r="AJ181" s="306"/>
      <c r="AK181" s="304"/>
      <c r="AL181" s="305"/>
      <c r="AM181" s="305"/>
      <c r="AN181" s="305"/>
      <c r="AO181" s="305"/>
      <c r="AP181" s="305"/>
      <c r="AQ181" s="306"/>
      <c r="AR181" s="304"/>
      <c r="AS181" s="305"/>
      <c r="AT181" s="305"/>
      <c r="AU181" s="305"/>
      <c r="AV181" s="305"/>
      <c r="AW181" s="305"/>
      <c r="AX181" s="306"/>
      <c r="AY181" s="304"/>
      <c r="AZ181" s="305"/>
      <c r="BA181" s="307"/>
      <c r="BB181" s="974"/>
      <c r="BC181" s="975"/>
      <c r="BD181" s="976"/>
      <c r="BE181" s="977"/>
      <c r="BF181" s="978"/>
      <c r="BG181" s="979"/>
      <c r="BH181" s="979"/>
      <c r="BI181" s="979"/>
      <c r="BJ181" s="980"/>
    </row>
    <row r="182" spans="2:62" s="259" customFormat="1" ht="20.25" customHeight="1">
      <c r="B182" s="987"/>
      <c r="C182" s="988"/>
      <c r="D182" s="989"/>
      <c r="E182" s="313"/>
      <c r="F182" s="314">
        <f>C181</f>
        <v>0</v>
      </c>
      <c r="G182" s="313"/>
      <c r="H182" s="314">
        <f>I181</f>
        <v>0</v>
      </c>
      <c r="I182" s="990"/>
      <c r="J182" s="991"/>
      <c r="K182" s="992"/>
      <c r="L182" s="993"/>
      <c r="M182" s="993"/>
      <c r="N182" s="989"/>
      <c r="O182" s="968"/>
      <c r="P182" s="969"/>
      <c r="Q182" s="969"/>
      <c r="R182" s="969"/>
      <c r="S182" s="970"/>
      <c r="T182" s="308" t="s">
        <v>224</v>
      </c>
      <c r="U182" s="309"/>
      <c r="V182" s="310"/>
      <c r="W182" s="296" t="s">
        <v>619</v>
      </c>
      <c r="X182" s="297" t="s">
        <v>619</v>
      </c>
      <c r="Y182" s="297" t="s">
        <v>619</v>
      </c>
      <c r="Z182" s="297" t="s">
        <v>619</v>
      </c>
      <c r="AA182" s="297" t="s">
        <v>619</v>
      </c>
      <c r="AB182" s="297" t="s">
        <v>619</v>
      </c>
      <c r="AC182" s="298" t="s">
        <v>619</v>
      </c>
      <c r="AD182" s="296" t="s">
        <v>619</v>
      </c>
      <c r="AE182" s="297" t="s">
        <v>619</v>
      </c>
      <c r="AF182" s="297" t="s">
        <v>619</v>
      </c>
      <c r="AG182" s="297" t="s">
        <v>619</v>
      </c>
      <c r="AH182" s="297" t="s">
        <v>619</v>
      </c>
      <c r="AI182" s="297" t="s">
        <v>619</v>
      </c>
      <c r="AJ182" s="298" t="s">
        <v>619</v>
      </c>
      <c r="AK182" s="296" t="s">
        <v>619</v>
      </c>
      <c r="AL182" s="297" t="s">
        <v>619</v>
      </c>
      <c r="AM182" s="297" t="s">
        <v>619</v>
      </c>
      <c r="AN182" s="297" t="s">
        <v>619</v>
      </c>
      <c r="AO182" s="297" t="s">
        <v>619</v>
      </c>
      <c r="AP182" s="297" t="s">
        <v>619</v>
      </c>
      <c r="AQ182" s="298" t="s">
        <v>619</v>
      </c>
      <c r="AR182" s="296" t="s">
        <v>619</v>
      </c>
      <c r="AS182" s="297" t="s">
        <v>619</v>
      </c>
      <c r="AT182" s="297" t="s">
        <v>619</v>
      </c>
      <c r="AU182" s="297" t="s">
        <v>619</v>
      </c>
      <c r="AV182" s="297" t="s">
        <v>619</v>
      </c>
      <c r="AW182" s="297" t="s">
        <v>619</v>
      </c>
      <c r="AX182" s="298" t="s">
        <v>619</v>
      </c>
      <c r="AY182" s="296" t="s">
        <v>619</v>
      </c>
      <c r="AZ182" s="297" t="s">
        <v>619</v>
      </c>
      <c r="BA182" s="297" t="s">
        <v>619</v>
      </c>
      <c r="BB182" s="997">
        <f>IF($BE$3="４週",SUM(W182:AX182),IF($BE$3="暦月",SUM(W182:BA182),""))</f>
        <v>0</v>
      </c>
      <c r="BC182" s="998"/>
      <c r="BD182" s="999">
        <f>IF($BE$3="４週",BB182/4,IF($BE$3="暦月",(BB182/($BE$8/7)),""))</f>
        <v>0</v>
      </c>
      <c r="BE182" s="998"/>
      <c r="BF182" s="994"/>
      <c r="BG182" s="995"/>
      <c r="BH182" s="995"/>
      <c r="BI182" s="995"/>
      <c r="BJ182" s="996"/>
    </row>
    <row r="183" spans="2:62" s="259" customFormat="1" ht="20.25" customHeight="1">
      <c r="B183" s="954">
        <f>B181+1</f>
        <v>84</v>
      </c>
      <c r="C183" s="956"/>
      <c r="D183" s="957"/>
      <c r="E183" s="291"/>
      <c r="F183" s="292"/>
      <c r="G183" s="291"/>
      <c r="H183" s="292"/>
      <c r="I183" s="960"/>
      <c r="J183" s="961"/>
      <c r="K183" s="964"/>
      <c r="L183" s="965"/>
      <c r="M183" s="965"/>
      <c r="N183" s="957"/>
      <c r="O183" s="968"/>
      <c r="P183" s="969"/>
      <c r="Q183" s="969"/>
      <c r="R183" s="969"/>
      <c r="S183" s="970"/>
      <c r="T183" s="311" t="s">
        <v>221</v>
      </c>
      <c r="V183" s="312"/>
      <c r="W183" s="304"/>
      <c r="X183" s="305"/>
      <c r="Y183" s="305"/>
      <c r="Z183" s="305"/>
      <c r="AA183" s="305"/>
      <c r="AB183" s="305"/>
      <c r="AC183" s="306"/>
      <c r="AD183" s="304"/>
      <c r="AE183" s="305"/>
      <c r="AF183" s="305"/>
      <c r="AG183" s="305"/>
      <c r="AH183" s="305"/>
      <c r="AI183" s="305"/>
      <c r="AJ183" s="306"/>
      <c r="AK183" s="304"/>
      <c r="AL183" s="305"/>
      <c r="AM183" s="305"/>
      <c r="AN183" s="305"/>
      <c r="AO183" s="305"/>
      <c r="AP183" s="305"/>
      <c r="AQ183" s="306"/>
      <c r="AR183" s="304"/>
      <c r="AS183" s="305"/>
      <c r="AT183" s="305"/>
      <c r="AU183" s="305"/>
      <c r="AV183" s="305"/>
      <c r="AW183" s="305"/>
      <c r="AX183" s="306"/>
      <c r="AY183" s="304"/>
      <c r="AZ183" s="305"/>
      <c r="BA183" s="307"/>
      <c r="BB183" s="974"/>
      <c r="BC183" s="975"/>
      <c r="BD183" s="976"/>
      <c r="BE183" s="977"/>
      <c r="BF183" s="978"/>
      <c r="BG183" s="979"/>
      <c r="BH183" s="979"/>
      <c r="BI183" s="979"/>
      <c r="BJ183" s="980"/>
    </row>
    <row r="184" spans="2:62" s="259" customFormat="1" ht="20.25" customHeight="1">
      <c r="B184" s="987"/>
      <c r="C184" s="988"/>
      <c r="D184" s="989"/>
      <c r="E184" s="313"/>
      <c r="F184" s="314">
        <f>C183</f>
        <v>0</v>
      </c>
      <c r="G184" s="313"/>
      <c r="H184" s="314">
        <f>I183</f>
        <v>0</v>
      </c>
      <c r="I184" s="990"/>
      <c r="J184" s="991"/>
      <c r="K184" s="992"/>
      <c r="L184" s="993"/>
      <c r="M184" s="993"/>
      <c r="N184" s="989"/>
      <c r="O184" s="968"/>
      <c r="P184" s="969"/>
      <c r="Q184" s="969"/>
      <c r="R184" s="969"/>
      <c r="S184" s="970"/>
      <c r="T184" s="308" t="s">
        <v>224</v>
      </c>
      <c r="U184" s="309"/>
      <c r="V184" s="310"/>
      <c r="W184" s="296" t="s">
        <v>619</v>
      </c>
      <c r="X184" s="297" t="s">
        <v>619</v>
      </c>
      <c r="Y184" s="297" t="s">
        <v>619</v>
      </c>
      <c r="Z184" s="297" t="s">
        <v>619</v>
      </c>
      <c r="AA184" s="297" t="s">
        <v>619</v>
      </c>
      <c r="AB184" s="297" t="s">
        <v>619</v>
      </c>
      <c r="AC184" s="298" t="s">
        <v>619</v>
      </c>
      <c r="AD184" s="296" t="s">
        <v>619</v>
      </c>
      <c r="AE184" s="297" t="s">
        <v>619</v>
      </c>
      <c r="AF184" s="297" t="s">
        <v>619</v>
      </c>
      <c r="AG184" s="297" t="s">
        <v>619</v>
      </c>
      <c r="AH184" s="297" t="s">
        <v>619</v>
      </c>
      <c r="AI184" s="297" t="s">
        <v>619</v>
      </c>
      <c r="AJ184" s="298" t="s">
        <v>619</v>
      </c>
      <c r="AK184" s="296" t="s">
        <v>619</v>
      </c>
      <c r="AL184" s="297" t="s">
        <v>619</v>
      </c>
      <c r="AM184" s="297" t="s">
        <v>619</v>
      </c>
      <c r="AN184" s="297" t="s">
        <v>619</v>
      </c>
      <c r="AO184" s="297" t="s">
        <v>619</v>
      </c>
      <c r="AP184" s="297" t="s">
        <v>619</v>
      </c>
      <c r="AQ184" s="298" t="s">
        <v>619</v>
      </c>
      <c r="AR184" s="296" t="s">
        <v>619</v>
      </c>
      <c r="AS184" s="297" t="s">
        <v>619</v>
      </c>
      <c r="AT184" s="297" t="s">
        <v>619</v>
      </c>
      <c r="AU184" s="297" t="s">
        <v>619</v>
      </c>
      <c r="AV184" s="297" t="s">
        <v>619</v>
      </c>
      <c r="AW184" s="297" t="s">
        <v>619</v>
      </c>
      <c r="AX184" s="298" t="s">
        <v>619</v>
      </c>
      <c r="AY184" s="296" t="s">
        <v>619</v>
      </c>
      <c r="AZ184" s="297" t="s">
        <v>619</v>
      </c>
      <c r="BA184" s="297" t="s">
        <v>619</v>
      </c>
      <c r="BB184" s="997">
        <f>IF($BE$3="４週",SUM(W184:AX184),IF($BE$3="暦月",SUM(W184:BA184),""))</f>
        <v>0</v>
      </c>
      <c r="BC184" s="998"/>
      <c r="BD184" s="999">
        <f>IF($BE$3="４週",BB184/4,IF($BE$3="暦月",(BB184/($BE$8/7)),""))</f>
        <v>0</v>
      </c>
      <c r="BE184" s="998"/>
      <c r="BF184" s="994"/>
      <c r="BG184" s="995"/>
      <c r="BH184" s="995"/>
      <c r="BI184" s="995"/>
      <c r="BJ184" s="996"/>
    </row>
    <row r="185" spans="2:62" s="259" customFormat="1" ht="20.25" customHeight="1">
      <c r="B185" s="954">
        <f>B183+1</f>
        <v>85</v>
      </c>
      <c r="C185" s="956"/>
      <c r="D185" s="957"/>
      <c r="E185" s="291"/>
      <c r="F185" s="292"/>
      <c r="G185" s="291"/>
      <c r="H185" s="292"/>
      <c r="I185" s="960"/>
      <c r="J185" s="961"/>
      <c r="K185" s="964"/>
      <c r="L185" s="965"/>
      <c r="M185" s="965"/>
      <c r="N185" s="957"/>
      <c r="O185" s="968"/>
      <c r="P185" s="969"/>
      <c r="Q185" s="969"/>
      <c r="R185" s="969"/>
      <c r="S185" s="970"/>
      <c r="T185" s="311" t="s">
        <v>221</v>
      </c>
      <c r="V185" s="312"/>
      <c r="W185" s="304"/>
      <c r="X185" s="305"/>
      <c r="Y185" s="305"/>
      <c r="Z185" s="305"/>
      <c r="AA185" s="305"/>
      <c r="AB185" s="305"/>
      <c r="AC185" s="306"/>
      <c r="AD185" s="304"/>
      <c r="AE185" s="305"/>
      <c r="AF185" s="305"/>
      <c r="AG185" s="305"/>
      <c r="AH185" s="305"/>
      <c r="AI185" s="305"/>
      <c r="AJ185" s="306"/>
      <c r="AK185" s="304"/>
      <c r="AL185" s="305"/>
      <c r="AM185" s="305"/>
      <c r="AN185" s="305"/>
      <c r="AO185" s="305"/>
      <c r="AP185" s="305"/>
      <c r="AQ185" s="306"/>
      <c r="AR185" s="304"/>
      <c r="AS185" s="305"/>
      <c r="AT185" s="305"/>
      <c r="AU185" s="305"/>
      <c r="AV185" s="305"/>
      <c r="AW185" s="305"/>
      <c r="AX185" s="306"/>
      <c r="AY185" s="304"/>
      <c r="AZ185" s="305"/>
      <c r="BA185" s="307"/>
      <c r="BB185" s="974"/>
      <c r="BC185" s="975"/>
      <c r="BD185" s="976"/>
      <c r="BE185" s="977"/>
      <c r="BF185" s="978"/>
      <c r="BG185" s="979"/>
      <c r="BH185" s="979"/>
      <c r="BI185" s="979"/>
      <c r="BJ185" s="980"/>
    </row>
    <row r="186" spans="2:62" s="259" customFormat="1" ht="20.25" customHeight="1">
      <c r="B186" s="987"/>
      <c r="C186" s="988"/>
      <c r="D186" s="989"/>
      <c r="E186" s="313"/>
      <c r="F186" s="314">
        <f>C185</f>
        <v>0</v>
      </c>
      <c r="G186" s="313"/>
      <c r="H186" s="314">
        <f>I185</f>
        <v>0</v>
      </c>
      <c r="I186" s="990"/>
      <c r="J186" s="991"/>
      <c r="K186" s="992"/>
      <c r="L186" s="993"/>
      <c r="M186" s="993"/>
      <c r="N186" s="989"/>
      <c r="O186" s="968"/>
      <c r="P186" s="969"/>
      <c r="Q186" s="969"/>
      <c r="R186" s="969"/>
      <c r="S186" s="970"/>
      <c r="T186" s="308" t="s">
        <v>224</v>
      </c>
      <c r="U186" s="309"/>
      <c r="V186" s="310"/>
      <c r="W186" s="296" t="s">
        <v>619</v>
      </c>
      <c r="X186" s="297" t="s">
        <v>619</v>
      </c>
      <c r="Y186" s="297" t="s">
        <v>619</v>
      </c>
      <c r="Z186" s="297" t="s">
        <v>619</v>
      </c>
      <c r="AA186" s="297" t="s">
        <v>619</v>
      </c>
      <c r="AB186" s="297" t="s">
        <v>619</v>
      </c>
      <c r="AC186" s="298" t="s">
        <v>619</v>
      </c>
      <c r="AD186" s="296" t="s">
        <v>619</v>
      </c>
      <c r="AE186" s="297" t="s">
        <v>619</v>
      </c>
      <c r="AF186" s="297" t="s">
        <v>619</v>
      </c>
      <c r="AG186" s="297" t="s">
        <v>619</v>
      </c>
      <c r="AH186" s="297" t="s">
        <v>619</v>
      </c>
      <c r="AI186" s="297" t="s">
        <v>619</v>
      </c>
      <c r="AJ186" s="298" t="s">
        <v>619</v>
      </c>
      <c r="AK186" s="296" t="s">
        <v>619</v>
      </c>
      <c r="AL186" s="297" t="s">
        <v>619</v>
      </c>
      <c r="AM186" s="297" t="s">
        <v>619</v>
      </c>
      <c r="AN186" s="297" t="s">
        <v>619</v>
      </c>
      <c r="AO186" s="297" t="s">
        <v>619</v>
      </c>
      <c r="AP186" s="297" t="s">
        <v>619</v>
      </c>
      <c r="AQ186" s="298" t="s">
        <v>619</v>
      </c>
      <c r="AR186" s="296" t="s">
        <v>619</v>
      </c>
      <c r="AS186" s="297" t="s">
        <v>619</v>
      </c>
      <c r="AT186" s="297" t="s">
        <v>619</v>
      </c>
      <c r="AU186" s="297" t="s">
        <v>619</v>
      </c>
      <c r="AV186" s="297" t="s">
        <v>619</v>
      </c>
      <c r="AW186" s="297" t="s">
        <v>619</v>
      </c>
      <c r="AX186" s="298" t="s">
        <v>619</v>
      </c>
      <c r="AY186" s="296" t="s">
        <v>619</v>
      </c>
      <c r="AZ186" s="297" t="s">
        <v>619</v>
      </c>
      <c r="BA186" s="297" t="s">
        <v>619</v>
      </c>
      <c r="BB186" s="997">
        <f>IF($BE$3="４週",SUM(W186:AX186),IF($BE$3="暦月",SUM(W186:BA186),""))</f>
        <v>0</v>
      </c>
      <c r="BC186" s="998"/>
      <c r="BD186" s="999">
        <f>IF($BE$3="４週",BB186/4,IF($BE$3="暦月",(BB186/($BE$8/7)),""))</f>
        <v>0</v>
      </c>
      <c r="BE186" s="998"/>
      <c r="BF186" s="994"/>
      <c r="BG186" s="995"/>
      <c r="BH186" s="995"/>
      <c r="BI186" s="995"/>
      <c r="BJ186" s="996"/>
    </row>
    <row r="187" spans="2:62" s="259" customFormat="1" ht="20.25" customHeight="1">
      <c r="B187" s="954">
        <f>B185+1</f>
        <v>86</v>
      </c>
      <c r="C187" s="956"/>
      <c r="D187" s="957"/>
      <c r="E187" s="291"/>
      <c r="F187" s="292"/>
      <c r="G187" s="291"/>
      <c r="H187" s="292"/>
      <c r="I187" s="960"/>
      <c r="J187" s="961"/>
      <c r="K187" s="964"/>
      <c r="L187" s="965"/>
      <c r="M187" s="965"/>
      <c r="N187" s="957"/>
      <c r="O187" s="968"/>
      <c r="P187" s="969"/>
      <c r="Q187" s="969"/>
      <c r="R187" s="969"/>
      <c r="S187" s="970"/>
      <c r="T187" s="311" t="s">
        <v>221</v>
      </c>
      <c r="V187" s="312"/>
      <c r="W187" s="304"/>
      <c r="X187" s="305"/>
      <c r="Y187" s="305"/>
      <c r="Z187" s="305"/>
      <c r="AA187" s="305"/>
      <c r="AB187" s="305"/>
      <c r="AC187" s="306"/>
      <c r="AD187" s="304"/>
      <c r="AE187" s="305"/>
      <c r="AF187" s="305"/>
      <c r="AG187" s="305"/>
      <c r="AH187" s="305"/>
      <c r="AI187" s="305"/>
      <c r="AJ187" s="306"/>
      <c r="AK187" s="304"/>
      <c r="AL187" s="305"/>
      <c r="AM187" s="305"/>
      <c r="AN187" s="305"/>
      <c r="AO187" s="305"/>
      <c r="AP187" s="305"/>
      <c r="AQ187" s="306"/>
      <c r="AR187" s="304"/>
      <c r="AS187" s="305"/>
      <c r="AT187" s="305"/>
      <c r="AU187" s="305"/>
      <c r="AV187" s="305"/>
      <c r="AW187" s="305"/>
      <c r="AX187" s="306"/>
      <c r="AY187" s="304"/>
      <c r="AZ187" s="305"/>
      <c r="BA187" s="307"/>
      <c r="BB187" s="974"/>
      <c r="BC187" s="975"/>
      <c r="BD187" s="976"/>
      <c r="BE187" s="977"/>
      <c r="BF187" s="978"/>
      <c r="BG187" s="979"/>
      <c r="BH187" s="979"/>
      <c r="BI187" s="979"/>
      <c r="BJ187" s="980"/>
    </row>
    <row r="188" spans="2:62" s="259" customFormat="1" ht="20.25" customHeight="1">
      <c r="B188" s="987"/>
      <c r="C188" s="988"/>
      <c r="D188" s="989"/>
      <c r="E188" s="313"/>
      <c r="F188" s="314">
        <f>C187</f>
        <v>0</v>
      </c>
      <c r="G188" s="313"/>
      <c r="H188" s="314">
        <f>I187</f>
        <v>0</v>
      </c>
      <c r="I188" s="990"/>
      <c r="J188" s="991"/>
      <c r="K188" s="992"/>
      <c r="L188" s="993"/>
      <c r="M188" s="993"/>
      <c r="N188" s="989"/>
      <c r="O188" s="968"/>
      <c r="P188" s="969"/>
      <c r="Q188" s="969"/>
      <c r="R188" s="969"/>
      <c r="S188" s="970"/>
      <c r="T188" s="308" t="s">
        <v>224</v>
      </c>
      <c r="U188" s="309"/>
      <c r="V188" s="310"/>
      <c r="W188" s="296" t="s">
        <v>619</v>
      </c>
      <c r="X188" s="297" t="s">
        <v>619</v>
      </c>
      <c r="Y188" s="297" t="s">
        <v>619</v>
      </c>
      <c r="Z188" s="297" t="s">
        <v>619</v>
      </c>
      <c r="AA188" s="297" t="s">
        <v>619</v>
      </c>
      <c r="AB188" s="297" t="s">
        <v>619</v>
      </c>
      <c r="AC188" s="298" t="s">
        <v>619</v>
      </c>
      <c r="AD188" s="296" t="s">
        <v>619</v>
      </c>
      <c r="AE188" s="297" t="s">
        <v>619</v>
      </c>
      <c r="AF188" s="297" t="s">
        <v>619</v>
      </c>
      <c r="AG188" s="297" t="s">
        <v>619</v>
      </c>
      <c r="AH188" s="297" t="s">
        <v>619</v>
      </c>
      <c r="AI188" s="297" t="s">
        <v>619</v>
      </c>
      <c r="AJ188" s="298" t="s">
        <v>619</v>
      </c>
      <c r="AK188" s="296" t="s">
        <v>619</v>
      </c>
      <c r="AL188" s="297" t="s">
        <v>619</v>
      </c>
      <c r="AM188" s="297" t="s">
        <v>619</v>
      </c>
      <c r="AN188" s="297" t="s">
        <v>619</v>
      </c>
      <c r="AO188" s="297" t="s">
        <v>619</v>
      </c>
      <c r="AP188" s="297" t="s">
        <v>619</v>
      </c>
      <c r="AQ188" s="298" t="s">
        <v>619</v>
      </c>
      <c r="AR188" s="296" t="s">
        <v>619</v>
      </c>
      <c r="AS188" s="297" t="s">
        <v>619</v>
      </c>
      <c r="AT188" s="297" t="s">
        <v>619</v>
      </c>
      <c r="AU188" s="297" t="s">
        <v>619</v>
      </c>
      <c r="AV188" s="297" t="s">
        <v>619</v>
      </c>
      <c r="AW188" s="297" t="s">
        <v>619</v>
      </c>
      <c r="AX188" s="298" t="s">
        <v>619</v>
      </c>
      <c r="AY188" s="296" t="s">
        <v>619</v>
      </c>
      <c r="AZ188" s="297" t="s">
        <v>619</v>
      </c>
      <c r="BA188" s="297" t="s">
        <v>619</v>
      </c>
      <c r="BB188" s="997">
        <f>IF($BE$3="４週",SUM(W188:AX188),IF($BE$3="暦月",SUM(W188:BA188),""))</f>
        <v>0</v>
      </c>
      <c r="BC188" s="998"/>
      <c r="BD188" s="999">
        <f>IF($BE$3="４週",BB188/4,IF($BE$3="暦月",(BB188/($BE$8/7)),""))</f>
        <v>0</v>
      </c>
      <c r="BE188" s="998"/>
      <c r="BF188" s="994"/>
      <c r="BG188" s="995"/>
      <c r="BH188" s="995"/>
      <c r="BI188" s="995"/>
      <c r="BJ188" s="996"/>
    </row>
    <row r="189" spans="2:62" s="259" customFormat="1" ht="20.25" customHeight="1">
      <c r="B189" s="954">
        <f>B187+1</f>
        <v>87</v>
      </c>
      <c r="C189" s="956"/>
      <c r="D189" s="957"/>
      <c r="E189" s="291"/>
      <c r="F189" s="292"/>
      <c r="G189" s="291"/>
      <c r="H189" s="292"/>
      <c r="I189" s="960"/>
      <c r="J189" s="961"/>
      <c r="K189" s="964"/>
      <c r="L189" s="965"/>
      <c r="M189" s="965"/>
      <c r="N189" s="957"/>
      <c r="O189" s="968"/>
      <c r="P189" s="969"/>
      <c r="Q189" s="969"/>
      <c r="R189" s="969"/>
      <c r="S189" s="970"/>
      <c r="T189" s="311" t="s">
        <v>221</v>
      </c>
      <c r="V189" s="312"/>
      <c r="W189" s="304"/>
      <c r="X189" s="305"/>
      <c r="Y189" s="305"/>
      <c r="Z189" s="305"/>
      <c r="AA189" s="305"/>
      <c r="AB189" s="305"/>
      <c r="AC189" s="306"/>
      <c r="AD189" s="304"/>
      <c r="AE189" s="305"/>
      <c r="AF189" s="305"/>
      <c r="AG189" s="305"/>
      <c r="AH189" s="305"/>
      <c r="AI189" s="305"/>
      <c r="AJ189" s="306"/>
      <c r="AK189" s="304"/>
      <c r="AL189" s="305"/>
      <c r="AM189" s="305"/>
      <c r="AN189" s="305"/>
      <c r="AO189" s="305"/>
      <c r="AP189" s="305"/>
      <c r="AQ189" s="306"/>
      <c r="AR189" s="304"/>
      <c r="AS189" s="305"/>
      <c r="AT189" s="305"/>
      <c r="AU189" s="305"/>
      <c r="AV189" s="305"/>
      <c r="AW189" s="305"/>
      <c r="AX189" s="306"/>
      <c r="AY189" s="304"/>
      <c r="AZ189" s="305"/>
      <c r="BA189" s="307"/>
      <c r="BB189" s="974"/>
      <c r="BC189" s="975"/>
      <c r="BD189" s="976"/>
      <c r="BE189" s="977"/>
      <c r="BF189" s="978"/>
      <c r="BG189" s="979"/>
      <c r="BH189" s="979"/>
      <c r="BI189" s="979"/>
      <c r="BJ189" s="980"/>
    </row>
    <row r="190" spans="2:62" s="259" customFormat="1" ht="20.25" customHeight="1">
      <c r="B190" s="987"/>
      <c r="C190" s="988"/>
      <c r="D190" s="989"/>
      <c r="E190" s="313"/>
      <c r="F190" s="314">
        <f>C189</f>
        <v>0</v>
      </c>
      <c r="G190" s="313"/>
      <c r="H190" s="314">
        <f>I189</f>
        <v>0</v>
      </c>
      <c r="I190" s="990"/>
      <c r="J190" s="991"/>
      <c r="K190" s="992"/>
      <c r="L190" s="993"/>
      <c r="M190" s="993"/>
      <c r="N190" s="989"/>
      <c r="O190" s="968"/>
      <c r="P190" s="969"/>
      <c r="Q190" s="969"/>
      <c r="R190" s="969"/>
      <c r="S190" s="970"/>
      <c r="T190" s="308" t="s">
        <v>224</v>
      </c>
      <c r="U190" s="309"/>
      <c r="V190" s="310"/>
      <c r="W190" s="296" t="s">
        <v>619</v>
      </c>
      <c r="X190" s="297" t="s">
        <v>619</v>
      </c>
      <c r="Y190" s="297" t="s">
        <v>619</v>
      </c>
      <c r="Z190" s="297" t="s">
        <v>619</v>
      </c>
      <c r="AA190" s="297" t="s">
        <v>619</v>
      </c>
      <c r="AB190" s="297" t="s">
        <v>619</v>
      </c>
      <c r="AC190" s="298" t="s">
        <v>619</v>
      </c>
      <c r="AD190" s="296" t="s">
        <v>619</v>
      </c>
      <c r="AE190" s="297" t="s">
        <v>619</v>
      </c>
      <c r="AF190" s="297" t="s">
        <v>619</v>
      </c>
      <c r="AG190" s="297" t="s">
        <v>619</v>
      </c>
      <c r="AH190" s="297" t="s">
        <v>619</v>
      </c>
      <c r="AI190" s="297" t="s">
        <v>619</v>
      </c>
      <c r="AJ190" s="298" t="s">
        <v>619</v>
      </c>
      <c r="AK190" s="296" t="s">
        <v>619</v>
      </c>
      <c r="AL190" s="297" t="s">
        <v>619</v>
      </c>
      <c r="AM190" s="297" t="s">
        <v>619</v>
      </c>
      <c r="AN190" s="297" t="s">
        <v>619</v>
      </c>
      <c r="AO190" s="297" t="s">
        <v>619</v>
      </c>
      <c r="AP190" s="297" t="s">
        <v>619</v>
      </c>
      <c r="AQ190" s="298" t="s">
        <v>619</v>
      </c>
      <c r="AR190" s="296" t="s">
        <v>619</v>
      </c>
      <c r="AS190" s="297" t="s">
        <v>619</v>
      </c>
      <c r="AT190" s="297" t="s">
        <v>619</v>
      </c>
      <c r="AU190" s="297" t="s">
        <v>619</v>
      </c>
      <c r="AV190" s="297" t="s">
        <v>619</v>
      </c>
      <c r="AW190" s="297" t="s">
        <v>619</v>
      </c>
      <c r="AX190" s="298" t="s">
        <v>619</v>
      </c>
      <c r="AY190" s="296" t="s">
        <v>619</v>
      </c>
      <c r="AZ190" s="297" t="s">
        <v>619</v>
      </c>
      <c r="BA190" s="297" t="s">
        <v>619</v>
      </c>
      <c r="BB190" s="997">
        <f>IF($BE$3="４週",SUM(W190:AX190),IF($BE$3="暦月",SUM(W190:BA190),""))</f>
        <v>0</v>
      </c>
      <c r="BC190" s="998"/>
      <c r="BD190" s="999">
        <f>IF($BE$3="４週",BB190/4,IF($BE$3="暦月",(BB190/($BE$8/7)),""))</f>
        <v>0</v>
      </c>
      <c r="BE190" s="998"/>
      <c r="BF190" s="994"/>
      <c r="BG190" s="995"/>
      <c r="BH190" s="995"/>
      <c r="BI190" s="995"/>
      <c r="BJ190" s="996"/>
    </row>
    <row r="191" spans="2:62" s="259" customFormat="1" ht="20.25" customHeight="1">
      <c r="B191" s="954">
        <f>B189+1</f>
        <v>88</v>
      </c>
      <c r="C191" s="956"/>
      <c r="D191" s="957"/>
      <c r="E191" s="291"/>
      <c r="F191" s="292"/>
      <c r="G191" s="291"/>
      <c r="H191" s="292"/>
      <c r="I191" s="960"/>
      <c r="J191" s="961"/>
      <c r="K191" s="964"/>
      <c r="L191" s="965"/>
      <c r="M191" s="965"/>
      <c r="N191" s="957"/>
      <c r="O191" s="968"/>
      <c r="P191" s="969"/>
      <c r="Q191" s="969"/>
      <c r="R191" s="969"/>
      <c r="S191" s="970"/>
      <c r="T191" s="311" t="s">
        <v>221</v>
      </c>
      <c r="V191" s="312"/>
      <c r="W191" s="304"/>
      <c r="X191" s="305"/>
      <c r="Y191" s="305"/>
      <c r="Z191" s="305"/>
      <c r="AA191" s="305"/>
      <c r="AB191" s="305"/>
      <c r="AC191" s="306"/>
      <c r="AD191" s="304"/>
      <c r="AE191" s="305"/>
      <c r="AF191" s="305"/>
      <c r="AG191" s="305"/>
      <c r="AH191" s="305"/>
      <c r="AI191" s="305"/>
      <c r="AJ191" s="306"/>
      <c r="AK191" s="304"/>
      <c r="AL191" s="305"/>
      <c r="AM191" s="305"/>
      <c r="AN191" s="305"/>
      <c r="AO191" s="305"/>
      <c r="AP191" s="305"/>
      <c r="AQ191" s="306"/>
      <c r="AR191" s="304"/>
      <c r="AS191" s="305"/>
      <c r="AT191" s="305"/>
      <c r="AU191" s="305"/>
      <c r="AV191" s="305"/>
      <c r="AW191" s="305"/>
      <c r="AX191" s="306"/>
      <c r="AY191" s="304"/>
      <c r="AZ191" s="305"/>
      <c r="BA191" s="307"/>
      <c r="BB191" s="974"/>
      <c r="BC191" s="975"/>
      <c r="BD191" s="976"/>
      <c r="BE191" s="977"/>
      <c r="BF191" s="978"/>
      <c r="BG191" s="979"/>
      <c r="BH191" s="979"/>
      <c r="BI191" s="979"/>
      <c r="BJ191" s="980"/>
    </row>
    <row r="192" spans="2:62" s="259" customFormat="1" ht="20.25" customHeight="1">
      <c r="B192" s="987"/>
      <c r="C192" s="988"/>
      <c r="D192" s="989"/>
      <c r="E192" s="313"/>
      <c r="F192" s="314">
        <f>C191</f>
        <v>0</v>
      </c>
      <c r="G192" s="313"/>
      <c r="H192" s="314">
        <f>I191</f>
        <v>0</v>
      </c>
      <c r="I192" s="990"/>
      <c r="J192" s="991"/>
      <c r="K192" s="992"/>
      <c r="L192" s="993"/>
      <c r="M192" s="993"/>
      <c r="N192" s="989"/>
      <c r="O192" s="968"/>
      <c r="P192" s="969"/>
      <c r="Q192" s="969"/>
      <c r="R192" s="969"/>
      <c r="S192" s="970"/>
      <c r="T192" s="308" t="s">
        <v>224</v>
      </c>
      <c r="U192" s="309"/>
      <c r="V192" s="310"/>
      <c r="W192" s="296" t="s">
        <v>619</v>
      </c>
      <c r="X192" s="297" t="s">
        <v>619</v>
      </c>
      <c r="Y192" s="297" t="s">
        <v>619</v>
      </c>
      <c r="Z192" s="297" t="s">
        <v>619</v>
      </c>
      <c r="AA192" s="297" t="s">
        <v>619</v>
      </c>
      <c r="AB192" s="297" t="s">
        <v>619</v>
      </c>
      <c r="AC192" s="298" t="s">
        <v>619</v>
      </c>
      <c r="AD192" s="296" t="s">
        <v>619</v>
      </c>
      <c r="AE192" s="297" t="s">
        <v>619</v>
      </c>
      <c r="AF192" s="297" t="s">
        <v>619</v>
      </c>
      <c r="AG192" s="297" t="s">
        <v>619</v>
      </c>
      <c r="AH192" s="297" t="s">
        <v>619</v>
      </c>
      <c r="AI192" s="297" t="s">
        <v>619</v>
      </c>
      <c r="AJ192" s="298" t="s">
        <v>619</v>
      </c>
      <c r="AK192" s="296" t="s">
        <v>619</v>
      </c>
      <c r="AL192" s="297" t="s">
        <v>619</v>
      </c>
      <c r="AM192" s="297" t="s">
        <v>619</v>
      </c>
      <c r="AN192" s="297" t="s">
        <v>619</v>
      </c>
      <c r="AO192" s="297" t="s">
        <v>619</v>
      </c>
      <c r="AP192" s="297" t="s">
        <v>619</v>
      </c>
      <c r="AQ192" s="298" t="s">
        <v>619</v>
      </c>
      <c r="AR192" s="296" t="s">
        <v>619</v>
      </c>
      <c r="AS192" s="297" t="s">
        <v>619</v>
      </c>
      <c r="AT192" s="297" t="s">
        <v>619</v>
      </c>
      <c r="AU192" s="297" t="s">
        <v>619</v>
      </c>
      <c r="AV192" s="297" t="s">
        <v>619</v>
      </c>
      <c r="AW192" s="297" t="s">
        <v>619</v>
      </c>
      <c r="AX192" s="298" t="s">
        <v>619</v>
      </c>
      <c r="AY192" s="296" t="s">
        <v>619</v>
      </c>
      <c r="AZ192" s="297" t="s">
        <v>619</v>
      </c>
      <c r="BA192" s="297" t="s">
        <v>619</v>
      </c>
      <c r="BB192" s="997">
        <f>IF($BE$3="４週",SUM(W192:AX192),IF($BE$3="暦月",SUM(W192:BA192),""))</f>
        <v>0</v>
      </c>
      <c r="BC192" s="998"/>
      <c r="BD192" s="999">
        <f>IF($BE$3="４週",BB192/4,IF($BE$3="暦月",(BB192/($BE$8/7)),""))</f>
        <v>0</v>
      </c>
      <c r="BE192" s="998"/>
      <c r="BF192" s="994"/>
      <c r="BG192" s="995"/>
      <c r="BH192" s="995"/>
      <c r="BI192" s="995"/>
      <c r="BJ192" s="996"/>
    </row>
    <row r="193" spans="2:62" s="259" customFormat="1" ht="20.25" customHeight="1">
      <c r="B193" s="954">
        <f>B191+1</f>
        <v>89</v>
      </c>
      <c r="C193" s="956"/>
      <c r="D193" s="957"/>
      <c r="E193" s="291"/>
      <c r="F193" s="292"/>
      <c r="G193" s="291"/>
      <c r="H193" s="292"/>
      <c r="I193" s="960"/>
      <c r="J193" s="961"/>
      <c r="K193" s="964"/>
      <c r="L193" s="965"/>
      <c r="M193" s="965"/>
      <c r="N193" s="957"/>
      <c r="O193" s="968"/>
      <c r="P193" s="969"/>
      <c r="Q193" s="969"/>
      <c r="R193" s="969"/>
      <c r="S193" s="970"/>
      <c r="T193" s="311" t="s">
        <v>221</v>
      </c>
      <c r="V193" s="312"/>
      <c r="W193" s="304"/>
      <c r="X193" s="305"/>
      <c r="Y193" s="305"/>
      <c r="Z193" s="305"/>
      <c r="AA193" s="305"/>
      <c r="AB193" s="305"/>
      <c r="AC193" s="306"/>
      <c r="AD193" s="304"/>
      <c r="AE193" s="305"/>
      <c r="AF193" s="305"/>
      <c r="AG193" s="305"/>
      <c r="AH193" s="305"/>
      <c r="AI193" s="305"/>
      <c r="AJ193" s="306"/>
      <c r="AK193" s="304"/>
      <c r="AL193" s="305"/>
      <c r="AM193" s="305"/>
      <c r="AN193" s="305"/>
      <c r="AO193" s="305"/>
      <c r="AP193" s="305"/>
      <c r="AQ193" s="306"/>
      <c r="AR193" s="304"/>
      <c r="AS193" s="305"/>
      <c r="AT193" s="305"/>
      <c r="AU193" s="305"/>
      <c r="AV193" s="305"/>
      <c r="AW193" s="305"/>
      <c r="AX193" s="306"/>
      <c r="AY193" s="304"/>
      <c r="AZ193" s="305"/>
      <c r="BA193" s="307"/>
      <c r="BB193" s="974"/>
      <c r="BC193" s="975"/>
      <c r="BD193" s="976"/>
      <c r="BE193" s="977"/>
      <c r="BF193" s="978"/>
      <c r="BG193" s="979"/>
      <c r="BH193" s="979"/>
      <c r="BI193" s="979"/>
      <c r="BJ193" s="980"/>
    </row>
    <row r="194" spans="2:62" s="259" customFormat="1" ht="20.25" customHeight="1">
      <c r="B194" s="987"/>
      <c r="C194" s="988"/>
      <c r="D194" s="989"/>
      <c r="E194" s="313"/>
      <c r="F194" s="314">
        <f>C193</f>
        <v>0</v>
      </c>
      <c r="G194" s="313"/>
      <c r="H194" s="314">
        <f>I193</f>
        <v>0</v>
      </c>
      <c r="I194" s="990"/>
      <c r="J194" s="991"/>
      <c r="K194" s="992"/>
      <c r="L194" s="993"/>
      <c r="M194" s="993"/>
      <c r="N194" s="989"/>
      <c r="O194" s="968"/>
      <c r="P194" s="969"/>
      <c r="Q194" s="969"/>
      <c r="R194" s="969"/>
      <c r="S194" s="970"/>
      <c r="T194" s="308" t="s">
        <v>224</v>
      </c>
      <c r="U194" s="309"/>
      <c r="V194" s="310"/>
      <c r="W194" s="296" t="s">
        <v>619</v>
      </c>
      <c r="X194" s="297" t="s">
        <v>619</v>
      </c>
      <c r="Y194" s="297" t="s">
        <v>619</v>
      </c>
      <c r="Z194" s="297" t="s">
        <v>619</v>
      </c>
      <c r="AA194" s="297" t="s">
        <v>619</v>
      </c>
      <c r="AB194" s="297" t="s">
        <v>619</v>
      </c>
      <c r="AC194" s="298" t="s">
        <v>619</v>
      </c>
      <c r="AD194" s="296" t="s">
        <v>619</v>
      </c>
      <c r="AE194" s="297" t="s">
        <v>619</v>
      </c>
      <c r="AF194" s="297" t="s">
        <v>619</v>
      </c>
      <c r="AG194" s="297" t="s">
        <v>619</v>
      </c>
      <c r="AH194" s="297" t="s">
        <v>619</v>
      </c>
      <c r="AI194" s="297" t="s">
        <v>619</v>
      </c>
      <c r="AJ194" s="298" t="s">
        <v>619</v>
      </c>
      <c r="AK194" s="296" t="s">
        <v>619</v>
      </c>
      <c r="AL194" s="297" t="s">
        <v>619</v>
      </c>
      <c r="AM194" s="297" t="s">
        <v>619</v>
      </c>
      <c r="AN194" s="297" t="s">
        <v>619</v>
      </c>
      <c r="AO194" s="297" t="s">
        <v>619</v>
      </c>
      <c r="AP194" s="297" t="s">
        <v>619</v>
      </c>
      <c r="AQ194" s="298" t="s">
        <v>619</v>
      </c>
      <c r="AR194" s="296" t="s">
        <v>619</v>
      </c>
      <c r="AS194" s="297" t="s">
        <v>619</v>
      </c>
      <c r="AT194" s="297" t="s">
        <v>619</v>
      </c>
      <c r="AU194" s="297" t="s">
        <v>619</v>
      </c>
      <c r="AV194" s="297" t="s">
        <v>619</v>
      </c>
      <c r="AW194" s="297" t="s">
        <v>619</v>
      </c>
      <c r="AX194" s="298" t="s">
        <v>619</v>
      </c>
      <c r="AY194" s="296" t="s">
        <v>619</v>
      </c>
      <c r="AZ194" s="297" t="s">
        <v>619</v>
      </c>
      <c r="BA194" s="297" t="s">
        <v>619</v>
      </c>
      <c r="BB194" s="997">
        <f>IF($BE$3="４週",SUM(W194:AX194),IF($BE$3="暦月",SUM(W194:BA194),""))</f>
        <v>0</v>
      </c>
      <c r="BC194" s="998"/>
      <c r="BD194" s="999">
        <f>IF($BE$3="４週",BB194/4,IF($BE$3="暦月",(BB194/($BE$8/7)),""))</f>
        <v>0</v>
      </c>
      <c r="BE194" s="998"/>
      <c r="BF194" s="994"/>
      <c r="BG194" s="995"/>
      <c r="BH194" s="995"/>
      <c r="BI194" s="995"/>
      <c r="BJ194" s="996"/>
    </row>
    <row r="195" spans="2:62" s="259" customFormat="1" ht="20.25" customHeight="1">
      <c r="B195" s="954">
        <f>B193+1</f>
        <v>90</v>
      </c>
      <c r="C195" s="956"/>
      <c r="D195" s="957"/>
      <c r="E195" s="291"/>
      <c r="F195" s="292"/>
      <c r="G195" s="291"/>
      <c r="H195" s="292"/>
      <c r="I195" s="960"/>
      <c r="J195" s="961"/>
      <c r="K195" s="964"/>
      <c r="L195" s="965"/>
      <c r="M195" s="965"/>
      <c r="N195" s="957"/>
      <c r="O195" s="968"/>
      <c r="P195" s="969"/>
      <c r="Q195" s="969"/>
      <c r="R195" s="969"/>
      <c r="S195" s="970"/>
      <c r="T195" s="311" t="s">
        <v>221</v>
      </c>
      <c r="V195" s="312"/>
      <c r="W195" s="304"/>
      <c r="X195" s="305"/>
      <c r="Y195" s="305"/>
      <c r="Z195" s="305"/>
      <c r="AA195" s="305"/>
      <c r="AB195" s="305"/>
      <c r="AC195" s="306"/>
      <c r="AD195" s="304"/>
      <c r="AE195" s="305"/>
      <c r="AF195" s="305"/>
      <c r="AG195" s="305"/>
      <c r="AH195" s="305"/>
      <c r="AI195" s="305"/>
      <c r="AJ195" s="306"/>
      <c r="AK195" s="304"/>
      <c r="AL195" s="305"/>
      <c r="AM195" s="305"/>
      <c r="AN195" s="305"/>
      <c r="AO195" s="305"/>
      <c r="AP195" s="305"/>
      <c r="AQ195" s="306"/>
      <c r="AR195" s="304"/>
      <c r="AS195" s="305"/>
      <c r="AT195" s="305"/>
      <c r="AU195" s="305"/>
      <c r="AV195" s="305"/>
      <c r="AW195" s="305"/>
      <c r="AX195" s="306"/>
      <c r="AY195" s="304"/>
      <c r="AZ195" s="305"/>
      <c r="BA195" s="307"/>
      <c r="BB195" s="974"/>
      <c r="BC195" s="975"/>
      <c r="BD195" s="976"/>
      <c r="BE195" s="977"/>
      <c r="BF195" s="978"/>
      <c r="BG195" s="979"/>
      <c r="BH195" s="979"/>
      <c r="BI195" s="979"/>
      <c r="BJ195" s="980"/>
    </row>
    <row r="196" spans="2:62" s="259" customFormat="1" ht="20.25" customHeight="1">
      <c r="B196" s="987"/>
      <c r="C196" s="988"/>
      <c r="D196" s="989"/>
      <c r="E196" s="313"/>
      <c r="F196" s="314">
        <f>C195</f>
        <v>0</v>
      </c>
      <c r="G196" s="313"/>
      <c r="H196" s="314">
        <f>I195</f>
        <v>0</v>
      </c>
      <c r="I196" s="990"/>
      <c r="J196" s="991"/>
      <c r="K196" s="992"/>
      <c r="L196" s="993"/>
      <c r="M196" s="993"/>
      <c r="N196" s="989"/>
      <c r="O196" s="968"/>
      <c r="P196" s="969"/>
      <c r="Q196" s="969"/>
      <c r="R196" s="969"/>
      <c r="S196" s="970"/>
      <c r="T196" s="308" t="s">
        <v>224</v>
      </c>
      <c r="U196" s="309"/>
      <c r="V196" s="310"/>
      <c r="W196" s="296" t="s">
        <v>619</v>
      </c>
      <c r="X196" s="297" t="s">
        <v>619</v>
      </c>
      <c r="Y196" s="297" t="s">
        <v>619</v>
      </c>
      <c r="Z196" s="297" t="s">
        <v>619</v>
      </c>
      <c r="AA196" s="297" t="s">
        <v>619</v>
      </c>
      <c r="AB196" s="297" t="s">
        <v>619</v>
      </c>
      <c r="AC196" s="298" t="s">
        <v>619</v>
      </c>
      <c r="AD196" s="296" t="s">
        <v>619</v>
      </c>
      <c r="AE196" s="297" t="s">
        <v>619</v>
      </c>
      <c r="AF196" s="297" t="s">
        <v>619</v>
      </c>
      <c r="AG196" s="297" t="s">
        <v>619</v>
      </c>
      <c r="AH196" s="297" t="s">
        <v>619</v>
      </c>
      <c r="AI196" s="297" t="s">
        <v>619</v>
      </c>
      <c r="AJ196" s="298" t="s">
        <v>619</v>
      </c>
      <c r="AK196" s="296" t="s">
        <v>619</v>
      </c>
      <c r="AL196" s="297" t="s">
        <v>619</v>
      </c>
      <c r="AM196" s="297" t="s">
        <v>619</v>
      </c>
      <c r="AN196" s="297" t="s">
        <v>619</v>
      </c>
      <c r="AO196" s="297" t="s">
        <v>619</v>
      </c>
      <c r="AP196" s="297" t="s">
        <v>619</v>
      </c>
      <c r="AQ196" s="298" t="s">
        <v>619</v>
      </c>
      <c r="AR196" s="296" t="s">
        <v>619</v>
      </c>
      <c r="AS196" s="297" t="s">
        <v>619</v>
      </c>
      <c r="AT196" s="297" t="s">
        <v>619</v>
      </c>
      <c r="AU196" s="297" t="s">
        <v>619</v>
      </c>
      <c r="AV196" s="297" t="s">
        <v>619</v>
      </c>
      <c r="AW196" s="297" t="s">
        <v>619</v>
      </c>
      <c r="AX196" s="298" t="s">
        <v>619</v>
      </c>
      <c r="AY196" s="296" t="s">
        <v>619</v>
      </c>
      <c r="AZ196" s="297" t="s">
        <v>619</v>
      </c>
      <c r="BA196" s="297" t="s">
        <v>619</v>
      </c>
      <c r="BB196" s="997">
        <f>IF($BE$3="４週",SUM(W196:AX196),IF($BE$3="暦月",SUM(W196:BA196),""))</f>
        <v>0</v>
      </c>
      <c r="BC196" s="998"/>
      <c r="BD196" s="999">
        <f>IF($BE$3="４週",BB196/4,IF($BE$3="暦月",(BB196/($BE$8/7)),""))</f>
        <v>0</v>
      </c>
      <c r="BE196" s="998"/>
      <c r="BF196" s="994"/>
      <c r="BG196" s="995"/>
      <c r="BH196" s="995"/>
      <c r="BI196" s="995"/>
      <c r="BJ196" s="996"/>
    </row>
    <row r="197" spans="2:62" s="259" customFormat="1" ht="20.25" customHeight="1">
      <c r="B197" s="954">
        <f>B195+1</f>
        <v>91</v>
      </c>
      <c r="C197" s="956"/>
      <c r="D197" s="957"/>
      <c r="E197" s="291"/>
      <c r="F197" s="292"/>
      <c r="G197" s="291"/>
      <c r="H197" s="292"/>
      <c r="I197" s="960"/>
      <c r="J197" s="961"/>
      <c r="K197" s="964"/>
      <c r="L197" s="965"/>
      <c r="M197" s="965"/>
      <c r="N197" s="957"/>
      <c r="O197" s="968"/>
      <c r="P197" s="969"/>
      <c r="Q197" s="969"/>
      <c r="R197" s="969"/>
      <c r="S197" s="970"/>
      <c r="T197" s="311" t="s">
        <v>221</v>
      </c>
      <c r="V197" s="312"/>
      <c r="W197" s="304"/>
      <c r="X197" s="305"/>
      <c r="Y197" s="305"/>
      <c r="Z197" s="305"/>
      <c r="AA197" s="305"/>
      <c r="AB197" s="305"/>
      <c r="AC197" s="306"/>
      <c r="AD197" s="304"/>
      <c r="AE197" s="305"/>
      <c r="AF197" s="305"/>
      <c r="AG197" s="305"/>
      <c r="AH197" s="305"/>
      <c r="AI197" s="305"/>
      <c r="AJ197" s="306"/>
      <c r="AK197" s="304"/>
      <c r="AL197" s="305"/>
      <c r="AM197" s="305"/>
      <c r="AN197" s="305"/>
      <c r="AO197" s="305"/>
      <c r="AP197" s="305"/>
      <c r="AQ197" s="306"/>
      <c r="AR197" s="304"/>
      <c r="AS197" s="305"/>
      <c r="AT197" s="305"/>
      <c r="AU197" s="305"/>
      <c r="AV197" s="305"/>
      <c r="AW197" s="305"/>
      <c r="AX197" s="306"/>
      <c r="AY197" s="304"/>
      <c r="AZ197" s="305"/>
      <c r="BA197" s="307"/>
      <c r="BB197" s="974"/>
      <c r="BC197" s="975"/>
      <c r="BD197" s="976"/>
      <c r="BE197" s="977"/>
      <c r="BF197" s="978"/>
      <c r="BG197" s="979"/>
      <c r="BH197" s="979"/>
      <c r="BI197" s="979"/>
      <c r="BJ197" s="980"/>
    </row>
    <row r="198" spans="2:62" s="259" customFormat="1" ht="20.25" customHeight="1">
      <c r="B198" s="987"/>
      <c r="C198" s="988"/>
      <c r="D198" s="989"/>
      <c r="E198" s="313"/>
      <c r="F198" s="314">
        <f>C197</f>
        <v>0</v>
      </c>
      <c r="G198" s="313"/>
      <c r="H198" s="314">
        <f>I197</f>
        <v>0</v>
      </c>
      <c r="I198" s="990"/>
      <c r="J198" s="991"/>
      <c r="K198" s="992"/>
      <c r="L198" s="993"/>
      <c r="M198" s="993"/>
      <c r="N198" s="989"/>
      <c r="O198" s="968"/>
      <c r="P198" s="969"/>
      <c r="Q198" s="969"/>
      <c r="R198" s="969"/>
      <c r="S198" s="970"/>
      <c r="T198" s="308" t="s">
        <v>224</v>
      </c>
      <c r="U198" s="309"/>
      <c r="V198" s="310"/>
      <c r="W198" s="296" t="s">
        <v>619</v>
      </c>
      <c r="X198" s="297" t="s">
        <v>619</v>
      </c>
      <c r="Y198" s="297" t="s">
        <v>619</v>
      </c>
      <c r="Z198" s="297" t="s">
        <v>619</v>
      </c>
      <c r="AA198" s="297" t="s">
        <v>619</v>
      </c>
      <c r="AB198" s="297" t="s">
        <v>619</v>
      </c>
      <c r="AC198" s="298" t="s">
        <v>619</v>
      </c>
      <c r="AD198" s="296" t="s">
        <v>619</v>
      </c>
      <c r="AE198" s="297" t="s">
        <v>619</v>
      </c>
      <c r="AF198" s="297" t="s">
        <v>619</v>
      </c>
      <c r="AG198" s="297" t="s">
        <v>619</v>
      </c>
      <c r="AH198" s="297" t="s">
        <v>619</v>
      </c>
      <c r="AI198" s="297" t="s">
        <v>619</v>
      </c>
      <c r="AJ198" s="298" t="s">
        <v>619</v>
      </c>
      <c r="AK198" s="296" t="s">
        <v>619</v>
      </c>
      <c r="AL198" s="297" t="s">
        <v>619</v>
      </c>
      <c r="AM198" s="297" t="s">
        <v>619</v>
      </c>
      <c r="AN198" s="297" t="s">
        <v>619</v>
      </c>
      <c r="AO198" s="297" t="s">
        <v>619</v>
      </c>
      <c r="AP198" s="297" t="s">
        <v>619</v>
      </c>
      <c r="AQ198" s="298" t="s">
        <v>619</v>
      </c>
      <c r="AR198" s="296" t="s">
        <v>619</v>
      </c>
      <c r="AS198" s="297" t="s">
        <v>619</v>
      </c>
      <c r="AT198" s="297" t="s">
        <v>619</v>
      </c>
      <c r="AU198" s="297" t="s">
        <v>619</v>
      </c>
      <c r="AV198" s="297" t="s">
        <v>619</v>
      </c>
      <c r="AW198" s="297" t="s">
        <v>619</v>
      </c>
      <c r="AX198" s="298" t="s">
        <v>619</v>
      </c>
      <c r="AY198" s="296" t="s">
        <v>619</v>
      </c>
      <c r="AZ198" s="297" t="s">
        <v>619</v>
      </c>
      <c r="BA198" s="297" t="s">
        <v>619</v>
      </c>
      <c r="BB198" s="997">
        <f>IF($BE$3="４週",SUM(W198:AX198),IF($BE$3="暦月",SUM(W198:BA198),""))</f>
        <v>0</v>
      </c>
      <c r="BC198" s="998"/>
      <c r="BD198" s="999">
        <f>IF($BE$3="４週",BB198/4,IF($BE$3="暦月",(BB198/($BE$8/7)),""))</f>
        <v>0</v>
      </c>
      <c r="BE198" s="998"/>
      <c r="BF198" s="994"/>
      <c r="BG198" s="995"/>
      <c r="BH198" s="995"/>
      <c r="BI198" s="995"/>
      <c r="BJ198" s="996"/>
    </row>
    <row r="199" spans="2:62" s="259" customFormat="1" ht="20.25" customHeight="1">
      <c r="B199" s="954">
        <f>B197+1</f>
        <v>92</v>
      </c>
      <c r="C199" s="956"/>
      <c r="D199" s="957"/>
      <c r="E199" s="291"/>
      <c r="F199" s="292"/>
      <c r="G199" s="291"/>
      <c r="H199" s="292"/>
      <c r="I199" s="960"/>
      <c r="J199" s="961"/>
      <c r="K199" s="964"/>
      <c r="L199" s="965"/>
      <c r="M199" s="965"/>
      <c r="N199" s="957"/>
      <c r="O199" s="968"/>
      <c r="P199" s="969"/>
      <c r="Q199" s="969"/>
      <c r="R199" s="969"/>
      <c r="S199" s="970"/>
      <c r="T199" s="311" t="s">
        <v>221</v>
      </c>
      <c r="V199" s="312"/>
      <c r="W199" s="304"/>
      <c r="X199" s="305"/>
      <c r="Y199" s="305"/>
      <c r="Z199" s="305"/>
      <c r="AA199" s="305"/>
      <c r="AB199" s="305"/>
      <c r="AC199" s="306"/>
      <c r="AD199" s="304"/>
      <c r="AE199" s="305"/>
      <c r="AF199" s="305"/>
      <c r="AG199" s="305"/>
      <c r="AH199" s="305"/>
      <c r="AI199" s="305"/>
      <c r="AJ199" s="306"/>
      <c r="AK199" s="304"/>
      <c r="AL199" s="305"/>
      <c r="AM199" s="305"/>
      <c r="AN199" s="305"/>
      <c r="AO199" s="305"/>
      <c r="AP199" s="305"/>
      <c r="AQ199" s="306"/>
      <c r="AR199" s="304"/>
      <c r="AS199" s="305"/>
      <c r="AT199" s="305"/>
      <c r="AU199" s="305"/>
      <c r="AV199" s="305"/>
      <c r="AW199" s="305"/>
      <c r="AX199" s="306"/>
      <c r="AY199" s="304"/>
      <c r="AZ199" s="305"/>
      <c r="BA199" s="307"/>
      <c r="BB199" s="974"/>
      <c r="BC199" s="975"/>
      <c r="BD199" s="976"/>
      <c r="BE199" s="977"/>
      <c r="BF199" s="978"/>
      <c r="BG199" s="979"/>
      <c r="BH199" s="979"/>
      <c r="BI199" s="979"/>
      <c r="BJ199" s="980"/>
    </row>
    <row r="200" spans="2:62" s="259" customFormat="1" ht="20.25" customHeight="1">
      <c r="B200" s="987"/>
      <c r="C200" s="988"/>
      <c r="D200" s="989"/>
      <c r="E200" s="313"/>
      <c r="F200" s="314">
        <f>C199</f>
        <v>0</v>
      </c>
      <c r="G200" s="313"/>
      <c r="H200" s="314">
        <f>I199</f>
        <v>0</v>
      </c>
      <c r="I200" s="990"/>
      <c r="J200" s="991"/>
      <c r="K200" s="992"/>
      <c r="L200" s="993"/>
      <c r="M200" s="993"/>
      <c r="N200" s="989"/>
      <c r="O200" s="968"/>
      <c r="P200" s="969"/>
      <c r="Q200" s="969"/>
      <c r="R200" s="969"/>
      <c r="S200" s="970"/>
      <c r="T200" s="308" t="s">
        <v>224</v>
      </c>
      <c r="U200" s="309"/>
      <c r="V200" s="310"/>
      <c r="W200" s="296" t="s">
        <v>619</v>
      </c>
      <c r="X200" s="297" t="s">
        <v>619</v>
      </c>
      <c r="Y200" s="297" t="s">
        <v>619</v>
      </c>
      <c r="Z200" s="297" t="s">
        <v>619</v>
      </c>
      <c r="AA200" s="297" t="s">
        <v>619</v>
      </c>
      <c r="AB200" s="297" t="s">
        <v>619</v>
      </c>
      <c r="AC200" s="298" t="s">
        <v>619</v>
      </c>
      <c r="AD200" s="296" t="s">
        <v>619</v>
      </c>
      <c r="AE200" s="297" t="s">
        <v>619</v>
      </c>
      <c r="AF200" s="297" t="s">
        <v>619</v>
      </c>
      <c r="AG200" s="297" t="s">
        <v>619</v>
      </c>
      <c r="AH200" s="297" t="s">
        <v>619</v>
      </c>
      <c r="AI200" s="297" t="s">
        <v>619</v>
      </c>
      <c r="AJ200" s="298" t="s">
        <v>619</v>
      </c>
      <c r="AK200" s="296" t="s">
        <v>619</v>
      </c>
      <c r="AL200" s="297" t="s">
        <v>619</v>
      </c>
      <c r="AM200" s="297" t="s">
        <v>619</v>
      </c>
      <c r="AN200" s="297" t="s">
        <v>619</v>
      </c>
      <c r="AO200" s="297" t="s">
        <v>619</v>
      </c>
      <c r="AP200" s="297" t="s">
        <v>619</v>
      </c>
      <c r="AQ200" s="298" t="s">
        <v>619</v>
      </c>
      <c r="AR200" s="296" t="s">
        <v>619</v>
      </c>
      <c r="AS200" s="297" t="s">
        <v>619</v>
      </c>
      <c r="AT200" s="297" t="s">
        <v>619</v>
      </c>
      <c r="AU200" s="297" t="s">
        <v>619</v>
      </c>
      <c r="AV200" s="297" t="s">
        <v>619</v>
      </c>
      <c r="AW200" s="297" t="s">
        <v>619</v>
      </c>
      <c r="AX200" s="298" t="s">
        <v>619</v>
      </c>
      <c r="AY200" s="296" t="s">
        <v>619</v>
      </c>
      <c r="AZ200" s="297" t="s">
        <v>619</v>
      </c>
      <c r="BA200" s="297" t="s">
        <v>619</v>
      </c>
      <c r="BB200" s="997">
        <f>IF($BE$3="４週",SUM(W200:AX200),IF($BE$3="暦月",SUM(W200:BA200),""))</f>
        <v>0</v>
      </c>
      <c r="BC200" s="998"/>
      <c r="BD200" s="999">
        <f>IF($BE$3="４週",BB200/4,IF($BE$3="暦月",(BB200/($BE$8/7)),""))</f>
        <v>0</v>
      </c>
      <c r="BE200" s="998"/>
      <c r="BF200" s="994"/>
      <c r="BG200" s="995"/>
      <c r="BH200" s="995"/>
      <c r="BI200" s="995"/>
      <c r="BJ200" s="996"/>
    </row>
    <row r="201" spans="2:62" s="259" customFormat="1" ht="20.25" customHeight="1">
      <c r="B201" s="954">
        <f>B199+1</f>
        <v>93</v>
      </c>
      <c r="C201" s="956"/>
      <c r="D201" s="957"/>
      <c r="E201" s="291"/>
      <c r="F201" s="292"/>
      <c r="G201" s="291"/>
      <c r="H201" s="292"/>
      <c r="I201" s="960"/>
      <c r="J201" s="961"/>
      <c r="K201" s="964"/>
      <c r="L201" s="965"/>
      <c r="M201" s="965"/>
      <c r="N201" s="957"/>
      <c r="O201" s="968"/>
      <c r="P201" s="969"/>
      <c r="Q201" s="969"/>
      <c r="R201" s="969"/>
      <c r="S201" s="970"/>
      <c r="T201" s="311" t="s">
        <v>221</v>
      </c>
      <c r="V201" s="312"/>
      <c r="W201" s="304"/>
      <c r="X201" s="305"/>
      <c r="Y201" s="305"/>
      <c r="Z201" s="305"/>
      <c r="AA201" s="305"/>
      <c r="AB201" s="305"/>
      <c r="AC201" s="306"/>
      <c r="AD201" s="304"/>
      <c r="AE201" s="305"/>
      <c r="AF201" s="305"/>
      <c r="AG201" s="305"/>
      <c r="AH201" s="305"/>
      <c r="AI201" s="305"/>
      <c r="AJ201" s="306"/>
      <c r="AK201" s="304"/>
      <c r="AL201" s="305"/>
      <c r="AM201" s="305"/>
      <c r="AN201" s="305"/>
      <c r="AO201" s="305"/>
      <c r="AP201" s="305"/>
      <c r="AQ201" s="306"/>
      <c r="AR201" s="304"/>
      <c r="AS201" s="305"/>
      <c r="AT201" s="305"/>
      <c r="AU201" s="305"/>
      <c r="AV201" s="305"/>
      <c r="AW201" s="305"/>
      <c r="AX201" s="306"/>
      <c r="AY201" s="304"/>
      <c r="AZ201" s="305"/>
      <c r="BA201" s="307"/>
      <c r="BB201" s="974"/>
      <c r="BC201" s="975"/>
      <c r="BD201" s="976"/>
      <c r="BE201" s="977"/>
      <c r="BF201" s="978"/>
      <c r="BG201" s="979"/>
      <c r="BH201" s="979"/>
      <c r="BI201" s="979"/>
      <c r="BJ201" s="980"/>
    </row>
    <row r="202" spans="2:62" s="259" customFormat="1" ht="20.25" customHeight="1">
      <c r="B202" s="987"/>
      <c r="C202" s="988"/>
      <c r="D202" s="989"/>
      <c r="E202" s="313"/>
      <c r="F202" s="314">
        <f>C201</f>
        <v>0</v>
      </c>
      <c r="G202" s="313"/>
      <c r="H202" s="314">
        <f>I201</f>
        <v>0</v>
      </c>
      <c r="I202" s="990"/>
      <c r="J202" s="991"/>
      <c r="K202" s="992"/>
      <c r="L202" s="993"/>
      <c r="M202" s="993"/>
      <c r="N202" s="989"/>
      <c r="O202" s="968"/>
      <c r="P202" s="969"/>
      <c r="Q202" s="969"/>
      <c r="R202" s="969"/>
      <c r="S202" s="970"/>
      <c r="T202" s="308" t="s">
        <v>224</v>
      </c>
      <c r="U202" s="309"/>
      <c r="V202" s="310"/>
      <c r="W202" s="296" t="s">
        <v>619</v>
      </c>
      <c r="X202" s="297" t="s">
        <v>619</v>
      </c>
      <c r="Y202" s="297" t="s">
        <v>619</v>
      </c>
      <c r="Z202" s="297" t="s">
        <v>619</v>
      </c>
      <c r="AA202" s="297" t="s">
        <v>619</v>
      </c>
      <c r="AB202" s="297" t="s">
        <v>619</v>
      </c>
      <c r="AC202" s="298" t="s">
        <v>619</v>
      </c>
      <c r="AD202" s="296" t="s">
        <v>619</v>
      </c>
      <c r="AE202" s="297" t="s">
        <v>619</v>
      </c>
      <c r="AF202" s="297" t="s">
        <v>619</v>
      </c>
      <c r="AG202" s="297" t="s">
        <v>619</v>
      </c>
      <c r="AH202" s="297" t="s">
        <v>619</v>
      </c>
      <c r="AI202" s="297" t="s">
        <v>619</v>
      </c>
      <c r="AJ202" s="298" t="s">
        <v>619</v>
      </c>
      <c r="AK202" s="296" t="s">
        <v>619</v>
      </c>
      <c r="AL202" s="297" t="s">
        <v>619</v>
      </c>
      <c r="AM202" s="297" t="s">
        <v>619</v>
      </c>
      <c r="AN202" s="297" t="s">
        <v>619</v>
      </c>
      <c r="AO202" s="297" t="s">
        <v>619</v>
      </c>
      <c r="AP202" s="297" t="s">
        <v>619</v>
      </c>
      <c r="AQ202" s="298" t="s">
        <v>619</v>
      </c>
      <c r="AR202" s="296" t="s">
        <v>619</v>
      </c>
      <c r="AS202" s="297" t="s">
        <v>619</v>
      </c>
      <c r="AT202" s="297" t="s">
        <v>619</v>
      </c>
      <c r="AU202" s="297" t="s">
        <v>619</v>
      </c>
      <c r="AV202" s="297" t="s">
        <v>619</v>
      </c>
      <c r="AW202" s="297" t="s">
        <v>619</v>
      </c>
      <c r="AX202" s="298" t="s">
        <v>619</v>
      </c>
      <c r="AY202" s="296" t="s">
        <v>619</v>
      </c>
      <c r="AZ202" s="297" t="s">
        <v>619</v>
      </c>
      <c r="BA202" s="297" t="s">
        <v>619</v>
      </c>
      <c r="BB202" s="997">
        <f>IF($BE$3="４週",SUM(W202:AX202),IF($BE$3="暦月",SUM(W202:BA202),""))</f>
        <v>0</v>
      </c>
      <c r="BC202" s="998"/>
      <c r="BD202" s="999">
        <f>IF($BE$3="４週",BB202/4,IF($BE$3="暦月",(BB202/($BE$8/7)),""))</f>
        <v>0</v>
      </c>
      <c r="BE202" s="998"/>
      <c r="BF202" s="994"/>
      <c r="BG202" s="995"/>
      <c r="BH202" s="995"/>
      <c r="BI202" s="995"/>
      <c r="BJ202" s="996"/>
    </row>
    <row r="203" spans="2:62" s="259" customFormat="1" ht="20.25" customHeight="1">
      <c r="B203" s="954">
        <f>B201+1</f>
        <v>94</v>
      </c>
      <c r="C203" s="956"/>
      <c r="D203" s="957"/>
      <c r="E203" s="291"/>
      <c r="F203" s="292"/>
      <c r="G203" s="291"/>
      <c r="H203" s="292"/>
      <c r="I203" s="960"/>
      <c r="J203" s="961"/>
      <c r="K203" s="964"/>
      <c r="L203" s="965"/>
      <c r="M203" s="965"/>
      <c r="N203" s="957"/>
      <c r="O203" s="968"/>
      <c r="P203" s="969"/>
      <c r="Q203" s="969"/>
      <c r="R203" s="969"/>
      <c r="S203" s="970"/>
      <c r="T203" s="311" t="s">
        <v>221</v>
      </c>
      <c r="V203" s="312"/>
      <c r="W203" s="304"/>
      <c r="X203" s="305"/>
      <c r="Y203" s="305"/>
      <c r="Z203" s="305"/>
      <c r="AA203" s="305"/>
      <c r="AB203" s="305"/>
      <c r="AC203" s="306"/>
      <c r="AD203" s="304"/>
      <c r="AE203" s="305"/>
      <c r="AF203" s="305"/>
      <c r="AG203" s="305"/>
      <c r="AH203" s="305"/>
      <c r="AI203" s="305"/>
      <c r="AJ203" s="306"/>
      <c r="AK203" s="304"/>
      <c r="AL203" s="305"/>
      <c r="AM203" s="305"/>
      <c r="AN203" s="305"/>
      <c r="AO203" s="305"/>
      <c r="AP203" s="305"/>
      <c r="AQ203" s="306"/>
      <c r="AR203" s="304"/>
      <c r="AS203" s="305"/>
      <c r="AT203" s="305"/>
      <c r="AU203" s="305"/>
      <c r="AV203" s="305"/>
      <c r="AW203" s="305"/>
      <c r="AX203" s="306"/>
      <c r="AY203" s="304"/>
      <c r="AZ203" s="305"/>
      <c r="BA203" s="307"/>
      <c r="BB203" s="974"/>
      <c r="BC203" s="975"/>
      <c r="BD203" s="976"/>
      <c r="BE203" s="977"/>
      <c r="BF203" s="978"/>
      <c r="BG203" s="979"/>
      <c r="BH203" s="979"/>
      <c r="BI203" s="979"/>
      <c r="BJ203" s="980"/>
    </row>
    <row r="204" spans="2:62" s="259" customFormat="1" ht="20.25" customHeight="1">
      <c r="B204" s="987"/>
      <c r="C204" s="988"/>
      <c r="D204" s="989"/>
      <c r="E204" s="313"/>
      <c r="F204" s="314">
        <f>C203</f>
        <v>0</v>
      </c>
      <c r="G204" s="313"/>
      <c r="H204" s="314">
        <f>I203</f>
        <v>0</v>
      </c>
      <c r="I204" s="990"/>
      <c r="J204" s="991"/>
      <c r="K204" s="992"/>
      <c r="L204" s="993"/>
      <c r="M204" s="993"/>
      <c r="N204" s="989"/>
      <c r="O204" s="968"/>
      <c r="P204" s="969"/>
      <c r="Q204" s="969"/>
      <c r="R204" s="969"/>
      <c r="S204" s="970"/>
      <c r="T204" s="308" t="s">
        <v>224</v>
      </c>
      <c r="U204" s="309"/>
      <c r="V204" s="310"/>
      <c r="W204" s="296" t="s">
        <v>619</v>
      </c>
      <c r="X204" s="297" t="s">
        <v>619</v>
      </c>
      <c r="Y204" s="297" t="s">
        <v>619</v>
      </c>
      <c r="Z204" s="297" t="s">
        <v>619</v>
      </c>
      <c r="AA204" s="297" t="s">
        <v>619</v>
      </c>
      <c r="AB204" s="297" t="s">
        <v>619</v>
      </c>
      <c r="AC204" s="298" t="s">
        <v>619</v>
      </c>
      <c r="AD204" s="296" t="s">
        <v>619</v>
      </c>
      <c r="AE204" s="297" t="s">
        <v>619</v>
      </c>
      <c r="AF204" s="297" t="s">
        <v>619</v>
      </c>
      <c r="AG204" s="297" t="s">
        <v>619</v>
      </c>
      <c r="AH204" s="297" t="s">
        <v>619</v>
      </c>
      <c r="AI204" s="297" t="s">
        <v>619</v>
      </c>
      <c r="AJ204" s="298" t="s">
        <v>619</v>
      </c>
      <c r="AK204" s="296" t="s">
        <v>619</v>
      </c>
      <c r="AL204" s="297" t="s">
        <v>619</v>
      </c>
      <c r="AM204" s="297" t="s">
        <v>619</v>
      </c>
      <c r="AN204" s="297" t="s">
        <v>619</v>
      </c>
      <c r="AO204" s="297" t="s">
        <v>619</v>
      </c>
      <c r="AP204" s="297" t="s">
        <v>619</v>
      </c>
      <c r="AQ204" s="298" t="s">
        <v>619</v>
      </c>
      <c r="AR204" s="296" t="s">
        <v>619</v>
      </c>
      <c r="AS204" s="297" t="s">
        <v>619</v>
      </c>
      <c r="AT204" s="297" t="s">
        <v>619</v>
      </c>
      <c r="AU204" s="297" t="s">
        <v>619</v>
      </c>
      <c r="AV204" s="297" t="s">
        <v>619</v>
      </c>
      <c r="AW204" s="297" t="s">
        <v>619</v>
      </c>
      <c r="AX204" s="298" t="s">
        <v>619</v>
      </c>
      <c r="AY204" s="296" t="s">
        <v>619</v>
      </c>
      <c r="AZ204" s="297" t="s">
        <v>619</v>
      </c>
      <c r="BA204" s="297" t="s">
        <v>619</v>
      </c>
      <c r="BB204" s="997">
        <f>IF($BE$3="４週",SUM(W204:AX204),IF($BE$3="暦月",SUM(W204:BA204),""))</f>
        <v>0</v>
      </c>
      <c r="BC204" s="998"/>
      <c r="BD204" s="999">
        <f>IF($BE$3="４週",BB204/4,IF($BE$3="暦月",(BB204/($BE$8/7)),""))</f>
        <v>0</v>
      </c>
      <c r="BE204" s="998"/>
      <c r="BF204" s="994"/>
      <c r="BG204" s="995"/>
      <c r="BH204" s="995"/>
      <c r="BI204" s="995"/>
      <c r="BJ204" s="996"/>
    </row>
    <row r="205" spans="2:62" s="259" customFormat="1" ht="20.25" customHeight="1">
      <c r="B205" s="954">
        <f>B203+1</f>
        <v>95</v>
      </c>
      <c r="C205" s="956"/>
      <c r="D205" s="957"/>
      <c r="E205" s="291"/>
      <c r="F205" s="292"/>
      <c r="G205" s="291"/>
      <c r="H205" s="292"/>
      <c r="I205" s="960"/>
      <c r="J205" s="961"/>
      <c r="K205" s="964"/>
      <c r="L205" s="965"/>
      <c r="M205" s="965"/>
      <c r="N205" s="957"/>
      <c r="O205" s="968"/>
      <c r="P205" s="969"/>
      <c r="Q205" s="969"/>
      <c r="R205" s="969"/>
      <c r="S205" s="970"/>
      <c r="T205" s="311" t="s">
        <v>221</v>
      </c>
      <c r="V205" s="312"/>
      <c r="W205" s="304"/>
      <c r="X205" s="305"/>
      <c r="Y205" s="305"/>
      <c r="Z205" s="305"/>
      <c r="AA205" s="305"/>
      <c r="AB205" s="305"/>
      <c r="AC205" s="306"/>
      <c r="AD205" s="304"/>
      <c r="AE205" s="305"/>
      <c r="AF205" s="305"/>
      <c r="AG205" s="305"/>
      <c r="AH205" s="305"/>
      <c r="AI205" s="305"/>
      <c r="AJ205" s="306"/>
      <c r="AK205" s="304"/>
      <c r="AL205" s="305"/>
      <c r="AM205" s="305"/>
      <c r="AN205" s="305"/>
      <c r="AO205" s="305"/>
      <c r="AP205" s="305"/>
      <c r="AQ205" s="306"/>
      <c r="AR205" s="304"/>
      <c r="AS205" s="305"/>
      <c r="AT205" s="305"/>
      <c r="AU205" s="305"/>
      <c r="AV205" s="305"/>
      <c r="AW205" s="305"/>
      <c r="AX205" s="306"/>
      <c r="AY205" s="304"/>
      <c r="AZ205" s="305"/>
      <c r="BA205" s="307"/>
      <c r="BB205" s="974"/>
      <c r="BC205" s="975"/>
      <c r="BD205" s="976"/>
      <c r="BE205" s="977"/>
      <c r="BF205" s="978"/>
      <c r="BG205" s="979"/>
      <c r="BH205" s="979"/>
      <c r="BI205" s="979"/>
      <c r="BJ205" s="980"/>
    </row>
    <row r="206" spans="2:62" s="259" customFormat="1" ht="20.25" customHeight="1">
      <c r="B206" s="987"/>
      <c r="C206" s="988"/>
      <c r="D206" s="989"/>
      <c r="E206" s="313"/>
      <c r="F206" s="314">
        <f>C205</f>
        <v>0</v>
      </c>
      <c r="G206" s="313"/>
      <c r="H206" s="314">
        <f>I205</f>
        <v>0</v>
      </c>
      <c r="I206" s="990"/>
      <c r="J206" s="991"/>
      <c r="K206" s="992"/>
      <c r="L206" s="993"/>
      <c r="M206" s="993"/>
      <c r="N206" s="989"/>
      <c r="O206" s="968"/>
      <c r="P206" s="969"/>
      <c r="Q206" s="969"/>
      <c r="R206" s="969"/>
      <c r="S206" s="970"/>
      <c r="T206" s="308" t="s">
        <v>224</v>
      </c>
      <c r="U206" s="309"/>
      <c r="V206" s="310"/>
      <c r="W206" s="296" t="s">
        <v>619</v>
      </c>
      <c r="X206" s="297" t="s">
        <v>619</v>
      </c>
      <c r="Y206" s="297" t="s">
        <v>619</v>
      </c>
      <c r="Z206" s="297" t="s">
        <v>619</v>
      </c>
      <c r="AA206" s="297" t="s">
        <v>619</v>
      </c>
      <c r="AB206" s="297" t="s">
        <v>619</v>
      </c>
      <c r="AC206" s="298" t="s">
        <v>619</v>
      </c>
      <c r="AD206" s="296" t="s">
        <v>619</v>
      </c>
      <c r="AE206" s="297" t="s">
        <v>619</v>
      </c>
      <c r="AF206" s="297" t="s">
        <v>619</v>
      </c>
      <c r="AG206" s="297" t="s">
        <v>619</v>
      </c>
      <c r="AH206" s="297" t="s">
        <v>619</v>
      </c>
      <c r="AI206" s="297" t="s">
        <v>619</v>
      </c>
      <c r="AJ206" s="298" t="s">
        <v>619</v>
      </c>
      <c r="AK206" s="296" t="s">
        <v>619</v>
      </c>
      <c r="AL206" s="297" t="s">
        <v>619</v>
      </c>
      <c r="AM206" s="297" t="s">
        <v>619</v>
      </c>
      <c r="AN206" s="297" t="s">
        <v>619</v>
      </c>
      <c r="AO206" s="297" t="s">
        <v>619</v>
      </c>
      <c r="AP206" s="297" t="s">
        <v>619</v>
      </c>
      <c r="AQ206" s="298" t="s">
        <v>619</v>
      </c>
      <c r="AR206" s="296" t="s">
        <v>619</v>
      </c>
      <c r="AS206" s="297" t="s">
        <v>619</v>
      </c>
      <c r="AT206" s="297" t="s">
        <v>619</v>
      </c>
      <c r="AU206" s="297" t="s">
        <v>619</v>
      </c>
      <c r="AV206" s="297" t="s">
        <v>619</v>
      </c>
      <c r="AW206" s="297" t="s">
        <v>619</v>
      </c>
      <c r="AX206" s="298" t="s">
        <v>619</v>
      </c>
      <c r="AY206" s="296" t="s">
        <v>619</v>
      </c>
      <c r="AZ206" s="297" t="s">
        <v>619</v>
      </c>
      <c r="BA206" s="297" t="s">
        <v>619</v>
      </c>
      <c r="BB206" s="997">
        <f>IF($BE$3="４週",SUM(W206:AX206),IF($BE$3="暦月",SUM(W206:BA206),""))</f>
        <v>0</v>
      </c>
      <c r="BC206" s="998"/>
      <c r="BD206" s="999">
        <f>IF($BE$3="４週",BB206/4,IF($BE$3="暦月",(BB206/($BE$8/7)),""))</f>
        <v>0</v>
      </c>
      <c r="BE206" s="998"/>
      <c r="BF206" s="994"/>
      <c r="BG206" s="995"/>
      <c r="BH206" s="995"/>
      <c r="BI206" s="995"/>
      <c r="BJ206" s="996"/>
    </row>
    <row r="207" spans="2:62" s="259" customFormat="1" ht="20.25" customHeight="1">
      <c r="B207" s="954">
        <f>B205+1</f>
        <v>96</v>
      </c>
      <c r="C207" s="956"/>
      <c r="D207" s="957"/>
      <c r="E207" s="291"/>
      <c r="F207" s="292"/>
      <c r="G207" s="291"/>
      <c r="H207" s="292"/>
      <c r="I207" s="960"/>
      <c r="J207" s="961"/>
      <c r="K207" s="964"/>
      <c r="L207" s="965"/>
      <c r="M207" s="965"/>
      <c r="N207" s="957"/>
      <c r="O207" s="968"/>
      <c r="P207" s="969"/>
      <c r="Q207" s="969"/>
      <c r="R207" s="969"/>
      <c r="S207" s="970"/>
      <c r="T207" s="311" t="s">
        <v>221</v>
      </c>
      <c r="V207" s="312"/>
      <c r="W207" s="304"/>
      <c r="X207" s="305"/>
      <c r="Y207" s="305"/>
      <c r="Z207" s="305"/>
      <c r="AA207" s="305"/>
      <c r="AB207" s="305"/>
      <c r="AC207" s="306"/>
      <c r="AD207" s="304"/>
      <c r="AE207" s="305"/>
      <c r="AF207" s="305"/>
      <c r="AG207" s="305"/>
      <c r="AH207" s="305"/>
      <c r="AI207" s="305"/>
      <c r="AJ207" s="306"/>
      <c r="AK207" s="304"/>
      <c r="AL207" s="305"/>
      <c r="AM207" s="305"/>
      <c r="AN207" s="305"/>
      <c r="AO207" s="305"/>
      <c r="AP207" s="305"/>
      <c r="AQ207" s="306"/>
      <c r="AR207" s="304"/>
      <c r="AS207" s="305"/>
      <c r="AT207" s="305"/>
      <c r="AU207" s="305"/>
      <c r="AV207" s="305"/>
      <c r="AW207" s="305"/>
      <c r="AX207" s="306"/>
      <c r="AY207" s="304"/>
      <c r="AZ207" s="305"/>
      <c r="BA207" s="307"/>
      <c r="BB207" s="974"/>
      <c r="BC207" s="975"/>
      <c r="BD207" s="976"/>
      <c r="BE207" s="977"/>
      <c r="BF207" s="978"/>
      <c r="BG207" s="979"/>
      <c r="BH207" s="979"/>
      <c r="BI207" s="979"/>
      <c r="BJ207" s="980"/>
    </row>
    <row r="208" spans="2:62" s="259" customFormat="1" ht="20.25" customHeight="1">
      <c r="B208" s="987"/>
      <c r="C208" s="988"/>
      <c r="D208" s="989"/>
      <c r="E208" s="313"/>
      <c r="F208" s="314">
        <f>C207</f>
        <v>0</v>
      </c>
      <c r="G208" s="313"/>
      <c r="H208" s="314">
        <f>I207</f>
        <v>0</v>
      </c>
      <c r="I208" s="990"/>
      <c r="J208" s="991"/>
      <c r="K208" s="992"/>
      <c r="L208" s="993"/>
      <c r="M208" s="993"/>
      <c r="N208" s="989"/>
      <c r="O208" s="968"/>
      <c r="P208" s="969"/>
      <c r="Q208" s="969"/>
      <c r="R208" s="969"/>
      <c r="S208" s="970"/>
      <c r="T208" s="308" t="s">
        <v>224</v>
      </c>
      <c r="U208" s="309"/>
      <c r="V208" s="310"/>
      <c r="W208" s="296" t="s">
        <v>619</v>
      </c>
      <c r="X208" s="297" t="s">
        <v>619</v>
      </c>
      <c r="Y208" s="297" t="s">
        <v>619</v>
      </c>
      <c r="Z208" s="297" t="s">
        <v>619</v>
      </c>
      <c r="AA208" s="297" t="s">
        <v>619</v>
      </c>
      <c r="AB208" s="297" t="s">
        <v>619</v>
      </c>
      <c r="AC208" s="298" t="s">
        <v>619</v>
      </c>
      <c r="AD208" s="296" t="s">
        <v>619</v>
      </c>
      <c r="AE208" s="297" t="s">
        <v>619</v>
      </c>
      <c r="AF208" s="297" t="s">
        <v>619</v>
      </c>
      <c r="AG208" s="297" t="s">
        <v>619</v>
      </c>
      <c r="AH208" s="297" t="s">
        <v>619</v>
      </c>
      <c r="AI208" s="297" t="s">
        <v>619</v>
      </c>
      <c r="AJ208" s="298" t="s">
        <v>619</v>
      </c>
      <c r="AK208" s="296" t="s">
        <v>619</v>
      </c>
      <c r="AL208" s="297" t="s">
        <v>619</v>
      </c>
      <c r="AM208" s="297" t="s">
        <v>619</v>
      </c>
      <c r="AN208" s="297" t="s">
        <v>619</v>
      </c>
      <c r="AO208" s="297" t="s">
        <v>619</v>
      </c>
      <c r="AP208" s="297" t="s">
        <v>619</v>
      </c>
      <c r="AQ208" s="298" t="s">
        <v>619</v>
      </c>
      <c r="AR208" s="296" t="s">
        <v>619</v>
      </c>
      <c r="AS208" s="297" t="s">
        <v>619</v>
      </c>
      <c r="AT208" s="297" t="s">
        <v>619</v>
      </c>
      <c r="AU208" s="297" t="s">
        <v>619</v>
      </c>
      <c r="AV208" s="297" t="s">
        <v>619</v>
      </c>
      <c r="AW208" s="297" t="s">
        <v>619</v>
      </c>
      <c r="AX208" s="298" t="s">
        <v>619</v>
      </c>
      <c r="AY208" s="296" t="s">
        <v>619</v>
      </c>
      <c r="AZ208" s="297" t="s">
        <v>619</v>
      </c>
      <c r="BA208" s="297" t="s">
        <v>619</v>
      </c>
      <c r="BB208" s="997">
        <f>IF($BE$3="４週",SUM(W208:AX208),IF($BE$3="暦月",SUM(W208:BA208),""))</f>
        <v>0</v>
      </c>
      <c r="BC208" s="998"/>
      <c r="BD208" s="999">
        <f>IF($BE$3="４週",BB208/4,IF($BE$3="暦月",(BB208/($BE$8/7)),""))</f>
        <v>0</v>
      </c>
      <c r="BE208" s="998"/>
      <c r="BF208" s="994"/>
      <c r="BG208" s="995"/>
      <c r="BH208" s="995"/>
      <c r="BI208" s="995"/>
      <c r="BJ208" s="996"/>
    </row>
    <row r="209" spans="2:62" s="259" customFormat="1" ht="20.25" customHeight="1">
      <c r="B209" s="954">
        <f>B207+1</f>
        <v>97</v>
      </c>
      <c r="C209" s="956"/>
      <c r="D209" s="957"/>
      <c r="E209" s="291"/>
      <c r="F209" s="292"/>
      <c r="G209" s="291"/>
      <c r="H209" s="292"/>
      <c r="I209" s="960"/>
      <c r="J209" s="961"/>
      <c r="K209" s="964"/>
      <c r="L209" s="965"/>
      <c r="M209" s="965"/>
      <c r="N209" s="957"/>
      <c r="O209" s="968"/>
      <c r="P209" s="969"/>
      <c r="Q209" s="969"/>
      <c r="R209" s="969"/>
      <c r="S209" s="970"/>
      <c r="T209" s="311" t="s">
        <v>221</v>
      </c>
      <c r="V209" s="312"/>
      <c r="W209" s="304"/>
      <c r="X209" s="305"/>
      <c r="Y209" s="305"/>
      <c r="Z209" s="305"/>
      <c r="AA209" s="305"/>
      <c r="AB209" s="305"/>
      <c r="AC209" s="306"/>
      <c r="AD209" s="304"/>
      <c r="AE209" s="305"/>
      <c r="AF209" s="305"/>
      <c r="AG209" s="305"/>
      <c r="AH209" s="305"/>
      <c r="AI209" s="305"/>
      <c r="AJ209" s="306"/>
      <c r="AK209" s="304"/>
      <c r="AL209" s="305"/>
      <c r="AM209" s="305"/>
      <c r="AN209" s="305"/>
      <c r="AO209" s="305"/>
      <c r="AP209" s="305"/>
      <c r="AQ209" s="306"/>
      <c r="AR209" s="304"/>
      <c r="AS209" s="305"/>
      <c r="AT209" s="305"/>
      <c r="AU209" s="305"/>
      <c r="AV209" s="305"/>
      <c r="AW209" s="305"/>
      <c r="AX209" s="306"/>
      <c r="AY209" s="304"/>
      <c r="AZ209" s="305"/>
      <c r="BA209" s="307"/>
      <c r="BB209" s="974"/>
      <c r="BC209" s="975"/>
      <c r="BD209" s="976"/>
      <c r="BE209" s="977"/>
      <c r="BF209" s="978"/>
      <c r="BG209" s="979"/>
      <c r="BH209" s="979"/>
      <c r="BI209" s="979"/>
      <c r="BJ209" s="980"/>
    </row>
    <row r="210" spans="2:62" s="259" customFormat="1" ht="20.25" customHeight="1">
      <c r="B210" s="987"/>
      <c r="C210" s="988"/>
      <c r="D210" s="989"/>
      <c r="E210" s="313"/>
      <c r="F210" s="314">
        <f>C209</f>
        <v>0</v>
      </c>
      <c r="G210" s="313"/>
      <c r="H210" s="314">
        <f>I209</f>
        <v>0</v>
      </c>
      <c r="I210" s="990"/>
      <c r="J210" s="991"/>
      <c r="K210" s="992"/>
      <c r="L210" s="993"/>
      <c r="M210" s="993"/>
      <c r="N210" s="989"/>
      <c r="O210" s="968"/>
      <c r="P210" s="969"/>
      <c r="Q210" s="969"/>
      <c r="R210" s="969"/>
      <c r="S210" s="970"/>
      <c r="T210" s="308" t="s">
        <v>224</v>
      </c>
      <c r="U210" s="309"/>
      <c r="V210" s="310"/>
      <c r="W210" s="296" t="s">
        <v>619</v>
      </c>
      <c r="X210" s="297" t="s">
        <v>619</v>
      </c>
      <c r="Y210" s="297" t="s">
        <v>619</v>
      </c>
      <c r="Z210" s="297" t="s">
        <v>619</v>
      </c>
      <c r="AA210" s="297" t="s">
        <v>619</v>
      </c>
      <c r="AB210" s="297" t="s">
        <v>619</v>
      </c>
      <c r="AC210" s="298" t="s">
        <v>619</v>
      </c>
      <c r="AD210" s="296" t="s">
        <v>619</v>
      </c>
      <c r="AE210" s="297" t="s">
        <v>619</v>
      </c>
      <c r="AF210" s="297" t="s">
        <v>619</v>
      </c>
      <c r="AG210" s="297" t="s">
        <v>619</v>
      </c>
      <c r="AH210" s="297" t="s">
        <v>619</v>
      </c>
      <c r="AI210" s="297" t="s">
        <v>619</v>
      </c>
      <c r="AJ210" s="298" t="s">
        <v>619</v>
      </c>
      <c r="AK210" s="296" t="s">
        <v>619</v>
      </c>
      <c r="AL210" s="297" t="s">
        <v>619</v>
      </c>
      <c r="AM210" s="297" t="s">
        <v>619</v>
      </c>
      <c r="AN210" s="297" t="s">
        <v>619</v>
      </c>
      <c r="AO210" s="297" t="s">
        <v>619</v>
      </c>
      <c r="AP210" s="297" t="s">
        <v>619</v>
      </c>
      <c r="AQ210" s="298" t="s">
        <v>619</v>
      </c>
      <c r="AR210" s="296" t="s">
        <v>619</v>
      </c>
      <c r="AS210" s="297" t="s">
        <v>619</v>
      </c>
      <c r="AT210" s="297" t="s">
        <v>619</v>
      </c>
      <c r="AU210" s="297" t="s">
        <v>619</v>
      </c>
      <c r="AV210" s="297" t="s">
        <v>619</v>
      </c>
      <c r="AW210" s="297" t="s">
        <v>619</v>
      </c>
      <c r="AX210" s="298" t="s">
        <v>619</v>
      </c>
      <c r="AY210" s="296" t="s">
        <v>619</v>
      </c>
      <c r="AZ210" s="297" t="s">
        <v>619</v>
      </c>
      <c r="BA210" s="297" t="s">
        <v>619</v>
      </c>
      <c r="BB210" s="997">
        <f>IF($BE$3="４週",SUM(W210:AX210),IF($BE$3="暦月",SUM(W210:BA210),""))</f>
        <v>0</v>
      </c>
      <c r="BC210" s="998"/>
      <c r="BD210" s="999">
        <f>IF($BE$3="４週",BB210/4,IF($BE$3="暦月",(BB210/($BE$8/7)),""))</f>
        <v>0</v>
      </c>
      <c r="BE210" s="998"/>
      <c r="BF210" s="994"/>
      <c r="BG210" s="995"/>
      <c r="BH210" s="995"/>
      <c r="BI210" s="995"/>
      <c r="BJ210" s="996"/>
    </row>
    <row r="211" spans="2:62" s="259" customFormat="1" ht="20.25" customHeight="1">
      <c r="B211" s="954">
        <f>B209+1</f>
        <v>98</v>
      </c>
      <c r="C211" s="956"/>
      <c r="D211" s="957"/>
      <c r="E211" s="291"/>
      <c r="F211" s="292"/>
      <c r="G211" s="291"/>
      <c r="H211" s="292"/>
      <c r="I211" s="960"/>
      <c r="J211" s="961"/>
      <c r="K211" s="964"/>
      <c r="L211" s="965"/>
      <c r="M211" s="965"/>
      <c r="N211" s="957"/>
      <c r="O211" s="968"/>
      <c r="P211" s="969"/>
      <c r="Q211" s="969"/>
      <c r="R211" s="969"/>
      <c r="S211" s="970"/>
      <c r="T211" s="311" t="s">
        <v>221</v>
      </c>
      <c r="V211" s="312"/>
      <c r="W211" s="304"/>
      <c r="X211" s="305"/>
      <c r="Y211" s="305"/>
      <c r="Z211" s="305"/>
      <c r="AA211" s="305"/>
      <c r="AB211" s="305"/>
      <c r="AC211" s="306"/>
      <c r="AD211" s="304"/>
      <c r="AE211" s="305"/>
      <c r="AF211" s="305"/>
      <c r="AG211" s="305"/>
      <c r="AH211" s="305"/>
      <c r="AI211" s="305"/>
      <c r="AJ211" s="306"/>
      <c r="AK211" s="304"/>
      <c r="AL211" s="305"/>
      <c r="AM211" s="305"/>
      <c r="AN211" s="305"/>
      <c r="AO211" s="305"/>
      <c r="AP211" s="305"/>
      <c r="AQ211" s="306"/>
      <c r="AR211" s="304"/>
      <c r="AS211" s="305"/>
      <c r="AT211" s="305"/>
      <c r="AU211" s="305"/>
      <c r="AV211" s="305"/>
      <c r="AW211" s="305"/>
      <c r="AX211" s="306"/>
      <c r="AY211" s="304"/>
      <c r="AZ211" s="305"/>
      <c r="BA211" s="307"/>
      <c r="BB211" s="974"/>
      <c r="BC211" s="975"/>
      <c r="BD211" s="976"/>
      <c r="BE211" s="977"/>
      <c r="BF211" s="978"/>
      <c r="BG211" s="979"/>
      <c r="BH211" s="979"/>
      <c r="BI211" s="979"/>
      <c r="BJ211" s="980"/>
    </row>
    <row r="212" spans="2:62" s="259" customFormat="1" ht="20.25" customHeight="1">
      <c r="B212" s="987"/>
      <c r="C212" s="988"/>
      <c r="D212" s="989"/>
      <c r="E212" s="313"/>
      <c r="F212" s="314">
        <f>C211</f>
        <v>0</v>
      </c>
      <c r="G212" s="313"/>
      <c r="H212" s="314">
        <f>I211</f>
        <v>0</v>
      </c>
      <c r="I212" s="990"/>
      <c r="J212" s="991"/>
      <c r="K212" s="992"/>
      <c r="L212" s="993"/>
      <c r="M212" s="993"/>
      <c r="N212" s="989"/>
      <c r="O212" s="968"/>
      <c r="P212" s="969"/>
      <c r="Q212" s="969"/>
      <c r="R212" s="969"/>
      <c r="S212" s="970"/>
      <c r="T212" s="308" t="s">
        <v>224</v>
      </c>
      <c r="U212" s="309"/>
      <c r="V212" s="310"/>
      <c r="W212" s="296" t="s">
        <v>619</v>
      </c>
      <c r="X212" s="297" t="s">
        <v>619</v>
      </c>
      <c r="Y212" s="297" t="s">
        <v>619</v>
      </c>
      <c r="Z212" s="297" t="s">
        <v>619</v>
      </c>
      <c r="AA212" s="297" t="s">
        <v>619</v>
      </c>
      <c r="AB212" s="297" t="s">
        <v>619</v>
      </c>
      <c r="AC212" s="298" t="s">
        <v>619</v>
      </c>
      <c r="AD212" s="296" t="s">
        <v>619</v>
      </c>
      <c r="AE212" s="297" t="s">
        <v>619</v>
      </c>
      <c r="AF212" s="297" t="s">
        <v>619</v>
      </c>
      <c r="AG212" s="297" t="s">
        <v>619</v>
      </c>
      <c r="AH212" s="297" t="s">
        <v>619</v>
      </c>
      <c r="AI212" s="297" t="s">
        <v>619</v>
      </c>
      <c r="AJ212" s="298" t="s">
        <v>619</v>
      </c>
      <c r="AK212" s="296" t="s">
        <v>619</v>
      </c>
      <c r="AL212" s="297" t="s">
        <v>619</v>
      </c>
      <c r="AM212" s="297" t="s">
        <v>619</v>
      </c>
      <c r="AN212" s="297" t="s">
        <v>619</v>
      </c>
      <c r="AO212" s="297" t="s">
        <v>619</v>
      </c>
      <c r="AP212" s="297" t="s">
        <v>619</v>
      </c>
      <c r="AQ212" s="298" t="s">
        <v>619</v>
      </c>
      <c r="AR212" s="296" t="s">
        <v>619</v>
      </c>
      <c r="AS212" s="297" t="s">
        <v>619</v>
      </c>
      <c r="AT212" s="297" t="s">
        <v>619</v>
      </c>
      <c r="AU212" s="297" t="s">
        <v>619</v>
      </c>
      <c r="AV212" s="297" t="s">
        <v>619</v>
      </c>
      <c r="AW212" s="297" t="s">
        <v>619</v>
      </c>
      <c r="AX212" s="298" t="s">
        <v>619</v>
      </c>
      <c r="AY212" s="296" t="s">
        <v>619</v>
      </c>
      <c r="AZ212" s="297" t="s">
        <v>619</v>
      </c>
      <c r="BA212" s="297" t="s">
        <v>619</v>
      </c>
      <c r="BB212" s="997">
        <f>IF($BE$3="４週",SUM(W212:AX212),IF($BE$3="暦月",SUM(W212:BA212),""))</f>
        <v>0</v>
      </c>
      <c r="BC212" s="998"/>
      <c r="BD212" s="999">
        <f>IF($BE$3="４週",BB212/4,IF($BE$3="暦月",(BB212/($BE$8/7)),""))</f>
        <v>0</v>
      </c>
      <c r="BE212" s="998"/>
      <c r="BF212" s="994"/>
      <c r="BG212" s="995"/>
      <c r="BH212" s="995"/>
      <c r="BI212" s="995"/>
      <c r="BJ212" s="996"/>
    </row>
    <row r="213" spans="2:62" s="259" customFormat="1" ht="20.25" customHeight="1">
      <c r="B213" s="954">
        <f>B211+1</f>
        <v>99</v>
      </c>
      <c r="C213" s="956"/>
      <c r="D213" s="957"/>
      <c r="E213" s="291"/>
      <c r="F213" s="292"/>
      <c r="G213" s="291"/>
      <c r="H213" s="292"/>
      <c r="I213" s="960"/>
      <c r="J213" s="961"/>
      <c r="K213" s="964"/>
      <c r="L213" s="965"/>
      <c r="M213" s="965"/>
      <c r="N213" s="957"/>
      <c r="O213" s="968"/>
      <c r="P213" s="969"/>
      <c r="Q213" s="969"/>
      <c r="R213" s="969"/>
      <c r="S213" s="970"/>
      <c r="T213" s="311" t="s">
        <v>221</v>
      </c>
      <c r="V213" s="312"/>
      <c r="W213" s="304"/>
      <c r="X213" s="305"/>
      <c r="Y213" s="305"/>
      <c r="Z213" s="305"/>
      <c r="AA213" s="305"/>
      <c r="AB213" s="305"/>
      <c r="AC213" s="306"/>
      <c r="AD213" s="304"/>
      <c r="AE213" s="305"/>
      <c r="AF213" s="305"/>
      <c r="AG213" s="305"/>
      <c r="AH213" s="305"/>
      <c r="AI213" s="305"/>
      <c r="AJ213" s="306"/>
      <c r="AK213" s="304"/>
      <c r="AL213" s="305"/>
      <c r="AM213" s="305"/>
      <c r="AN213" s="305"/>
      <c r="AO213" s="305"/>
      <c r="AP213" s="305"/>
      <c r="AQ213" s="306"/>
      <c r="AR213" s="304"/>
      <c r="AS213" s="305"/>
      <c r="AT213" s="305"/>
      <c r="AU213" s="305"/>
      <c r="AV213" s="305"/>
      <c r="AW213" s="305"/>
      <c r="AX213" s="306"/>
      <c r="AY213" s="304"/>
      <c r="AZ213" s="305"/>
      <c r="BA213" s="307"/>
      <c r="BB213" s="974"/>
      <c r="BC213" s="975"/>
      <c r="BD213" s="976"/>
      <c r="BE213" s="977"/>
      <c r="BF213" s="978"/>
      <c r="BG213" s="979"/>
      <c r="BH213" s="979"/>
      <c r="BI213" s="979"/>
      <c r="BJ213" s="980"/>
    </row>
    <row r="214" spans="2:62" s="259" customFormat="1" ht="20.25" customHeight="1">
      <c r="B214" s="987"/>
      <c r="C214" s="988"/>
      <c r="D214" s="989"/>
      <c r="E214" s="313"/>
      <c r="F214" s="314">
        <f>C213</f>
        <v>0</v>
      </c>
      <c r="G214" s="313"/>
      <c r="H214" s="314">
        <f>I213</f>
        <v>0</v>
      </c>
      <c r="I214" s="990"/>
      <c r="J214" s="991"/>
      <c r="K214" s="992"/>
      <c r="L214" s="993"/>
      <c r="M214" s="993"/>
      <c r="N214" s="989"/>
      <c r="O214" s="968"/>
      <c r="P214" s="969"/>
      <c r="Q214" s="969"/>
      <c r="R214" s="969"/>
      <c r="S214" s="970"/>
      <c r="T214" s="308" t="s">
        <v>224</v>
      </c>
      <c r="U214" s="309"/>
      <c r="V214" s="310"/>
      <c r="W214" s="296" t="s">
        <v>619</v>
      </c>
      <c r="X214" s="297" t="s">
        <v>619</v>
      </c>
      <c r="Y214" s="297" t="s">
        <v>619</v>
      </c>
      <c r="Z214" s="297" t="s">
        <v>619</v>
      </c>
      <c r="AA214" s="297" t="s">
        <v>619</v>
      </c>
      <c r="AB214" s="297" t="s">
        <v>619</v>
      </c>
      <c r="AC214" s="298" t="s">
        <v>619</v>
      </c>
      <c r="AD214" s="296" t="s">
        <v>619</v>
      </c>
      <c r="AE214" s="297" t="s">
        <v>619</v>
      </c>
      <c r="AF214" s="297" t="s">
        <v>619</v>
      </c>
      <c r="AG214" s="297" t="s">
        <v>619</v>
      </c>
      <c r="AH214" s="297" t="s">
        <v>619</v>
      </c>
      <c r="AI214" s="297" t="s">
        <v>619</v>
      </c>
      <c r="AJ214" s="298" t="s">
        <v>619</v>
      </c>
      <c r="AK214" s="296" t="s">
        <v>619</v>
      </c>
      <c r="AL214" s="297" t="s">
        <v>619</v>
      </c>
      <c r="AM214" s="297" t="s">
        <v>619</v>
      </c>
      <c r="AN214" s="297" t="s">
        <v>619</v>
      </c>
      <c r="AO214" s="297" t="s">
        <v>619</v>
      </c>
      <c r="AP214" s="297" t="s">
        <v>619</v>
      </c>
      <c r="AQ214" s="298" t="s">
        <v>619</v>
      </c>
      <c r="AR214" s="296" t="s">
        <v>619</v>
      </c>
      <c r="AS214" s="297" t="s">
        <v>619</v>
      </c>
      <c r="AT214" s="297" t="s">
        <v>619</v>
      </c>
      <c r="AU214" s="297" t="s">
        <v>619</v>
      </c>
      <c r="AV214" s="297" t="s">
        <v>619</v>
      </c>
      <c r="AW214" s="297" t="s">
        <v>619</v>
      </c>
      <c r="AX214" s="298" t="s">
        <v>619</v>
      </c>
      <c r="AY214" s="296" t="s">
        <v>619</v>
      </c>
      <c r="AZ214" s="297" t="s">
        <v>619</v>
      </c>
      <c r="BA214" s="297" t="s">
        <v>619</v>
      </c>
      <c r="BB214" s="997">
        <f>IF($BE$3="４週",SUM(W214:AX214),IF($BE$3="暦月",SUM(W214:BA214),""))</f>
        <v>0</v>
      </c>
      <c r="BC214" s="998"/>
      <c r="BD214" s="999">
        <f>IF($BE$3="４週",BB214/4,IF($BE$3="暦月",(BB214/($BE$8/7)),""))</f>
        <v>0</v>
      </c>
      <c r="BE214" s="998"/>
      <c r="BF214" s="994"/>
      <c r="BG214" s="995"/>
      <c r="BH214" s="995"/>
      <c r="BI214" s="995"/>
      <c r="BJ214" s="996"/>
    </row>
    <row r="215" spans="2:62" s="259" customFormat="1" ht="20.25" customHeight="1">
      <c r="B215" s="954">
        <f>B213+1</f>
        <v>100</v>
      </c>
      <c r="C215" s="956"/>
      <c r="D215" s="957"/>
      <c r="E215" s="299"/>
      <c r="F215" s="300"/>
      <c r="G215" s="299"/>
      <c r="H215" s="300"/>
      <c r="I215" s="960"/>
      <c r="J215" s="961"/>
      <c r="K215" s="964"/>
      <c r="L215" s="965"/>
      <c r="M215" s="965"/>
      <c r="N215" s="957"/>
      <c r="O215" s="968"/>
      <c r="P215" s="969"/>
      <c r="Q215" s="969"/>
      <c r="R215" s="969"/>
      <c r="S215" s="970"/>
      <c r="T215" s="301" t="s">
        <v>221</v>
      </c>
      <c r="U215" s="302"/>
      <c r="V215" s="303"/>
      <c r="W215" s="304"/>
      <c r="X215" s="305"/>
      <c r="Y215" s="305"/>
      <c r="Z215" s="305"/>
      <c r="AA215" s="305"/>
      <c r="AB215" s="305"/>
      <c r="AC215" s="306"/>
      <c r="AD215" s="304"/>
      <c r="AE215" s="305"/>
      <c r="AF215" s="305"/>
      <c r="AG215" s="305"/>
      <c r="AH215" s="305"/>
      <c r="AI215" s="305"/>
      <c r="AJ215" s="306"/>
      <c r="AK215" s="304"/>
      <c r="AL215" s="305"/>
      <c r="AM215" s="305"/>
      <c r="AN215" s="305"/>
      <c r="AO215" s="305"/>
      <c r="AP215" s="305"/>
      <c r="AQ215" s="306"/>
      <c r="AR215" s="304"/>
      <c r="AS215" s="305"/>
      <c r="AT215" s="305"/>
      <c r="AU215" s="305"/>
      <c r="AV215" s="305"/>
      <c r="AW215" s="305"/>
      <c r="AX215" s="306"/>
      <c r="AY215" s="304"/>
      <c r="AZ215" s="305"/>
      <c r="BA215" s="307"/>
      <c r="BB215" s="974"/>
      <c r="BC215" s="975"/>
      <c r="BD215" s="976"/>
      <c r="BE215" s="977"/>
      <c r="BF215" s="978"/>
      <c r="BG215" s="979"/>
      <c r="BH215" s="979"/>
      <c r="BI215" s="979"/>
      <c r="BJ215" s="980"/>
    </row>
    <row r="216" spans="2:62" s="259" customFormat="1" ht="20.25" customHeight="1" thickBot="1">
      <c r="B216" s="955"/>
      <c r="C216" s="958"/>
      <c r="D216" s="959"/>
      <c r="E216" s="318"/>
      <c r="F216" s="319">
        <f>C215</f>
        <v>0</v>
      </c>
      <c r="G216" s="318"/>
      <c r="H216" s="319">
        <f>I215</f>
        <v>0</v>
      </c>
      <c r="I216" s="962"/>
      <c r="J216" s="963"/>
      <c r="K216" s="966"/>
      <c r="L216" s="967"/>
      <c r="M216" s="967"/>
      <c r="N216" s="959"/>
      <c r="O216" s="971"/>
      <c r="P216" s="972"/>
      <c r="Q216" s="972"/>
      <c r="R216" s="972"/>
      <c r="S216" s="973"/>
      <c r="T216" s="320" t="s">
        <v>224</v>
      </c>
      <c r="U216" s="321"/>
      <c r="V216" s="322"/>
      <c r="W216" s="323" t="s">
        <v>619</v>
      </c>
      <c r="X216" s="324" t="s">
        <v>619</v>
      </c>
      <c r="Y216" s="324" t="s">
        <v>619</v>
      </c>
      <c r="Z216" s="324" t="s">
        <v>619</v>
      </c>
      <c r="AA216" s="324" t="s">
        <v>619</v>
      </c>
      <c r="AB216" s="324" t="s">
        <v>619</v>
      </c>
      <c r="AC216" s="325" t="s">
        <v>619</v>
      </c>
      <c r="AD216" s="323" t="s">
        <v>619</v>
      </c>
      <c r="AE216" s="324" t="s">
        <v>619</v>
      </c>
      <c r="AF216" s="324" t="s">
        <v>619</v>
      </c>
      <c r="AG216" s="324" t="s">
        <v>619</v>
      </c>
      <c r="AH216" s="324" t="s">
        <v>619</v>
      </c>
      <c r="AI216" s="324" t="s">
        <v>619</v>
      </c>
      <c r="AJ216" s="325" t="s">
        <v>619</v>
      </c>
      <c r="AK216" s="323" t="s">
        <v>619</v>
      </c>
      <c r="AL216" s="324" t="s">
        <v>619</v>
      </c>
      <c r="AM216" s="324" t="s">
        <v>619</v>
      </c>
      <c r="AN216" s="324" t="s">
        <v>619</v>
      </c>
      <c r="AO216" s="324" t="s">
        <v>619</v>
      </c>
      <c r="AP216" s="324" t="s">
        <v>619</v>
      </c>
      <c r="AQ216" s="325" t="s">
        <v>619</v>
      </c>
      <c r="AR216" s="323" t="s">
        <v>619</v>
      </c>
      <c r="AS216" s="324" t="s">
        <v>619</v>
      </c>
      <c r="AT216" s="324" t="s">
        <v>619</v>
      </c>
      <c r="AU216" s="324" t="s">
        <v>619</v>
      </c>
      <c r="AV216" s="324" t="s">
        <v>619</v>
      </c>
      <c r="AW216" s="324" t="s">
        <v>619</v>
      </c>
      <c r="AX216" s="325" t="s">
        <v>619</v>
      </c>
      <c r="AY216" s="323" t="s">
        <v>619</v>
      </c>
      <c r="AZ216" s="324" t="s">
        <v>619</v>
      </c>
      <c r="BA216" s="324" t="s">
        <v>619</v>
      </c>
      <c r="BB216" s="984">
        <f>IF($BE$3="４週",SUM(W216:AX216),IF($BE$3="暦月",SUM(W216:BA216),""))</f>
        <v>0</v>
      </c>
      <c r="BC216" s="985"/>
      <c r="BD216" s="986">
        <f>IF($BE$3="４週",BB216/4,IF($BE$3="暦月",(BB216/($BE$8/7)),""))</f>
        <v>0</v>
      </c>
      <c r="BE216" s="985"/>
      <c r="BF216" s="981"/>
      <c r="BG216" s="982"/>
      <c r="BH216" s="982"/>
      <c r="BI216" s="982"/>
      <c r="BJ216" s="983"/>
    </row>
    <row r="217" spans="2:62" s="259" customFormat="1" ht="20.25" customHeight="1">
      <c r="B217" s="327"/>
      <c r="C217" s="328"/>
      <c r="D217" s="328"/>
      <c r="E217" s="328"/>
      <c r="F217" s="328"/>
      <c r="G217" s="328"/>
      <c r="H217" s="328"/>
      <c r="I217" s="329"/>
      <c r="J217" s="329"/>
      <c r="K217" s="328"/>
      <c r="L217" s="328"/>
      <c r="M217" s="328"/>
      <c r="N217" s="328"/>
      <c r="O217" s="330"/>
      <c r="P217" s="330"/>
      <c r="Q217" s="330"/>
      <c r="R217" s="331"/>
      <c r="S217" s="331"/>
      <c r="T217" s="331"/>
      <c r="U217" s="332"/>
      <c r="V217" s="333"/>
      <c r="W217" s="334"/>
      <c r="X217" s="334"/>
      <c r="Y217" s="334"/>
      <c r="Z217" s="334"/>
      <c r="AA217" s="334"/>
      <c r="AB217" s="334"/>
      <c r="AC217" s="334"/>
      <c r="AD217" s="334"/>
      <c r="AE217" s="334"/>
      <c r="AF217" s="334"/>
      <c r="AG217" s="334"/>
      <c r="AH217" s="334"/>
      <c r="AI217" s="334"/>
      <c r="AJ217" s="334"/>
      <c r="AK217" s="334"/>
      <c r="AL217" s="334"/>
      <c r="AM217" s="334"/>
      <c r="AN217" s="334"/>
      <c r="AO217" s="334"/>
      <c r="AP217" s="334"/>
      <c r="AQ217" s="334"/>
      <c r="AR217" s="334"/>
      <c r="AS217" s="334"/>
      <c r="AT217" s="334"/>
      <c r="AU217" s="334"/>
      <c r="AV217" s="334"/>
      <c r="AW217" s="334"/>
      <c r="AX217" s="334"/>
      <c r="AY217" s="334"/>
      <c r="AZ217" s="334"/>
      <c r="BA217" s="334"/>
      <c r="BB217" s="334"/>
      <c r="BC217" s="334"/>
      <c r="BD217" s="335"/>
      <c r="BE217" s="335"/>
      <c r="BF217" s="330"/>
      <c r="BG217" s="330"/>
      <c r="BH217" s="330"/>
      <c r="BI217" s="330"/>
      <c r="BJ217" s="330"/>
    </row>
    <row r="218" spans="2:62" s="259" customFormat="1" ht="20.25" customHeight="1">
      <c r="B218" s="327"/>
      <c r="C218" s="328"/>
      <c r="D218" s="328"/>
      <c r="E218" s="328"/>
      <c r="F218" s="328"/>
      <c r="G218" s="328"/>
      <c r="H218" s="328"/>
      <c r="I218" s="336"/>
      <c r="J218" s="252" t="s">
        <v>366</v>
      </c>
      <c r="K218" s="252"/>
      <c r="L218" s="252"/>
      <c r="M218" s="252"/>
      <c r="N218" s="252"/>
      <c r="O218" s="252"/>
      <c r="P218" s="252"/>
      <c r="Q218" s="252"/>
      <c r="R218" s="252"/>
      <c r="S218" s="252"/>
      <c r="T218" s="337"/>
      <c r="U218" s="252"/>
      <c r="V218" s="252"/>
      <c r="W218" s="252"/>
      <c r="X218" s="252"/>
      <c r="Y218" s="252"/>
      <c r="Z218" s="338"/>
      <c r="AA218" s="338"/>
      <c r="AB218" s="338"/>
      <c r="AC218" s="338"/>
      <c r="AD218" s="338"/>
      <c r="AE218" s="338"/>
      <c r="AF218" s="338"/>
      <c r="AG218" s="338"/>
      <c r="AH218" s="338"/>
      <c r="AI218" s="338"/>
      <c r="AJ218" s="338"/>
      <c r="AK218" s="338"/>
      <c r="AL218" s="338"/>
      <c r="AM218" s="338"/>
      <c r="AN218" s="338"/>
      <c r="AO218" s="338"/>
      <c r="AP218" s="338"/>
      <c r="AQ218" s="338"/>
      <c r="AR218" s="338"/>
      <c r="AS218" s="338"/>
      <c r="AT218" s="338"/>
      <c r="AU218" s="338"/>
      <c r="AV218" s="338"/>
      <c r="AW218" s="338"/>
      <c r="AX218" s="338"/>
      <c r="AY218" s="338"/>
      <c r="AZ218" s="338"/>
      <c r="BA218" s="338"/>
      <c r="BB218" s="338"/>
      <c r="BC218" s="338"/>
      <c r="BD218" s="339"/>
      <c r="BE218" s="335"/>
      <c r="BF218" s="330"/>
      <c r="BG218" s="330"/>
      <c r="BH218" s="330"/>
      <c r="BI218" s="330"/>
      <c r="BJ218" s="330"/>
    </row>
    <row r="219" spans="2:62" s="259" customFormat="1" ht="20.25" customHeight="1">
      <c r="B219" s="327"/>
      <c r="C219" s="328"/>
      <c r="D219" s="328"/>
      <c r="E219" s="328"/>
      <c r="F219" s="328"/>
      <c r="G219" s="328"/>
      <c r="H219" s="328"/>
      <c r="I219" s="336"/>
      <c r="J219" s="252"/>
      <c r="K219" s="252" t="s">
        <v>274</v>
      </c>
      <c r="L219" s="252"/>
      <c r="M219" s="252"/>
      <c r="N219" s="252"/>
      <c r="O219" s="252"/>
      <c r="P219" s="252"/>
      <c r="Q219" s="252"/>
      <c r="R219" s="252"/>
      <c r="S219" s="252"/>
      <c r="T219" s="337"/>
      <c r="U219" s="252"/>
      <c r="V219" s="252"/>
      <c r="W219" s="252"/>
      <c r="X219" s="252"/>
      <c r="Y219" s="252"/>
      <c r="Z219" s="338"/>
      <c r="AA219" s="252" t="s">
        <v>275</v>
      </c>
      <c r="AB219" s="252"/>
      <c r="AC219" s="252"/>
      <c r="AD219" s="252"/>
      <c r="AE219" s="252"/>
      <c r="AF219" s="252"/>
      <c r="AG219" s="252"/>
      <c r="AH219" s="252"/>
      <c r="AI219" s="252"/>
      <c r="AJ219" s="337"/>
      <c r="AK219" s="252"/>
      <c r="AL219" s="252"/>
      <c r="AM219" s="252"/>
      <c r="AN219" s="252"/>
      <c r="AO219" s="338"/>
      <c r="AP219" s="338"/>
      <c r="AQ219" s="252" t="s">
        <v>276</v>
      </c>
      <c r="AR219" s="338"/>
      <c r="AS219" s="338"/>
      <c r="AT219" s="338"/>
      <c r="AU219" s="338"/>
      <c r="AV219" s="338"/>
      <c r="AW219" s="338"/>
      <c r="AX219" s="338"/>
      <c r="AY219" s="338"/>
      <c r="AZ219" s="338"/>
      <c r="BA219" s="338"/>
      <c r="BB219" s="338"/>
      <c r="BC219" s="338"/>
      <c r="BD219" s="339"/>
      <c r="BE219" s="335"/>
      <c r="BF219" s="950"/>
      <c r="BG219" s="950"/>
      <c r="BH219" s="950"/>
      <c r="BI219" s="950"/>
      <c r="BJ219" s="330"/>
    </row>
    <row r="220" spans="2:62" s="259" customFormat="1" ht="20.25" customHeight="1">
      <c r="B220" s="327"/>
      <c r="C220" s="328"/>
      <c r="D220" s="328"/>
      <c r="E220" s="328"/>
      <c r="F220" s="328"/>
      <c r="G220" s="328"/>
      <c r="H220" s="328"/>
      <c r="I220" s="336"/>
      <c r="J220" s="252"/>
      <c r="K220" s="927" t="s">
        <v>277</v>
      </c>
      <c r="L220" s="927"/>
      <c r="M220" s="927" t="s">
        <v>278</v>
      </c>
      <c r="N220" s="927"/>
      <c r="O220" s="927"/>
      <c r="P220" s="927"/>
      <c r="Q220" s="252"/>
      <c r="R220" s="951" t="s">
        <v>279</v>
      </c>
      <c r="S220" s="951"/>
      <c r="T220" s="951"/>
      <c r="U220" s="951"/>
      <c r="V220" s="252"/>
      <c r="W220" s="340" t="s">
        <v>280</v>
      </c>
      <c r="X220" s="340"/>
      <c r="Y220" s="252"/>
      <c r="Z220" s="338"/>
      <c r="AA220" s="927" t="s">
        <v>277</v>
      </c>
      <c r="AB220" s="927"/>
      <c r="AC220" s="927" t="s">
        <v>278</v>
      </c>
      <c r="AD220" s="927"/>
      <c r="AE220" s="927"/>
      <c r="AF220" s="927"/>
      <c r="AG220" s="252"/>
      <c r="AH220" s="951" t="s">
        <v>279</v>
      </c>
      <c r="AI220" s="951"/>
      <c r="AJ220" s="951"/>
      <c r="AK220" s="951"/>
      <c r="AL220" s="252"/>
      <c r="AM220" s="340" t="s">
        <v>280</v>
      </c>
      <c r="AN220" s="340"/>
      <c r="AO220" s="338"/>
      <c r="AP220" s="338"/>
      <c r="AQ220" s="338"/>
      <c r="AR220" s="338"/>
      <c r="AS220" s="338"/>
      <c r="AT220" s="338"/>
      <c r="AU220" s="338"/>
      <c r="AV220" s="338"/>
      <c r="AW220" s="338"/>
      <c r="AX220" s="338"/>
      <c r="AY220" s="338"/>
      <c r="AZ220" s="338"/>
      <c r="BA220" s="338"/>
      <c r="BB220" s="338"/>
      <c r="BC220" s="338"/>
      <c r="BD220" s="339"/>
      <c r="BE220" s="335"/>
      <c r="BF220" s="952"/>
      <c r="BG220" s="952"/>
      <c r="BH220" s="952"/>
      <c r="BI220" s="952"/>
      <c r="BJ220" s="330"/>
    </row>
    <row r="221" spans="2:62" s="259" customFormat="1" ht="20.25" customHeight="1">
      <c r="B221" s="327"/>
      <c r="C221" s="328"/>
      <c r="D221" s="328"/>
      <c r="E221" s="328"/>
      <c r="F221" s="328"/>
      <c r="G221" s="328"/>
      <c r="H221" s="328"/>
      <c r="I221" s="336"/>
      <c r="J221" s="252"/>
      <c r="K221" s="928"/>
      <c r="L221" s="928"/>
      <c r="M221" s="928" t="s">
        <v>281</v>
      </c>
      <c r="N221" s="928"/>
      <c r="O221" s="928" t="s">
        <v>282</v>
      </c>
      <c r="P221" s="928"/>
      <c r="Q221" s="252"/>
      <c r="R221" s="928" t="s">
        <v>281</v>
      </c>
      <c r="S221" s="928"/>
      <c r="T221" s="928" t="s">
        <v>282</v>
      </c>
      <c r="U221" s="928"/>
      <c r="V221" s="252"/>
      <c r="W221" s="340" t="s">
        <v>283</v>
      </c>
      <c r="X221" s="340"/>
      <c r="Y221" s="252"/>
      <c r="Z221" s="338"/>
      <c r="AA221" s="928"/>
      <c r="AB221" s="928"/>
      <c r="AC221" s="928" t="s">
        <v>281</v>
      </c>
      <c r="AD221" s="928"/>
      <c r="AE221" s="928" t="s">
        <v>282</v>
      </c>
      <c r="AF221" s="928"/>
      <c r="AG221" s="252"/>
      <c r="AH221" s="928" t="s">
        <v>281</v>
      </c>
      <c r="AI221" s="928"/>
      <c r="AJ221" s="928" t="s">
        <v>282</v>
      </c>
      <c r="AK221" s="928"/>
      <c r="AL221" s="252"/>
      <c r="AM221" s="340" t="s">
        <v>283</v>
      </c>
      <c r="AN221" s="340"/>
      <c r="AO221" s="338"/>
      <c r="AP221" s="338"/>
      <c r="AQ221" s="340" t="s">
        <v>237</v>
      </c>
      <c r="AR221" s="340"/>
      <c r="AS221" s="340"/>
      <c r="AT221" s="340"/>
      <c r="AU221" s="252"/>
      <c r="AV221" s="340" t="s">
        <v>247</v>
      </c>
      <c r="AW221" s="340"/>
      <c r="AX221" s="340"/>
      <c r="AY221" s="340"/>
      <c r="AZ221" s="252"/>
      <c r="BA221" s="928" t="s">
        <v>284</v>
      </c>
      <c r="BB221" s="928"/>
      <c r="BC221" s="928"/>
      <c r="BD221" s="928"/>
      <c r="BE221" s="335"/>
      <c r="BF221" s="953"/>
      <c r="BG221" s="953"/>
      <c r="BH221" s="953"/>
      <c r="BI221" s="953"/>
      <c r="BJ221" s="330"/>
    </row>
    <row r="222" spans="2:62" s="259" customFormat="1" ht="20.25" customHeight="1">
      <c r="B222" s="327"/>
      <c r="C222" s="328"/>
      <c r="D222" s="328"/>
      <c r="E222" s="328"/>
      <c r="F222" s="328"/>
      <c r="G222" s="328"/>
      <c r="H222" s="328"/>
      <c r="I222" s="336"/>
      <c r="J222" s="252"/>
      <c r="K222" s="929" t="s">
        <v>285</v>
      </c>
      <c r="L222" s="929"/>
      <c r="M222" s="941">
        <f>SUMIFS($BB$17:$BB$216,$F$17:$F$216,"看護職員",$H$17:$H$216,"A")</f>
        <v>0</v>
      </c>
      <c r="N222" s="941"/>
      <c r="O222" s="942">
        <f>SUMIFS($BD$17:$BD$216,$F$17:$F$216,"看護職員",$H$17:$H$216,"A")</f>
        <v>0</v>
      </c>
      <c r="P222" s="942"/>
      <c r="Q222" s="341"/>
      <c r="R222" s="945">
        <v>0</v>
      </c>
      <c r="S222" s="945"/>
      <c r="T222" s="945">
        <v>0</v>
      </c>
      <c r="U222" s="945"/>
      <c r="V222" s="341"/>
      <c r="W222" s="947">
        <v>0</v>
      </c>
      <c r="X222" s="948"/>
      <c r="Y222" s="252"/>
      <c r="Z222" s="338"/>
      <c r="AA222" s="929" t="s">
        <v>285</v>
      </c>
      <c r="AB222" s="929"/>
      <c r="AC222" s="941">
        <f>SUMIFS($BB$17:$BB$216,$F$17:$F$216,"介護職員",$H$17:$H$216,"A")</f>
        <v>0</v>
      </c>
      <c r="AD222" s="941"/>
      <c r="AE222" s="942">
        <f>SUMIFS($BD$17:$BD$216,$F$17:$F$216,"介護職員",$H$17:$H$216,"A")</f>
        <v>0</v>
      </c>
      <c r="AF222" s="942"/>
      <c r="AG222" s="341"/>
      <c r="AH222" s="945">
        <v>0</v>
      </c>
      <c r="AI222" s="945"/>
      <c r="AJ222" s="945">
        <v>0</v>
      </c>
      <c r="AK222" s="945"/>
      <c r="AL222" s="341"/>
      <c r="AM222" s="947">
        <v>0</v>
      </c>
      <c r="AN222" s="948"/>
      <c r="AO222" s="338"/>
      <c r="AP222" s="338"/>
      <c r="AQ222" s="949">
        <f>U236</f>
        <v>0</v>
      </c>
      <c r="AR222" s="929"/>
      <c r="AS222" s="929"/>
      <c r="AT222" s="929"/>
      <c r="AU222" s="342" t="s">
        <v>286</v>
      </c>
      <c r="AV222" s="949">
        <f>AK236</f>
        <v>0</v>
      </c>
      <c r="AW222" s="929"/>
      <c r="AX222" s="929"/>
      <c r="AY222" s="929"/>
      <c r="AZ222" s="342" t="s">
        <v>287</v>
      </c>
      <c r="BA222" s="931">
        <f>ROUNDDOWN(AQ222+AV222,1)</f>
        <v>0</v>
      </c>
      <c r="BB222" s="931"/>
      <c r="BC222" s="931"/>
      <c r="BD222" s="931"/>
      <c r="BE222" s="335"/>
      <c r="BF222" s="343"/>
      <c r="BG222" s="343"/>
      <c r="BH222" s="343"/>
      <c r="BI222" s="343"/>
      <c r="BJ222" s="330"/>
    </row>
    <row r="223" spans="2:62" s="259" customFormat="1" ht="20.25" customHeight="1">
      <c r="B223" s="327"/>
      <c r="C223" s="328"/>
      <c r="D223" s="328"/>
      <c r="E223" s="328"/>
      <c r="F223" s="328"/>
      <c r="G223" s="328"/>
      <c r="H223" s="328"/>
      <c r="I223" s="336"/>
      <c r="J223" s="252"/>
      <c r="K223" s="929" t="s">
        <v>288</v>
      </c>
      <c r="L223" s="929"/>
      <c r="M223" s="941">
        <f>SUMIFS($BB$17:$BB$216,$F$17:$F$216,"看護職員",$H$17:$H$216,"B")</f>
        <v>0</v>
      </c>
      <c r="N223" s="941"/>
      <c r="O223" s="942">
        <f>SUMIFS($BD$17:$BD$216,$F$17:$F$216,"看護職員",$H$17:$H$216,"B")</f>
        <v>0</v>
      </c>
      <c r="P223" s="942"/>
      <c r="Q223" s="341"/>
      <c r="R223" s="945">
        <v>0</v>
      </c>
      <c r="S223" s="945"/>
      <c r="T223" s="945">
        <v>0</v>
      </c>
      <c r="U223" s="945"/>
      <c r="V223" s="341"/>
      <c r="W223" s="947">
        <v>0</v>
      </c>
      <c r="X223" s="948"/>
      <c r="Y223" s="252"/>
      <c r="Z223" s="338"/>
      <c r="AA223" s="929" t="s">
        <v>288</v>
      </c>
      <c r="AB223" s="929"/>
      <c r="AC223" s="941">
        <f>SUMIFS($BB$17:$BB$216,$F$17:$F$216,"介護職員",$H$17:$H$216,"B")</f>
        <v>0</v>
      </c>
      <c r="AD223" s="941"/>
      <c r="AE223" s="942">
        <f>SUMIFS($BD$17:$BD$216,$F$17:$F$216,"介護職員",$H$17:$H$216,"B")</f>
        <v>0</v>
      </c>
      <c r="AF223" s="942"/>
      <c r="AG223" s="341"/>
      <c r="AH223" s="945">
        <v>0</v>
      </c>
      <c r="AI223" s="945"/>
      <c r="AJ223" s="945">
        <v>0</v>
      </c>
      <c r="AK223" s="945"/>
      <c r="AL223" s="341"/>
      <c r="AM223" s="947">
        <v>0</v>
      </c>
      <c r="AN223" s="948"/>
      <c r="AO223" s="338"/>
      <c r="AP223" s="338"/>
      <c r="AQ223" s="338"/>
      <c r="AR223" s="338"/>
      <c r="AS223" s="338"/>
      <c r="AT223" s="338"/>
      <c r="AU223" s="338"/>
      <c r="AV223" s="338"/>
      <c r="AW223" s="338"/>
      <c r="AX223" s="338"/>
      <c r="AY223" s="338"/>
      <c r="AZ223" s="338"/>
      <c r="BA223" s="338"/>
      <c r="BB223" s="338"/>
      <c r="BC223" s="338"/>
      <c r="BD223" s="339"/>
      <c r="BE223" s="335"/>
      <c r="BF223" s="330"/>
      <c r="BG223" s="330"/>
      <c r="BH223" s="330"/>
      <c r="BI223" s="330"/>
      <c r="BJ223" s="330"/>
    </row>
    <row r="224" spans="2:62" s="259" customFormat="1" ht="20.25" customHeight="1">
      <c r="B224" s="327"/>
      <c r="C224" s="328"/>
      <c r="D224" s="328"/>
      <c r="E224" s="328"/>
      <c r="F224" s="328"/>
      <c r="G224" s="328"/>
      <c r="H224" s="328"/>
      <c r="I224" s="336"/>
      <c r="J224" s="252"/>
      <c r="K224" s="929" t="s">
        <v>289</v>
      </c>
      <c r="L224" s="929"/>
      <c r="M224" s="941">
        <f>SUMIFS($BB$17:$BB$216,$F$17:$F$216,"看護職員",$H$17:$H$216,"C")</f>
        <v>0</v>
      </c>
      <c r="N224" s="941"/>
      <c r="O224" s="942">
        <f>SUMIFS($BD$17:$BD$216,$F$17:$F$216,"看護職員",$H$17:$H$216,"C")</f>
        <v>0</v>
      </c>
      <c r="P224" s="942"/>
      <c r="Q224" s="341"/>
      <c r="R224" s="945">
        <v>0</v>
      </c>
      <c r="S224" s="945"/>
      <c r="T224" s="946">
        <v>0</v>
      </c>
      <c r="U224" s="946"/>
      <c r="V224" s="341"/>
      <c r="W224" s="939" t="s">
        <v>290</v>
      </c>
      <c r="X224" s="940"/>
      <c r="Y224" s="252"/>
      <c r="Z224" s="338"/>
      <c r="AA224" s="929" t="s">
        <v>289</v>
      </c>
      <c r="AB224" s="929"/>
      <c r="AC224" s="941">
        <f>SUMIFS($BB$17:$BB$216,$F$17:$F$216,"介護職員",$H$17:$H$216,"C")</f>
        <v>0</v>
      </c>
      <c r="AD224" s="941"/>
      <c r="AE224" s="942">
        <f>SUMIFS($BD$17:$BD$216,$F$17:$F$216,"介護職員",$H$17:$H$216,"C")</f>
        <v>0</v>
      </c>
      <c r="AF224" s="942"/>
      <c r="AG224" s="341"/>
      <c r="AH224" s="945">
        <v>0</v>
      </c>
      <c r="AI224" s="945"/>
      <c r="AJ224" s="946">
        <v>0</v>
      </c>
      <c r="AK224" s="946"/>
      <c r="AL224" s="341"/>
      <c r="AM224" s="939" t="s">
        <v>290</v>
      </c>
      <c r="AN224" s="940"/>
      <c r="AO224" s="338"/>
      <c r="AP224" s="338"/>
      <c r="AQ224" s="338"/>
      <c r="AR224" s="338"/>
      <c r="AS224" s="338"/>
      <c r="AT224" s="338"/>
      <c r="AU224" s="338"/>
      <c r="AV224" s="338"/>
      <c r="AW224" s="338"/>
      <c r="AX224" s="338"/>
      <c r="AY224" s="338"/>
      <c r="AZ224" s="338"/>
      <c r="BA224" s="338"/>
      <c r="BB224" s="338"/>
      <c r="BC224" s="338"/>
      <c r="BD224" s="339"/>
      <c r="BE224" s="335"/>
      <c r="BF224" s="330"/>
      <c r="BG224" s="330"/>
      <c r="BH224" s="330"/>
      <c r="BI224" s="330"/>
      <c r="BJ224" s="330"/>
    </row>
    <row r="225" spans="2:62" s="259" customFormat="1" ht="20.25" customHeight="1">
      <c r="B225" s="327"/>
      <c r="C225" s="328"/>
      <c r="D225" s="328"/>
      <c r="E225" s="328"/>
      <c r="F225" s="328"/>
      <c r="G225" s="328"/>
      <c r="H225" s="328"/>
      <c r="I225" s="336"/>
      <c r="J225" s="252"/>
      <c r="K225" s="929" t="s">
        <v>291</v>
      </c>
      <c r="L225" s="929"/>
      <c r="M225" s="941">
        <f>SUMIFS($BB$17:$BB$216,$F$17:$F$216,"看護職員",$H$17:$H$216,"D")</f>
        <v>0</v>
      </c>
      <c r="N225" s="941"/>
      <c r="O225" s="942">
        <f>SUMIFS($BD$17:$BD$216,$F$17:$F$216,"看護職員",$H$17:$H$216,"D")</f>
        <v>0</v>
      </c>
      <c r="P225" s="942"/>
      <c r="Q225" s="341"/>
      <c r="R225" s="945">
        <v>0</v>
      </c>
      <c r="S225" s="945"/>
      <c r="T225" s="946">
        <v>0</v>
      </c>
      <c r="U225" s="946"/>
      <c r="V225" s="341"/>
      <c r="W225" s="939" t="s">
        <v>290</v>
      </c>
      <c r="X225" s="940"/>
      <c r="Y225" s="252"/>
      <c r="Z225" s="338"/>
      <c r="AA225" s="929" t="s">
        <v>291</v>
      </c>
      <c r="AB225" s="929"/>
      <c r="AC225" s="941">
        <f>SUMIFS($BB$17:$BB$216,$F$17:$F$216,"介護職員",$H$17:$H$216,"D")</f>
        <v>0</v>
      </c>
      <c r="AD225" s="941"/>
      <c r="AE225" s="942">
        <f>SUMIFS($BD$17:$BD$216,$F$17:$F$216,"介護職員",$H$17:$H$216,"D")</f>
        <v>0</v>
      </c>
      <c r="AF225" s="942"/>
      <c r="AG225" s="341"/>
      <c r="AH225" s="945">
        <v>0</v>
      </c>
      <c r="AI225" s="945"/>
      <c r="AJ225" s="946">
        <v>0</v>
      </c>
      <c r="AK225" s="946"/>
      <c r="AL225" s="341"/>
      <c r="AM225" s="939" t="s">
        <v>290</v>
      </c>
      <c r="AN225" s="940"/>
      <c r="AO225" s="338"/>
      <c r="AP225" s="338"/>
      <c r="AQ225" s="252" t="s">
        <v>292</v>
      </c>
      <c r="AR225" s="252"/>
      <c r="AS225" s="252"/>
      <c r="AT225" s="252"/>
      <c r="AU225" s="252"/>
      <c r="AV225" s="252"/>
      <c r="AW225" s="338"/>
      <c r="AX225" s="338"/>
      <c r="AY225" s="338"/>
      <c r="AZ225" s="338"/>
      <c r="BA225" s="338"/>
      <c r="BB225" s="338"/>
      <c r="BC225" s="338"/>
      <c r="BD225" s="339"/>
      <c r="BE225" s="335"/>
      <c r="BF225" s="330"/>
      <c r="BG225" s="330"/>
      <c r="BH225" s="330"/>
      <c r="BI225" s="330"/>
      <c r="BJ225" s="330"/>
    </row>
    <row r="226" spans="2:62" s="259" customFormat="1" ht="20.25" customHeight="1">
      <c r="B226" s="327"/>
      <c r="C226" s="328"/>
      <c r="D226" s="328"/>
      <c r="E226" s="328"/>
      <c r="F226" s="328"/>
      <c r="G226" s="328"/>
      <c r="H226" s="328"/>
      <c r="I226" s="336"/>
      <c r="J226" s="252"/>
      <c r="K226" s="929" t="s">
        <v>284</v>
      </c>
      <c r="L226" s="929"/>
      <c r="M226" s="941">
        <f>SUM(M222:N225)</f>
        <v>0</v>
      </c>
      <c r="N226" s="941"/>
      <c r="O226" s="942">
        <f>SUM(O222:P225)</f>
        <v>0</v>
      </c>
      <c r="P226" s="942"/>
      <c r="Q226" s="341"/>
      <c r="R226" s="941">
        <f>SUM(R222:S225)</f>
        <v>0</v>
      </c>
      <c r="S226" s="941"/>
      <c r="T226" s="942">
        <f>SUM(T222:U225)</f>
        <v>0</v>
      </c>
      <c r="U226" s="942"/>
      <c r="V226" s="341"/>
      <c r="W226" s="943">
        <f>SUM(W222:X223)</f>
        <v>0</v>
      </c>
      <c r="X226" s="944"/>
      <c r="Y226" s="252"/>
      <c r="Z226" s="338"/>
      <c r="AA226" s="929" t="s">
        <v>284</v>
      </c>
      <c r="AB226" s="929"/>
      <c r="AC226" s="941">
        <f>SUM(AC222:AD225)</f>
        <v>0</v>
      </c>
      <c r="AD226" s="941"/>
      <c r="AE226" s="942">
        <f>SUM(AE222:AF225)</f>
        <v>0</v>
      </c>
      <c r="AF226" s="942"/>
      <c r="AG226" s="341"/>
      <c r="AH226" s="941">
        <f>SUM(AH222:AI225)</f>
        <v>0</v>
      </c>
      <c r="AI226" s="941"/>
      <c r="AJ226" s="942">
        <f>SUM(AJ222:AK225)</f>
        <v>0</v>
      </c>
      <c r="AK226" s="942"/>
      <c r="AL226" s="341"/>
      <c r="AM226" s="943">
        <f>SUM(AM222:AN223)</f>
        <v>0</v>
      </c>
      <c r="AN226" s="944"/>
      <c r="AO226" s="338"/>
      <c r="AP226" s="338"/>
      <c r="AQ226" s="929" t="s">
        <v>293</v>
      </c>
      <c r="AR226" s="929"/>
      <c r="AS226" s="929" t="s">
        <v>294</v>
      </c>
      <c r="AT226" s="929"/>
      <c r="AU226" s="929"/>
      <c r="AV226" s="929"/>
      <c r="AW226" s="338"/>
      <c r="AX226" s="338"/>
      <c r="AY226" s="338"/>
      <c r="AZ226" s="338"/>
      <c r="BA226" s="338"/>
      <c r="BB226" s="338"/>
      <c r="BC226" s="338"/>
      <c r="BD226" s="339"/>
      <c r="BE226" s="335"/>
      <c r="BF226" s="330"/>
      <c r="BG226" s="330"/>
      <c r="BH226" s="330"/>
      <c r="BI226" s="330"/>
      <c r="BJ226" s="330"/>
    </row>
    <row r="227" spans="2:62" s="259" customFormat="1" ht="20.25" customHeight="1">
      <c r="B227" s="327"/>
      <c r="C227" s="328"/>
      <c r="D227" s="328"/>
      <c r="E227" s="328"/>
      <c r="F227" s="328"/>
      <c r="G227" s="328"/>
      <c r="H227" s="328"/>
      <c r="I227" s="336"/>
      <c r="J227" s="336"/>
      <c r="K227" s="344"/>
      <c r="L227" s="344"/>
      <c r="M227" s="344"/>
      <c r="N227" s="344"/>
      <c r="O227" s="345"/>
      <c r="P227" s="345"/>
      <c r="Q227" s="345"/>
      <c r="R227" s="346"/>
      <c r="S227" s="346"/>
      <c r="T227" s="346"/>
      <c r="U227" s="346"/>
      <c r="V227" s="347"/>
      <c r="W227" s="338"/>
      <c r="X227" s="338"/>
      <c r="Y227" s="338"/>
      <c r="Z227" s="338"/>
      <c r="AA227" s="344"/>
      <c r="AB227" s="344"/>
      <c r="AC227" s="344"/>
      <c r="AD227" s="344"/>
      <c r="AE227" s="345"/>
      <c r="AF227" s="345"/>
      <c r="AG227" s="345"/>
      <c r="AH227" s="346"/>
      <c r="AI227" s="346"/>
      <c r="AJ227" s="346"/>
      <c r="AK227" s="346"/>
      <c r="AL227" s="347"/>
      <c r="AM227" s="338"/>
      <c r="AN227" s="338"/>
      <c r="AO227" s="338"/>
      <c r="AP227" s="338"/>
      <c r="AQ227" s="929" t="s">
        <v>285</v>
      </c>
      <c r="AR227" s="929"/>
      <c r="AS227" s="929" t="s">
        <v>295</v>
      </c>
      <c r="AT227" s="929"/>
      <c r="AU227" s="929"/>
      <c r="AV227" s="929"/>
      <c r="AW227" s="338"/>
      <c r="AX227" s="338"/>
      <c r="AY227" s="338"/>
      <c r="AZ227" s="338"/>
      <c r="BA227" s="338"/>
      <c r="BB227" s="338"/>
      <c r="BC227" s="338"/>
      <c r="BD227" s="339"/>
      <c r="BE227" s="335"/>
      <c r="BF227" s="330"/>
      <c r="BG227" s="330"/>
      <c r="BH227" s="330"/>
      <c r="BI227" s="330"/>
      <c r="BJ227" s="330"/>
    </row>
    <row r="228" spans="2:62" s="259" customFormat="1" ht="20.25" customHeight="1">
      <c r="B228" s="327"/>
      <c r="C228" s="328"/>
      <c r="D228" s="328"/>
      <c r="E228" s="328"/>
      <c r="F228" s="328"/>
      <c r="G228" s="328"/>
      <c r="H228" s="328"/>
      <c r="I228" s="336"/>
      <c r="J228" s="336"/>
      <c r="K228" s="337" t="s">
        <v>296</v>
      </c>
      <c r="L228" s="252"/>
      <c r="M228" s="252"/>
      <c r="N228" s="252"/>
      <c r="O228" s="252"/>
      <c r="P228" s="252"/>
      <c r="Q228" s="348" t="s">
        <v>297</v>
      </c>
      <c r="R228" s="935" t="s">
        <v>298</v>
      </c>
      <c r="S228" s="936"/>
      <c r="T228" s="349"/>
      <c r="U228" s="349"/>
      <c r="V228" s="252"/>
      <c r="W228" s="252"/>
      <c r="X228" s="252"/>
      <c r="Y228" s="338"/>
      <c r="Z228" s="338"/>
      <c r="AA228" s="337" t="s">
        <v>296</v>
      </c>
      <c r="AB228" s="252"/>
      <c r="AC228" s="252"/>
      <c r="AD228" s="252"/>
      <c r="AE228" s="252"/>
      <c r="AF228" s="252"/>
      <c r="AG228" s="348" t="s">
        <v>297</v>
      </c>
      <c r="AH228" s="937" t="str">
        <f>R228</f>
        <v>週</v>
      </c>
      <c r="AI228" s="938"/>
      <c r="AJ228" s="349"/>
      <c r="AK228" s="349"/>
      <c r="AL228" s="252"/>
      <c r="AM228" s="252"/>
      <c r="AN228" s="252"/>
      <c r="AO228" s="338"/>
      <c r="AP228" s="338"/>
      <c r="AQ228" s="929" t="s">
        <v>288</v>
      </c>
      <c r="AR228" s="929"/>
      <c r="AS228" s="929" t="s">
        <v>299</v>
      </c>
      <c r="AT228" s="929"/>
      <c r="AU228" s="929"/>
      <c r="AV228" s="929"/>
      <c r="AW228" s="338"/>
      <c r="AX228" s="338"/>
      <c r="AY228" s="338"/>
      <c r="AZ228" s="338"/>
      <c r="BA228" s="338"/>
      <c r="BB228" s="338"/>
      <c r="BC228" s="338"/>
      <c r="BD228" s="339"/>
      <c r="BE228" s="335"/>
      <c r="BF228" s="330"/>
      <c r="BG228" s="330"/>
      <c r="BH228" s="330"/>
      <c r="BI228" s="330"/>
      <c r="BJ228" s="330"/>
    </row>
    <row r="229" spans="2:62" s="259" customFormat="1" ht="20.25" customHeight="1">
      <c r="B229" s="327"/>
      <c r="C229" s="328"/>
      <c r="D229" s="328"/>
      <c r="E229" s="328"/>
      <c r="F229" s="328"/>
      <c r="G229" s="328"/>
      <c r="H229" s="328"/>
      <c r="I229" s="336"/>
      <c r="J229" s="336"/>
      <c r="K229" s="252" t="s">
        <v>300</v>
      </c>
      <c r="L229" s="252"/>
      <c r="M229" s="252"/>
      <c r="N229" s="252"/>
      <c r="O229" s="252"/>
      <c r="P229" s="252" t="s">
        <v>301</v>
      </c>
      <c r="Q229" s="252"/>
      <c r="R229" s="252"/>
      <c r="S229" s="252"/>
      <c r="T229" s="337"/>
      <c r="U229" s="252"/>
      <c r="V229" s="252"/>
      <c r="W229" s="252"/>
      <c r="X229" s="252"/>
      <c r="Y229" s="338"/>
      <c r="Z229" s="338"/>
      <c r="AA229" s="252" t="s">
        <v>300</v>
      </c>
      <c r="AB229" s="252"/>
      <c r="AC229" s="252"/>
      <c r="AD229" s="252"/>
      <c r="AE229" s="252"/>
      <c r="AF229" s="252" t="s">
        <v>301</v>
      </c>
      <c r="AG229" s="252"/>
      <c r="AH229" s="252"/>
      <c r="AI229" s="252"/>
      <c r="AJ229" s="337"/>
      <c r="AK229" s="252"/>
      <c r="AL229" s="252"/>
      <c r="AM229" s="252"/>
      <c r="AN229" s="252"/>
      <c r="AO229" s="338"/>
      <c r="AP229" s="338"/>
      <c r="AQ229" s="929" t="s">
        <v>289</v>
      </c>
      <c r="AR229" s="929"/>
      <c r="AS229" s="929" t="s">
        <v>302</v>
      </c>
      <c r="AT229" s="929"/>
      <c r="AU229" s="929"/>
      <c r="AV229" s="929"/>
      <c r="AW229" s="338"/>
      <c r="AX229" s="338"/>
      <c r="AY229" s="338"/>
      <c r="AZ229" s="338"/>
      <c r="BA229" s="338"/>
      <c r="BB229" s="338"/>
      <c r="BC229" s="338"/>
      <c r="BD229" s="339"/>
      <c r="BE229" s="335"/>
      <c r="BF229" s="330"/>
      <c r="BG229" s="330"/>
      <c r="BH229" s="330"/>
      <c r="BI229" s="330"/>
      <c r="BJ229" s="330"/>
    </row>
    <row r="230" spans="2:62" s="259" customFormat="1" ht="20.25" customHeight="1">
      <c r="B230" s="327"/>
      <c r="C230" s="328"/>
      <c r="D230" s="328"/>
      <c r="E230" s="328"/>
      <c r="F230" s="328"/>
      <c r="G230" s="328"/>
      <c r="H230" s="328"/>
      <c r="I230" s="336"/>
      <c r="J230" s="336"/>
      <c r="K230" s="252" t="str">
        <f>IF($R$228="週","対象時間数（週平均）","対象時間数（当月合計）")</f>
        <v>対象時間数（週平均）</v>
      </c>
      <c r="L230" s="252"/>
      <c r="M230" s="252"/>
      <c r="N230" s="252"/>
      <c r="O230" s="252"/>
      <c r="P230" s="252" t="str">
        <f>IF($R$228="週","週に勤務すべき時間数","当月に勤務すべき時間数")</f>
        <v>週に勤務すべき時間数</v>
      </c>
      <c r="Q230" s="252"/>
      <c r="R230" s="252"/>
      <c r="S230" s="252"/>
      <c r="T230" s="337"/>
      <c r="U230" s="252" t="s">
        <v>303</v>
      </c>
      <c r="V230" s="252"/>
      <c r="W230" s="252"/>
      <c r="X230" s="252"/>
      <c r="Y230" s="338"/>
      <c r="Z230" s="338"/>
      <c r="AA230" s="252" t="str">
        <f>IF(AH228="週","対象時間数（週平均）","対象時間数（当月合計）")</f>
        <v>対象時間数（週平均）</v>
      </c>
      <c r="AB230" s="252"/>
      <c r="AC230" s="252"/>
      <c r="AD230" s="252"/>
      <c r="AE230" s="252"/>
      <c r="AF230" s="252" t="str">
        <f>IF($AH$228="週","週に勤務すべき時間数","当月に勤務すべき時間数")</f>
        <v>週に勤務すべき時間数</v>
      </c>
      <c r="AG230" s="252"/>
      <c r="AH230" s="252"/>
      <c r="AI230" s="252"/>
      <c r="AJ230" s="337"/>
      <c r="AK230" s="252" t="s">
        <v>303</v>
      </c>
      <c r="AL230" s="252"/>
      <c r="AM230" s="252"/>
      <c r="AN230" s="252"/>
      <c r="AO230" s="338"/>
      <c r="AP230" s="338"/>
      <c r="AQ230" s="929" t="s">
        <v>291</v>
      </c>
      <c r="AR230" s="929"/>
      <c r="AS230" s="929" t="s">
        <v>304</v>
      </c>
      <c r="AT230" s="929"/>
      <c r="AU230" s="929"/>
      <c r="AV230" s="929"/>
      <c r="AW230" s="338"/>
      <c r="AX230" s="338"/>
      <c r="AY230" s="338"/>
      <c r="AZ230" s="338"/>
      <c r="BA230" s="338"/>
      <c r="BB230" s="338"/>
      <c r="BC230" s="338"/>
      <c r="BD230" s="339"/>
      <c r="BE230" s="335"/>
      <c r="BF230" s="330"/>
      <c r="BG230" s="330"/>
      <c r="BH230" s="330"/>
      <c r="BI230" s="330"/>
      <c r="BJ230" s="330"/>
    </row>
    <row r="231" spans="2:62" s="259" customFormat="1" ht="20.25" customHeight="1">
      <c r="I231" s="252"/>
      <c r="J231" s="252"/>
      <c r="K231" s="934">
        <f>IF($R$228="週",T226,R226)</f>
        <v>0</v>
      </c>
      <c r="L231" s="934"/>
      <c r="M231" s="934"/>
      <c r="N231" s="934"/>
      <c r="O231" s="342" t="s">
        <v>305</v>
      </c>
      <c r="P231" s="929">
        <f>IF($R$228="週",$BA$6,$BE$6)</f>
        <v>40</v>
      </c>
      <c r="Q231" s="929"/>
      <c r="R231" s="929"/>
      <c r="S231" s="929"/>
      <c r="T231" s="342" t="s">
        <v>287</v>
      </c>
      <c r="U231" s="930">
        <f>ROUNDDOWN(K231/P231,1)</f>
        <v>0</v>
      </c>
      <c r="V231" s="930"/>
      <c r="W231" s="930"/>
      <c r="X231" s="930"/>
      <c r="Y231" s="252"/>
      <c r="Z231" s="252"/>
      <c r="AA231" s="934">
        <f>IF($AH$228="週",AJ226,AH226)</f>
        <v>0</v>
      </c>
      <c r="AB231" s="934"/>
      <c r="AC231" s="934"/>
      <c r="AD231" s="934"/>
      <c r="AE231" s="342" t="s">
        <v>305</v>
      </c>
      <c r="AF231" s="929">
        <f>IF($AH$228="週",$BA$6,$BE$6)</f>
        <v>40</v>
      </c>
      <c r="AG231" s="929"/>
      <c r="AH231" s="929"/>
      <c r="AI231" s="929"/>
      <c r="AJ231" s="342" t="s">
        <v>287</v>
      </c>
      <c r="AK231" s="930">
        <f>ROUNDDOWN(AA231/AF231,1)</f>
        <v>0</v>
      </c>
      <c r="AL231" s="930"/>
      <c r="AM231" s="930"/>
      <c r="AN231" s="930"/>
      <c r="AO231" s="252"/>
      <c r="AP231" s="252"/>
      <c r="AQ231" s="252"/>
      <c r="AR231" s="252"/>
      <c r="AS231" s="252"/>
      <c r="AT231" s="252"/>
      <c r="AU231" s="252"/>
      <c r="AV231" s="252"/>
      <c r="AW231" s="252"/>
      <c r="AX231" s="252"/>
      <c r="AY231" s="252"/>
      <c r="AZ231" s="252"/>
      <c r="BA231" s="252"/>
      <c r="BB231" s="252"/>
      <c r="BC231" s="252"/>
      <c r="BD231" s="252"/>
    </row>
    <row r="232" spans="2:62" s="259" customFormat="1" ht="20.25" customHeight="1">
      <c r="I232" s="252"/>
      <c r="J232" s="252"/>
      <c r="K232" s="252"/>
      <c r="L232" s="252"/>
      <c r="M232" s="252"/>
      <c r="N232" s="252"/>
      <c r="O232" s="252"/>
      <c r="P232" s="252"/>
      <c r="Q232" s="252"/>
      <c r="R232" s="252"/>
      <c r="S232" s="252"/>
      <c r="T232" s="337"/>
      <c r="U232" s="252" t="s">
        <v>306</v>
      </c>
      <c r="V232" s="252"/>
      <c r="W232" s="252"/>
      <c r="X232" s="252"/>
      <c r="Y232" s="252"/>
      <c r="Z232" s="252"/>
      <c r="AA232" s="252"/>
      <c r="AB232" s="252"/>
      <c r="AC232" s="252"/>
      <c r="AD232" s="252"/>
      <c r="AE232" s="252"/>
      <c r="AF232" s="252"/>
      <c r="AG232" s="252"/>
      <c r="AH232" s="252"/>
      <c r="AI232" s="252"/>
      <c r="AJ232" s="337"/>
      <c r="AK232" s="252" t="s">
        <v>306</v>
      </c>
      <c r="AL232" s="252"/>
      <c r="AM232" s="252"/>
      <c r="AN232" s="252"/>
      <c r="AO232" s="252"/>
      <c r="AP232" s="252"/>
      <c r="AQ232" s="252"/>
      <c r="AR232" s="252"/>
      <c r="AS232" s="252"/>
      <c r="AT232" s="252"/>
      <c r="AU232" s="252"/>
      <c r="AV232" s="252"/>
      <c r="AW232" s="252"/>
      <c r="AX232" s="252"/>
      <c r="AY232" s="252"/>
      <c r="AZ232" s="252"/>
      <c r="BA232" s="252"/>
      <c r="BB232" s="252"/>
      <c r="BC232" s="252"/>
      <c r="BD232" s="252"/>
    </row>
    <row r="233" spans="2:62" s="259" customFormat="1" ht="20.25" customHeight="1">
      <c r="I233" s="252"/>
      <c r="J233" s="252"/>
      <c r="K233" s="252" t="s">
        <v>307</v>
      </c>
      <c r="L233" s="252"/>
      <c r="M233" s="252"/>
      <c r="N233" s="252"/>
      <c r="O233" s="252"/>
      <c r="P233" s="252"/>
      <c r="Q233" s="252"/>
      <c r="R233" s="252"/>
      <c r="S233" s="252"/>
      <c r="T233" s="337"/>
      <c r="U233" s="252"/>
      <c r="V233" s="252"/>
      <c r="W233" s="252"/>
      <c r="X233" s="252"/>
      <c r="Y233" s="252"/>
      <c r="Z233" s="252"/>
      <c r="AA233" s="252" t="s">
        <v>308</v>
      </c>
      <c r="AB233" s="252"/>
      <c r="AC233" s="252"/>
      <c r="AD233" s="252"/>
      <c r="AE233" s="252"/>
      <c r="AF233" s="252"/>
      <c r="AG233" s="252"/>
      <c r="AH233" s="252"/>
      <c r="AI233" s="252"/>
      <c r="AJ233" s="337"/>
      <c r="AK233" s="252"/>
      <c r="AL233" s="252"/>
      <c r="AM233" s="252"/>
      <c r="AN233" s="252"/>
      <c r="AO233" s="252"/>
      <c r="AP233" s="252"/>
      <c r="AQ233" s="252"/>
      <c r="AR233" s="252"/>
      <c r="AS233" s="252"/>
      <c r="AT233" s="252"/>
      <c r="AU233" s="252"/>
      <c r="AV233" s="252"/>
      <c r="AW233" s="252"/>
      <c r="AX233" s="252"/>
      <c r="AY233" s="252"/>
      <c r="AZ233" s="252"/>
      <c r="BA233" s="252"/>
      <c r="BB233" s="252"/>
      <c r="BC233" s="252"/>
      <c r="BD233" s="252"/>
    </row>
    <row r="234" spans="2:62" s="259" customFormat="1" ht="20.25" customHeight="1">
      <c r="I234" s="252"/>
      <c r="J234" s="252"/>
      <c r="K234" s="252" t="s">
        <v>280</v>
      </c>
      <c r="L234" s="252"/>
      <c r="M234" s="252"/>
      <c r="N234" s="252"/>
      <c r="O234" s="252"/>
      <c r="P234" s="252"/>
      <c r="Q234" s="252"/>
      <c r="R234" s="252"/>
      <c r="S234" s="252"/>
      <c r="T234" s="337"/>
      <c r="U234" s="927"/>
      <c r="V234" s="927"/>
      <c r="W234" s="927"/>
      <c r="X234" s="927"/>
      <c r="Y234" s="252"/>
      <c r="Z234" s="252"/>
      <c r="AA234" s="252" t="s">
        <v>280</v>
      </c>
      <c r="AB234" s="252"/>
      <c r="AC234" s="252"/>
      <c r="AD234" s="252"/>
      <c r="AE234" s="252"/>
      <c r="AF234" s="252"/>
      <c r="AG234" s="252"/>
      <c r="AH234" s="252"/>
      <c r="AI234" s="252"/>
      <c r="AJ234" s="337"/>
      <c r="AK234" s="927"/>
      <c r="AL234" s="927"/>
      <c r="AM234" s="927"/>
      <c r="AN234" s="927"/>
      <c r="AO234" s="252"/>
      <c r="AP234" s="252"/>
      <c r="AQ234" s="252"/>
      <c r="AR234" s="252"/>
      <c r="AS234" s="252"/>
      <c r="AT234" s="252"/>
      <c r="AU234" s="252"/>
      <c r="AV234" s="252"/>
      <c r="AW234" s="252"/>
      <c r="AX234" s="252"/>
      <c r="AY234" s="252"/>
      <c r="AZ234" s="252"/>
      <c r="BA234" s="252"/>
      <c r="BB234" s="252"/>
      <c r="BC234" s="252"/>
      <c r="BD234" s="252"/>
    </row>
    <row r="235" spans="2:62" s="259" customFormat="1" ht="20.25" customHeight="1">
      <c r="I235" s="252"/>
      <c r="J235" s="252"/>
      <c r="K235" s="252" t="s">
        <v>309</v>
      </c>
      <c r="L235" s="252"/>
      <c r="M235" s="252"/>
      <c r="N235" s="252"/>
      <c r="O235" s="252"/>
      <c r="P235" s="252" t="s">
        <v>310</v>
      </c>
      <c r="Q235" s="252"/>
      <c r="R235" s="252"/>
      <c r="S235" s="252"/>
      <c r="T235" s="252"/>
      <c r="U235" s="928" t="s">
        <v>284</v>
      </c>
      <c r="V235" s="928"/>
      <c r="W235" s="928"/>
      <c r="X235" s="928"/>
      <c r="Y235" s="252"/>
      <c r="Z235" s="252"/>
      <c r="AA235" s="252" t="s">
        <v>309</v>
      </c>
      <c r="AB235" s="252"/>
      <c r="AC235" s="252"/>
      <c r="AD235" s="252"/>
      <c r="AE235" s="252"/>
      <c r="AF235" s="252" t="s">
        <v>310</v>
      </c>
      <c r="AG235" s="252"/>
      <c r="AH235" s="252"/>
      <c r="AI235" s="252"/>
      <c r="AJ235" s="252"/>
      <c r="AK235" s="928" t="s">
        <v>284</v>
      </c>
      <c r="AL235" s="928"/>
      <c r="AM235" s="928"/>
      <c r="AN235" s="928"/>
      <c r="AO235" s="252"/>
      <c r="AP235" s="252"/>
      <c r="AQ235" s="252"/>
      <c r="AR235" s="252"/>
      <c r="AS235" s="252"/>
      <c r="AT235" s="252"/>
      <c r="AU235" s="252"/>
      <c r="AV235" s="252"/>
      <c r="AW235" s="252"/>
      <c r="AX235" s="252"/>
      <c r="AY235" s="252"/>
      <c r="AZ235" s="252"/>
      <c r="BA235" s="252"/>
      <c r="BB235" s="252"/>
      <c r="BC235" s="252"/>
      <c r="BD235" s="252"/>
    </row>
    <row r="236" spans="2:62" s="259" customFormat="1" ht="20.25" customHeight="1">
      <c r="I236" s="252"/>
      <c r="J236" s="252"/>
      <c r="K236" s="929">
        <f>W226</f>
        <v>0</v>
      </c>
      <c r="L236" s="929"/>
      <c r="M236" s="929"/>
      <c r="N236" s="929"/>
      <c r="O236" s="342" t="s">
        <v>286</v>
      </c>
      <c r="P236" s="930">
        <f>U231</f>
        <v>0</v>
      </c>
      <c r="Q236" s="930"/>
      <c r="R236" s="930"/>
      <c r="S236" s="930"/>
      <c r="T236" s="342" t="s">
        <v>287</v>
      </c>
      <c r="U236" s="931">
        <f>ROUNDDOWN(K236+P236,1)</f>
        <v>0</v>
      </c>
      <c r="V236" s="931"/>
      <c r="W236" s="931"/>
      <c r="X236" s="931"/>
      <c r="Y236" s="346"/>
      <c r="Z236" s="346"/>
      <c r="AA236" s="932">
        <f>AM226</f>
        <v>0</v>
      </c>
      <c r="AB236" s="932"/>
      <c r="AC236" s="932"/>
      <c r="AD236" s="932"/>
      <c r="AE236" s="347" t="s">
        <v>286</v>
      </c>
      <c r="AF236" s="933">
        <f>AK231</f>
        <v>0</v>
      </c>
      <c r="AG236" s="933"/>
      <c r="AH236" s="933"/>
      <c r="AI236" s="933"/>
      <c r="AJ236" s="347" t="s">
        <v>287</v>
      </c>
      <c r="AK236" s="931">
        <f>ROUNDDOWN(AA236+AF236,1)</f>
        <v>0</v>
      </c>
      <c r="AL236" s="931"/>
      <c r="AM236" s="931"/>
      <c r="AN236" s="931"/>
      <c r="AO236" s="252"/>
      <c r="AP236" s="252"/>
      <c r="AQ236" s="252"/>
      <c r="AR236" s="252"/>
      <c r="AS236" s="252"/>
      <c r="AT236" s="252"/>
      <c r="AU236" s="252"/>
      <c r="AV236" s="252"/>
      <c r="AW236" s="252"/>
      <c r="AX236" s="252"/>
      <c r="AY236" s="252"/>
      <c r="AZ236" s="252"/>
      <c r="BA236" s="252"/>
      <c r="BB236" s="252"/>
      <c r="BC236" s="252"/>
      <c r="BD236" s="252"/>
    </row>
    <row r="283" spans="3:59">
      <c r="C283" s="262"/>
      <c r="D283" s="262"/>
      <c r="E283" s="262"/>
      <c r="F283" s="262"/>
      <c r="G283" s="262"/>
      <c r="H283" s="262"/>
      <c r="I283" s="262"/>
      <c r="J283" s="262"/>
      <c r="K283" s="350"/>
      <c r="L283" s="350"/>
      <c r="M283" s="350"/>
      <c r="N283" s="350"/>
      <c r="O283" s="350"/>
      <c r="P283" s="350"/>
      <c r="Q283" s="350"/>
      <c r="R283" s="350"/>
      <c r="S283" s="350"/>
      <c r="T283" s="350"/>
      <c r="U283" s="350"/>
      <c r="V283" s="350"/>
      <c r="W283" s="350"/>
      <c r="X283" s="350"/>
      <c r="Y283" s="350"/>
      <c r="Z283" s="350"/>
      <c r="AA283" s="350"/>
      <c r="AB283" s="350"/>
      <c r="AC283" s="350"/>
      <c r="AD283" s="350"/>
      <c r="AE283" s="350"/>
      <c r="AF283" s="350"/>
      <c r="AG283" s="350"/>
      <c r="AH283" s="350"/>
      <c r="AI283" s="350"/>
      <c r="AJ283" s="350"/>
      <c r="AK283" s="350"/>
      <c r="AL283" s="350"/>
      <c r="AM283" s="350"/>
      <c r="AN283" s="350"/>
      <c r="AO283" s="350"/>
      <c r="AP283" s="350"/>
      <c r="AQ283" s="350"/>
      <c r="AR283" s="350"/>
      <c r="AS283" s="350"/>
      <c r="AT283" s="350"/>
      <c r="AU283" s="350"/>
      <c r="AV283" s="350"/>
      <c r="AW283" s="350"/>
      <c r="AX283" s="350"/>
      <c r="AY283" s="350"/>
      <c r="AZ283" s="350"/>
      <c r="BA283" s="350"/>
      <c r="BB283" s="350"/>
      <c r="BC283" s="350"/>
      <c r="BD283" s="350"/>
      <c r="BE283" s="350"/>
      <c r="BF283" s="350"/>
      <c r="BG283" s="350"/>
    </row>
    <row r="284" spans="3:59">
      <c r="C284" s="262"/>
      <c r="D284" s="262"/>
      <c r="E284" s="262"/>
      <c r="F284" s="262"/>
      <c r="G284" s="262"/>
      <c r="H284" s="262"/>
      <c r="I284" s="262"/>
      <c r="J284" s="262"/>
      <c r="K284" s="350"/>
      <c r="L284" s="350"/>
      <c r="M284" s="350"/>
      <c r="N284" s="350"/>
      <c r="O284" s="350"/>
      <c r="P284" s="350"/>
      <c r="Q284" s="350"/>
      <c r="R284" s="350"/>
      <c r="S284" s="350"/>
      <c r="T284" s="350"/>
      <c r="U284" s="350"/>
      <c r="V284" s="350"/>
      <c r="W284" s="350"/>
      <c r="X284" s="350"/>
      <c r="Y284" s="350"/>
      <c r="Z284" s="350"/>
      <c r="AA284" s="350"/>
      <c r="AB284" s="350"/>
      <c r="AC284" s="350"/>
      <c r="AD284" s="350"/>
      <c r="AE284" s="350"/>
      <c r="AF284" s="350"/>
      <c r="AG284" s="350"/>
      <c r="AH284" s="350"/>
      <c r="AI284" s="350"/>
      <c r="AJ284" s="350"/>
      <c r="AK284" s="350"/>
      <c r="AL284" s="350"/>
      <c r="AM284" s="350"/>
      <c r="AN284" s="350"/>
      <c r="AO284" s="350"/>
      <c r="AP284" s="350"/>
      <c r="AQ284" s="350"/>
      <c r="AR284" s="350"/>
      <c r="AS284" s="350"/>
      <c r="AT284" s="350"/>
      <c r="AU284" s="350"/>
      <c r="AV284" s="350"/>
      <c r="AW284" s="350"/>
      <c r="AX284" s="350"/>
      <c r="AY284" s="350"/>
      <c r="AZ284" s="350"/>
      <c r="BA284" s="350"/>
      <c r="BB284" s="350"/>
      <c r="BC284" s="350"/>
      <c r="BD284" s="350"/>
      <c r="BE284" s="350"/>
      <c r="BF284" s="350"/>
      <c r="BG284" s="350"/>
    </row>
    <row r="285" spans="3:59">
      <c r="C285" s="351"/>
      <c r="D285" s="351"/>
      <c r="E285" s="351"/>
      <c r="F285" s="351"/>
      <c r="G285" s="351"/>
      <c r="H285" s="351"/>
      <c r="I285" s="351"/>
      <c r="J285" s="351"/>
      <c r="K285" s="262"/>
      <c r="L285" s="262"/>
    </row>
    <row r="286" spans="3:59">
      <c r="C286" s="351"/>
      <c r="D286" s="351"/>
      <c r="E286" s="351"/>
      <c r="F286" s="351"/>
      <c r="G286" s="351"/>
      <c r="H286" s="351"/>
      <c r="I286" s="351"/>
      <c r="J286" s="351"/>
      <c r="K286" s="262"/>
      <c r="L286" s="262"/>
    </row>
    <row r="287" spans="3:59">
      <c r="C287" s="262"/>
      <c r="D287" s="262"/>
      <c r="E287" s="262"/>
      <c r="F287" s="262"/>
      <c r="G287" s="262"/>
      <c r="H287" s="262"/>
      <c r="I287" s="262"/>
      <c r="J287" s="262"/>
    </row>
    <row r="288" spans="3:59">
      <c r="C288" s="262"/>
      <c r="D288" s="262"/>
      <c r="E288" s="262"/>
      <c r="F288" s="262"/>
      <c r="G288" s="262"/>
      <c r="H288" s="262"/>
      <c r="I288" s="262"/>
      <c r="J288" s="262"/>
    </row>
    <row r="289" spans="3:10">
      <c r="C289" s="262"/>
      <c r="D289" s="262"/>
      <c r="E289" s="262"/>
      <c r="F289" s="262"/>
      <c r="G289" s="262"/>
      <c r="H289" s="262"/>
      <c r="I289" s="262"/>
      <c r="J289" s="262"/>
    </row>
    <row r="290" spans="3:10">
      <c r="C290" s="262"/>
      <c r="D290" s="262"/>
      <c r="E290" s="262"/>
      <c r="F290" s="262"/>
      <c r="G290" s="262"/>
      <c r="H290" s="262"/>
      <c r="I290" s="262"/>
      <c r="J290" s="262"/>
    </row>
  </sheetData>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7"/>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11">
    <dataValidation type="list" allowBlank="1" showInputMessage="1" sqref="I17:J216" xr:uid="{00000000-0002-0000-09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900-000001000000}">
      <formula1>シフト記号表</formula1>
    </dataValidation>
    <dataValidation type="list" errorStyle="warning" allowBlank="1" showInputMessage="1" error="リストにない場合のみ、入力してください。" sqref="K17:N216" xr:uid="{00000000-0002-0000-0900-000002000000}">
      <formula1>INDIRECT(C17)</formula1>
    </dataValidation>
    <dataValidation type="list" allowBlank="1" showInputMessage="1" sqref="C17:D216" xr:uid="{00000000-0002-0000-0900-000003000000}">
      <formula1>職種</formula1>
    </dataValidation>
    <dataValidation type="list" allowBlank="1" showInputMessage="1" showErrorMessage="1" sqref="BE4:BH4" xr:uid="{00000000-0002-0000-0900-000004000000}">
      <formula1>"予定,実績,予定・実績"</formula1>
    </dataValidation>
    <dataValidation type="decimal" allowBlank="1" showInputMessage="1" showErrorMessage="1" error="入力可能範囲　32～40" sqref="BA6:BB6" xr:uid="{00000000-0002-0000-0900-000005000000}">
      <formula1>32</formula1>
      <formula2>40</formula2>
    </dataValidation>
    <dataValidation type="list" allowBlank="1" showInputMessage="1" showErrorMessage="1" sqref="AF3:AF4" xr:uid="{00000000-0002-0000-0900-000006000000}">
      <formula1>#REF!</formula1>
    </dataValidation>
    <dataValidation type="list" allowBlank="1" showInputMessage="1" showErrorMessage="1" sqref="BE3:BH3" xr:uid="{00000000-0002-0000-0900-000007000000}">
      <formula1>"４週,暦月"</formula1>
    </dataValidation>
    <dataValidation type="list" allowBlank="1" showInputMessage="1" showErrorMessage="1" sqref="R228:S228" xr:uid="{00000000-0002-0000-0900-000008000000}">
      <formula1>"週,暦月"</formula1>
    </dataValidation>
    <dataValidation allowBlank="1" showInputMessage="1" showErrorMessage="1" error="入力可能範囲　32～40" sqref="BE10" xr:uid="{00000000-0002-0000-0900-000009000000}"/>
    <dataValidation type="list" errorStyle="information" allowBlank="1" showInputMessage="1" error="プルダウンにないケースは直接入力してください。" sqref="AT1:BI1" xr:uid="{1D1597DF-D7C1-4C22-9AA9-B1D47933E65B}">
      <formula1>"特定施設入居者生活介護,介護予防特定施設入居者生活介護,（介護予防）特定施設入居者生活介護,外部サービス利用型特定施設入居者生活介護"</formula1>
    </dataValidation>
  </dataValidations>
  <pageMargins left="0.19685039370078741" right="0.15748031496062992" top="0.59055118110236227" bottom="0.26" header="0.15748031496062992" footer="0.15748031496062992"/>
  <pageSetup paperSize="9"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B1:N52"/>
  <sheetViews>
    <sheetView zoomScale="75" zoomScaleNormal="75" workbookViewId="0"/>
  </sheetViews>
  <sheetFormatPr defaultColWidth="10" defaultRowHeight="19.2"/>
  <cols>
    <col min="1" max="1" width="1.77734375" style="74" customWidth="1"/>
    <col min="2" max="2" width="6.21875" style="73" customWidth="1"/>
    <col min="3" max="3" width="11.77734375" style="73" customWidth="1"/>
    <col min="4" max="4" width="11.77734375" style="73" hidden="1" customWidth="1"/>
    <col min="5" max="5" width="3.77734375" style="73" bestFit="1" customWidth="1"/>
    <col min="6" max="6" width="17.33203125" style="74" customWidth="1"/>
    <col min="7" max="7" width="3.77734375" style="74" bestFit="1" customWidth="1"/>
    <col min="8" max="8" width="17.33203125" style="74" customWidth="1"/>
    <col min="9" max="9" width="3.77734375" style="74" bestFit="1" customWidth="1"/>
    <col min="10" max="10" width="17.33203125" style="73" customWidth="1"/>
    <col min="11" max="11" width="3.77734375" style="74" bestFit="1" customWidth="1"/>
    <col min="12" max="12" width="17.33203125" style="74" customWidth="1"/>
    <col min="13" max="13" width="3.77734375" style="74" customWidth="1"/>
    <col min="14" max="14" width="56.21875" style="74" customWidth="1"/>
    <col min="15" max="16384" width="10" style="74"/>
  </cols>
  <sheetData>
    <row r="1" spans="2:14">
      <c r="B1" s="72" t="s">
        <v>311</v>
      </c>
    </row>
    <row r="2" spans="2:14">
      <c r="B2" s="75" t="s">
        <v>312</v>
      </c>
      <c r="F2" s="76"/>
      <c r="J2" s="77"/>
    </row>
    <row r="3" spans="2:14">
      <c r="B3" s="76" t="s">
        <v>313</v>
      </c>
      <c r="F3" s="77" t="s">
        <v>314</v>
      </c>
      <c r="J3" s="77"/>
    </row>
    <row r="4" spans="2:14">
      <c r="B4" s="75"/>
      <c r="F4" s="1077" t="s">
        <v>315</v>
      </c>
      <c r="G4" s="1077"/>
      <c r="H4" s="1077"/>
      <c r="I4" s="1077"/>
      <c r="J4" s="1077"/>
      <c r="K4" s="1077"/>
      <c r="L4" s="1077"/>
      <c r="N4" s="1077" t="s">
        <v>316</v>
      </c>
    </row>
    <row r="5" spans="2:14">
      <c r="B5" s="73" t="s">
        <v>204</v>
      </c>
      <c r="C5" s="73" t="s">
        <v>293</v>
      </c>
      <c r="F5" s="73" t="s">
        <v>317</v>
      </c>
      <c r="G5" s="73"/>
      <c r="H5" s="73" t="s">
        <v>318</v>
      </c>
      <c r="J5" s="73" t="s">
        <v>319</v>
      </c>
      <c r="L5" s="73" t="s">
        <v>315</v>
      </c>
      <c r="N5" s="1077"/>
    </row>
    <row r="6" spans="2:14">
      <c r="B6" s="78">
        <v>1</v>
      </c>
      <c r="C6" s="79" t="s">
        <v>243</v>
      </c>
      <c r="D6" s="80" t="str">
        <f>C6</f>
        <v>a</v>
      </c>
      <c r="E6" s="78" t="s">
        <v>320</v>
      </c>
      <c r="F6" s="81">
        <v>0.29166666666666669</v>
      </c>
      <c r="G6" s="78" t="s">
        <v>321</v>
      </c>
      <c r="H6" s="81">
        <v>0.66666666666666663</v>
      </c>
      <c r="I6" s="82" t="s">
        <v>322</v>
      </c>
      <c r="J6" s="81">
        <v>4.1666666666666664E-2</v>
      </c>
      <c r="K6" s="83" t="s">
        <v>184</v>
      </c>
      <c r="L6" s="84">
        <f>IF(OR(F6="",H6=""),"",(H6+IF(F6&gt;H6,1,0)-F6-J6)*24)</f>
        <v>7.9999999999999982</v>
      </c>
      <c r="N6" s="85"/>
    </row>
    <row r="7" spans="2:14">
      <c r="B7" s="78">
        <v>2</v>
      </c>
      <c r="C7" s="79" t="s">
        <v>222</v>
      </c>
      <c r="D7" s="80" t="str">
        <f t="shared" ref="D7:D38" si="0">C7</f>
        <v>b</v>
      </c>
      <c r="E7" s="78" t="s">
        <v>320</v>
      </c>
      <c r="F7" s="81">
        <v>0.375</v>
      </c>
      <c r="G7" s="78" t="s">
        <v>321</v>
      </c>
      <c r="H7" s="81">
        <v>0.75</v>
      </c>
      <c r="I7" s="82" t="s">
        <v>322</v>
      </c>
      <c r="J7" s="81">
        <v>4.1666666666666664E-2</v>
      </c>
      <c r="K7" s="83" t="s">
        <v>184</v>
      </c>
      <c r="L7" s="84">
        <f>IF(OR(F7="",H7=""),"",(H7+IF(F7&gt;H7,1,0)-F7-J7)*24)</f>
        <v>8</v>
      </c>
      <c r="N7" s="85"/>
    </row>
    <row r="8" spans="2:14">
      <c r="B8" s="78">
        <v>3</v>
      </c>
      <c r="C8" s="79" t="s">
        <v>323</v>
      </c>
      <c r="D8" s="80" t="str">
        <f t="shared" si="0"/>
        <v>c</v>
      </c>
      <c r="E8" s="78" t="s">
        <v>320</v>
      </c>
      <c r="F8" s="81">
        <v>0.41666666666666669</v>
      </c>
      <c r="G8" s="78" t="s">
        <v>321</v>
      </c>
      <c r="H8" s="81">
        <v>0.79166666666666663</v>
      </c>
      <c r="I8" s="82" t="s">
        <v>322</v>
      </c>
      <c r="J8" s="81">
        <v>4.1666666666666664E-2</v>
      </c>
      <c r="K8" s="83" t="s">
        <v>184</v>
      </c>
      <c r="L8" s="84">
        <f>IF(OR(F8="",H8=""),"",(H8+IF(F8&gt;H8,1,0)-F8-J8)*24)</f>
        <v>7.9999999999999982</v>
      </c>
      <c r="N8" s="85"/>
    </row>
    <row r="9" spans="2:14">
      <c r="B9" s="78">
        <v>4</v>
      </c>
      <c r="C9" s="79" t="s">
        <v>244</v>
      </c>
      <c r="D9" s="80" t="str">
        <f t="shared" si="0"/>
        <v>d</v>
      </c>
      <c r="E9" s="78" t="s">
        <v>320</v>
      </c>
      <c r="F9" s="81">
        <v>0.5</v>
      </c>
      <c r="G9" s="78" t="s">
        <v>321</v>
      </c>
      <c r="H9" s="81">
        <v>0.875</v>
      </c>
      <c r="I9" s="82" t="s">
        <v>322</v>
      </c>
      <c r="J9" s="81">
        <v>4.1666666666666664E-2</v>
      </c>
      <c r="K9" s="83" t="s">
        <v>184</v>
      </c>
      <c r="L9" s="84">
        <f>IF(OR(F9="",H9=""),"",(H9+IF(F9&gt;H9,1,0)-F9-J9)*24)</f>
        <v>8</v>
      </c>
      <c r="N9" s="85"/>
    </row>
    <row r="10" spans="2:14">
      <c r="B10" s="78">
        <v>5</v>
      </c>
      <c r="C10" s="79" t="s">
        <v>245</v>
      </c>
      <c r="D10" s="80" t="str">
        <f t="shared" si="0"/>
        <v>e</v>
      </c>
      <c r="E10" s="78" t="s">
        <v>320</v>
      </c>
      <c r="F10" s="81">
        <v>0.375</v>
      </c>
      <c r="G10" s="78" t="s">
        <v>321</v>
      </c>
      <c r="H10" s="81">
        <v>0.54166666666666663</v>
      </c>
      <c r="I10" s="82" t="s">
        <v>322</v>
      </c>
      <c r="J10" s="81">
        <v>0</v>
      </c>
      <c r="K10" s="83" t="s">
        <v>184</v>
      </c>
      <c r="L10" s="84">
        <f t="shared" ref="L10:L22" si="1">IF(OR(F10="",H10=""),"",(H10+IF(F10&gt;H10,1,0)-F10-J10)*24)</f>
        <v>3.9999999999999991</v>
      </c>
      <c r="N10" s="85"/>
    </row>
    <row r="11" spans="2:14">
      <c r="B11" s="78">
        <v>6</v>
      </c>
      <c r="C11" s="79" t="s">
        <v>235</v>
      </c>
      <c r="D11" s="80" t="str">
        <f t="shared" si="0"/>
        <v>f</v>
      </c>
      <c r="E11" s="78" t="s">
        <v>320</v>
      </c>
      <c r="F11" s="81">
        <v>0.54166666666666663</v>
      </c>
      <c r="G11" s="78" t="s">
        <v>321</v>
      </c>
      <c r="H11" s="81">
        <v>0.77083333333333337</v>
      </c>
      <c r="I11" s="82" t="s">
        <v>322</v>
      </c>
      <c r="J11" s="81">
        <v>0</v>
      </c>
      <c r="K11" s="83" t="s">
        <v>184</v>
      </c>
      <c r="L11" s="84">
        <f>IF(OR(F11="",H11=""),"",(H11+IF(F11&gt;H11,1,0)-F11-J11)*24)</f>
        <v>5.5000000000000018</v>
      </c>
      <c r="N11" s="85"/>
    </row>
    <row r="12" spans="2:14">
      <c r="B12" s="78">
        <v>7</v>
      </c>
      <c r="C12" s="79" t="s">
        <v>324</v>
      </c>
      <c r="D12" s="80" t="str">
        <f t="shared" si="0"/>
        <v>g</v>
      </c>
      <c r="E12" s="78" t="s">
        <v>320</v>
      </c>
      <c r="F12" s="81">
        <v>0.58333333333333337</v>
      </c>
      <c r="G12" s="78" t="s">
        <v>321</v>
      </c>
      <c r="H12" s="81">
        <v>0.83333333333333337</v>
      </c>
      <c r="I12" s="82" t="s">
        <v>322</v>
      </c>
      <c r="J12" s="81">
        <v>0</v>
      </c>
      <c r="K12" s="83" t="s">
        <v>184</v>
      </c>
      <c r="L12" s="84">
        <f t="shared" si="1"/>
        <v>6</v>
      </c>
      <c r="N12" s="85"/>
    </row>
    <row r="13" spans="2:14">
      <c r="B13" s="78">
        <v>8</v>
      </c>
      <c r="C13" s="79" t="s">
        <v>241</v>
      </c>
      <c r="D13" s="80" t="str">
        <f t="shared" si="0"/>
        <v>h</v>
      </c>
      <c r="E13" s="78" t="s">
        <v>320</v>
      </c>
      <c r="F13" s="81">
        <v>0.66666666666666663</v>
      </c>
      <c r="G13" s="78" t="s">
        <v>321</v>
      </c>
      <c r="H13" s="81">
        <v>0</v>
      </c>
      <c r="I13" s="82" t="s">
        <v>322</v>
      </c>
      <c r="J13" s="81">
        <v>2.0833333333333332E-2</v>
      </c>
      <c r="K13" s="83" t="s">
        <v>184</v>
      </c>
      <c r="L13" s="84">
        <f t="shared" si="1"/>
        <v>7.5000000000000018</v>
      </c>
      <c r="N13" s="85" t="s">
        <v>325</v>
      </c>
    </row>
    <row r="14" spans="2:14">
      <c r="B14" s="78">
        <v>9</v>
      </c>
      <c r="C14" s="79" t="s">
        <v>242</v>
      </c>
      <c r="D14" s="80" t="str">
        <f t="shared" si="0"/>
        <v>i</v>
      </c>
      <c r="E14" s="78" t="s">
        <v>320</v>
      </c>
      <c r="F14" s="81">
        <v>0</v>
      </c>
      <c r="G14" s="78" t="s">
        <v>321</v>
      </c>
      <c r="H14" s="81">
        <v>0.375</v>
      </c>
      <c r="I14" s="82" t="s">
        <v>322</v>
      </c>
      <c r="J14" s="81">
        <v>2.0833333333333332E-2</v>
      </c>
      <c r="K14" s="83" t="s">
        <v>184</v>
      </c>
      <c r="L14" s="84">
        <f t="shared" si="1"/>
        <v>8.5</v>
      </c>
      <c r="N14" s="85" t="s">
        <v>326</v>
      </c>
    </row>
    <row r="15" spans="2:14">
      <c r="B15" s="78">
        <v>10</v>
      </c>
      <c r="C15" s="79" t="s">
        <v>327</v>
      </c>
      <c r="D15" s="80" t="str">
        <f t="shared" si="0"/>
        <v>j</v>
      </c>
      <c r="E15" s="78" t="s">
        <v>320</v>
      </c>
      <c r="F15" s="81"/>
      <c r="G15" s="78" t="s">
        <v>321</v>
      </c>
      <c r="H15" s="81"/>
      <c r="I15" s="82" t="s">
        <v>322</v>
      </c>
      <c r="J15" s="81">
        <v>0</v>
      </c>
      <c r="K15" s="83" t="s">
        <v>184</v>
      </c>
      <c r="L15" s="84" t="str">
        <f t="shared" si="1"/>
        <v/>
      </c>
      <c r="N15" s="85"/>
    </row>
    <row r="16" spans="2:14">
      <c r="B16" s="78">
        <v>11</v>
      </c>
      <c r="C16" s="79" t="s">
        <v>328</v>
      </c>
      <c r="D16" s="80" t="str">
        <f t="shared" si="0"/>
        <v>k</v>
      </c>
      <c r="E16" s="78" t="s">
        <v>320</v>
      </c>
      <c r="F16" s="81"/>
      <c r="G16" s="78" t="s">
        <v>321</v>
      </c>
      <c r="H16" s="81"/>
      <c r="I16" s="82" t="s">
        <v>322</v>
      </c>
      <c r="J16" s="81">
        <v>0</v>
      </c>
      <c r="K16" s="83" t="s">
        <v>184</v>
      </c>
      <c r="L16" s="84" t="str">
        <f t="shared" si="1"/>
        <v/>
      </c>
      <c r="N16" s="85"/>
    </row>
    <row r="17" spans="2:14">
      <c r="B17" s="78">
        <v>12</v>
      </c>
      <c r="C17" s="79" t="s">
        <v>329</v>
      </c>
      <c r="D17" s="80" t="str">
        <f t="shared" si="0"/>
        <v>l</v>
      </c>
      <c r="E17" s="78" t="s">
        <v>320</v>
      </c>
      <c r="F17" s="81"/>
      <c r="G17" s="78" t="s">
        <v>321</v>
      </c>
      <c r="H17" s="81"/>
      <c r="I17" s="82" t="s">
        <v>322</v>
      </c>
      <c r="J17" s="81">
        <v>0</v>
      </c>
      <c r="K17" s="83" t="s">
        <v>184</v>
      </c>
      <c r="L17" s="84" t="str">
        <f t="shared" si="1"/>
        <v/>
      </c>
      <c r="N17" s="85"/>
    </row>
    <row r="18" spans="2:14">
      <c r="B18" s="78">
        <v>13</v>
      </c>
      <c r="C18" s="79" t="s">
        <v>330</v>
      </c>
      <c r="D18" s="80" t="str">
        <f t="shared" si="0"/>
        <v>m</v>
      </c>
      <c r="E18" s="78" t="s">
        <v>320</v>
      </c>
      <c r="F18" s="81"/>
      <c r="G18" s="78" t="s">
        <v>321</v>
      </c>
      <c r="H18" s="81"/>
      <c r="I18" s="82" t="s">
        <v>322</v>
      </c>
      <c r="J18" s="81">
        <v>0</v>
      </c>
      <c r="K18" s="83" t="s">
        <v>184</v>
      </c>
      <c r="L18" s="84" t="str">
        <f t="shared" si="1"/>
        <v/>
      </c>
      <c r="N18" s="85"/>
    </row>
    <row r="19" spans="2:14">
      <c r="B19" s="78">
        <v>14</v>
      </c>
      <c r="C19" s="79" t="s">
        <v>331</v>
      </c>
      <c r="D19" s="80" t="str">
        <f t="shared" si="0"/>
        <v>n</v>
      </c>
      <c r="E19" s="78" t="s">
        <v>320</v>
      </c>
      <c r="F19" s="81"/>
      <c r="G19" s="78" t="s">
        <v>321</v>
      </c>
      <c r="H19" s="81"/>
      <c r="I19" s="82" t="s">
        <v>322</v>
      </c>
      <c r="J19" s="81">
        <v>0</v>
      </c>
      <c r="K19" s="83" t="s">
        <v>184</v>
      </c>
      <c r="L19" s="84" t="str">
        <f t="shared" si="1"/>
        <v/>
      </c>
      <c r="N19" s="85"/>
    </row>
    <row r="20" spans="2:14">
      <c r="B20" s="78">
        <v>15</v>
      </c>
      <c r="C20" s="79" t="s">
        <v>332</v>
      </c>
      <c r="D20" s="80" t="str">
        <f t="shared" si="0"/>
        <v>o</v>
      </c>
      <c r="E20" s="78" t="s">
        <v>320</v>
      </c>
      <c r="F20" s="81"/>
      <c r="G20" s="78" t="s">
        <v>321</v>
      </c>
      <c r="H20" s="81"/>
      <c r="I20" s="82" t="s">
        <v>322</v>
      </c>
      <c r="J20" s="81">
        <v>0</v>
      </c>
      <c r="K20" s="83" t="s">
        <v>184</v>
      </c>
      <c r="L20" s="84" t="str">
        <f t="shared" si="1"/>
        <v/>
      </c>
      <c r="N20" s="85"/>
    </row>
    <row r="21" spans="2:14">
      <c r="B21" s="78">
        <v>16</v>
      </c>
      <c r="C21" s="79" t="s">
        <v>333</v>
      </c>
      <c r="D21" s="80" t="str">
        <f t="shared" si="0"/>
        <v>p</v>
      </c>
      <c r="E21" s="78" t="s">
        <v>320</v>
      </c>
      <c r="F21" s="81"/>
      <c r="G21" s="78" t="s">
        <v>321</v>
      </c>
      <c r="H21" s="81"/>
      <c r="I21" s="82" t="s">
        <v>322</v>
      </c>
      <c r="J21" s="81">
        <v>0</v>
      </c>
      <c r="K21" s="83" t="s">
        <v>184</v>
      </c>
      <c r="L21" s="84" t="str">
        <f t="shared" si="1"/>
        <v/>
      </c>
      <c r="N21" s="85"/>
    </row>
    <row r="22" spans="2:14">
      <c r="B22" s="78">
        <v>17</v>
      </c>
      <c r="C22" s="79" t="s">
        <v>334</v>
      </c>
      <c r="D22" s="80" t="str">
        <f t="shared" si="0"/>
        <v>q</v>
      </c>
      <c r="E22" s="78" t="s">
        <v>320</v>
      </c>
      <c r="F22" s="81"/>
      <c r="G22" s="78" t="s">
        <v>321</v>
      </c>
      <c r="H22" s="81"/>
      <c r="I22" s="82" t="s">
        <v>322</v>
      </c>
      <c r="J22" s="81">
        <v>0</v>
      </c>
      <c r="K22" s="83" t="s">
        <v>184</v>
      </c>
      <c r="L22" s="84" t="str">
        <f t="shared" si="1"/>
        <v/>
      </c>
      <c r="N22" s="85"/>
    </row>
    <row r="23" spans="2:14">
      <c r="B23" s="78">
        <v>18</v>
      </c>
      <c r="C23" s="79" t="s">
        <v>335</v>
      </c>
      <c r="D23" s="80" t="str">
        <f t="shared" si="0"/>
        <v>r</v>
      </c>
      <c r="E23" s="78" t="s">
        <v>320</v>
      </c>
      <c r="F23" s="86"/>
      <c r="G23" s="78" t="s">
        <v>321</v>
      </c>
      <c r="H23" s="86"/>
      <c r="I23" s="82" t="s">
        <v>322</v>
      </c>
      <c r="J23" s="86"/>
      <c r="K23" s="83" t="s">
        <v>184</v>
      </c>
      <c r="L23" s="79">
        <v>1</v>
      </c>
      <c r="N23" s="85"/>
    </row>
    <row r="24" spans="2:14">
      <c r="B24" s="78">
        <v>19</v>
      </c>
      <c r="C24" s="79" t="s">
        <v>336</v>
      </c>
      <c r="D24" s="80" t="str">
        <f t="shared" si="0"/>
        <v>s</v>
      </c>
      <c r="E24" s="78" t="s">
        <v>320</v>
      </c>
      <c r="F24" s="86"/>
      <c r="G24" s="78" t="s">
        <v>321</v>
      </c>
      <c r="H24" s="86"/>
      <c r="I24" s="82" t="s">
        <v>322</v>
      </c>
      <c r="J24" s="86"/>
      <c r="K24" s="83" t="s">
        <v>184</v>
      </c>
      <c r="L24" s="79">
        <v>2</v>
      </c>
      <c r="N24" s="85"/>
    </row>
    <row r="25" spans="2:14">
      <c r="B25" s="78">
        <v>20</v>
      </c>
      <c r="C25" s="79" t="s">
        <v>337</v>
      </c>
      <c r="D25" s="80" t="str">
        <f t="shared" si="0"/>
        <v>t</v>
      </c>
      <c r="E25" s="78" t="s">
        <v>320</v>
      </c>
      <c r="F25" s="86"/>
      <c r="G25" s="78" t="s">
        <v>321</v>
      </c>
      <c r="H25" s="86"/>
      <c r="I25" s="82" t="s">
        <v>322</v>
      </c>
      <c r="J25" s="86"/>
      <c r="K25" s="83" t="s">
        <v>184</v>
      </c>
      <c r="L25" s="79">
        <v>3</v>
      </c>
      <c r="N25" s="85"/>
    </row>
    <row r="26" spans="2:14">
      <c r="B26" s="78">
        <v>21</v>
      </c>
      <c r="C26" s="79" t="s">
        <v>338</v>
      </c>
      <c r="D26" s="80" t="str">
        <f t="shared" si="0"/>
        <v>u</v>
      </c>
      <c r="E26" s="78" t="s">
        <v>320</v>
      </c>
      <c r="F26" s="86"/>
      <c r="G26" s="78" t="s">
        <v>321</v>
      </c>
      <c r="H26" s="86"/>
      <c r="I26" s="82" t="s">
        <v>322</v>
      </c>
      <c r="J26" s="86"/>
      <c r="K26" s="83" t="s">
        <v>184</v>
      </c>
      <c r="L26" s="79">
        <v>4</v>
      </c>
      <c r="N26" s="85"/>
    </row>
    <row r="27" spans="2:14">
      <c r="B27" s="78">
        <v>22</v>
      </c>
      <c r="C27" s="79" t="s">
        <v>339</v>
      </c>
      <c r="D27" s="80" t="str">
        <f t="shared" si="0"/>
        <v>v</v>
      </c>
      <c r="E27" s="78" t="s">
        <v>320</v>
      </c>
      <c r="F27" s="86"/>
      <c r="G27" s="78" t="s">
        <v>321</v>
      </c>
      <c r="H27" s="86"/>
      <c r="I27" s="82" t="s">
        <v>322</v>
      </c>
      <c r="J27" s="86"/>
      <c r="K27" s="83" t="s">
        <v>184</v>
      </c>
      <c r="L27" s="79">
        <v>5</v>
      </c>
      <c r="N27" s="85"/>
    </row>
    <row r="28" spans="2:14">
      <c r="B28" s="78">
        <v>23</v>
      </c>
      <c r="C28" s="79" t="s">
        <v>340</v>
      </c>
      <c r="D28" s="80" t="str">
        <f t="shared" si="0"/>
        <v>w</v>
      </c>
      <c r="E28" s="78" t="s">
        <v>320</v>
      </c>
      <c r="F28" s="86"/>
      <c r="G28" s="78" t="s">
        <v>321</v>
      </c>
      <c r="H28" s="86"/>
      <c r="I28" s="82" t="s">
        <v>322</v>
      </c>
      <c r="J28" s="86"/>
      <c r="K28" s="83" t="s">
        <v>184</v>
      </c>
      <c r="L28" s="79">
        <v>6</v>
      </c>
      <c r="N28" s="85"/>
    </row>
    <row r="29" spans="2:14">
      <c r="B29" s="78">
        <v>24</v>
      </c>
      <c r="C29" s="79" t="s">
        <v>341</v>
      </c>
      <c r="D29" s="80" t="str">
        <f t="shared" si="0"/>
        <v>x</v>
      </c>
      <c r="E29" s="78" t="s">
        <v>320</v>
      </c>
      <c r="F29" s="86"/>
      <c r="G29" s="78" t="s">
        <v>321</v>
      </c>
      <c r="H29" s="86"/>
      <c r="I29" s="82" t="s">
        <v>322</v>
      </c>
      <c r="J29" s="86"/>
      <c r="K29" s="83" t="s">
        <v>184</v>
      </c>
      <c r="L29" s="79">
        <v>7</v>
      </c>
      <c r="N29" s="85"/>
    </row>
    <row r="30" spans="2:14">
      <c r="B30" s="78">
        <v>25</v>
      </c>
      <c r="C30" s="79" t="s">
        <v>342</v>
      </c>
      <c r="D30" s="80" t="str">
        <f t="shared" si="0"/>
        <v>y</v>
      </c>
      <c r="E30" s="78" t="s">
        <v>320</v>
      </c>
      <c r="F30" s="86"/>
      <c r="G30" s="78" t="s">
        <v>321</v>
      </c>
      <c r="H30" s="86"/>
      <c r="I30" s="82" t="s">
        <v>322</v>
      </c>
      <c r="J30" s="86"/>
      <c r="K30" s="83" t="s">
        <v>184</v>
      </c>
      <c r="L30" s="79">
        <v>8</v>
      </c>
      <c r="N30" s="85"/>
    </row>
    <row r="31" spans="2:14">
      <c r="B31" s="78">
        <v>26</v>
      </c>
      <c r="C31" s="79" t="s">
        <v>343</v>
      </c>
      <c r="D31" s="80" t="str">
        <f t="shared" si="0"/>
        <v>z</v>
      </c>
      <c r="E31" s="78" t="s">
        <v>320</v>
      </c>
      <c r="F31" s="86"/>
      <c r="G31" s="78" t="s">
        <v>321</v>
      </c>
      <c r="H31" s="86"/>
      <c r="I31" s="82" t="s">
        <v>322</v>
      </c>
      <c r="J31" s="86"/>
      <c r="K31" s="83" t="s">
        <v>184</v>
      </c>
      <c r="L31" s="79">
        <v>1</v>
      </c>
      <c r="N31" s="85"/>
    </row>
    <row r="32" spans="2:14">
      <c r="B32" s="78">
        <v>27</v>
      </c>
      <c r="C32" s="79" t="s">
        <v>341</v>
      </c>
      <c r="D32" s="80" t="str">
        <f t="shared" si="0"/>
        <v>x</v>
      </c>
      <c r="E32" s="78" t="s">
        <v>320</v>
      </c>
      <c r="F32" s="86"/>
      <c r="G32" s="78" t="s">
        <v>321</v>
      </c>
      <c r="H32" s="86"/>
      <c r="I32" s="82" t="s">
        <v>322</v>
      </c>
      <c r="J32" s="86"/>
      <c r="K32" s="83" t="s">
        <v>184</v>
      </c>
      <c r="L32" s="79">
        <v>2</v>
      </c>
      <c r="N32" s="85"/>
    </row>
    <row r="33" spans="2:14">
      <c r="B33" s="78">
        <v>28</v>
      </c>
      <c r="C33" s="79" t="s">
        <v>344</v>
      </c>
      <c r="D33" s="80" t="str">
        <f t="shared" si="0"/>
        <v>aa</v>
      </c>
      <c r="E33" s="78" t="s">
        <v>320</v>
      </c>
      <c r="F33" s="86"/>
      <c r="G33" s="78" t="s">
        <v>321</v>
      </c>
      <c r="H33" s="86"/>
      <c r="I33" s="82" t="s">
        <v>322</v>
      </c>
      <c r="J33" s="86"/>
      <c r="K33" s="83" t="s">
        <v>184</v>
      </c>
      <c r="L33" s="79">
        <v>3</v>
      </c>
      <c r="N33" s="85"/>
    </row>
    <row r="34" spans="2:14">
      <c r="B34" s="78">
        <v>29</v>
      </c>
      <c r="C34" s="79" t="s">
        <v>345</v>
      </c>
      <c r="D34" s="80" t="str">
        <f t="shared" si="0"/>
        <v>ab</v>
      </c>
      <c r="E34" s="78" t="s">
        <v>320</v>
      </c>
      <c r="F34" s="86"/>
      <c r="G34" s="78" t="s">
        <v>321</v>
      </c>
      <c r="H34" s="86"/>
      <c r="I34" s="82" t="s">
        <v>322</v>
      </c>
      <c r="J34" s="86"/>
      <c r="K34" s="83" t="s">
        <v>184</v>
      </c>
      <c r="L34" s="79">
        <v>4</v>
      </c>
      <c r="N34" s="85"/>
    </row>
    <row r="35" spans="2:14">
      <c r="B35" s="78">
        <v>30</v>
      </c>
      <c r="C35" s="79" t="s">
        <v>346</v>
      </c>
      <c r="D35" s="80" t="str">
        <f t="shared" si="0"/>
        <v>ac</v>
      </c>
      <c r="E35" s="78" t="s">
        <v>320</v>
      </c>
      <c r="F35" s="86"/>
      <c r="G35" s="78" t="s">
        <v>321</v>
      </c>
      <c r="H35" s="86"/>
      <c r="I35" s="82" t="s">
        <v>322</v>
      </c>
      <c r="J35" s="86"/>
      <c r="K35" s="83" t="s">
        <v>184</v>
      </c>
      <c r="L35" s="79">
        <v>5</v>
      </c>
      <c r="N35" s="85"/>
    </row>
    <row r="36" spans="2:14">
      <c r="B36" s="78">
        <v>31</v>
      </c>
      <c r="C36" s="79" t="s">
        <v>347</v>
      </c>
      <c r="D36" s="80" t="str">
        <f t="shared" si="0"/>
        <v>ad</v>
      </c>
      <c r="E36" s="78" t="s">
        <v>320</v>
      </c>
      <c r="F36" s="86"/>
      <c r="G36" s="78" t="s">
        <v>321</v>
      </c>
      <c r="H36" s="86"/>
      <c r="I36" s="82" t="s">
        <v>322</v>
      </c>
      <c r="J36" s="86"/>
      <c r="K36" s="83" t="s">
        <v>184</v>
      </c>
      <c r="L36" s="79">
        <v>6</v>
      </c>
      <c r="N36" s="85"/>
    </row>
    <row r="37" spans="2:14">
      <c r="B37" s="78">
        <v>32</v>
      </c>
      <c r="C37" s="79" t="s">
        <v>348</v>
      </c>
      <c r="D37" s="80" t="str">
        <f t="shared" si="0"/>
        <v>ae</v>
      </c>
      <c r="E37" s="78" t="s">
        <v>320</v>
      </c>
      <c r="F37" s="86"/>
      <c r="G37" s="78" t="s">
        <v>321</v>
      </c>
      <c r="H37" s="86"/>
      <c r="I37" s="82" t="s">
        <v>322</v>
      </c>
      <c r="J37" s="86"/>
      <c r="K37" s="83" t="s">
        <v>184</v>
      </c>
      <c r="L37" s="79">
        <v>7</v>
      </c>
      <c r="N37" s="85"/>
    </row>
    <row r="38" spans="2:14">
      <c r="B38" s="78">
        <v>33</v>
      </c>
      <c r="C38" s="79" t="s">
        <v>349</v>
      </c>
      <c r="D38" s="80" t="str">
        <f t="shared" si="0"/>
        <v>af</v>
      </c>
      <c r="E38" s="78" t="s">
        <v>320</v>
      </c>
      <c r="F38" s="86"/>
      <c r="G38" s="78" t="s">
        <v>321</v>
      </c>
      <c r="H38" s="86"/>
      <c r="I38" s="82" t="s">
        <v>322</v>
      </c>
      <c r="J38" s="86"/>
      <c r="K38" s="83" t="s">
        <v>184</v>
      </c>
      <c r="L38" s="79">
        <v>8</v>
      </c>
      <c r="N38" s="85"/>
    </row>
    <row r="39" spans="2:14">
      <c r="B39" s="78">
        <v>34</v>
      </c>
      <c r="C39" s="87" t="s">
        <v>350</v>
      </c>
      <c r="D39" s="80"/>
      <c r="E39" s="78" t="s">
        <v>320</v>
      </c>
      <c r="F39" s="81">
        <v>0.29166666666666669</v>
      </c>
      <c r="G39" s="78" t="s">
        <v>321</v>
      </c>
      <c r="H39" s="81">
        <v>0.39583333333333331</v>
      </c>
      <c r="I39" s="82" t="s">
        <v>322</v>
      </c>
      <c r="J39" s="81">
        <v>0</v>
      </c>
      <c r="K39" s="83" t="s">
        <v>184</v>
      </c>
      <c r="L39" s="84">
        <f t="shared" ref="L39:L40" si="2">IF(OR(F39="",H39=""),"",(H39+IF(F39&gt;H39,1,0)-F39-J39)*24)</f>
        <v>2.4999999999999991</v>
      </c>
      <c r="N39" s="85"/>
    </row>
    <row r="40" spans="2:14">
      <c r="B40" s="78"/>
      <c r="C40" s="88" t="s">
        <v>290</v>
      </c>
      <c r="D40" s="80"/>
      <c r="E40" s="78" t="s">
        <v>320</v>
      </c>
      <c r="F40" s="81">
        <v>0.6875</v>
      </c>
      <c r="G40" s="78" t="s">
        <v>321</v>
      </c>
      <c r="H40" s="81">
        <v>0.83333333333333337</v>
      </c>
      <c r="I40" s="82" t="s">
        <v>322</v>
      </c>
      <c r="J40" s="81">
        <v>0</v>
      </c>
      <c r="K40" s="83" t="s">
        <v>184</v>
      </c>
      <c r="L40" s="84">
        <f t="shared" si="2"/>
        <v>3.5000000000000009</v>
      </c>
      <c r="N40" s="85"/>
    </row>
    <row r="41" spans="2:14">
      <c r="B41" s="78"/>
      <c r="C41" s="89" t="s">
        <v>290</v>
      </c>
      <c r="D41" s="80" t="str">
        <f>C39</f>
        <v>ag</v>
      </c>
      <c r="E41" s="78" t="s">
        <v>320</v>
      </c>
      <c r="F41" s="81" t="s">
        <v>290</v>
      </c>
      <c r="G41" s="78" t="s">
        <v>321</v>
      </c>
      <c r="H41" s="81" t="s">
        <v>290</v>
      </c>
      <c r="I41" s="82" t="s">
        <v>322</v>
      </c>
      <c r="J41" s="81" t="s">
        <v>290</v>
      </c>
      <c r="K41" s="83" t="s">
        <v>184</v>
      </c>
      <c r="L41" s="84">
        <f>IF(OR(L39="",L40=""),"",L39+L40)</f>
        <v>6</v>
      </c>
      <c r="N41" s="85" t="s">
        <v>351</v>
      </c>
    </row>
    <row r="42" spans="2:14">
      <c r="B42" s="78"/>
      <c r="C42" s="87" t="s">
        <v>352</v>
      </c>
      <c r="D42" s="80"/>
      <c r="E42" s="78" t="s">
        <v>320</v>
      </c>
      <c r="F42" s="81"/>
      <c r="G42" s="78" t="s">
        <v>321</v>
      </c>
      <c r="H42" s="81"/>
      <c r="I42" s="82" t="s">
        <v>322</v>
      </c>
      <c r="J42" s="81">
        <v>0</v>
      </c>
      <c r="K42" s="83" t="s">
        <v>184</v>
      </c>
      <c r="L42" s="84" t="str">
        <f t="shared" ref="L42:L43" si="3">IF(OR(F42="",H42=""),"",(H42+IF(F42&gt;H42,1,0)-F42-J42)*24)</f>
        <v/>
      </c>
      <c r="N42" s="85"/>
    </row>
    <row r="43" spans="2:14">
      <c r="B43" s="78">
        <v>35</v>
      </c>
      <c r="C43" s="88" t="s">
        <v>290</v>
      </c>
      <c r="D43" s="80"/>
      <c r="E43" s="78" t="s">
        <v>320</v>
      </c>
      <c r="F43" s="81"/>
      <c r="G43" s="78" t="s">
        <v>321</v>
      </c>
      <c r="H43" s="81"/>
      <c r="I43" s="82" t="s">
        <v>322</v>
      </c>
      <c r="J43" s="81">
        <v>0</v>
      </c>
      <c r="K43" s="83" t="s">
        <v>184</v>
      </c>
      <c r="L43" s="84" t="str">
        <f t="shared" si="3"/>
        <v/>
      </c>
      <c r="N43" s="85"/>
    </row>
    <row r="44" spans="2:14">
      <c r="B44" s="78"/>
      <c r="C44" s="89" t="s">
        <v>290</v>
      </c>
      <c r="D44" s="80" t="str">
        <f>C42</f>
        <v>ah</v>
      </c>
      <c r="E44" s="78" t="s">
        <v>320</v>
      </c>
      <c r="F44" s="81" t="s">
        <v>290</v>
      </c>
      <c r="G44" s="78" t="s">
        <v>321</v>
      </c>
      <c r="H44" s="81" t="s">
        <v>290</v>
      </c>
      <c r="I44" s="82" t="s">
        <v>322</v>
      </c>
      <c r="J44" s="81" t="s">
        <v>290</v>
      </c>
      <c r="K44" s="83" t="s">
        <v>184</v>
      </c>
      <c r="L44" s="84" t="str">
        <f>IF(OR(L42="",L43=""),"",L42+L43)</f>
        <v/>
      </c>
      <c r="N44" s="85" t="s">
        <v>353</v>
      </c>
    </row>
    <row r="45" spans="2:14">
      <c r="B45" s="78"/>
      <c r="C45" s="87" t="s">
        <v>354</v>
      </c>
      <c r="D45" s="80"/>
      <c r="E45" s="78" t="s">
        <v>320</v>
      </c>
      <c r="F45" s="81"/>
      <c r="G45" s="78" t="s">
        <v>321</v>
      </c>
      <c r="H45" s="81"/>
      <c r="I45" s="82" t="s">
        <v>322</v>
      </c>
      <c r="J45" s="81">
        <v>0</v>
      </c>
      <c r="K45" s="83" t="s">
        <v>184</v>
      </c>
      <c r="L45" s="84" t="str">
        <f t="shared" ref="L45:L46" si="4">IF(OR(F45="",H45=""),"",(H45+IF(F45&gt;H45,1,0)-F45-J45)*24)</f>
        <v/>
      </c>
      <c r="N45" s="85"/>
    </row>
    <row r="46" spans="2:14">
      <c r="B46" s="78">
        <v>36</v>
      </c>
      <c r="C46" s="88" t="s">
        <v>290</v>
      </c>
      <c r="D46" s="80"/>
      <c r="E46" s="78" t="s">
        <v>320</v>
      </c>
      <c r="F46" s="81"/>
      <c r="G46" s="78" t="s">
        <v>321</v>
      </c>
      <c r="H46" s="81"/>
      <c r="I46" s="82" t="s">
        <v>322</v>
      </c>
      <c r="J46" s="81">
        <v>0</v>
      </c>
      <c r="K46" s="83" t="s">
        <v>184</v>
      </c>
      <c r="L46" s="84" t="str">
        <f t="shared" si="4"/>
        <v/>
      </c>
      <c r="N46" s="85"/>
    </row>
    <row r="47" spans="2:14">
      <c r="B47" s="78"/>
      <c r="C47" s="89" t="s">
        <v>290</v>
      </c>
      <c r="D47" s="80" t="str">
        <f>C45</f>
        <v>ai</v>
      </c>
      <c r="E47" s="78" t="s">
        <v>320</v>
      </c>
      <c r="F47" s="81" t="s">
        <v>290</v>
      </c>
      <c r="G47" s="78" t="s">
        <v>321</v>
      </c>
      <c r="H47" s="81" t="s">
        <v>290</v>
      </c>
      <c r="I47" s="82" t="s">
        <v>322</v>
      </c>
      <c r="J47" s="81" t="s">
        <v>290</v>
      </c>
      <c r="K47" s="83" t="s">
        <v>184</v>
      </c>
      <c r="L47" s="84" t="str">
        <f>IF(OR(L45="",L46=""),"",L45+L46)</f>
        <v/>
      </c>
      <c r="N47" s="85" t="s">
        <v>353</v>
      </c>
    </row>
    <row r="49" spans="3:4">
      <c r="C49" s="75" t="s">
        <v>355</v>
      </c>
      <c r="D49" s="75"/>
    </row>
    <row r="50" spans="3:4">
      <c r="C50" s="75" t="s">
        <v>356</v>
      </c>
      <c r="D50" s="75"/>
    </row>
    <row r="51" spans="3:4">
      <c r="C51" s="75" t="s">
        <v>357</v>
      </c>
      <c r="D51" s="75"/>
    </row>
    <row r="52" spans="3:4">
      <c r="C52" s="75" t="s">
        <v>358</v>
      </c>
      <c r="D52" s="75"/>
    </row>
  </sheetData>
  <sheetProtection insertRows="0" deleteRows="0"/>
  <mergeCells count="2">
    <mergeCell ref="F4:L4"/>
    <mergeCell ref="N4:N5"/>
  </mergeCells>
  <phoneticPr fontId="7"/>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B1:BB108"/>
  <sheetViews>
    <sheetView workbookViewId="0">
      <selection activeCell="F4" sqref="F4:K5"/>
    </sheetView>
  </sheetViews>
  <sheetFormatPr defaultColWidth="10" defaultRowHeight="13.2"/>
  <cols>
    <col min="1" max="1" width="1.5546875" style="90" customWidth="1"/>
    <col min="2" max="3" width="10" style="90"/>
    <col min="4" max="4" width="45.109375" style="90" customWidth="1"/>
    <col min="5" max="16384" width="10" style="90"/>
  </cols>
  <sheetData>
    <row r="1" spans="2:11" ht="14.4">
      <c r="B1" s="90" t="s">
        <v>367</v>
      </c>
      <c r="D1" s="91"/>
      <c r="E1" s="91"/>
      <c r="F1" s="91"/>
    </row>
    <row r="2" spans="2:11" s="93" customFormat="1" ht="20.25" customHeight="1">
      <c r="B2" s="92" t="s">
        <v>368</v>
      </c>
      <c r="C2" s="92"/>
      <c r="D2" s="91"/>
      <c r="E2" s="91"/>
      <c r="F2" s="91"/>
    </row>
    <row r="3" spans="2:11" s="93" customFormat="1" ht="20.25" customHeight="1">
      <c r="B3" s="92"/>
      <c r="C3" s="92"/>
      <c r="D3" s="91"/>
      <c r="E3" s="91"/>
      <c r="F3" s="91"/>
    </row>
    <row r="4" spans="2:11" s="93" customFormat="1" ht="20.25" customHeight="1">
      <c r="B4" s="94"/>
      <c r="C4" s="91" t="s">
        <v>369</v>
      </c>
      <c r="D4" s="91"/>
      <c r="F4" s="1078" t="s">
        <v>370</v>
      </c>
      <c r="G4" s="1078"/>
      <c r="H4" s="1078"/>
      <c r="I4" s="1078"/>
      <c r="J4" s="1078"/>
      <c r="K4" s="1078"/>
    </row>
    <row r="5" spans="2:11" s="93" customFormat="1" ht="20.25" customHeight="1">
      <c r="B5" s="95"/>
      <c r="C5" s="91" t="s">
        <v>371</v>
      </c>
      <c r="D5" s="91"/>
      <c r="F5" s="1078"/>
      <c r="G5" s="1078"/>
      <c r="H5" s="1078"/>
      <c r="I5" s="1078"/>
      <c r="J5" s="1078"/>
      <c r="K5" s="1078"/>
    </row>
    <row r="6" spans="2:11" s="93" customFormat="1" ht="20.25" customHeight="1">
      <c r="B6" s="96" t="s">
        <v>372</v>
      </c>
      <c r="C6" s="91"/>
      <c r="D6" s="91"/>
      <c r="E6" s="71"/>
      <c r="F6" s="91"/>
    </row>
    <row r="7" spans="2:11" s="93" customFormat="1" ht="20.25" customHeight="1">
      <c r="B7" s="92"/>
      <c r="C7" s="92"/>
      <c r="D7" s="91"/>
      <c r="E7" s="71"/>
      <c r="F7" s="91"/>
    </row>
    <row r="8" spans="2:11" s="93" customFormat="1" ht="20.25" customHeight="1">
      <c r="B8" s="91" t="s">
        <v>373</v>
      </c>
      <c r="C8" s="92"/>
      <c r="D8" s="91"/>
      <c r="E8" s="71"/>
      <c r="F8" s="91"/>
    </row>
    <row r="9" spans="2:11" s="93" customFormat="1" ht="20.25" customHeight="1">
      <c r="B9" s="92"/>
      <c r="C9" s="92"/>
      <c r="D9" s="91"/>
      <c r="E9" s="91"/>
      <c r="F9" s="91"/>
    </row>
    <row r="10" spans="2:11" s="93" customFormat="1" ht="20.25" customHeight="1">
      <c r="B10" s="91" t="s">
        <v>374</v>
      </c>
      <c r="C10" s="92"/>
      <c r="D10" s="91"/>
      <c r="E10" s="91"/>
      <c r="F10" s="91"/>
    </row>
    <row r="11" spans="2:11" s="93" customFormat="1" ht="20.25" customHeight="1">
      <c r="B11" s="91"/>
      <c r="C11" s="92"/>
      <c r="D11" s="91"/>
    </row>
    <row r="12" spans="2:11" s="93" customFormat="1" ht="20.25" customHeight="1">
      <c r="B12" s="91" t="s">
        <v>375</v>
      </c>
      <c r="C12" s="92"/>
      <c r="D12" s="91"/>
    </row>
    <row r="13" spans="2:11" s="93" customFormat="1" ht="20.25" customHeight="1">
      <c r="B13" s="91"/>
      <c r="C13" s="92"/>
      <c r="D13" s="91"/>
    </row>
    <row r="14" spans="2:11" s="93" customFormat="1" ht="20.25" customHeight="1">
      <c r="B14" s="91" t="s">
        <v>376</v>
      </c>
      <c r="C14" s="92"/>
      <c r="D14" s="91"/>
    </row>
    <row r="15" spans="2:11" s="93" customFormat="1" ht="20.25" customHeight="1">
      <c r="B15" s="91"/>
      <c r="C15" s="92"/>
      <c r="D15" s="91"/>
    </row>
    <row r="16" spans="2:11" s="93" customFormat="1" ht="20.25" customHeight="1">
      <c r="B16" s="91" t="s">
        <v>377</v>
      </c>
      <c r="C16" s="92"/>
      <c r="D16" s="91"/>
    </row>
    <row r="17" spans="2:25" s="93" customFormat="1" ht="20.25" customHeight="1">
      <c r="B17" s="91" t="s">
        <v>378</v>
      </c>
      <c r="C17" s="92"/>
      <c r="D17" s="91"/>
    </row>
    <row r="18" spans="2:25" s="93" customFormat="1" ht="20.25" customHeight="1">
      <c r="B18" s="91"/>
      <c r="C18" s="92"/>
      <c r="D18" s="91"/>
    </row>
    <row r="19" spans="2:25" s="93" customFormat="1" ht="17.25" customHeight="1">
      <c r="B19" s="91" t="s">
        <v>379</v>
      </c>
      <c r="C19" s="91"/>
      <c r="D19" s="91"/>
    </row>
    <row r="20" spans="2:25" s="93" customFormat="1" ht="17.25" customHeight="1">
      <c r="B20" s="91" t="s">
        <v>380</v>
      </c>
      <c r="C20" s="91"/>
      <c r="D20" s="91"/>
    </row>
    <row r="21" spans="2:25" s="93" customFormat="1" ht="17.25" customHeight="1">
      <c r="B21" s="91"/>
      <c r="C21" s="91"/>
      <c r="D21" s="91"/>
    </row>
    <row r="22" spans="2:25" s="93" customFormat="1" ht="17.25" customHeight="1">
      <c r="B22" s="91"/>
      <c r="C22" s="97" t="s">
        <v>204</v>
      </c>
      <c r="D22" s="97" t="s">
        <v>381</v>
      </c>
    </row>
    <row r="23" spans="2:25" s="93" customFormat="1" ht="17.25" customHeight="1">
      <c r="B23" s="91"/>
      <c r="C23" s="97">
        <v>1</v>
      </c>
      <c r="D23" s="98" t="s">
        <v>217</v>
      </c>
    </row>
    <row r="24" spans="2:25" s="93" customFormat="1" ht="17.25" customHeight="1">
      <c r="B24" s="91"/>
      <c r="C24" s="97">
        <v>2</v>
      </c>
      <c r="D24" s="98" t="s">
        <v>225</v>
      </c>
    </row>
    <row r="25" spans="2:25" s="93" customFormat="1" ht="17.25" customHeight="1">
      <c r="B25" s="91"/>
      <c r="C25" s="97">
        <v>3</v>
      </c>
      <c r="D25" s="98" t="s">
        <v>237</v>
      </c>
    </row>
    <row r="26" spans="2:25" s="93" customFormat="1" ht="17.25" customHeight="1">
      <c r="B26" s="91"/>
      <c r="C26" s="97">
        <v>4</v>
      </c>
      <c r="D26" s="98" t="s">
        <v>247</v>
      </c>
    </row>
    <row r="27" spans="2:25" s="93" customFormat="1" ht="17.25" customHeight="1">
      <c r="B27" s="91"/>
      <c r="C27" s="97">
        <v>5</v>
      </c>
      <c r="D27" s="98" t="s">
        <v>231</v>
      </c>
    </row>
    <row r="28" spans="2:25" s="93" customFormat="1" ht="17.25" customHeight="1">
      <c r="B28" s="91"/>
      <c r="C28" s="97">
        <v>6</v>
      </c>
      <c r="D28" s="98" t="s">
        <v>228</v>
      </c>
    </row>
    <row r="29" spans="2:25" s="93" customFormat="1" ht="17.25" customHeight="1">
      <c r="B29" s="91"/>
      <c r="C29" s="71"/>
      <c r="D29" s="91"/>
    </row>
    <row r="30" spans="2:25" s="93" customFormat="1" ht="17.25" customHeight="1">
      <c r="B30" s="91" t="s">
        <v>382</v>
      </c>
      <c r="C30" s="91"/>
      <c r="D30" s="91"/>
    </row>
    <row r="31" spans="2:25" s="93" customFormat="1" ht="17.25" customHeight="1">
      <c r="B31" s="91" t="s">
        <v>383</v>
      </c>
      <c r="C31" s="91"/>
      <c r="D31" s="91"/>
    </row>
    <row r="32" spans="2:25" s="93" customFormat="1" ht="17.25" customHeight="1">
      <c r="B32" s="91"/>
      <c r="C32" s="91"/>
      <c r="D32" s="91"/>
      <c r="G32" s="99"/>
      <c r="H32" s="99"/>
      <c r="J32" s="99"/>
      <c r="K32" s="99"/>
      <c r="L32" s="99"/>
      <c r="M32" s="99"/>
      <c r="N32" s="99"/>
      <c r="O32" s="99"/>
      <c r="R32" s="99"/>
      <c r="S32" s="99"/>
      <c r="T32" s="99"/>
      <c r="W32" s="99"/>
      <c r="X32" s="99"/>
      <c r="Y32" s="99"/>
    </row>
    <row r="33" spans="2:51" s="93" customFormat="1" ht="17.25" customHeight="1">
      <c r="B33" s="91"/>
      <c r="C33" s="97" t="s">
        <v>293</v>
      </c>
      <c r="D33" s="97" t="s">
        <v>294</v>
      </c>
      <c r="G33" s="99"/>
      <c r="H33" s="99"/>
      <c r="J33" s="99"/>
      <c r="K33" s="99"/>
      <c r="L33" s="99"/>
      <c r="M33" s="99"/>
      <c r="N33" s="99"/>
      <c r="O33" s="99"/>
      <c r="R33" s="99"/>
      <c r="S33" s="99"/>
      <c r="T33" s="99"/>
      <c r="W33" s="99"/>
      <c r="X33" s="99"/>
      <c r="Y33" s="99"/>
    </row>
    <row r="34" spans="2:51" s="93" customFormat="1" ht="17.25" customHeight="1">
      <c r="B34" s="91"/>
      <c r="C34" s="97" t="s">
        <v>285</v>
      </c>
      <c r="D34" s="98" t="s">
        <v>295</v>
      </c>
      <c r="G34" s="99"/>
      <c r="H34" s="99"/>
      <c r="J34" s="99"/>
      <c r="K34" s="99"/>
      <c r="L34" s="99"/>
      <c r="M34" s="99"/>
      <c r="N34" s="99"/>
      <c r="O34" s="99"/>
      <c r="R34" s="99"/>
      <c r="S34" s="99"/>
      <c r="T34" s="99"/>
      <c r="W34" s="99"/>
      <c r="X34" s="99"/>
      <c r="Y34" s="99"/>
    </row>
    <row r="35" spans="2:51" s="93" customFormat="1" ht="17.25" customHeight="1">
      <c r="B35" s="91"/>
      <c r="C35" s="97" t="s">
        <v>288</v>
      </c>
      <c r="D35" s="98" t="s">
        <v>299</v>
      </c>
      <c r="G35" s="99"/>
      <c r="H35" s="99"/>
      <c r="J35" s="99"/>
      <c r="K35" s="99"/>
      <c r="L35" s="99"/>
      <c r="M35" s="99"/>
      <c r="N35" s="99"/>
      <c r="O35" s="99"/>
      <c r="R35" s="99"/>
      <c r="S35" s="99"/>
      <c r="T35" s="99"/>
      <c r="W35" s="99"/>
      <c r="X35" s="99"/>
      <c r="Y35" s="99"/>
    </row>
    <row r="36" spans="2:51" s="93" customFormat="1" ht="17.25" customHeight="1">
      <c r="B36" s="91"/>
      <c r="C36" s="97" t="s">
        <v>289</v>
      </c>
      <c r="D36" s="98" t="s">
        <v>302</v>
      </c>
      <c r="G36" s="99"/>
      <c r="H36" s="99"/>
      <c r="J36" s="99"/>
      <c r="K36" s="99"/>
      <c r="L36" s="99"/>
      <c r="M36" s="99"/>
      <c r="N36" s="99"/>
      <c r="O36" s="99"/>
      <c r="R36" s="99"/>
      <c r="S36" s="99"/>
      <c r="T36" s="99"/>
      <c r="W36" s="99"/>
      <c r="X36" s="99"/>
      <c r="Y36" s="99"/>
    </row>
    <row r="37" spans="2:51" s="93" customFormat="1" ht="17.25" customHeight="1">
      <c r="B37" s="91"/>
      <c r="C37" s="97" t="s">
        <v>291</v>
      </c>
      <c r="D37" s="98" t="s">
        <v>384</v>
      </c>
      <c r="G37" s="99"/>
      <c r="H37" s="99"/>
      <c r="J37" s="99"/>
      <c r="K37" s="99"/>
      <c r="L37" s="99"/>
      <c r="M37" s="99"/>
      <c r="N37" s="99"/>
      <c r="O37" s="99"/>
      <c r="R37" s="99"/>
      <c r="S37" s="99"/>
      <c r="T37" s="99"/>
      <c r="W37" s="99"/>
      <c r="X37" s="99"/>
      <c r="Y37" s="99"/>
    </row>
    <row r="38" spans="2:51" s="93" customFormat="1" ht="17.25" customHeight="1">
      <c r="B38" s="91"/>
      <c r="C38" s="91"/>
      <c r="D38" s="91"/>
      <c r="G38" s="99"/>
      <c r="H38" s="99"/>
      <c r="J38" s="99"/>
      <c r="K38" s="99"/>
      <c r="L38" s="99"/>
      <c r="M38" s="99"/>
      <c r="N38" s="99"/>
      <c r="O38" s="99"/>
      <c r="R38" s="99"/>
      <c r="S38" s="99"/>
      <c r="T38" s="99"/>
      <c r="W38" s="99"/>
      <c r="X38" s="99"/>
      <c r="Y38" s="99"/>
    </row>
    <row r="39" spans="2:51" s="93" customFormat="1" ht="17.25" customHeight="1">
      <c r="B39" s="91"/>
      <c r="C39" s="100" t="s">
        <v>385</v>
      </c>
      <c r="D39" s="91"/>
      <c r="G39" s="99"/>
      <c r="H39" s="99"/>
      <c r="J39" s="99"/>
      <c r="K39" s="99"/>
      <c r="L39" s="99"/>
      <c r="M39" s="99"/>
      <c r="N39" s="99"/>
      <c r="O39" s="99"/>
      <c r="R39" s="99"/>
      <c r="S39" s="99"/>
      <c r="T39" s="99"/>
      <c r="W39" s="99"/>
      <c r="X39" s="99"/>
      <c r="Y39" s="99"/>
    </row>
    <row r="40" spans="2:51" s="93" customFormat="1" ht="17.25" customHeight="1">
      <c r="C40" s="91" t="s">
        <v>386</v>
      </c>
      <c r="F40" s="100"/>
      <c r="G40" s="99"/>
      <c r="H40" s="99"/>
      <c r="J40" s="99"/>
      <c r="K40" s="99"/>
      <c r="L40" s="99"/>
      <c r="M40" s="99"/>
      <c r="N40" s="99"/>
      <c r="O40" s="99"/>
      <c r="R40" s="99"/>
      <c r="S40" s="99"/>
      <c r="T40" s="99"/>
      <c r="W40" s="99"/>
      <c r="X40" s="99"/>
      <c r="Y40" s="99"/>
    </row>
    <row r="41" spans="2:51" s="93" customFormat="1" ht="17.25" customHeight="1">
      <c r="C41" s="91" t="s">
        <v>387</v>
      </c>
      <c r="F41" s="91"/>
      <c r="G41" s="99"/>
      <c r="H41" s="99"/>
      <c r="J41" s="99"/>
      <c r="K41" s="99"/>
      <c r="L41" s="99"/>
      <c r="M41" s="99"/>
      <c r="N41" s="99"/>
      <c r="O41" s="99"/>
      <c r="R41" s="99"/>
      <c r="S41" s="99"/>
      <c r="T41" s="99"/>
      <c r="W41" s="99"/>
      <c r="X41" s="99"/>
      <c r="Y41" s="99"/>
    </row>
    <row r="42" spans="2:51" s="93" customFormat="1" ht="17.25" customHeight="1">
      <c r="B42" s="91"/>
      <c r="C42" s="91"/>
      <c r="D42" s="91"/>
      <c r="E42" s="100"/>
      <c r="F42" s="99"/>
      <c r="G42" s="99"/>
      <c r="H42" s="99"/>
      <c r="J42" s="99"/>
      <c r="K42" s="99"/>
      <c r="L42" s="99"/>
      <c r="M42" s="99"/>
      <c r="N42" s="99"/>
      <c r="O42" s="99"/>
      <c r="R42" s="99"/>
      <c r="S42" s="99"/>
      <c r="T42" s="99"/>
      <c r="W42" s="99"/>
      <c r="X42" s="99"/>
      <c r="Y42" s="99"/>
    </row>
    <row r="43" spans="2:51" s="93" customFormat="1" ht="17.25" customHeight="1">
      <c r="B43" s="91" t="s">
        <v>388</v>
      </c>
      <c r="C43" s="91"/>
      <c r="D43" s="91"/>
    </row>
    <row r="44" spans="2:51" s="93" customFormat="1" ht="17.25" customHeight="1">
      <c r="B44" s="91" t="s">
        <v>389</v>
      </c>
      <c r="C44" s="91"/>
      <c r="D44" s="91"/>
    </row>
    <row r="45" spans="2:51" s="93" customFormat="1" ht="17.25" customHeight="1">
      <c r="B45" s="101" t="s">
        <v>390</v>
      </c>
      <c r="E45" s="99"/>
      <c r="F45" s="99"/>
      <c r="G45" s="99"/>
      <c r="H45" s="99"/>
      <c r="I45" s="99"/>
      <c r="J45" s="99"/>
      <c r="K45" s="99"/>
      <c r="L45" s="99"/>
      <c r="M45" s="99"/>
      <c r="N45" s="99"/>
      <c r="O45" s="99"/>
      <c r="P45" s="99"/>
      <c r="Q45" s="99"/>
      <c r="R45" s="99"/>
      <c r="S45" s="99"/>
      <c r="T45" s="99"/>
      <c r="U45" s="99"/>
      <c r="Y45" s="99"/>
      <c r="Z45" s="99"/>
      <c r="AA45" s="99"/>
      <c r="AB45" s="99"/>
      <c r="AD45" s="99"/>
      <c r="AE45" s="99"/>
      <c r="AF45" s="99"/>
      <c r="AG45" s="99"/>
      <c r="AH45" s="99"/>
      <c r="AI45" s="102"/>
      <c r="AJ45" s="99"/>
      <c r="AK45" s="99"/>
      <c r="AL45" s="99"/>
      <c r="AM45" s="99"/>
      <c r="AN45" s="99"/>
      <c r="AO45" s="99"/>
      <c r="AP45" s="99"/>
      <c r="AQ45" s="99"/>
      <c r="AR45" s="99"/>
      <c r="AS45" s="99"/>
      <c r="AT45" s="99"/>
      <c r="AU45" s="99"/>
      <c r="AV45" s="99"/>
      <c r="AW45" s="99"/>
      <c r="AX45" s="99"/>
      <c r="AY45" s="102"/>
    </row>
    <row r="46" spans="2:51" s="93" customFormat="1" ht="17.25" customHeight="1"/>
    <row r="47" spans="2:51" s="93" customFormat="1" ht="17.25" customHeight="1">
      <c r="B47" s="91" t="s">
        <v>391</v>
      </c>
      <c r="C47" s="91"/>
    </row>
    <row r="48" spans="2:51" s="93" customFormat="1" ht="17.25" customHeight="1">
      <c r="B48" s="91"/>
      <c r="C48" s="91"/>
    </row>
    <row r="49" spans="2:54" s="93" customFormat="1" ht="17.25" customHeight="1">
      <c r="B49" s="91" t="s">
        <v>392</v>
      </c>
      <c r="C49" s="91"/>
    </row>
    <row r="50" spans="2:54" s="93" customFormat="1" ht="17.25" customHeight="1">
      <c r="B50" s="91" t="s">
        <v>393</v>
      </c>
      <c r="C50" s="91"/>
    </row>
    <row r="51" spans="2:54" s="93" customFormat="1" ht="17.25" customHeight="1">
      <c r="B51" s="91"/>
      <c r="C51" s="91"/>
    </row>
    <row r="52" spans="2:54" s="93" customFormat="1" ht="17.25" customHeight="1">
      <c r="B52" s="91" t="s">
        <v>394</v>
      </c>
      <c r="C52" s="91"/>
    </row>
    <row r="53" spans="2:54" s="93" customFormat="1" ht="17.25" customHeight="1">
      <c r="B53" s="91" t="s">
        <v>395</v>
      </c>
      <c r="C53" s="91"/>
    </row>
    <row r="54" spans="2:54" s="93" customFormat="1" ht="17.25" customHeight="1">
      <c r="B54" s="91"/>
      <c r="C54" s="91"/>
    </row>
    <row r="55" spans="2:54" s="93" customFormat="1" ht="17.25" customHeight="1">
      <c r="B55" s="91" t="s">
        <v>396</v>
      </c>
      <c r="C55" s="91"/>
      <c r="D55" s="91"/>
    </row>
    <row r="56" spans="2:54" s="93" customFormat="1" ht="17.25" customHeight="1">
      <c r="B56" s="91"/>
      <c r="C56" s="91"/>
      <c r="D56" s="91"/>
    </row>
    <row r="57" spans="2:54" s="93" customFormat="1" ht="17.25" customHeight="1">
      <c r="B57" s="93" t="s">
        <v>397</v>
      </c>
      <c r="D57" s="91"/>
    </row>
    <row r="58" spans="2:54" s="93" customFormat="1" ht="17.25" customHeight="1">
      <c r="B58" s="93" t="s">
        <v>398</v>
      </c>
      <c r="D58" s="91"/>
    </row>
    <row r="59" spans="2:54" s="93" customFormat="1" ht="17.25" customHeight="1">
      <c r="B59" s="93" t="s">
        <v>399</v>
      </c>
    </row>
    <row r="60" spans="2:54" s="93" customFormat="1" ht="17.25" customHeight="1"/>
    <row r="61" spans="2:54" s="93" customFormat="1" ht="17.25" customHeight="1">
      <c r="B61" s="93" t="s">
        <v>400</v>
      </c>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3" customFormat="1" ht="17.25" customHeight="1">
      <c r="B62" s="104" t="s">
        <v>401</v>
      </c>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row>
    <row r="63" spans="2:54" ht="18.75" customHeight="1">
      <c r="B63" s="105" t="s">
        <v>402</v>
      </c>
    </row>
    <row r="64" spans="2:54" ht="18.75" customHeight="1">
      <c r="B64" s="104" t="s">
        <v>403</v>
      </c>
    </row>
    <row r="65" spans="2:2" ht="18.75" customHeight="1">
      <c r="B65" s="105" t="s">
        <v>404</v>
      </c>
    </row>
    <row r="66" spans="2:2" ht="18.75" customHeight="1">
      <c r="B66" s="104" t="s">
        <v>405</v>
      </c>
    </row>
    <row r="67" spans="2:2" ht="18.75" customHeight="1">
      <c r="B67" s="104" t="s">
        <v>406</v>
      </c>
    </row>
    <row r="68" spans="2:2" ht="18.75" customHeight="1">
      <c r="B68" s="104" t="s">
        <v>407</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7"/>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54"/>
  <sheetViews>
    <sheetView workbookViewId="0"/>
  </sheetViews>
  <sheetFormatPr defaultColWidth="10" defaultRowHeight="13.2"/>
  <cols>
    <col min="1" max="1" width="2.109375" style="90" customWidth="1"/>
    <col min="2" max="2" width="12.77734375" style="90" customWidth="1"/>
    <col min="3" max="12" width="45.109375" style="90" customWidth="1"/>
    <col min="13" max="16384" width="10" style="90"/>
  </cols>
  <sheetData>
    <row r="1" spans="2:4" ht="14.4">
      <c r="B1" s="93" t="s">
        <v>408</v>
      </c>
      <c r="C1" s="93"/>
      <c r="D1" s="93"/>
    </row>
    <row r="2" spans="2:4" ht="14.4">
      <c r="B2" s="93"/>
      <c r="C2" s="93"/>
      <c r="D2" s="93"/>
    </row>
    <row r="3" spans="2:4" ht="14.4">
      <c r="B3" s="97" t="s">
        <v>204</v>
      </c>
      <c r="C3" s="97" t="s">
        <v>409</v>
      </c>
      <c r="D3" s="93"/>
    </row>
    <row r="4" spans="2:4" ht="14.4">
      <c r="B4" s="106">
        <v>1</v>
      </c>
      <c r="C4" s="107" t="s">
        <v>183</v>
      </c>
      <c r="D4" s="93"/>
    </row>
    <row r="5" spans="2:4" ht="14.4">
      <c r="B5" s="106">
        <v>2</v>
      </c>
      <c r="C5" s="107" t="s">
        <v>410</v>
      </c>
      <c r="D5" s="93"/>
    </row>
    <row r="6" spans="2:4" ht="14.4">
      <c r="B6" s="106">
        <v>3</v>
      </c>
      <c r="C6" s="107" t="s">
        <v>411</v>
      </c>
      <c r="D6" s="93"/>
    </row>
    <row r="7" spans="2:4" ht="14.4">
      <c r="B7" s="106">
        <v>4</v>
      </c>
      <c r="C7" s="107" t="s">
        <v>412</v>
      </c>
      <c r="D7" s="93"/>
    </row>
    <row r="8" spans="2:4" ht="14.4">
      <c r="B8" s="106">
        <v>5</v>
      </c>
      <c r="C8" s="107" t="s">
        <v>413</v>
      </c>
      <c r="D8" s="93"/>
    </row>
    <row r="9" spans="2:4" ht="14.4">
      <c r="B9" s="106">
        <v>6</v>
      </c>
      <c r="C9" s="107" t="s">
        <v>414</v>
      </c>
    </row>
    <row r="10" spans="2:4" ht="14.4">
      <c r="B10" s="106">
        <v>7</v>
      </c>
      <c r="C10" s="107" t="s">
        <v>415</v>
      </c>
      <c r="D10" s="93"/>
    </row>
    <row r="11" spans="2:4" ht="14.4">
      <c r="B11" s="106">
        <v>8</v>
      </c>
      <c r="C11" s="107" t="s">
        <v>416</v>
      </c>
      <c r="D11" s="93"/>
    </row>
    <row r="12" spans="2:4" ht="14.4">
      <c r="B12" s="106">
        <v>9</v>
      </c>
      <c r="C12" s="107" t="s">
        <v>417</v>
      </c>
      <c r="D12" s="93"/>
    </row>
    <row r="13" spans="2:4" ht="14.4">
      <c r="B13" s="106">
        <v>10</v>
      </c>
      <c r="C13" s="107" t="s">
        <v>417</v>
      </c>
      <c r="D13" s="93"/>
    </row>
    <row r="14" spans="2:4" ht="14.4">
      <c r="B14" s="106">
        <v>11</v>
      </c>
      <c r="C14" s="107" t="s">
        <v>417</v>
      </c>
      <c r="D14" s="93"/>
    </row>
    <row r="15" spans="2:4" ht="14.4">
      <c r="B15" s="106">
        <v>12</v>
      </c>
      <c r="C15" s="107" t="s">
        <v>417</v>
      </c>
      <c r="D15" s="93"/>
    </row>
    <row r="16" spans="2:4" ht="14.4">
      <c r="B16" s="106">
        <v>13</v>
      </c>
      <c r="C16" s="107" t="s">
        <v>417</v>
      </c>
      <c r="D16" s="93"/>
    </row>
    <row r="17" spans="2:12" ht="14.4">
      <c r="B17" s="106">
        <v>14</v>
      </c>
      <c r="C17" s="107" t="s">
        <v>417</v>
      </c>
      <c r="D17" s="93"/>
    </row>
    <row r="19" spans="2:12" ht="14.4">
      <c r="B19" s="93" t="s">
        <v>418</v>
      </c>
    </row>
    <row r="20" spans="2:12" ht="13.8" thickBot="1"/>
    <row r="21" spans="2:12" ht="15" thickBot="1">
      <c r="B21" s="108" t="s">
        <v>381</v>
      </c>
      <c r="C21" s="109" t="s">
        <v>217</v>
      </c>
      <c r="D21" s="110" t="s">
        <v>225</v>
      </c>
      <c r="E21" s="110" t="s">
        <v>237</v>
      </c>
      <c r="F21" s="110" t="s">
        <v>247</v>
      </c>
      <c r="G21" s="110" t="s">
        <v>231</v>
      </c>
      <c r="H21" s="111" t="s">
        <v>228</v>
      </c>
      <c r="I21" s="111" t="s">
        <v>417</v>
      </c>
      <c r="J21" s="111" t="s">
        <v>417</v>
      </c>
      <c r="K21" s="111" t="s">
        <v>417</v>
      </c>
      <c r="L21" s="112" t="s">
        <v>417</v>
      </c>
    </row>
    <row r="22" spans="2:12" ht="14.4">
      <c r="B22" s="1079" t="s">
        <v>419</v>
      </c>
      <c r="C22" s="113" t="s">
        <v>219</v>
      </c>
      <c r="D22" s="114" t="s">
        <v>226</v>
      </c>
      <c r="E22" s="114" t="s">
        <v>238</v>
      </c>
      <c r="F22" s="114" t="s">
        <v>248</v>
      </c>
      <c r="G22" s="114" t="s">
        <v>420</v>
      </c>
      <c r="H22" s="115" t="s">
        <v>229</v>
      </c>
      <c r="I22" s="116" t="s">
        <v>417</v>
      </c>
      <c r="J22" s="116" t="s">
        <v>417</v>
      </c>
      <c r="K22" s="115"/>
      <c r="L22" s="117"/>
    </row>
    <row r="23" spans="2:12" ht="14.4">
      <c r="B23" s="1080"/>
      <c r="C23" s="116" t="s">
        <v>219</v>
      </c>
      <c r="D23" s="116" t="s">
        <v>219</v>
      </c>
      <c r="E23" s="116" t="s">
        <v>421</v>
      </c>
      <c r="F23" s="116" t="s">
        <v>417</v>
      </c>
      <c r="G23" s="116" t="s">
        <v>422</v>
      </c>
      <c r="H23" s="116" t="s">
        <v>417</v>
      </c>
      <c r="I23" s="116" t="s">
        <v>417</v>
      </c>
      <c r="J23" s="116" t="s">
        <v>417</v>
      </c>
      <c r="K23" s="118"/>
      <c r="L23" s="119"/>
    </row>
    <row r="24" spans="2:12" ht="14.4">
      <c r="B24" s="1080"/>
      <c r="C24" s="116" t="s">
        <v>417</v>
      </c>
      <c r="D24" s="116" t="s">
        <v>417</v>
      </c>
      <c r="E24" s="116" t="s">
        <v>417</v>
      </c>
      <c r="F24" s="116" t="s">
        <v>417</v>
      </c>
      <c r="G24" s="116" t="s">
        <v>423</v>
      </c>
      <c r="H24" s="116" t="s">
        <v>417</v>
      </c>
      <c r="I24" s="116" t="s">
        <v>417</v>
      </c>
      <c r="J24" s="116" t="s">
        <v>417</v>
      </c>
      <c r="K24" s="118"/>
      <c r="L24" s="119"/>
    </row>
    <row r="25" spans="2:12" ht="14.4">
      <c r="B25" s="1080"/>
      <c r="C25" s="116" t="s">
        <v>417</v>
      </c>
      <c r="D25" s="116" t="s">
        <v>417</v>
      </c>
      <c r="E25" s="116" t="s">
        <v>417</v>
      </c>
      <c r="F25" s="116" t="s">
        <v>417</v>
      </c>
      <c r="G25" s="116" t="s">
        <v>233</v>
      </c>
      <c r="H25" s="116" t="s">
        <v>417</v>
      </c>
      <c r="I25" s="116" t="s">
        <v>417</v>
      </c>
      <c r="J25" s="116" t="s">
        <v>417</v>
      </c>
      <c r="K25" s="118"/>
      <c r="L25" s="119"/>
    </row>
    <row r="26" spans="2:12" ht="14.4">
      <c r="B26" s="1080"/>
      <c r="C26" s="116" t="s">
        <v>417</v>
      </c>
      <c r="D26" s="116" t="s">
        <v>417</v>
      </c>
      <c r="E26" s="116" t="s">
        <v>417</v>
      </c>
      <c r="F26" s="116" t="s">
        <v>417</v>
      </c>
      <c r="G26" s="116" t="s">
        <v>421</v>
      </c>
      <c r="H26" s="116" t="s">
        <v>417</v>
      </c>
      <c r="I26" s="116" t="s">
        <v>417</v>
      </c>
      <c r="J26" s="116" t="s">
        <v>417</v>
      </c>
      <c r="K26" s="118"/>
      <c r="L26" s="119"/>
    </row>
    <row r="27" spans="2:12" ht="14.4">
      <c r="B27" s="1080"/>
      <c r="C27" s="116" t="s">
        <v>417</v>
      </c>
      <c r="D27" s="116" t="s">
        <v>417</v>
      </c>
      <c r="E27" s="116" t="s">
        <v>417</v>
      </c>
      <c r="F27" s="116" t="s">
        <v>417</v>
      </c>
      <c r="G27" s="116" t="s">
        <v>424</v>
      </c>
      <c r="H27" s="116" t="s">
        <v>417</v>
      </c>
      <c r="I27" s="116" t="s">
        <v>417</v>
      </c>
      <c r="J27" s="116" t="s">
        <v>417</v>
      </c>
      <c r="K27" s="118"/>
      <c r="L27" s="119"/>
    </row>
    <row r="28" spans="2:12" ht="14.4">
      <c r="B28" s="1080"/>
      <c r="C28" s="116" t="s">
        <v>417</v>
      </c>
      <c r="D28" s="116" t="s">
        <v>417</v>
      </c>
      <c r="E28" s="116" t="s">
        <v>417</v>
      </c>
      <c r="F28" s="116" t="s">
        <v>417</v>
      </c>
      <c r="G28" s="116" t="s">
        <v>425</v>
      </c>
      <c r="H28" s="116" t="s">
        <v>417</v>
      </c>
      <c r="I28" s="116" t="s">
        <v>417</v>
      </c>
      <c r="J28" s="116" t="s">
        <v>417</v>
      </c>
      <c r="K28" s="118"/>
      <c r="L28" s="119"/>
    </row>
    <row r="29" spans="2:12" ht="14.4">
      <c r="B29" s="1080"/>
      <c r="C29" s="116" t="s">
        <v>417</v>
      </c>
      <c r="D29" s="116" t="s">
        <v>417</v>
      </c>
      <c r="E29" s="116" t="s">
        <v>417</v>
      </c>
      <c r="F29" s="116" t="s">
        <v>417</v>
      </c>
      <c r="G29" s="116" t="s">
        <v>426</v>
      </c>
      <c r="H29" s="116" t="s">
        <v>417</v>
      </c>
      <c r="I29" s="116" t="s">
        <v>417</v>
      </c>
      <c r="J29" s="116" t="s">
        <v>417</v>
      </c>
      <c r="K29" s="118"/>
      <c r="L29" s="119"/>
    </row>
    <row r="30" spans="2:12" ht="14.4">
      <c r="B30" s="1080"/>
      <c r="C30" s="116" t="s">
        <v>417</v>
      </c>
      <c r="D30" s="116" t="s">
        <v>417</v>
      </c>
      <c r="E30" s="116" t="s">
        <v>417</v>
      </c>
      <c r="F30" s="116" t="s">
        <v>417</v>
      </c>
      <c r="G30" s="116" t="s">
        <v>427</v>
      </c>
      <c r="H30" s="116" t="s">
        <v>417</v>
      </c>
      <c r="I30" s="116" t="s">
        <v>417</v>
      </c>
      <c r="J30" s="116" t="s">
        <v>417</v>
      </c>
      <c r="K30" s="118"/>
      <c r="L30" s="119"/>
    </row>
    <row r="31" spans="2:12" ht="15" thickBot="1">
      <c r="B31" s="1081"/>
      <c r="C31" s="120" t="s">
        <v>417</v>
      </c>
      <c r="D31" s="121" t="s">
        <v>417</v>
      </c>
      <c r="E31" s="121" t="s">
        <v>417</v>
      </c>
      <c r="F31" s="121" t="s">
        <v>417</v>
      </c>
      <c r="G31" s="121" t="s">
        <v>417</v>
      </c>
      <c r="H31" s="121" t="s">
        <v>417</v>
      </c>
      <c r="I31" s="121" t="s">
        <v>417</v>
      </c>
      <c r="J31" s="121" t="s">
        <v>417</v>
      </c>
      <c r="K31" s="122"/>
      <c r="L31" s="123"/>
    </row>
    <row r="36" spans="3:3">
      <c r="C36" s="90" t="s">
        <v>428</v>
      </c>
    </row>
    <row r="37" spans="3:3">
      <c r="C37" s="90" t="s">
        <v>429</v>
      </c>
    </row>
    <row r="38" spans="3:3">
      <c r="C38" s="90" t="s">
        <v>430</v>
      </c>
    </row>
    <row r="39" spans="3:3">
      <c r="C39" s="90" t="s">
        <v>431</v>
      </c>
    </row>
    <row r="40" spans="3:3">
      <c r="C40" s="90" t="s">
        <v>432</v>
      </c>
    </row>
    <row r="41" spans="3:3">
      <c r="C41" s="90" t="s">
        <v>433</v>
      </c>
    </row>
    <row r="42" spans="3:3">
      <c r="C42" s="90" t="s">
        <v>434</v>
      </c>
    </row>
    <row r="43" spans="3:3">
      <c r="C43" s="90" t="s">
        <v>435</v>
      </c>
    </row>
    <row r="44" spans="3:3">
      <c r="C44" s="90" t="s">
        <v>436</v>
      </c>
    </row>
    <row r="46" spans="3:3">
      <c r="C46" s="90" t="s">
        <v>437</v>
      </c>
    </row>
    <row r="47" spans="3:3">
      <c r="C47" s="90" t="s">
        <v>438</v>
      </c>
    </row>
    <row r="49" spans="3:3">
      <c r="C49" s="90" t="s">
        <v>439</v>
      </c>
    </row>
    <row r="50" spans="3:3">
      <c r="C50" s="90" t="s">
        <v>440</v>
      </c>
    </row>
    <row r="51" spans="3:3">
      <c r="C51" s="90" t="s">
        <v>441</v>
      </c>
    </row>
    <row r="52" spans="3:3">
      <c r="C52" s="90" t="s">
        <v>442</v>
      </c>
    </row>
    <row r="53" spans="3:3">
      <c r="C53" s="90" t="s">
        <v>443</v>
      </c>
    </row>
    <row r="54" spans="3:3">
      <c r="C54" s="90" t="s">
        <v>444</v>
      </c>
    </row>
  </sheetData>
  <mergeCells count="1">
    <mergeCell ref="B22:B31"/>
  </mergeCells>
  <phoneticPr fontId="7"/>
  <pageMargins left="0.70866141732283472" right="0.70866141732283472" top="0.74803149606299213" bottom="0.74803149606299213" header="0.31496062992125984" footer="0.31496062992125984"/>
  <pageSetup paperSize="9" scale="2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1"/>
  </sheetPr>
  <dimension ref="A1:O20"/>
  <sheetViews>
    <sheetView showGridLines="0" view="pageBreakPreview" zoomScaleNormal="100" zoomScaleSheetLayoutView="100" workbookViewId="0">
      <selection activeCell="E5" sqref="E5"/>
    </sheetView>
  </sheetViews>
  <sheetFormatPr defaultColWidth="9" defaultRowHeight="13.2"/>
  <cols>
    <col min="1" max="1" width="6.5546875" style="353" customWidth="1"/>
    <col min="2" max="2" width="9" style="353"/>
    <col min="3" max="3" width="13" style="353" customWidth="1"/>
    <col min="4" max="4" width="15.6640625" style="353" customWidth="1"/>
    <col min="5" max="8" width="10.6640625" style="353" customWidth="1"/>
    <col min="9" max="9" width="9" style="353"/>
    <col min="10" max="12" width="5.6640625" style="353" customWidth="1"/>
    <col min="13" max="15" width="9" style="353"/>
    <col min="16" max="16384" width="9" style="10"/>
  </cols>
  <sheetData>
    <row r="1" spans="2:13" s="353" customFormat="1">
      <c r="B1" s="353" t="s">
        <v>597</v>
      </c>
    </row>
    <row r="2" spans="2:13" s="353" customFormat="1">
      <c r="B2" s="353" t="s">
        <v>0</v>
      </c>
    </row>
    <row r="3" spans="2:13" s="353" customFormat="1" ht="25.5" customHeight="1">
      <c r="B3" s="1083" t="s">
        <v>1</v>
      </c>
      <c r="C3" s="1084"/>
      <c r="D3" s="1085"/>
      <c r="E3" s="1082"/>
      <c r="F3" s="1082"/>
      <c r="G3" s="1082"/>
      <c r="H3" s="1082"/>
    </row>
    <row r="4" spans="2:13" s="353" customFormat="1" ht="13.8" thickBot="1"/>
    <row r="5" spans="2:13" s="353" customFormat="1" ht="28.5" customHeight="1">
      <c r="B5" s="354"/>
      <c r="C5" s="355"/>
      <c r="D5" s="355"/>
      <c r="E5" s="355"/>
      <c r="F5" s="355"/>
      <c r="G5" s="355"/>
      <c r="H5" s="355"/>
      <c r="I5" s="355"/>
      <c r="J5" s="355"/>
      <c r="K5" s="355"/>
      <c r="L5" s="355"/>
      <c r="M5" s="356"/>
    </row>
    <row r="6" spans="2:13" s="353" customFormat="1" ht="22.5" customHeight="1">
      <c r="B6" s="357"/>
      <c r="C6" s="358"/>
      <c r="D6" s="358"/>
      <c r="E6" s="358"/>
      <c r="F6" s="358"/>
      <c r="G6" s="358"/>
      <c r="H6" s="358"/>
      <c r="I6" s="358"/>
      <c r="J6" s="358"/>
      <c r="K6" s="358"/>
      <c r="L6" s="358"/>
      <c r="M6" s="359"/>
    </row>
    <row r="7" spans="2:13" s="353" customFormat="1" ht="22.5" customHeight="1">
      <c r="B7" s="357"/>
      <c r="C7" s="358"/>
      <c r="D7" s="358"/>
      <c r="E7" s="358"/>
      <c r="F7" s="358"/>
      <c r="G7" s="358"/>
      <c r="H7" s="358"/>
      <c r="I7" s="358"/>
      <c r="J7" s="358"/>
      <c r="K7" s="358"/>
      <c r="L7" s="358"/>
      <c r="M7" s="359"/>
    </row>
    <row r="8" spans="2:13" s="353" customFormat="1" ht="22.5" customHeight="1">
      <c r="B8" s="357"/>
      <c r="C8" s="358"/>
      <c r="D8" s="358"/>
      <c r="E8" s="358"/>
      <c r="F8" s="358"/>
      <c r="G8" s="358"/>
      <c r="H8" s="358"/>
      <c r="I8" s="358"/>
      <c r="J8" s="358"/>
      <c r="K8" s="358"/>
      <c r="L8" s="358"/>
      <c r="M8" s="359"/>
    </row>
    <row r="9" spans="2:13" s="353" customFormat="1" ht="22.5" customHeight="1">
      <c r="B9" s="357"/>
      <c r="C9" s="358"/>
      <c r="D9" s="358"/>
      <c r="E9" s="358"/>
      <c r="F9" s="358"/>
      <c r="G9" s="358"/>
      <c r="H9" s="358"/>
      <c r="I9" s="358"/>
      <c r="J9" s="358"/>
      <c r="K9" s="358"/>
      <c r="L9" s="358"/>
      <c r="M9" s="359"/>
    </row>
    <row r="10" spans="2:13" s="353" customFormat="1" ht="22.5" customHeight="1">
      <c r="B10" s="357"/>
      <c r="C10" s="358"/>
      <c r="D10" s="358"/>
      <c r="E10" s="358"/>
      <c r="F10" s="358"/>
      <c r="G10" s="358"/>
      <c r="H10" s="358"/>
      <c r="I10" s="358"/>
      <c r="J10" s="358"/>
      <c r="K10" s="358"/>
      <c r="L10" s="358"/>
      <c r="M10" s="359"/>
    </row>
    <row r="11" spans="2:13" s="353" customFormat="1" ht="22.5" customHeight="1">
      <c r="B11" s="357"/>
      <c r="C11" s="358"/>
      <c r="D11" s="358"/>
      <c r="E11" s="358"/>
      <c r="F11" s="358"/>
      <c r="G11" s="358"/>
      <c r="H11" s="358"/>
      <c r="I11" s="358"/>
      <c r="J11" s="358"/>
      <c r="K11" s="358"/>
      <c r="L11" s="358"/>
      <c r="M11" s="359"/>
    </row>
    <row r="12" spans="2:13" s="353" customFormat="1" ht="22.5" customHeight="1">
      <c r="B12" s="357"/>
      <c r="C12" s="358"/>
      <c r="D12" s="358"/>
      <c r="E12" s="358"/>
      <c r="F12" s="358"/>
      <c r="G12" s="358"/>
      <c r="H12" s="358"/>
      <c r="I12" s="358"/>
      <c r="J12" s="358"/>
      <c r="K12" s="358"/>
      <c r="L12" s="358"/>
      <c r="M12" s="359"/>
    </row>
    <row r="13" spans="2:13" s="353" customFormat="1" ht="22.5" customHeight="1">
      <c r="B13" s="357"/>
      <c r="C13" s="358"/>
      <c r="D13" s="358"/>
      <c r="E13" s="358"/>
      <c r="F13" s="358"/>
      <c r="G13" s="358"/>
      <c r="H13" s="358"/>
      <c r="I13" s="358"/>
      <c r="J13" s="358"/>
      <c r="K13" s="358"/>
      <c r="L13" s="358"/>
      <c r="M13" s="359"/>
    </row>
    <row r="14" spans="2:13" s="353" customFormat="1" ht="22.5" customHeight="1">
      <c r="B14" s="357"/>
      <c r="C14" s="358"/>
      <c r="D14" s="358"/>
      <c r="E14" s="358"/>
      <c r="F14" s="358"/>
      <c r="G14" s="358"/>
      <c r="H14" s="358"/>
      <c r="I14" s="358"/>
      <c r="J14" s="358"/>
      <c r="K14" s="358"/>
      <c r="L14" s="358"/>
      <c r="M14" s="359"/>
    </row>
    <row r="15" spans="2:13" s="353" customFormat="1" ht="22.5" customHeight="1">
      <c r="B15" s="357"/>
      <c r="C15" s="358"/>
      <c r="D15" s="358"/>
      <c r="E15" s="358"/>
      <c r="F15" s="358"/>
      <c r="G15" s="358"/>
      <c r="H15" s="358"/>
      <c r="I15" s="358"/>
      <c r="J15" s="358"/>
      <c r="K15" s="358"/>
      <c r="L15" s="358"/>
      <c r="M15" s="359"/>
    </row>
    <row r="16" spans="2:13" s="353" customFormat="1" ht="71.25" customHeight="1" thickBot="1">
      <c r="B16" s="360"/>
      <c r="C16" s="361"/>
      <c r="D16" s="361"/>
      <c r="E16" s="361"/>
      <c r="F16" s="361"/>
      <c r="G16" s="361"/>
      <c r="H16" s="361"/>
      <c r="I16" s="361"/>
      <c r="J16" s="361"/>
      <c r="K16" s="361"/>
      <c r="L16" s="361"/>
      <c r="M16" s="362"/>
    </row>
    <row r="17" spans="2:14" s="353" customFormat="1" ht="22.5" customHeight="1">
      <c r="B17" s="363" t="s">
        <v>2</v>
      </c>
      <c r="C17" s="353" t="s">
        <v>598</v>
      </c>
    </row>
    <row r="18" spans="2:14" s="353" customFormat="1" ht="22.5" customHeight="1">
      <c r="B18" s="353">
        <v>2</v>
      </c>
      <c r="C18" s="353" t="s">
        <v>599</v>
      </c>
    </row>
    <row r="19" spans="2:14" s="353" customFormat="1" ht="22.5" customHeight="1">
      <c r="B19" s="353">
        <v>3</v>
      </c>
      <c r="C19" s="353" t="s">
        <v>3</v>
      </c>
    </row>
    <row r="20" spans="2:14" s="364" customFormat="1">
      <c r="N20" s="215" t="s">
        <v>124</v>
      </c>
    </row>
  </sheetData>
  <mergeCells count="2">
    <mergeCell ref="E3:H3"/>
    <mergeCell ref="B3:D3"/>
  </mergeCells>
  <phoneticPr fontId="7"/>
  <pageMargins left="0.70866141732283472" right="0.70866141732283472" top="0.78740157480314965" bottom="0.39370078740157483" header="0.51181102362204722" footer="0.51181102362204722"/>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51"/>
  </sheetPr>
  <dimension ref="A1:B18"/>
  <sheetViews>
    <sheetView view="pageBreakPreview" zoomScaleNormal="100" zoomScaleSheetLayoutView="100" workbookViewId="0">
      <selection activeCell="J10" sqref="J10"/>
    </sheetView>
  </sheetViews>
  <sheetFormatPr defaultRowHeight="13.2"/>
  <cols>
    <col min="1" max="1" width="30.77734375" style="367" customWidth="1"/>
    <col min="2" max="2" width="70.77734375" style="367" customWidth="1"/>
    <col min="3" max="8" width="2.6640625" customWidth="1"/>
  </cols>
  <sheetData>
    <row r="1" spans="1:2" s="367" customFormat="1" ht="16.95" customHeight="1">
      <c r="A1" s="366" t="s">
        <v>604</v>
      </c>
    </row>
    <row r="2" spans="1:2" s="367" customFormat="1" ht="32.4" customHeight="1" thickBot="1">
      <c r="A2" s="1092" t="s">
        <v>605</v>
      </c>
      <c r="B2" s="1092"/>
    </row>
    <row r="3" spans="1:2" s="375" customFormat="1" ht="24.9" customHeight="1">
      <c r="A3" s="368" t="s">
        <v>606</v>
      </c>
      <c r="B3" s="369"/>
    </row>
    <row r="4" spans="1:2" s="375" customFormat="1" ht="24.9" customHeight="1" thickBot="1">
      <c r="A4" s="370" t="s">
        <v>607</v>
      </c>
      <c r="B4" s="371"/>
    </row>
    <row r="5" spans="1:2" s="375" customFormat="1" ht="20.100000000000001" customHeight="1" thickBot="1">
      <c r="A5" s="372"/>
      <c r="B5" s="373"/>
    </row>
    <row r="6" spans="1:2" s="375" customFormat="1" ht="33.75" customHeight="1">
      <c r="A6" s="1093" t="s">
        <v>608</v>
      </c>
      <c r="B6" s="1094"/>
    </row>
    <row r="7" spans="1:2" s="375" customFormat="1" ht="24.9" customHeight="1">
      <c r="A7" s="1095" t="s">
        <v>609</v>
      </c>
      <c r="B7" s="1096"/>
    </row>
    <row r="8" spans="1:2" s="375" customFormat="1" ht="99.9" customHeight="1">
      <c r="A8" s="1088"/>
      <c r="B8" s="1089"/>
    </row>
    <row r="9" spans="1:2" s="375" customFormat="1" ht="24.9" customHeight="1">
      <c r="A9" s="1086" t="s">
        <v>610</v>
      </c>
      <c r="B9" s="1087"/>
    </row>
    <row r="10" spans="1:2" s="375" customFormat="1" ht="99.9" customHeight="1">
      <c r="A10" s="1088"/>
      <c r="B10" s="1089"/>
    </row>
    <row r="11" spans="1:2" s="375" customFormat="1" ht="24.9" customHeight="1">
      <c r="A11" s="1086" t="s">
        <v>611</v>
      </c>
      <c r="B11" s="1087"/>
    </row>
    <row r="12" spans="1:2" s="375" customFormat="1" ht="99.9" customHeight="1">
      <c r="A12" s="1088"/>
      <c r="B12" s="1089"/>
    </row>
    <row r="13" spans="1:2" s="375" customFormat="1" ht="24.9" customHeight="1">
      <c r="A13" s="1086" t="s">
        <v>612</v>
      </c>
      <c r="B13" s="1087"/>
    </row>
    <row r="14" spans="1:2" s="375" customFormat="1" ht="99.9" customHeight="1" thickBot="1">
      <c r="A14" s="1090"/>
      <c r="B14" s="1091"/>
    </row>
    <row r="15" spans="1:2" s="375" customFormat="1">
      <c r="A15" s="374"/>
      <c r="B15" s="374"/>
    </row>
    <row r="16" spans="1:2" s="367" customFormat="1" ht="16.95" customHeight="1">
      <c r="A16" s="366" t="s">
        <v>613</v>
      </c>
    </row>
    <row r="17" s="367" customFormat="1" ht="12"/>
    <row r="18" s="367" customFormat="1" ht="12"/>
  </sheetData>
  <mergeCells count="10">
    <mergeCell ref="A11:B11"/>
    <mergeCell ref="A12:B12"/>
    <mergeCell ref="A13:B13"/>
    <mergeCell ref="A14:B14"/>
    <mergeCell ref="A2:B2"/>
    <mergeCell ref="A6:B6"/>
    <mergeCell ref="A7:B7"/>
    <mergeCell ref="A8:B8"/>
    <mergeCell ref="A9:B9"/>
    <mergeCell ref="A10:B10"/>
  </mergeCells>
  <phoneticPr fontId="7"/>
  <pageMargins left="0.57999999999999996" right="0.3" top="0.39370078740157483" bottom="0.39370078740157483" header="0.51181102362204722" footer="0.51181102362204722"/>
  <pageSetup paperSize="9" scale="94"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pageSetUpPr fitToPage="1"/>
  </sheetPr>
  <dimension ref="A1:L25"/>
  <sheetViews>
    <sheetView view="pageBreakPreview" zoomScaleNormal="85" zoomScaleSheetLayoutView="100" workbookViewId="0">
      <selection sqref="A1:L25"/>
    </sheetView>
  </sheetViews>
  <sheetFormatPr defaultColWidth="8.77734375" defaultRowHeight="13.2"/>
  <cols>
    <col min="1" max="1" width="6.33203125" style="124" customWidth="1"/>
    <col min="2" max="3" width="14.77734375" style="124" customWidth="1"/>
    <col min="4" max="5" width="12.77734375" style="124" customWidth="1"/>
    <col min="6" max="6" width="17.77734375" style="124" customWidth="1"/>
    <col min="7" max="12" width="5.33203125" style="124" customWidth="1"/>
    <col min="13" max="16384" width="8.77734375" style="124"/>
  </cols>
  <sheetData>
    <row r="1" spans="1:12">
      <c r="A1" s="1098" t="s">
        <v>614</v>
      </c>
      <c r="B1" s="1098"/>
      <c r="C1" s="1098"/>
      <c r="D1" s="1098"/>
      <c r="E1" s="1098"/>
      <c r="F1" s="1098"/>
      <c r="G1" s="1098"/>
      <c r="H1" s="1098"/>
      <c r="I1" s="1098"/>
      <c r="J1" s="1098"/>
      <c r="K1" s="1098"/>
      <c r="L1" s="1098"/>
    </row>
    <row r="3" spans="1:12" ht="16.95" customHeight="1">
      <c r="A3" s="1099" t="s">
        <v>445</v>
      </c>
      <c r="B3" s="1099"/>
      <c r="C3" s="1099"/>
      <c r="D3" s="1099"/>
      <c r="E3" s="1099"/>
      <c r="F3" s="1099"/>
      <c r="G3" s="1099"/>
      <c r="H3" s="1099"/>
      <c r="I3" s="1099"/>
      <c r="J3" s="1099"/>
      <c r="K3" s="1099"/>
      <c r="L3" s="1099"/>
    </row>
    <row r="4" spans="1:12" ht="16.95" customHeight="1">
      <c r="A4" s="125"/>
      <c r="B4" s="125"/>
      <c r="C4" s="125"/>
      <c r="D4" s="125"/>
      <c r="E4" s="125"/>
      <c r="F4" s="125"/>
      <c r="G4" s="125"/>
      <c r="H4" s="125"/>
      <c r="I4" s="125"/>
      <c r="J4" s="125"/>
      <c r="K4" s="125"/>
      <c r="L4" s="125"/>
    </row>
    <row r="5" spans="1:12" ht="24" customHeight="1">
      <c r="A5" s="126"/>
      <c r="B5" s="126"/>
      <c r="C5" s="126"/>
      <c r="D5" s="126"/>
      <c r="E5" s="126"/>
      <c r="F5" s="126"/>
      <c r="G5" s="127"/>
      <c r="H5" s="154" t="s">
        <v>446</v>
      </c>
      <c r="I5" s="154"/>
      <c r="J5" s="154" t="s">
        <v>447</v>
      </c>
      <c r="K5" s="154"/>
      <c r="L5" s="154" t="s">
        <v>448</v>
      </c>
    </row>
    <row r="6" spans="1:12" ht="16.95" customHeight="1">
      <c r="A6" s="1100" t="s">
        <v>615</v>
      </c>
      <c r="B6" s="1100"/>
      <c r="C6" s="126" t="s">
        <v>616</v>
      </c>
      <c r="D6" s="126"/>
      <c r="E6" s="126"/>
      <c r="F6" s="126"/>
      <c r="G6" s="126"/>
      <c r="H6" s="126"/>
      <c r="I6" s="126"/>
      <c r="J6" s="126"/>
      <c r="K6" s="126"/>
      <c r="L6" s="126"/>
    </row>
    <row r="7" spans="1:12" ht="16.95" customHeight="1">
      <c r="A7" s="128"/>
      <c r="B7" s="128"/>
      <c r="C7" s="128"/>
      <c r="D7" s="128"/>
      <c r="E7" s="128"/>
      <c r="F7" s="128"/>
      <c r="G7" s="128"/>
      <c r="H7" s="128"/>
      <c r="I7" s="128"/>
      <c r="J7" s="128"/>
      <c r="K7" s="128"/>
      <c r="L7" s="128"/>
    </row>
    <row r="8" spans="1:12" s="130" customFormat="1" ht="21" customHeight="1">
      <c r="A8" s="1101" t="s">
        <v>449</v>
      </c>
      <c r="B8" s="1101"/>
      <c r="C8" s="1101"/>
      <c r="D8" s="129" t="s">
        <v>450</v>
      </c>
      <c r="E8" s="1102"/>
      <c r="F8" s="1102"/>
      <c r="G8" s="1102"/>
      <c r="H8" s="1102"/>
      <c r="I8" s="1102"/>
      <c r="J8" s="1102"/>
      <c r="K8" s="1102"/>
      <c r="L8" s="1102"/>
    </row>
    <row r="9" spans="1:12" ht="21" customHeight="1">
      <c r="A9" s="131"/>
      <c r="B9" s="131"/>
      <c r="C9" s="131"/>
      <c r="D9" s="132"/>
      <c r="E9" s="1103"/>
      <c r="F9" s="1103"/>
      <c r="G9" s="1103"/>
      <c r="H9" s="1103"/>
      <c r="I9" s="1103"/>
      <c r="J9" s="1103"/>
      <c r="K9" s="1103"/>
      <c r="L9" s="1103"/>
    </row>
    <row r="10" spans="1:12" ht="21" customHeight="1">
      <c r="A10" s="131"/>
      <c r="B10" s="131"/>
      <c r="C10" s="131"/>
      <c r="D10" s="1104" t="s">
        <v>92</v>
      </c>
      <c r="E10" s="1104"/>
      <c r="F10" s="1105"/>
      <c r="G10" s="1105"/>
      <c r="H10" s="1105"/>
      <c r="I10" s="1105"/>
      <c r="J10" s="1105"/>
      <c r="K10" s="1105"/>
      <c r="L10" s="1105"/>
    </row>
    <row r="11" spans="1:12" ht="21" customHeight="1">
      <c r="D11" s="1107"/>
      <c r="E11" s="1107"/>
      <c r="F11" s="1106"/>
      <c r="G11" s="1106"/>
      <c r="H11" s="1106"/>
      <c r="I11" s="1106"/>
      <c r="J11" s="1106"/>
      <c r="K11" s="1106"/>
      <c r="L11" s="1106"/>
    </row>
    <row r="12" spans="1:12" ht="27.75" customHeight="1">
      <c r="A12" s="1108"/>
      <c r="B12" s="1108"/>
      <c r="C12" s="1108"/>
      <c r="D12" s="1108"/>
      <c r="E12" s="1108"/>
      <c r="F12" s="1108"/>
      <c r="G12" s="1108"/>
      <c r="H12" s="1108"/>
      <c r="I12" s="1108"/>
      <c r="J12" s="1108"/>
      <c r="K12" s="1108"/>
      <c r="L12" s="1108"/>
    </row>
    <row r="13" spans="1:12" ht="27.75" customHeight="1">
      <c r="A13" s="155"/>
      <c r="B13" s="155"/>
      <c r="C13" s="155"/>
      <c r="D13" s="155"/>
      <c r="E13" s="155"/>
      <c r="F13" s="155"/>
      <c r="G13" s="155"/>
      <c r="H13" s="155"/>
      <c r="I13" s="155"/>
      <c r="J13" s="155"/>
      <c r="K13" s="155"/>
      <c r="L13" s="155"/>
    </row>
    <row r="14" spans="1:12" s="135" customFormat="1" ht="16.95" customHeight="1">
      <c r="A14" s="133" t="s">
        <v>451</v>
      </c>
      <c r="B14" s="134"/>
      <c r="C14" s="134"/>
      <c r="D14" s="134"/>
      <c r="E14" s="134"/>
      <c r="F14" s="134"/>
      <c r="G14" s="134"/>
      <c r="H14" s="134"/>
      <c r="I14" s="134"/>
      <c r="J14" s="134"/>
      <c r="K14" s="134"/>
      <c r="L14" s="134"/>
    </row>
    <row r="20" spans="1:8" ht="19.5" customHeight="1">
      <c r="A20" s="136"/>
      <c r="B20" s="1097" t="s">
        <v>452</v>
      </c>
      <c r="C20" s="1097"/>
      <c r="D20" s="1097"/>
      <c r="E20" s="1097"/>
      <c r="F20" s="1097"/>
      <c r="G20" s="1097"/>
      <c r="H20" s="1097"/>
    </row>
    <row r="21" spans="1:8" ht="19.5" customHeight="1">
      <c r="A21" s="136"/>
      <c r="B21" s="1097" t="s">
        <v>453</v>
      </c>
      <c r="C21" s="1097"/>
      <c r="D21" s="1097"/>
      <c r="E21" s="1097"/>
      <c r="F21" s="1097"/>
      <c r="G21" s="1097"/>
      <c r="H21" s="1097"/>
    </row>
    <row r="22" spans="1:8" ht="19.5" customHeight="1">
      <c r="A22" s="136"/>
      <c r="B22" s="1097" t="s">
        <v>454</v>
      </c>
      <c r="C22" s="1097"/>
      <c r="D22" s="1097"/>
      <c r="E22" s="1097"/>
      <c r="F22" s="1097"/>
      <c r="G22" s="1097"/>
      <c r="H22" s="1097"/>
    </row>
    <row r="23" spans="1:8" ht="19.5" customHeight="1">
      <c r="A23" s="136"/>
      <c r="B23" s="1097" t="s">
        <v>455</v>
      </c>
      <c r="C23" s="1097"/>
      <c r="D23" s="1097"/>
      <c r="E23" s="1097"/>
      <c r="F23" s="1097"/>
      <c r="G23" s="1097"/>
      <c r="H23" s="1097"/>
    </row>
    <row r="24" spans="1:8" ht="19.5" customHeight="1">
      <c r="A24" s="136"/>
      <c r="B24" s="1097" t="s">
        <v>456</v>
      </c>
      <c r="C24" s="1097"/>
      <c r="D24" s="1097"/>
      <c r="E24" s="1097"/>
      <c r="F24" s="1097"/>
      <c r="G24" s="1097"/>
      <c r="H24" s="1097"/>
    </row>
    <row r="25" spans="1:8">
      <c r="A25" s="124" t="s">
        <v>457</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7"/>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pageSetUpPr fitToPage="1"/>
  </sheetPr>
  <dimension ref="B1:C22"/>
  <sheetViews>
    <sheetView showGridLines="0" zoomScale="130" zoomScaleNormal="130" workbookViewId="0"/>
  </sheetViews>
  <sheetFormatPr defaultColWidth="9.33203125" defaultRowHeight="13.2"/>
  <cols>
    <col min="1" max="1" width="1" style="137" customWidth="1"/>
    <col min="2" max="2" width="7.77734375" style="137" customWidth="1"/>
    <col min="3" max="3" width="110.77734375" style="138" customWidth="1"/>
    <col min="4" max="4" width="1" style="137" customWidth="1"/>
    <col min="5" max="10" width="9.33203125" style="137"/>
    <col min="11" max="11" width="8.6640625" style="137" customWidth="1"/>
    <col min="12" max="16384" width="9.33203125" style="137"/>
  </cols>
  <sheetData>
    <row r="1" spans="2:3">
      <c r="B1" s="137" t="s">
        <v>458</v>
      </c>
    </row>
    <row r="2" spans="2:3">
      <c r="C2" s="139" t="s">
        <v>459</v>
      </c>
    </row>
    <row r="3" spans="2:3" ht="6" customHeight="1"/>
    <row r="4" spans="2:3">
      <c r="B4" s="140" t="s">
        <v>460</v>
      </c>
      <c r="C4" s="141" t="s">
        <v>461</v>
      </c>
    </row>
    <row r="5" spans="2:3">
      <c r="B5" s="142" t="s">
        <v>462</v>
      </c>
      <c r="C5" s="143" t="s">
        <v>463</v>
      </c>
    </row>
    <row r="6" spans="2:3">
      <c r="B6" s="142" t="s">
        <v>464</v>
      </c>
      <c r="C6" s="143" t="s">
        <v>465</v>
      </c>
    </row>
    <row r="7" spans="2:3">
      <c r="B7" s="142" t="s">
        <v>466</v>
      </c>
      <c r="C7" s="143" t="s">
        <v>467</v>
      </c>
    </row>
    <row r="8" spans="2:3" ht="19.2">
      <c r="B8" s="142" t="s">
        <v>468</v>
      </c>
      <c r="C8" s="143" t="s">
        <v>469</v>
      </c>
    </row>
    <row r="9" spans="2:3">
      <c r="B9" s="142" t="s">
        <v>470</v>
      </c>
      <c r="C9" s="143" t="s">
        <v>471</v>
      </c>
    </row>
    <row r="10" spans="2:3" ht="67.2">
      <c r="B10" s="142" t="s">
        <v>472</v>
      </c>
      <c r="C10" s="143" t="s">
        <v>473</v>
      </c>
    </row>
    <row r="11" spans="2:3" ht="86.4">
      <c r="B11" s="142" t="s">
        <v>474</v>
      </c>
      <c r="C11" s="143" t="s">
        <v>475</v>
      </c>
    </row>
    <row r="12" spans="2:3" ht="67.2">
      <c r="B12" s="142" t="s">
        <v>476</v>
      </c>
      <c r="C12" s="143" t="s">
        <v>477</v>
      </c>
    </row>
    <row r="13" spans="2:3" ht="76.8">
      <c r="B13" s="142" t="s">
        <v>478</v>
      </c>
      <c r="C13" s="143" t="s">
        <v>479</v>
      </c>
    </row>
    <row r="14" spans="2:3" ht="28.8">
      <c r="B14" s="142" t="s">
        <v>480</v>
      </c>
      <c r="C14" s="143" t="s">
        <v>481</v>
      </c>
    </row>
    <row r="15" spans="2:3" ht="38.4">
      <c r="B15" s="142" t="s">
        <v>482</v>
      </c>
      <c r="C15" s="143" t="s">
        <v>483</v>
      </c>
    </row>
    <row r="16" spans="2:3" ht="28.8">
      <c r="B16" s="142" t="s">
        <v>484</v>
      </c>
      <c r="C16" s="143" t="s">
        <v>485</v>
      </c>
    </row>
    <row r="17" spans="2:3">
      <c r="B17" s="142" t="s">
        <v>486</v>
      </c>
      <c r="C17" s="143" t="s">
        <v>487</v>
      </c>
    </row>
    <row r="18" spans="2:3" ht="19.2">
      <c r="B18" s="142" t="s">
        <v>488</v>
      </c>
      <c r="C18" s="143" t="s">
        <v>489</v>
      </c>
    </row>
    <row r="19" spans="2:3" ht="19.2">
      <c r="B19" s="142" t="s">
        <v>490</v>
      </c>
      <c r="C19" s="143" t="s">
        <v>491</v>
      </c>
    </row>
    <row r="20" spans="2:3" ht="19.2">
      <c r="B20" s="142" t="s">
        <v>492</v>
      </c>
      <c r="C20" s="144" t="s">
        <v>493</v>
      </c>
    </row>
    <row r="21" spans="2:3" ht="19.2">
      <c r="B21" s="145" t="s">
        <v>494</v>
      </c>
      <c r="C21" s="146" t="s">
        <v>495</v>
      </c>
    </row>
    <row r="22" spans="2:3">
      <c r="B22" s="147"/>
    </row>
  </sheetData>
  <phoneticPr fontId="7"/>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pageSetUpPr fitToPage="1"/>
  </sheetPr>
  <dimension ref="B1:C22"/>
  <sheetViews>
    <sheetView showGridLines="0" zoomScale="130" zoomScaleNormal="130" workbookViewId="0"/>
  </sheetViews>
  <sheetFormatPr defaultColWidth="9.33203125" defaultRowHeight="13.2"/>
  <cols>
    <col min="1" max="1" width="1" style="137" customWidth="1"/>
    <col min="2" max="2" width="7.77734375" style="137" customWidth="1"/>
    <col min="3" max="3" width="110.77734375" style="138" customWidth="1"/>
    <col min="4" max="4" width="1" style="137" customWidth="1"/>
    <col min="5" max="10" width="9.33203125" style="137"/>
    <col min="11" max="11" width="8.6640625" style="137" customWidth="1"/>
    <col min="12" max="16384" width="9.33203125" style="137"/>
  </cols>
  <sheetData>
    <row r="1" spans="2:3">
      <c r="B1" s="137" t="s">
        <v>496</v>
      </c>
      <c r="C1" s="137"/>
    </row>
    <row r="2" spans="2:3">
      <c r="C2" s="137" t="s">
        <v>497</v>
      </c>
    </row>
    <row r="3" spans="2:3" ht="6" customHeight="1"/>
    <row r="4" spans="2:3">
      <c r="B4" s="140" t="s">
        <v>460</v>
      </c>
      <c r="C4" s="141" t="s">
        <v>461</v>
      </c>
    </row>
    <row r="5" spans="2:3" ht="19.2">
      <c r="B5" s="142" t="s">
        <v>462</v>
      </c>
      <c r="C5" s="143" t="s">
        <v>498</v>
      </c>
    </row>
    <row r="6" spans="2:3" ht="19.2">
      <c r="B6" s="142" t="s">
        <v>464</v>
      </c>
      <c r="C6" s="143" t="s">
        <v>499</v>
      </c>
    </row>
    <row r="7" spans="2:3">
      <c r="B7" s="142" t="s">
        <v>466</v>
      </c>
      <c r="C7" s="143" t="s">
        <v>467</v>
      </c>
    </row>
    <row r="8" spans="2:3" ht="19.2">
      <c r="B8" s="142" t="s">
        <v>468</v>
      </c>
      <c r="C8" s="143" t="s">
        <v>469</v>
      </c>
    </row>
    <row r="9" spans="2:3">
      <c r="B9" s="142" t="s">
        <v>470</v>
      </c>
      <c r="C9" s="143" t="s">
        <v>471</v>
      </c>
    </row>
    <row r="10" spans="2:3" ht="19.2">
      <c r="B10" s="142" t="s">
        <v>472</v>
      </c>
      <c r="C10" s="143" t="s">
        <v>500</v>
      </c>
    </row>
    <row r="11" spans="2:3" ht="67.2">
      <c r="B11" s="142" t="s">
        <v>474</v>
      </c>
      <c r="C11" s="143" t="s">
        <v>501</v>
      </c>
    </row>
    <row r="12" spans="2:3" ht="67.2">
      <c r="B12" s="142" t="s">
        <v>476</v>
      </c>
      <c r="C12" s="143" t="s">
        <v>502</v>
      </c>
    </row>
    <row r="13" spans="2:3" ht="38.4">
      <c r="B13" s="142" t="s">
        <v>478</v>
      </c>
      <c r="C13" s="143" t="s">
        <v>503</v>
      </c>
    </row>
    <row r="14" spans="2:3" ht="28.8">
      <c r="B14" s="142" t="s">
        <v>480</v>
      </c>
      <c r="C14" s="143" t="s">
        <v>504</v>
      </c>
    </row>
    <row r="15" spans="2:3" ht="38.4">
      <c r="B15" s="142" t="s">
        <v>482</v>
      </c>
      <c r="C15" s="143" t="s">
        <v>505</v>
      </c>
    </row>
    <row r="16" spans="2:3" ht="28.8">
      <c r="B16" s="142" t="s">
        <v>484</v>
      </c>
      <c r="C16" s="143" t="s">
        <v>506</v>
      </c>
    </row>
    <row r="17" spans="2:3">
      <c r="B17" s="142" t="s">
        <v>486</v>
      </c>
      <c r="C17" s="143" t="s">
        <v>487</v>
      </c>
    </row>
    <row r="18" spans="2:3" ht="19.2">
      <c r="B18" s="142" t="s">
        <v>488</v>
      </c>
      <c r="C18" s="143" t="s">
        <v>507</v>
      </c>
    </row>
    <row r="19" spans="2:3" ht="19.2">
      <c r="B19" s="142" t="s">
        <v>490</v>
      </c>
      <c r="C19" s="143" t="s">
        <v>508</v>
      </c>
    </row>
    <row r="20" spans="2:3" ht="19.2">
      <c r="B20" s="142" t="s">
        <v>492</v>
      </c>
      <c r="C20" s="144" t="s">
        <v>509</v>
      </c>
    </row>
    <row r="21" spans="2:3" ht="19.2">
      <c r="B21" s="145" t="s">
        <v>510</v>
      </c>
      <c r="C21" s="146" t="s">
        <v>511</v>
      </c>
    </row>
    <row r="22" spans="2:3">
      <c r="B22" s="147"/>
    </row>
  </sheetData>
  <phoneticPr fontId="7"/>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fitToPage="1"/>
  </sheetPr>
  <dimension ref="A1:J48"/>
  <sheetViews>
    <sheetView zoomScale="85" zoomScaleNormal="85" zoomScaleSheetLayoutView="90" workbookViewId="0">
      <selection activeCell="H6" sqref="H6"/>
    </sheetView>
  </sheetViews>
  <sheetFormatPr defaultRowHeight="13.2"/>
  <cols>
    <col min="1" max="1" width="2.6640625" customWidth="1"/>
    <col min="2" max="2" width="3.109375" style="17" customWidth="1"/>
    <col min="3" max="3" width="4.6640625" customWidth="1"/>
    <col min="4" max="4" width="20.6640625" customWidth="1"/>
    <col min="5" max="5" width="8.6640625" customWidth="1"/>
    <col min="6" max="6" width="62" customWidth="1"/>
    <col min="7" max="7" width="8" customWidth="1"/>
    <col min="8" max="8" width="17.44140625" customWidth="1"/>
    <col min="9" max="9" width="3.6640625" customWidth="1"/>
    <col min="10" max="10" width="9" style="43"/>
  </cols>
  <sheetData>
    <row r="1" spans="1:8" ht="22.5" customHeight="1">
      <c r="F1" s="528" t="s">
        <v>76</v>
      </c>
      <c r="G1" s="528"/>
      <c r="H1" s="528"/>
    </row>
    <row r="2" spans="1:8">
      <c r="F2" s="40"/>
      <c r="G2" s="40"/>
      <c r="H2" s="40"/>
    </row>
    <row r="3" spans="1:8" ht="30" customHeight="1">
      <c r="C3" s="59" t="s">
        <v>8</v>
      </c>
      <c r="E3" s="1"/>
    </row>
    <row r="4" spans="1:8" ht="23.1" customHeight="1">
      <c r="C4" s="10" t="s">
        <v>86</v>
      </c>
      <c r="D4" s="58"/>
      <c r="E4" s="58"/>
      <c r="F4" s="58"/>
      <c r="G4" s="58"/>
      <c r="H4" s="58"/>
    </row>
    <row r="5" spans="1:8" ht="15" customHeight="1">
      <c r="C5" s="42" t="s">
        <v>48</v>
      </c>
      <c r="E5" s="42"/>
      <c r="F5" s="42"/>
      <c r="G5" s="10"/>
    </row>
    <row r="6" spans="1:8" ht="10.5" customHeight="1">
      <c r="D6" s="2"/>
      <c r="E6" s="2"/>
    </row>
    <row r="7" spans="1:8" ht="30" customHeight="1">
      <c r="B7" s="530" t="s">
        <v>50</v>
      </c>
      <c r="C7" s="552"/>
      <c r="D7" s="531"/>
      <c r="E7" s="525"/>
      <c r="F7" s="526"/>
      <c r="G7" s="526"/>
      <c r="H7" s="527"/>
    </row>
    <row r="8" spans="1:8" ht="6.75" customHeight="1"/>
    <row r="9" spans="1:8" ht="6.75" customHeight="1" thickBot="1"/>
    <row r="10" spans="1:8" ht="20.100000000000001" customHeight="1">
      <c r="B10" s="46"/>
      <c r="C10" s="557" t="s">
        <v>80</v>
      </c>
      <c r="D10" s="553" t="s">
        <v>11</v>
      </c>
      <c r="E10" s="554"/>
      <c r="F10" s="555"/>
      <c r="G10" s="532" t="s">
        <v>10</v>
      </c>
      <c r="H10" s="3"/>
    </row>
    <row r="11" spans="1:8" ht="16.05" customHeight="1">
      <c r="B11" s="47"/>
      <c r="C11" s="558"/>
      <c r="D11" s="560" t="s">
        <v>85</v>
      </c>
      <c r="E11" s="561"/>
      <c r="F11" s="562"/>
      <c r="G11" s="533"/>
      <c r="H11" s="4" t="s">
        <v>12</v>
      </c>
    </row>
    <row r="12" spans="1:8" ht="16.05" customHeight="1" thickBot="1">
      <c r="B12" s="47"/>
      <c r="C12" s="559"/>
      <c r="D12" s="563"/>
      <c r="E12" s="564"/>
      <c r="F12" s="565"/>
      <c r="G12" s="533"/>
      <c r="H12" s="22"/>
    </row>
    <row r="13" spans="1:8" ht="17.100000000000001" customHeight="1">
      <c r="A13" s="23"/>
      <c r="B13" s="537" t="s">
        <v>82</v>
      </c>
      <c r="C13" s="49" t="s">
        <v>81</v>
      </c>
      <c r="D13" s="1357" t="s">
        <v>780</v>
      </c>
      <c r="E13" s="1358"/>
      <c r="F13" s="1358"/>
      <c r="G13" s="61"/>
      <c r="H13" s="25"/>
    </row>
    <row r="14" spans="1:8" ht="17.100000000000001" customHeight="1">
      <c r="A14" s="23"/>
      <c r="B14" s="538"/>
      <c r="C14" s="566" t="s">
        <v>81</v>
      </c>
      <c r="D14" s="1359" t="s">
        <v>781</v>
      </c>
      <c r="E14" s="1360"/>
      <c r="F14" s="1360"/>
      <c r="G14" s="62"/>
      <c r="H14" s="36"/>
    </row>
    <row r="15" spans="1:8" ht="17.100000000000001" customHeight="1">
      <c r="A15" s="23"/>
      <c r="B15" s="538"/>
      <c r="C15" s="567"/>
      <c r="D15" s="1351" t="s">
        <v>750</v>
      </c>
      <c r="E15" s="1352"/>
      <c r="F15" s="1353"/>
      <c r="G15" s="491"/>
      <c r="H15" s="451"/>
    </row>
    <row r="16" spans="1:8" ht="17.100000000000001" customHeight="1" thickBot="1">
      <c r="A16" s="23"/>
      <c r="B16" s="556"/>
      <c r="C16" s="568"/>
      <c r="D16" s="549" t="s">
        <v>600</v>
      </c>
      <c r="E16" s="550"/>
      <c r="F16" s="551"/>
      <c r="G16" s="446"/>
      <c r="H16" s="447"/>
    </row>
    <row r="17" spans="1:8" ht="17.100000000000001" customHeight="1">
      <c r="A17" s="23"/>
      <c r="B17" s="51">
        <v>1</v>
      </c>
      <c r="C17" s="51" t="s">
        <v>81</v>
      </c>
      <c r="D17" s="544" t="s">
        <v>515</v>
      </c>
      <c r="E17" s="545"/>
      <c r="F17" s="545"/>
      <c r="G17" s="444"/>
      <c r="H17" s="445"/>
    </row>
    <row r="18" spans="1:8" ht="17.100000000000001" customHeight="1">
      <c r="A18" s="23"/>
      <c r="B18" s="31">
        <v>2</v>
      </c>
      <c r="C18" s="31" t="s">
        <v>81</v>
      </c>
      <c r="D18" s="365" t="s">
        <v>601</v>
      </c>
      <c r="E18" s="32"/>
      <c r="F18" s="32"/>
      <c r="G18" s="64"/>
      <c r="H18" s="20"/>
    </row>
    <row r="19" spans="1:8" ht="17.100000000000001" customHeight="1">
      <c r="A19" s="23"/>
      <c r="B19" s="31">
        <v>3</v>
      </c>
      <c r="C19" s="31" t="s">
        <v>83</v>
      </c>
      <c r="D19" s="12" t="s">
        <v>79</v>
      </c>
      <c r="E19" s="12"/>
      <c r="F19" s="12"/>
      <c r="G19" s="64"/>
      <c r="H19" s="20"/>
    </row>
    <row r="20" spans="1:8" ht="17.100000000000001" customHeight="1">
      <c r="A20" s="23"/>
      <c r="B20" s="31">
        <v>4</v>
      </c>
      <c r="C20" s="31" t="s">
        <v>83</v>
      </c>
      <c r="D20" s="546" t="s">
        <v>628</v>
      </c>
      <c r="E20" s="547"/>
      <c r="F20" s="548"/>
      <c r="G20" s="64"/>
      <c r="H20" s="20"/>
    </row>
    <row r="21" spans="1:8" ht="17.100000000000001" customHeight="1">
      <c r="A21" s="23"/>
      <c r="B21" s="31">
        <v>5</v>
      </c>
      <c r="C21" s="31" t="s">
        <v>83</v>
      </c>
      <c r="D21" s="503" t="s">
        <v>602</v>
      </c>
      <c r="E21" s="503"/>
      <c r="F21" s="503"/>
      <c r="G21" s="64"/>
      <c r="H21" s="20"/>
    </row>
    <row r="22" spans="1:8" ht="17.100000000000001" customHeight="1">
      <c r="A22" s="23"/>
      <c r="B22" s="31">
        <v>6</v>
      </c>
      <c r="C22" s="31" t="s">
        <v>83</v>
      </c>
      <c r="D22" s="503" t="s">
        <v>51</v>
      </c>
      <c r="E22" s="503"/>
      <c r="F22" s="503"/>
      <c r="G22" s="64"/>
      <c r="H22" s="20"/>
    </row>
    <row r="23" spans="1:8" ht="17.100000000000001" customHeight="1">
      <c r="A23" s="23"/>
      <c r="B23" s="31">
        <v>7</v>
      </c>
      <c r="C23" s="31" t="s">
        <v>83</v>
      </c>
      <c r="D23" s="12" t="s">
        <v>603</v>
      </c>
      <c r="E23" s="12"/>
      <c r="F23" s="12"/>
      <c r="G23" s="64"/>
      <c r="H23" s="20"/>
    </row>
    <row r="24" spans="1:8" ht="17.100000000000001" customHeight="1">
      <c r="A24" s="23"/>
      <c r="B24" s="31">
        <v>8</v>
      </c>
      <c r="C24" s="51" t="s">
        <v>83</v>
      </c>
      <c r="D24" s="37" t="s">
        <v>53</v>
      </c>
      <c r="E24" s="37"/>
      <c r="F24" s="37"/>
      <c r="G24" s="65"/>
      <c r="H24" s="19"/>
    </row>
    <row r="25" spans="1:8" ht="17.100000000000001" customHeight="1">
      <c r="A25" s="23"/>
      <c r="B25" s="31">
        <v>9</v>
      </c>
      <c r="C25" s="31" t="s">
        <v>81</v>
      </c>
      <c r="D25" s="12" t="s">
        <v>620</v>
      </c>
      <c r="E25" s="12"/>
      <c r="F25" s="12"/>
      <c r="G25" s="64"/>
      <c r="H25" s="20"/>
    </row>
    <row r="26" spans="1:8" ht="17.100000000000001" customHeight="1">
      <c r="A26" s="23"/>
      <c r="B26" s="31">
        <v>10</v>
      </c>
      <c r="C26" s="31" t="s">
        <v>81</v>
      </c>
      <c r="D26" s="12" t="s">
        <v>621</v>
      </c>
      <c r="E26" s="12"/>
      <c r="F26" s="12"/>
      <c r="G26" s="64"/>
      <c r="H26" s="20"/>
    </row>
    <row r="27" spans="1:8" ht="17.100000000000001" customHeight="1">
      <c r="A27" s="23"/>
      <c r="B27" s="31">
        <v>11</v>
      </c>
      <c r="C27" s="31" t="s">
        <v>83</v>
      </c>
      <c r="D27" s="12" t="s">
        <v>618</v>
      </c>
      <c r="E27" s="12"/>
      <c r="F27" s="12"/>
      <c r="G27" s="62"/>
      <c r="H27" s="21"/>
    </row>
    <row r="28" spans="1:8" ht="66" customHeight="1">
      <c r="A28" s="23"/>
      <c r="B28" s="31">
        <v>12</v>
      </c>
      <c r="C28" s="31" t="s">
        <v>83</v>
      </c>
      <c r="D28" s="504" t="s">
        <v>749</v>
      </c>
      <c r="E28" s="505"/>
      <c r="F28" s="506"/>
      <c r="G28" s="62"/>
      <c r="H28" s="21"/>
    </row>
    <row r="29" spans="1:8" ht="15" customHeight="1">
      <c r="A29" s="23"/>
      <c r="B29" s="52">
        <v>13</v>
      </c>
      <c r="C29" s="31" t="s">
        <v>83</v>
      </c>
      <c r="D29" s="448" t="s">
        <v>699</v>
      </c>
      <c r="E29" s="12"/>
      <c r="F29" s="449"/>
      <c r="G29" s="62"/>
      <c r="H29" s="38"/>
    </row>
    <row r="30" spans="1:8" ht="15" customHeight="1">
      <c r="A30" s="23"/>
      <c r="B30" s="1361">
        <v>14</v>
      </c>
      <c r="C30" s="1354" t="s">
        <v>83</v>
      </c>
      <c r="D30" s="1355" t="s">
        <v>751</v>
      </c>
      <c r="E30" s="492"/>
      <c r="F30" s="493"/>
      <c r="G30" s="62"/>
      <c r="H30" s="38"/>
    </row>
    <row r="31" spans="1:8" ht="17.100000000000001" customHeight="1">
      <c r="A31" s="457"/>
      <c r="B31" s="1362">
        <v>15</v>
      </c>
      <c r="C31" s="60" t="s">
        <v>88</v>
      </c>
      <c r="D31" s="569" t="s">
        <v>89</v>
      </c>
      <c r="E31" s="570"/>
      <c r="F31" s="571"/>
      <c r="G31" s="62"/>
      <c r="H31" s="38"/>
    </row>
    <row r="32" spans="1:8" ht="17.100000000000001" customHeight="1" thickBot="1">
      <c r="A32" s="457"/>
      <c r="B32" s="1363">
        <v>16</v>
      </c>
      <c r="C32" s="44" t="s">
        <v>81</v>
      </c>
      <c r="D32" s="33" t="s">
        <v>71</v>
      </c>
      <c r="E32" s="34"/>
      <c r="F32" s="35"/>
      <c r="G32" s="63"/>
      <c r="H32" s="26"/>
    </row>
    <row r="33" spans="2:8" ht="7.5" customHeight="1">
      <c r="C33" s="23"/>
      <c r="F33" s="24"/>
      <c r="G33" s="23"/>
      <c r="H33" s="23"/>
    </row>
    <row r="34" spans="2:8" ht="16.5" customHeight="1">
      <c r="B34" s="17" t="s">
        <v>4</v>
      </c>
      <c r="C34" s="17"/>
      <c r="D34" s="17"/>
      <c r="E34" s="17"/>
      <c r="F34" s="17"/>
      <c r="G34" s="17"/>
      <c r="H34" s="17"/>
    </row>
    <row r="35" spans="2:8" ht="16.5" customHeight="1">
      <c r="B35" s="17" t="s">
        <v>72</v>
      </c>
    </row>
    <row r="36" spans="2:8" ht="13.5" customHeight="1" thickBot="1">
      <c r="B36" s="48"/>
      <c r="C36" s="8"/>
      <c r="D36" s="9"/>
      <c r="E36" s="9"/>
      <c r="F36" s="9"/>
      <c r="G36" s="9"/>
      <c r="H36" s="9"/>
    </row>
    <row r="37" spans="2:8" ht="16.5" customHeight="1" thickBot="1">
      <c r="B37" s="41" t="s">
        <v>63</v>
      </c>
      <c r="C37" s="45"/>
      <c r="D37" s="14"/>
      <c r="E37" s="507" t="s">
        <v>52</v>
      </c>
      <c r="F37" s="508"/>
      <c r="G37" s="509"/>
      <c r="H37" s="39" t="s">
        <v>49</v>
      </c>
    </row>
    <row r="38" spans="2:8" ht="16.5" customHeight="1" thickBot="1">
      <c r="B38" s="41" t="s">
        <v>64</v>
      </c>
      <c r="C38" s="45"/>
      <c r="D38" s="14"/>
      <c r="E38" s="510" t="s">
        <v>7</v>
      </c>
      <c r="F38" s="511"/>
      <c r="G38" s="512"/>
      <c r="H38" s="15" t="s">
        <v>49</v>
      </c>
    </row>
    <row r="39" spans="2:8" ht="16.5" customHeight="1" thickBot="1">
      <c r="B39" s="513" t="s">
        <v>77</v>
      </c>
      <c r="C39" s="515"/>
      <c r="D39" s="514"/>
      <c r="E39" s="513" t="s">
        <v>78</v>
      </c>
      <c r="F39" s="515"/>
      <c r="G39" s="514"/>
      <c r="H39" s="16" t="s">
        <v>49</v>
      </c>
    </row>
    <row r="40" spans="2:8" ht="16.5" customHeight="1" thickBot="1">
      <c r="B40" s="41" t="s">
        <v>65</v>
      </c>
      <c r="C40" s="45"/>
      <c r="D40" s="14"/>
      <c r="E40" s="510" t="s">
        <v>62</v>
      </c>
      <c r="F40" s="511"/>
      <c r="G40" s="512"/>
      <c r="H40" s="15" t="s">
        <v>49</v>
      </c>
    </row>
    <row r="42" spans="2:8" ht="23.1" customHeight="1">
      <c r="C42" s="572" t="s">
        <v>13</v>
      </c>
      <c r="D42" s="573"/>
      <c r="E42" s="573"/>
      <c r="F42" s="573"/>
      <c r="G42" s="573"/>
      <c r="H42" s="574"/>
    </row>
    <row r="43" spans="2:8" ht="22.05" customHeight="1">
      <c r="C43" s="575" t="s">
        <v>14</v>
      </c>
      <c r="D43" s="576"/>
      <c r="E43" s="576"/>
      <c r="F43" s="576"/>
      <c r="G43" s="576"/>
      <c r="H43" s="577"/>
    </row>
    <row r="44" spans="2:8" ht="22.05" customHeight="1">
      <c r="C44" s="578" t="s">
        <v>15</v>
      </c>
      <c r="D44" s="579"/>
      <c r="E44" s="525"/>
      <c r="F44" s="526"/>
      <c r="G44" s="526"/>
      <c r="H44" s="527"/>
    </row>
    <row r="45" spans="2:8" ht="22.05" customHeight="1">
      <c r="C45" s="578" t="s">
        <v>16</v>
      </c>
      <c r="D45" s="579"/>
      <c r="E45" s="525"/>
      <c r="F45" s="526"/>
      <c r="G45" s="526"/>
      <c r="H45" s="527"/>
    </row>
    <row r="46" spans="2:8" ht="22.05" customHeight="1">
      <c r="C46" s="578" t="s">
        <v>17</v>
      </c>
      <c r="D46" s="579"/>
      <c r="E46" s="5" t="s">
        <v>18</v>
      </c>
      <c r="F46" s="497"/>
      <c r="G46" s="497"/>
      <c r="H46" s="498"/>
    </row>
    <row r="47" spans="2:8" ht="22.05" customHeight="1">
      <c r="C47" s="578"/>
      <c r="D47" s="579"/>
      <c r="E47" s="11" t="s">
        <v>9</v>
      </c>
      <c r="F47" s="499"/>
      <c r="G47" s="499"/>
      <c r="H47" s="500"/>
    </row>
    <row r="48" spans="2:8" ht="22.05" customHeight="1">
      <c r="C48" s="578"/>
      <c r="D48" s="579"/>
      <c r="E48" s="6" t="s">
        <v>19</v>
      </c>
      <c r="F48" s="501"/>
      <c r="G48" s="501"/>
      <c r="H48" s="502"/>
    </row>
  </sheetData>
  <dataConsolidate/>
  <mergeCells count="33">
    <mergeCell ref="C46:D48"/>
    <mergeCell ref="E44:H44"/>
    <mergeCell ref="E45:H45"/>
    <mergeCell ref="F46:H46"/>
    <mergeCell ref="F47:H47"/>
    <mergeCell ref="F48:H48"/>
    <mergeCell ref="D31:F31"/>
    <mergeCell ref="C42:H42"/>
    <mergeCell ref="C43:H43"/>
    <mergeCell ref="C44:D44"/>
    <mergeCell ref="C45:D45"/>
    <mergeCell ref="E37:G37"/>
    <mergeCell ref="E38:G38"/>
    <mergeCell ref="E40:G40"/>
    <mergeCell ref="E39:G39"/>
    <mergeCell ref="B39:D39"/>
    <mergeCell ref="F1:H1"/>
    <mergeCell ref="D16:F16"/>
    <mergeCell ref="D17:F17"/>
    <mergeCell ref="B7:D7"/>
    <mergeCell ref="E7:H7"/>
    <mergeCell ref="G10:G12"/>
    <mergeCell ref="D10:F10"/>
    <mergeCell ref="B13:B16"/>
    <mergeCell ref="D14:F14"/>
    <mergeCell ref="C10:C12"/>
    <mergeCell ref="D11:F12"/>
    <mergeCell ref="C14:C16"/>
    <mergeCell ref="D15:F15"/>
    <mergeCell ref="D20:F20"/>
    <mergeCell ref="D21:F21"/>
    <mergeCell ref="D22:F22"/>
    <mergeCell ref="D28:F28"/>
  </mergeCells>
  <phoneticPr fontId="7"/>
  <dataValidations count="3">
    <dataValidation type="list" allowBlank="1" showInputMessage="1" sqref="G22:G30" xr:uid="{00000000-0002-0000-0100-000000000000}">
      <formula1>$J$1:$J$2</formula1>
    </dataValidation>
    <dataValidation type="list" allowBlank="1" showInputMessage="1" sqref="G31:G32 G13:G15 G17:G21" xr:uid="{00000000-0002-0000-0100-000001000000}">
      <formula1>$J$1</formula1>
    </dataValidation>
    <dataValidation allowBlank="1" showInputMessage="1" sqref="G16" xr:uid="{ADD1FA66-3100-42F8-9998-B9C30A98263A}"/>
  </dataValidations>
  <pageMargins left="0.47244094488188981" right="0.27559055118110237" top="0.55118110236220474" bottom="0.6692913385826772" header="0.86614173228346458" footer="0.39370078740157483"/>
  <pageSetup paperSize="9" scale="7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18"/>
  <sheetViews>
    <sheetView view="pageBreakPreview" zoomScaleNormal="100" zoomScaleSheetLayoutView="100" workbookViewId="0">
      <selection activeCell="G13" sqref="G13"/>
    </sheetView>
  </sheetViews>
  <sheetFormatPr defaultColWidth="9" defaultRowHeight="13.2"/>
  <cols>
    <col min="1" max="1" width="46.109375" style="149" customWidth="1"/>
    <col min="2" max="2" width="30" style="149" customWidth="1"/>
    <col min="3" max="16384" width="9" style="149"/>
  </cols>
  <sheetData>
    <row r="1" spans="1:2" ht="22.5" customHeight="1">
      <c r="A1" s="376" t="s">
        <v>617</v>
      </c>
      <c r="B1" s="148"/>
    </row>
    <row r="2" spans="1:2" ht="24.75" customHeight="1">
      <c r="A2" s="1112" t="s">
        <v>512</v>
      </c>
      <c r="B2" s="1112"/>
    </row>
    <row r="3" spans="1:2" ht="18.75" customHeight="1">
      <c r="A3" s="148"/>
      <c r="B3" s="148"/>
    </row>
    <row r="4" spans="1:2" ht="14.1" customHeight="1">
      <c r="A4" s="150" t="s">
        <v>5</v>
      </c>
      <c r="B4" s="1113" t="s">
        <v>513</v>
      </c>
    </row>
    <row r="5" spans="1:2" ht="18.75" customHeight="1">
      <c r="A5" s="151" t="s">
        <v>514</v>
      </c>
      <c r="B5" s="1114"/>
    </row>
    <row r="6" spans="1:2" ht="15" customHeight="1">
      <c r="A6" s="152"/>
      <c r="B6" s="1109"/>
    </row>
    <row r="7" spans="1:2" ht="39" customHeight="1">
      <c r="A7" s="153"/>
      <c r="B7" s="1110"/>
    </row>
    <row r="8" spans="1:2" ht="15" customHeight="1">
      <c r="A8" s="152"/>
      <c r="B8" s="1109"/>
    </row>
    <row r="9" spans="1:2" ht="39" customHeight="1">
      <c r="A9" s="153"/>
      <c r="B9" s="1110"/>
    </row>
    <row r="10" spans="1:2" ht="15" customHeight="1">
      <c r="A10" s="152"/>
      <c r="B10" s="1109"/>
    </row>
    <row r="11" spans="1:2" ht="39" customHeight="1">
      <c r="A11" s="153"/>
      <c r="B11" s="1110"/>
    </row>
    <row r="12" spans="1:2" ht="15" customHeight="1">
      <c r="A12" s="152"/>
      <c r="B12" s="1109"/>
    </row>
    <row r="13" spans="1:2" ht="39" customHeight="1">
      <c r="A13" s="153"/>
      <c r="B13" s="1110"/>
    </row>
    <row r="14" spans="1:2" ht="15" customHeight="1">
      <c r="A14" s="152"/>
      <c r="B14" s="1109"/>
    </row>
    <row r="15" spans="1:2" ht="39" customHeight="1">
      <c r="A15" s="153"/>
      <c r="B15" s="1110"/>
    </row>
    <row r="16" spans="1:2" ht="7.5" customHeight="1">
      <c r="A16" s="148"/>
      <c r="B16" s="148"/>
    </row>
    <row r="17" spans="1:2" ht="15" customHeight="1">
      <c r="A17" s="1111"/>
      <c r="B17" s="1111"/>
    </row>
    <row r="18" spans="1:2" ht="15" customHeight="1">
      <c r="A18" s="1111"/>
      <c r="B18" s="1111"/>
    </row>
  </sheetData>
  <mergeCells count="9">
    <mergeCell ref="B14:B15"/>
    <mergeCell ref="A17:B17"/>
    <mergeCell ref="A18:B18"/>
    <mergeCell ref="A2:B2"/>
    <mergeCell ref="B4:B5"/>
    <mergeCell ref="B6:B7"/>
    <mergeCell ref="B8:B9"/>
    <mergeCell ref="B10:B11"/>
    <mergeCell ref="B12:B13"/>
  </mergeCells>
  <phoneticPr fontId="7"/>
  <printOptions horizontalCentered="1"/>
  <pageMargins left="0.55118110236220474" right="0.39370078740157483" top="0.59055118110236227" bottom="0.43307086614173229" header="0.35433070866141736" footer="0.27559055118110237"/>
  <pageSetup paperSize="9"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B1BC-701A-4CCE-8DE6-9BB6E51121D3}">
  <dimension ref="A1:AR82"/>
  <sheetViews>
    <sheetView view="pageBreakPreview" zoomScaleNormal="100" zoomScaleSheetLayoutView="100" workbookViewId="0">
      <selection activeCell="AU5" sqref="AU5"/>
    </sheetView>
  </sheetViews>
  <sheetFormatPr defaultRowHeight="13.2"/>
  <cols>
    <col min="1" max="1" width="1.44140625" style="397" customWidth="1"/>
    <col min="2" max="2" width="3.6640625" style="397" customWidth="1"/>
    <col min="3" max="13" width="2.21875" style="397" customWidth="1"/>
    <col min="14" max="17" width="2.109375" style="397" customWidth="1"/>
    <col min="18" max="18" width="2.21875" style="397" customWidth="1"/>
    <col min="19" max="40" width="2.109375" style="397" customWidth="1"/>
    <col min="41" max="41" width="3" style="397" customWidth="1"/>
    <col min="42" max="42" width="1.44140625" style="397" customWidth="1"/>
    <col min="43" max="43" width="8.88671875" style="411"/>
    <col min="44" max="44" width="8.88671875" style="397"/>
    <col min="45" max="16384" width="8.88671875" style="412"/>
  </cols>
  <sheetData>
    <row r="1" spans="2:41" s="385" customFormat="1" ht="9.9" customHeight="1">
      <c r="B1" s="383" t="s">
        <v>629</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4"/>
      <c r="AK1" s="384"/>
      <c r="AL1" s="384"/>
      <c r="AM1" s="384"/>
      <c r="AN1" s="384"/>
      <c r="AO1" s="384"/>
    </row>
    <row r="2" spans="2:41" s="385" customFormat="1" ht="12" customHeight="1">
      <c r="B2" s="1265" t="s">
        <v>630</v>
      </c>
      <c r="C2" s="1265"/>
      <c r="D2" s="1265"/>
      <c r="E2" s="1265"/>
      <c r="F2" s="1265"/>
      <c r="G2" s="1265"/>
      <c r="H2" s="1265"/>
      <c r="I2" s="1265"/>
      <c r="J2" s="1265"/>
      <c r="K2" s="1265"/>
      <c r="L2" s="1265"/>
      <c r="M2" s="1265"/>
      <c r="N2" s="1265"/>
      <c r="O2" s="1265"/>
      <c r="P2" s="1265"/>
      <c r="Q2" s="1265"/>
      <c r="R2" s="1265"/>
      <c r="S2" s="1265"/>
      <c r="T2" s="1265"/>
      <c r="U2" s="1265"/>
      <c r="V2" s="1265"/>
      <c r="W2" s="1265"/>
      <c r="X2" s="1265"/>
      <c r="Y2" s="1265"/>
      <c r="Z2" s="1265"/>
      <c r="AA2" s="1265"/>
      <c r="AB2" s="1265"/>
      <c r="AC2" s="1265"/>
      <c r="AD2" s="1265"/>
      <c r="AE2" s="1265"/>
      <c r="AF2" s="1265"/>
      <c r="AG2" s="1265"/>
      <c r="AH2" s="1265"/>
      <c r="AI2" s="1265"/>
      <c r="AJ2" s="1265"/>
      <c r="AK2" s="1265"/>
      <c r="AL2" s="1265"/>
      <c r="AM2" s="1265"/>
      <c r="AN2" s="1265"/>
      <c r="AO2" s="1265"/>
    </row>
    <row r="3" spans="2:41" s="385" customFormat="1" ht="9.9" customHeight="1">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6" t="s">
        <v>631</v>
      </c>
      <c r="AG3" s="1266"/>
      <c r="AH3" s="1266"/>
      <c r="AI3" s="384" t="s">
        <v>446</v>
      </c>
      <c r="AJ3" s="1266"/>
      <c r="AK3" s="1266"/>
      <c r="AL3" s="384" t="s">
        <v>447</v>
      </c>
      <c r="AM3" s="1266"/>
      <c r="AN3" s="1266"/>
      <c r="AO3" s="384" t="s">
        <v>632</v>
      </c>
    </row>
    <row r="4" spans="2:41" s="385" customFormat="1" ht="9.9" customHeight="1">
      <c r="B4" s="384"/>
      <c r="C4" s="1154" t="s">
        <v>633</v>
      </c>
      <c r="D4" s="1154"/>
      <c r="E4" s="1154"/>
      <c r="F4" s="1154"/>
      <c r="G4" s="1154"/>
      <c r="H4" s="1154"/>
      <c r="I4" s="384"/>
      <c r="J4" s="384"/>
      <c r="K4" s="384"/>
      <c r="L4" s="384"/>
      <c r="M4" s="384"/>
      <c r="N4" s="384"/>
      <c r="O4" s="384"/>
      <c r="P4" s="384"/>
      <c r="Q4" s="384"/>
      <c r="R4" s="384"/>
      <c r="S4" s="384"/>
      <c r="T4" s="384"/>
      <c r="U4" s="384"/>
      <c r="V4" s="384"/>
      <c r="W4" s="384"/>
      <c r="X4" s="384"/>
      <c r="Y4" s="384"/>
      <c r="Z4" s="384"/>
      <c r="AA4" s="384"/>
      <c r="AB4" s="384"/>
      <c r="AC4" s="384"/>
      <c r="AD4" s="384"/>
      <c r="AE4" s="384"/>
      <c r="AF4" s="386"/>
      <c r="AG4" s="387"/>
      <c r="AH4" s="387"/>
      <c r="AI4" s="384"/>
      <c r="AJ4" s="387"/>
      <c r="AK4" s="387"/>
      <c r="AL4" s="384"/>
      <c r="AM4" s="387"/>
      <c r="AN4" s="387"/>
      <c r="AO4" s="384"/>
    </row>
    <row r="5" spans="2:41" s="385" customFormat="1" ht="9.9" customHeight="1">
      <c r="B5" s="384"/>
      <c r="C5" s="1154"/>
      <c r="D5" s="1154"/>
      <c r="E5" s="1154"/>
      <c r="F5" s="1154"/>
      <c r="G5" s="1154"/>
      <c r="H5" s="1154"/>
      <c r="I5" s="384" t="s">
        <v>634</v>
      </c>
      <c r="J5" s="384"/>
      <c r="K5" s="384"/>
      <c r="L5" s="384"/>
      <c r="M5" s="387"/>
      <c r="N5" s="387"/>
      <c r="O5" s="387"/>
      <c r="P5" s="387"/>
      <c r="Q5" s="387"/>
      <c r="R5" s="387"/>
      <c r="S5" s="387"/>
      <c r="T5" s="387"/>
      <c r="U5" s="387"/>
      <c r="V5" s="387"/>
      <c r="W5" s="384"/>
      <c r="X5" s="384"/>
      <c r="Y5" s="384"/>
      <c r="Z5" s="384"/>
      <c r="AA5" s="384"/>
      <c r="AB5" s="384"/>
      <c r="AC5" s="384"/>
      <c r="AD5" s="384"/>
      <c r="AE5" s="384"/>
      <c r="AF5" s="384"/>
      <c r="AG5" s="384"/>
      <c r="AH5" s="384"/>
      <c r="AI5" s="384"/>
      <c r="AJ5" s="384"/>
      <c r="AK5" s="384"/>
      <c r="AL5" s="384"/>
      <c r="AM5" s="384"/>
      <c r="AN5" s="384"/>
      <c r="AO5" s="384"/>
    </row>
    <row r="6" spans="2:41" s="385" customFormat="1" ht="3.9" customHeight="1" thickBot="1">
      <c r="B6" s="384"/>
      <c r="C6" s="384"/>
      <c r="D6" s="384"/>
      <c r="E6" s="384"/>
      <c r="F6" s="384"/>
      <c r="G6" s="384"/>
      <c r="H6" s="384"/>
      <c r="I6" s="384"/>
      <c r="J6" s="384"/>
      <c r="K6" s="384"/>
      <c r="L6" s="384"/>
      <c r="M6" s="384"/>
      <c r="N6" s="384"/>
      <c r="O6" s="1267"/>
      <c r="P6" s="1267"/>
      <c r="Q6" s="384"/>
      <c r="R6" s="384"/>
      <c r="S6" s="384"/>
      <c r="T6" s="384"/>
      <c r="U6" s="384"/>
      <c r="V6" s="384"/>
      <c r="W6" s="384"/>
      <c r="X6" s="384"/>
      <c r="Y6" s="384"/>
      <c r="Z6" s="384"/>
      <c r="AA6" s="384"/>
      <c r="AB6" s="388"/>
      <c r="AC6" s="388"/>
      <c r="AD6" s="388"/>
      <c r="AE6" s="388"/>
      <c r="AF6" s="388"/>
      <c r="AG6" s="388"/>
      <c r="AH6" s="388"/>
      <c r="AI6" s="388"/>
      <c r="AJ6" s="388"/>
      <c r="AK6" s="388"/>
      <c r="AL6" s="388"/>
      <c r="AM6" s="388"/>
      <c r="AN6" s="388"/>
      <c r="AO6" s="384"/>
    </row>
    <row r="7" spans="2:41" s="385" customFormat="1" ht="11.1" customHeight="1">
      <c r="B7" s="1275" t="s">
        <v>635</v>
      </c>
      <c r="C7" s="1219" t="s">
        <v>24</v>
      </c>
      <c r="D7" s="1220"/>
      <c r="E7" s="1220"/>
      <c r="F7" s="1220"/>
      <c r="G7" s="1220"/>
      <c r="H7" s="1220"/>
      <c r="I7" s="1220"/>
      <c r="J7" s="1220"/>
      <c r="K7" s="1220"/>
      <c r="L7" s="1220"/>
      <c r="M7" s="1278"/>
      <c r="N7" s="1279"/>
      <c r="O7" s="1280"/>
      <c r="P7" s="1280"/>
      <c r="Q7" s="1280"/>
      <c r="R7" s="1280"/>
      <c r="S7" s="1280"/>
      <c r="T7" s="1280"/>
      <c r="U7" s="1280"/>
      <c r="V7" s="1280"/>
      <c r="W7" s="1280"/>
      <c r="X7" s="1280"/>
      <c r="Y7" s="1280"/>
      <c r="Z7" s="1280"/>
      <c r="AA7" s="1280"/>
      <c r="AB7" s="1280"/>
      <c r="AC7" s="1280"/>
      <c r="AD7" s="1280"/>
      <c r="AE7" s="1280"/>
      <c r="AF7" s="1280"/>
      <c r="AG7" s="1280"/>
      <c r="AH7" s="1280"/>
      <c r="AI7" s="1280"/>
      <c r="AJ7" s="1280"/>
      <c r="AK7" s="1280"/>
      <c r="AL7" s="1280"/>
      <c r="AM7" s="1280"/>
      <c r="AN7" s="1280"/>
      <c r="AO7" s="1281"/>
    </row>
    <row r="8" spans="2:41" s="385" customFormat="1" ht="11.1" customHeight="1">
      <c r="B8" s="1276"/>
      <c r="C8" s="1153" t="s">
        <v>636</v>
      </c>
      <c r="D8" s="1154"/>
      <c r="E8" s="1154"/>
      <c r="F8" s="1154"/>
      <c r="G8" s="1154"/>
      <c r="H8" s="1154"/>
      <c r="I8" s="1154"/>
      <c r="J8" s="1154"/>
      <c r="K8" s="1154"/>
      <c r="L8" s="1154"/>
      <c r="M8" s="1154"/>
      <c r="N8" s="1282"/>
      <c r="O8" s="1283"/>
      <c r="P8" s="1283"/>
      <c r="Q8" s="1283"/>
      <c r="R8" s="1283"/>
      <c r="S8" s="1283"/>
      <c r="T8" s="1283"/>
      <c r="U8" s="1283"/>
      <c r="V8" s="1283"/>
      <c r="W8" s="1283"/>
      <c r="X8" s="1283"/>
      <c r="Y8" s="1283"/>
      <c r="Z8" s="1283"/>
      <c r="AA8" s="1283"/>
      <c r="AB8" s="1283"/>
      <c r="AC8" s="1283"/>
      <c r="AD8" s="1283"/>
      <c r="AE8" s="1283"/>
      <c r="AF8" s="1283"/>
      <c r="AG8" s="1283"/>
      <c r="AH8" s="1283"/>
      <c r="AI8" s="1283"/>
      <c r="AJ8" s="1283"/>
      <c r="AK8" s="1283"/>
      <c r="AL8" s="1283"/>
      <c r="AM8" s="1283"/>
      <c r="AN8" s="1283"/>
      <c r="AO8" s="1284"/>
    </row>
    <row r="9" spans="2:41" s="385" customFormat="1" ht="11.1" customHeight="1">
      <c r="B9" s="1276"/>
      <c r="C9" s="1150" t="s">
        <v>637</v>
      </c>
      <c r="D9" s="1151"/>
      <c r="E9" s="1151"/>
      <c r="F9" s="1151"/>
      <c r="G9" s="1151"/>
      <c r="H9" s="1151"/>
      <c r="I9" s="1151"/>
      <c r="J9" s="1151"/>
      <c r="K9" s="1151"/>
      <c r="L9" s="1151"/>
      <c r="M9" s="1152"/>
      <c r="N9" s="1143" t="s">
        <v>638</v>
      </c>
      <c r="O9" s="1144"/>
      <c r="P9" s="1144"/>
      <c r="Q9" s="1144"/>
      <c r="R9" s="1144"/>
      <c r="S9" s="1144"/>
      <c r="T9" s="1144"/>
      <c r="U9" s="389" t="s">
        <v>639</v>
      </c>
      <c r="V9" s="1144"/>
      <c r="W9" s="1144"/>
      <c r="X9" s="1144"/>
      <c r="Y9" s="389" t="s">
        <v>98</v>
      </c>
      <c r="Z9" s="1151"/>
      <c r="AA9" s="1151"/>
      <c r="AB9" s="1151"/>
      <c r="AC9" s="1151"/>
      <c r="AD9" s="1151"/>
      <c r="AE9" s="1151"/>
      <c r="AF9" s="1151"/>
      <c r="AG9" s="1151"/>
      <c r="AH9" s="1151"/>
      <c r="AI9" s="1151"/>
      <c r="AJ9" s="1151"/>
      <c r="AK9" s="1151"/>
      <c r="AL9" s="1151"/>
      <c r="AM9" s="1151"/>
      <c r="AN9" s="1151"/>
      <c r="AO9" s="1244"/>
    </row>
    <row r="10" spans="2:41" s="385" customFormat="1" ht="11.1" customHeight="1">
      <c r="B10" s="1276"/>
      <c r="C10" s="1153"/>
      <c r="D10" s="1154"/>
      <c r="E10" s="1154"/>
      <c r="F10" s="1154"/>
      <c r="G10" s="1154"/>
      <c r="H10" s="1154"/>
      <c r="I10" s="1154"/>
      <c r="J10" s="1154"/>
      <c r="K10" s="1154"/>
      <c r="L10" s="1154"/>
      <c r="M10" s="1155"/>
      <c r="N10" s="1245" t="s">
        <v>640</v>
      </c>
      <c r="O10" s="1246"/>
      <c r="P10" s="1246"/>
      <c r="Q10" s="1246"/>
      <c r="R10" s="1246"/>
      <c r="S10" s="1246"/>
      <c r="T10" s="1246"/>
      <c r="U10" s="1246"/>
      <c r="V10" s="1246"/>
      <c r="W10" s="1246"/>
      <c r="X10" s="1246"/>
      <c r="Y10" s="1246"/>
      <c r="Z10" s="1246"/>
      <c r="AA10" s="1246"/>
      <c r="AB10" s="1246"/>
      <c r="AC10" s="1246"/>
      <c r="AD10" s="1246"/>
      <c r="AE10" s="1246"/>
      <c r="AF10" s="1246"/>
      <c r="AG10" s="1246"/>
      <c r="AH10" s="1246"/>
      <c r="AI10" s="1246"/>
      <c r="AJ10" s="1246"/>
      <c r="AK10" s="1246"/>
      <c r="AL10" s="1246"/>
      <c r="AM10" s="1246"/>
      <c r="AN10" s="1246"/>
      <c r="AO10" s="1247"/>
    </row>
    <row r="11" spans="2:41" s="385" customFormat="1" ht="11.1" customHeight="1">
      <c r="B11" s="1276"/>
      <c r="C11" s="1172"/>
      <c r="D11" s="1173"/>
      <c r="E11" s="1173"/>
      <c r="F11" s="1173"/>
      <c r="G11" s="1173"/>
      <c r="H11" s="1173"/>
      <c r="I11" s="1173"/>
      <c r="J11" s="1173"/>
      <c r="K11" s="1173"/>
      <c r="L11" s="1173"/>
      <c r="M11" s="1174"/>
      <c r="N11" s="1268" t="s">
        <v>641</v>
      </c>
      <c r="O11" s="1269"/>
      <c r="P11" s="1269"/>
      <c r="Q11" s="1269"/>
      <c r="R11" s="1269"/>
      <c r="S11" s="1269"/>
      <c r="T11" s="1269"/>
      <c r="U11" s="1269"/>
      <c r="V11" s="1269"/>
      <c r="W11" s="1269"/>
      <c r="X11" s="1269"/>
      <c r="Y11" s="1269"/>
      <c r="Z11" s="1269"/>
      <c r="AA11" s="1269"/>
      <c r="AB11" s="1269"/>
      <c r="AC11" s="1269"/>
      <c r="AD11" s="1269"/>
      <c r="AE11" s="1269"/>
      <c r="AF11" s="1269"/>
      <c r="AG11" s="1269"/>
      <c r="AH11" s="1269"/>
      <c r="AI11" s="1269"/>
      <c r="AJ11" s="1269"/>
      <c r="AK11" s="1269"/>
      <c r="AL11" s="1269"/>
      <c r="AM11" s="1269"/>
      <c r="AN11" s="1269"/>
      <c r="AO11" s="1270"/>
    </row>
    <row r="12" spans="2:41" s="385" customFormat="1" ht="11.1" customHeight="1">
      <c r="B12" s="1276"/>
      <c r="C12" s="1251" t="s">
        <v>642</v>
      </c>
      <c r="D12" s="1252"/>
      <c r="E12" s="1252"/>
      <c r="F12" s="1252"/>
      <c r="G12" s="1252"/>
      <c r="H12" s="1252"/>
      <c r="I12" s="1252"/>
      <c r="J12" s="1252"/>
      <c r="K12" s="1252"/>
      <c r="L12" s="1252"/>
      <c r="M12" s="1253"/>
      <c r="N12" s="1159" t="s">
        <v>36</v>
      </c>
      <c r="O12" s="1160"/>
      <c r="P12" s="1160"/>
      <c r="Q12" s="1160"/>
      <c r="R12" s="1161"/>
      <c r="S12" s="1271"/>
      <c r="T12" s="1272"/>
      <c r="U12" s="1272"/>
      <c r="V12" s="1272"/>
      <c r="W12" s="1272"/>
      <c r="X12" s="1272"/>
      <c r="Y12" s="1272"/>
      <c r="Z12" s="1272"/>
      <c r="AA12" s="1272"/>
      <c r="AB12" s="1273"/>
      <c r="AC12" s="1143" t="s">
        <v>643</v>
      </c>
      <c r="AD12" s="1144"/>
      <c r="AE12" s="1144"/>
      <c r="AF12" s="1144"/>
      <c r="AG12" s="1164"/>
      <c r="AH12" s="1271"/>
      <c r="AI12" s="1272"/>
      <c r="AJ12" s="1272"/>
      <c r="AK12" s="1272"/>
      <c r="AL12" s="1272"/>
      <c r="AM12" s="1272"/>
      <c r="AN12" s="1272"/>
      <c r="AO12" s="1274"/>
    </row>
    <row r="13" spans="2:41" s="385" customFormat="1" ht="11.1" customHeight="1">
      <c r="B13" s="1276"/>
      <c r="C13" s="1251" t="s">
        <v>644</v>
      </c>
      <c r="D13" s="1252"/>
      <c r="E13" s="1252"/>
      <c r="F13" s="1252"/>
      <c r="G13" s="1252"/>
      <c r="H13" s="1252"/>
      <c r="I13" s="1252"/>
      <c r="J13" s="1252"/>
      <c r="K13" s="1252"/>
      <c r="L13" s="1252"/>
      <c r="M13" s="1253"/>
      <c r="N13" s="1251"/>
      <c r="O13" s="1252"/>
      <c r="P13" s="1252"/>
      <c r="Q13" s="1252"/>
      <c r="R13" s="1252"/>
      <c r="S13" s="1252"/>
      <c r="T13" s="1252"/>
      <c r="U13" s="1252"/>
      <c r="V13" s="1252"/>
      <c r="W13" s="1252"/>
      <c r="X13" s="1252"/>
      <c r="Y13" s="1252"/>
      <c r="Z13" s="1252"/>
      <c r="AA13" s="1252"/>
      <c r="AB13" s="1252"/>
      <c r="AC13" s="1252"/>
      <c r="AD13" s="1252"/>
      <c r="AE13" s="1252"/>
      <c r="AF13" s="1252"/>
      <c r="AG13" s="1252"/>
      <c r="AH13" s="1252"/>
      <c r="AI13" s="1252"/>
      <c r="AJ13" s="1252"/>
      <c r="AK13" s="1252"/>
      <c r="AL13" s="1252"/>
      <c r="AM13" s="1252"/>
      <c r="AN13" s="1252"/>
      <c r="AO13" s="1254"/>
    </row>
    <row r="14" spans="2:41" s="397" customFormat="1" ht="11.1" customHeight="1">
      <c r="B14" s="1276"/>
      <c r="C14" s="1150" t="s">
        <v>645</v>
      </c>
      <c r="D14" s="1151"/>
      <c r="E14" s="1151"/>
      <c r="F14" s="1151"/>
      <c r="G14" s="1151"/>
      <c r="H14" s="1151"/>
      <c r="I14" s="1151"/>
      <c r="J14" s="1151"/>
      <c r="K14" s="1151"/>
      <c r="L14" s="1151"/>
      <c r="M14" s="1152"/>
      <c r="N14" s="390" t="s">
        <v>646</v>
      </c>
      <c r="O14" s="391" t="s">
        <v>647</v>
      </c>
      <c r="P14" s="392"/>
      <c r="Q14" s="392"/>
      <c r="R14" s="392"/>
      <c r="S14" s="392"/>
      <c r="T14" s="392"/>
      <c r="U14" s="392"/>
      <c r="V14" s="392"/>
      <c r="W14" s="392"/>
      <c r="X14" s="392"/>
      <c r="Y14" s="393"/>
      <c r="Z14" s="393"/>
      <c r="AA14" s="393"/>
      <c r="AB14" s="393"/>
      <c r="AC14" s="394" t="s">
        <v>648</v>
      </c>
      <c r="AD14" s="391" t="s">
        <v>649</v>
      </c>
      <c r="AE14" s="395"/>
      <c r="AF14" s="395"/>
      <c r="AG14" s="395"/>
      <c r="AH14" s="395"/>
      <c r="AI14" s="395"/>
      <c r="AJ14" s="395"/>
      <c r="AK14" s="395"/>
      <c r="AL14" s="395"/>
      <c r="AM14" s="395"/>
      <c r="AN14" s="395"/>
      <c r="AO14" s="396"/>
    </row>
    <row r="15" spans="2:41" s="397" customFormat="1" ht="11.1" customHeight="1">
      <c r="B15" s="1276"/>
      <c r="C15" s="1153"/>
      <c r="D15" s="1154"/>
      <c r="E15" s="1154"/>
      <c r="F15" s="1154"/>
      <c r="G15" s="1154"/>
      <c r="H15" s="1154"/>
      <c r="I15" s="1154"/>
      <c r="J15" s="1154"/>
      <c r="K15" s="1154"/>
      <c r="L15" s="1154"/>
      <c r="M15" s="1155"/>
      <c r="N15" s="390" t="s">
        <v>648</v>
      </c>
      <c r="O15" s="391" t="s">
        <v>650</v>
      </c>
      <c r="P15" s="392"/>
      <c r="Q15" s="392"/>
      <c r="R15" s="392"/>
      <c r="S15" s="392"/>
      <c r="T15" s="392"/>
      <c r="U15" s="392"/>
      <c r="V15" s="392"/>
      <c r="W15" s="392"/>
      <c r="X15" s="392"/>
      <c r="Y15" s="393"/>
      <c r="Z15" s="393"/>
      <c r="AA15" s="393"/>
      <c r="AB15" s="393"/>
      <c r="AC15" s="394" t="s">
        <v>648</v>
      </c>
      <c r="AD15" s="391" t="s">
        <v>651</v>
      </c>
      <c r="AE15" s="398"/>
      <c r="AF15" s="398"/>
      <c r="AG15" s="398"/>
      <c r="AH15" s="398"/>
      <c r="AI15" s="398"/>
      <c r="AJ15" s="398"/>
      <c r="AK15" s="398"/>
      <c r="AL15" s="398"/>
      <c r="AM15" s="398"/>
      <c r="AN15" s="398"/>
      <c r="AO15" s="399"/>
    </row>
    <row r="16" spans="2:41" s="397" customFormat="1" ht="11.1" customHeight="1">
      <c r="B16" s="1276"/>
      <c r="C16" s="1153"/>
      <c r="D16" s="1154"/>
      <c r="E16" s="1154"/>
      <c r="F16" s="1154"/>
      <c r="G16" s="1154"/>
      <c r="H16" s="1154"/>
      <c r="I16" s="1154"/>
      <c r="J16" s="1154"/>
      <c r="K16" s="1154"/>
      <c r="L16" s="1154"/>
      <c r="M16" s="1155"/>
      <c r="N16" s="390" t="s">
        <v>648</v>
      </c>
      <c r="O16" s="391">
        <v>5</v>
      </c>
      <c r="P16" s="400" t="s">
        <v>652</v>
      </c>
      <c r="Q16" s="392"/>
      <c r="R16" s="392"/>
      <c r="S16" s="392"/>
      <c r="T16" s="392"/>
      <c r="U16" s="392"/>
      <c r="V16" s="392"/>
      <c r="W16" s="392"/>
      <c r="X16" s="392"/>
      <c r="Y16" s="393"/>
      <c r="Z16" s="393"/>
      <c r="AA16" s="393"/>
      <c r="AB16" s="393"/>
      <c r="AC16" s="394" t="s">
        <v>648</v>
      </c>
      <c r="AD16" s="392" t="s">
        <v>653</v>
      </c>
      <c r="AE16" s="398"/>
      <c r="AF16" s="398"/>
      <c r="AG16" s="398"/>
      <c r="AH16" s="398"/>
      <c r="AI16" s="398"/>
      <c r="AJ16" s="398"/>
      <c r="AK16" s="398"/>
      <c r="AL16" s="398"/>
      <c r="AM16" s="398"/>
      <c r="AN16" s="398"/>
      <c r="AO16" s="399"/>
    </row>
    <row r="17" spans="2:41" s="397" customFormat="1" ht="11.1" customHeight="1">
      <c r="B17" s="1276"/>
      <c r="C17" s="1153"/>
      <c r="D17" s="1154"/>
      <c r="E17" s="1154"/>
      <c r="F17" s="1154"/>
      <c r="G17" s="1154"/>
      <c r="H17" s="1154"/>
      <c r="I17" s="1154"/>
      <c r="J17" s="1154"/>
      <c r="K17" s="1154"/>
      <c r="L17" s="1154"/>
      <c r="M17" s="1155"/>
      <c r="N17" s="390" t="s">
        <v>648</v>
      </c>
      <c r="O17" s="391" t="s">
        <v>654</v>
      </c>
      <c r="P17" s="392"/>
      <c r="Q17" s="392"/>
      <c r="R17" s="392"/>
      <c r="S17" s="392"/>
      <c r="T17" s="392"/>
      <c r="U17" s="392"/>
      <c r="V17" s="392"/>
      <c r="W17" s="392"/>
      <c r="X17" s="392"/>
      <c r="Y17" s="393"/>
      <c r="Z17" s="393"/>
      <c r="AA17" s="393"/>
      <c r="AB17" s="393"/>
      <c r="AC17" s="394" t="s">
        <v>648</v>
      </c>
      <c r="AD17" s="392" t="s">
        <v>655</v>
      </c>
      <c r="AE17" s="398"/>
      <c r="AF17" s="398"/>
      <c r="AG17" s="398"/>
      <c r="AH17" s="398"/>
      <c r="AI17" s="398"/>
      <c r="AJ17" s="398"/>
      <c r="AK17" s="398"/>
      <c r="AL17" s="398"/>
      <c r="AM17" s="398"/>
      <c r="AN17" s="398"/>
      <c r="AO17" s="399"/>
    </row>
    <row r="18" spans="2:41" s="397" customFormat="1" ht="11.1" customHeight="1">
      <c r="B18" s="1276"/>
      <c r="C18" s="1172"/>
      <c r="D18" s="1173"/>
      <c r="E18" s="1173"/>
      <c r="F18" s="1173"/>
      <c r="G18" s="1173"/>
      <c r="H18" s="1173"/>
      <c r="I18" s="1173"/>
      <c r="J18" s="1173"/>
      <c r="K18" s="1173"/>
      <c r="L18" s="1173"/>
      <c r="M18" s="1174"/>
      <c r="N18" s="401" t="s">
        <v>648</v>
      </c>
      <c r="O18" s="402" t="s">
        <v>656</v>
      </c>
      <c r="P18" s="403"/>
      <c r="Q18" s="403"/>
      <c r="R18" s="403"/>
      <c r="S18" s="403"/>
      <c r="T18" s="403"/>
      <c r="U18" s="403"/>
      <c r="V18" s="403"/>
      <c r="W18" s="403"/>
      <c r="X18" s="403"/>
      <c r="Y18" s="393"/>
      <c r="Z18" s="393"/>
      <c r="AA18" s="393"/>
      <c r="AB18" s="404"/>
      <c r="AC18" s="403"/>
      <c r="AD18" s="405"/>
      <c r="AE18" s="405"/>
      <c r="AF18" s="405"/>
      <c r="AG18" s="405"/>
      <c r="AH18" s="405"/>
      <c r="AI18" s="405"/>
      <c r="AJ18" s="405"/>
      <c r="AK18" s="405"/>
      <c r="AL18" s="405"/>
      <c r="AM18" s="405"/>
      <c r="AN18" s="405"/>
      <c r="AO18" s="406"/>
    </row>
    <row r="19" spans="2:41" s="397" customFormat="1" ht="11.1" customHeight="1">
      <c r="B19" s="1276"/>
      <c r="C19" s="1255" t="s">
        <v>657</v>
      </c>
      <c r="D19" s="1255"/>
      <c r="E19" s="1255"/>
      <c r="F19" s="1255"/>
      <c r="G19" s="1255"/>
      <c r="H19" s="1255"/>
      <c r="I19" s="1255"/>
      <c r="J19" s="1255"/>
      <c r="K19" s="1256"/>
      <c r="L19" s="1256"/>
      <c r="M19" s="1257"/>
      <c r="N19" s="1258" t="s">
        <v>658</v>
      </c>
      <c r="O19" s="1259"/>
      <c r="P19" s="1259"/>
      <c r="Q19" s="1259"/>
      <c r="R19" s="1260"/>
      <c r="S19" s="1261"/>
      <c r="T19" s="1262"/>
      <c r="U19" s="1262"/>
      <c r="V19" s="1262"/>
      <c r="W19" s="1262"/>
      <c r="X19" s="1262"/>
      <c r="Y19" s="1262"/>
      <c r="Z19" s="1262"/>
      <c r="AA19" s="1262"/>
      <c r="AB19" s="1263"/>
      <c r="AC19" s="1259" t="s">
        <v>659</v>
      </c>
      <c r="AD19" s="1259"/>
      <c r="AE19" s="1259"/>
      <c r="AF19" s="1259"/>
      <c r="AG19" s="1260"/>
      <c r="AH19" s="1261"/>
      <c r="AI19" s="1262"/>
      <c r="AJ19" s="1262"/>
      <c r="AK19" s="1262"/>
      <c r="AL19" s="1262"/>
      <c r="AM19" s="1262"/>
      <c r="AN19" s="1262"/>
      <c r="AO19" s="1264"/>
    </row>
    <row r="20" spans="2:41" s="397" customFormat="1" ht="11.1" customHeight="1">
      <c r="B20" s="1276"/>
      <c r="C20" s="1191" t="s">
        <v>660</v>
      </c>
      <c r="D20" s="1191"/>
      <c r="E20" s="1191"/>
      <c r="F20" s="1191"/>
      <c r="G20" s="1191"/>
      <c r="H20" s="1191"/>
      <c r="I20" s="1191"/>
      <c r="J20" s="1191"/>
      <c r="K20" s="1285"/>
      <c r="L20" s="1285"/>
      <c r="M20" s="1285"/>
      <c r="N20" s="1143" t="s">
        <v>638</v>
      </c>
      <c r="O20" s="1144"/>
      <c r="P20" s="1144"/>
      <c r="Q20" s="1144"/>
      <c r="R20" s="1144"/>
      <c r="S20" s="1144"/>
      <c r="T20" s="1144"/>
      <c r="U20" s="389" t="s">
        <v>639</v>
      </c>
      <c r="V20" s="1144"/>
      <c r="W20" s="1144"/>
      <c r="X20" s="1144"/>
      <c r="Y20" s="389" t="s">
        <v>98</v>
      </c>
      <c r="Z20" s="1151"/>
      <c r="AA20" s="1151"/>
      <c r="AB20" s="1151"/>
      <c r="AC20" s="1151"/>
      <c r="AD20" s="1151"/>
      <c r="AE20" s="1151"/>
      <c r="AF20" s="1151"/>
      <c r="AG20" s="1151"/>
      <c r="AH20" s="1151"/>
      <c r="AI20" s="1151"/>
      <c r="AJ20" s="1151"/>
      <c r="AK20" s="1151"/>
      <c r="AL20" s="1151"/>
      <c r="AM20" s="1151"/>
      <c r="AN20" s="1151"/>
      <c r="AO20" s="1244"/>
    </row>
    <row r="21" spans="2:41" s="397" customFormat="1" ht="11.1" customHeight="1">
      <c r="B21" s="1276"/>
      <c r="C21" s="1191"/>
      <c r="D21" s="1191"/>
      <c r="E21" s="1191"/>
      <c r="F21" s="1191"/>
      <c r="G21" s="1191"/>
      <c r="H21" s="1191"/>
      <c r="I21" s="1191"/>
      <c r="J21" s="1191"/>
      <c r="K21" s="1285"/>
      <c r="L21" s="1285"/>
      <c r="M21" s="1285"/>
      <c r="N21" s="1245" t="s">
        <v>640</v>
      </c>
      <c r="O21" s="1246"/>
      <c r="P21" s="1246"/>
      <c r="Q21" s="1246"/>
      <c r="R21" s="1246"/>
      <c r="S21" s="1246"/>
      <c r="T21" s="1246"/>
      <c r="U21" s="1246"/>
      <c r="V21" s="1246"/>
      <c r="W21" s="1246"/>
      <c r="X21" s="1246"/>
      <c r="Y21" s="1246"/>
      <c r="Z21" s="1246"/>
      <c r="AA21" s="1246"/>
      <c r="AB21" s="1246"/>
      <c r="AC21" s="1246"/>
      <c r="AD21" s="1246"/>
      <c r="AE21" s="1246"/>
      <c r="AF21" s="1246"/>
      <c r="AG21" s="1246"/>
      <c r="AH21" s="1246"/>
      <c r="AI21" s="1246"/>
      <c r="AJ21" s="1246"/>
      <c r="AK21" s="1246"/>
      <c r="AL21" s="1246"/>
      <c r="AM21" s="1246"/>
      <c r="AN21" s="1246"/>
      <c r="AO21" s="1247"/>
    </row>
    <row r="22" spans="2:41" s="397" customFormat="1" ht="11.1" customHeight="1" thickBot="1">
      <c r="B22" s="1277"/>
      <c r="C22" s="1286"/>
      <c r="D22" s="1286"/>
      <c r="E22" s="1286"/>
      <c r="F22" s="1286"/>
      <c r="G22" s="1286"/>
      <c r="H22" s="1286"/>
      <c r="I22" s="1286"/>
      <c r="J22" s="1286"/>
      <c r="K22" s="1287"/>
      <c r="L22" s="1287"/>
      <c r="M22" s="1287"/>
      <c r="N22" s="1248"/>
      <c r="O22" s="1249"/>
      <c r="P22" s="1249"/>
      <c r="Q22" s="1249"/>
      <c r="R22" s="1249"/>
      <c r="S22" s="1249"/>
      <c r="T22" s="1249"/>
      <c r="U22" s="1249"/>
      <c r="V22" s="1249"/>
      <c r="W22" s="1249"/>
      <c r="X22" s="1249"/>
      <c r="Y22" s="1249"/>
      <c r="Z22" s="1249"/>
      <c r="AA22" s="1249"/>
      <c r="AB22" s="1249"/>
      <c r="AC22" s="1249"/>
      <c r="AD22" s="1249"/>
      <c r="AE22" s="1249"/>
      <c r="AF22" s="1249"/>
      <c r="AG22" s="1249"/>
      <c r="AH22" s="1249"/>
      <c r="AI22" s="1249"/>
      <c r="AJ22" s="1249"/>
      <c r="AK22" s="1249"/>
      <c r="AL22" s="1249"/>
      <c r="AM22" s="1249"/>
      <c r="AN22" s="1249"/>
      <c r="AO22" s="1250"/>
    </row>
    <row r="23" spans="2:41" s="397" customFormat="1" ht="11.1" customHeight="1">
      <c r="B23" s="1216" t="s">
        <v>661</v>
      </c>
      <c r="C23" s="1219" t="s">
        <v>662</v>
      </c>
      <c r="D23" s="1220"/>
      <c r="E23" s="1220"/>
      <c r="F23" s="1220"/>
      <c r="G23" s="1220"/>
      <c r="H23" s="1220"/>
      <c r="I23" s="1220"/>
      <c r="J23" s="1220"/>
      <c r="K23" s="1220"/>
      <c r="L23" s="1220"/>
      <c r="M23" s="1221"/>
      <c r="N23" s="1222" t="s">
        <v>663</v>
      </c>
      <c r="O23" s="1223"/>
      <c r="P23" s="1223"/>
      <c r="Q23" s="1223"/>
      <c r="R23" s="1223"/>
      <c r="S23" s="1223"/>
      <c r="T23" s="1223"/>
      <c r="U23" s="1223"/>
      <c r="V23" s="1223"/>
      <c r="W23" s="1223"/>
      <c r="X23" s="1223"/>
      <c r="Y23" s="1223"/>
      <c r="Z23" s="1223"/>
      <c r="AA23" s="1223"/>
      <c r="AB23" s="1223"/>
      <c r="AC23" s="1223"/>
      <c r="AD23" s="1223"/>
      <c r="AE23" s="1223"/>
      <c r="AF23" s="1223"/>
      <c r="AG23" s="1223"/>
      <c r="AH23" s="1224"/>
      <c r="AI23" s="1225" t="s">
        <v>664</v>
      </c>
      <c r="AJ23" s="1225"/>
      <c r="AK23" s="1225"/>
      <c r="AL23" s="1225"/>
      <c r="AM23" s="1225"/>
      <c r="AN23" s="1225"/>
      <c r="AO23" s="1226"/>
    </row>
    <row r="24" spans="2:41" s="397" customFormat="1" ht="6.9" customHeight="1">
      <c r="B24" s="1217"/>
      <c r="C24" s="1153"/>
      <c r="D24" s="1154"/>
      <c r="E24" s="1154"/>
      <c r="F24" s="1154"/>
      <c r="G24" s="1154"/>
      <c r="H24" s="1154"/>
      <c r="I24" s="1154"/>
      <c r="J24" s="1154"/>
      <c r="K24" s="1154"/>
      <c r="L24" s="1154"/>
      <c r="M24" s="1155"/>
      <c r="N24" s="1150"/>
      <c r="O24" s="1151"/>
      <c r="P24" s="1151"/>
      <c r="Q24" s="1151"/>
      <c r="R24" s="1151"/>
      <c r="S24" s="1151"/>
      <c r="T24" s="1151"/>
      <c r="U24" s="1151"/>
      <c r="V24" s="1151"/>
      <c r="W24" s="1151"/>
      <c r="X24" s="1151"/>
      <c r="Y24" s="1151"/>
      <c r="Z24" s="1151"/>
      <c r="AA24" s="1151"/>
      <c r="AB24" s="1151"/>
      <c r="AC24" s="1151"/>
      <c r="AD24" s="1151"/>
      <c r="AE24" s="1151"/>
      <c r="AF24" s="1151"/>
      <c r="AG24" s="1151"/>
      <c r="AH24" s="1152"/>
      <c r="AI24" s="1146"/>
      <c r="AJ24" s="1146"/>
      <c r="AK24" s="1146"/>
      <c r="AL24" s="1146"/>
      <c r="AM24" s="1146"/>
      <c r="AN24" s="1146"/>
      <c r="AO24" s="1148"/>
    </row>
    <row r="25" spans="2:41" s="397" customFormat="1" ht="6.9" customHeight="1">
      <c r="B25" s="1217"/>
      <c r="C25" s="1153"/>
      <c r="D25" s="1154"/>
      <c r="E25" s="1154"/>
      <c r="F25" s="1154"/>
      <c r="G25" s="1154"/>
      <c r="H25" s="1154"/>
      <c r="I25" s="1154"/>
      <c r="J25" s="1154"/>
      <c r="K25" s="1154"/>
      <c r="L25" s="1154"/>
      <c r="M25" s="1155"/>
      <c r="N25" s="1172"/>
      <c r="O25" s="1173"/>
      <c r="P25" s="1173"/>
      <c r="Q25" s="1173"/>
      <c r="R25" s="1173"/>
      <c r="S25" s="1173"/>
      <c r="T25" s="1173"/>
      <c r="U25" s="1173"/>
      <c r="V25" s="1173"/>
      <c r="W25" s="1173"/>
      <c r="X25" s="1173"/>
      <c r="Y25" s="1173"/>
      <c r="Z25" s="1173"/>
      <c r="AA25" s="1173"/>
      <c r="AB25" s="1173"/>
      <c r="AC25" s="1173"/>
      <c r="AD25" s="1173"/>
      <c r="AE25" s="1173"/>
      <c r="AF25" s="1173"/>
      <c r="AG25" s="1173"/>
      <c r="AH25" s="1174"/>
      <c r="AI25" s="1207"/>
      <c r="AJ25" s="1207"/>
      <c r="AK25" s="1207"/>
      <c r="AL25" s="1207"/>
      <c r="AM25" s="1207"/>
      <c r="AN25" s="1207"/>
      <c r="AO25" s="1196"/>
    </row>
    <row r="26" spans="2:41" s="397" customFormat="1" ht="11.1" customHeight="1">
      <c r="B26" s="1217"/>
      <c r="C26" s="1153"/>
      <c r="D26" s="1154"/>
      <c r="E26" s="1154"/>
      <c r="F26" s="1154"/>
      <c r="G26" s="1154"/>
      <c r="H26" s="1154"/>
      <c r="I26" s="1154"/>
      <c r="J26" s="1154"/>
      <c r="K26" s="1154"/>
      <c r="L26" s="1154"/>
      <c r="M26" s="1155"/>
      <c r="N26" s="1197" t="s">
        <v>665</v>
      </c>
      <c r="O26" s="1198"/>
      <c r="P26" s="1198"/>
      <c r="Q26" s="1198"/>
      <c r="R26" s="1198"/>
      <c r="S26" s="1198"/>
      <c r="T26" s="1198"/>
      <c r="U26" s="1199"/>
      <c r="V26" s="1189" t="s">
        <v>666</v>
      </c>
      <c r="W26" s="1189"/>
      <c r="X26" s="1189"/>
      <c r="Y26" s="1189"/>
      <c r="Z26" s="1189"/>
      <c r="AA26" s="1189"/>
      <c r="AB26" s="1189"/>
      <c r="AC26" s="1189"/>
      <c r="AD26" s="1189" t="s">
        <v>667</v>
      </c>
      <c r="AE26" s="1189"/>
      <c r="AF26" s="1189"/>
      <c r="AG26" s="1189"/>
      <c r="AH26" s="1189"/>
      <c r="AI26" s="1189"/>
      <c r="AJ26" s="1189"/>
      <c r="AK26" s="1203"/>
      <c r="AL26" s="1203"/>
      <c r="AM26" s="1203"/>
      <c r="AN26" s="1203"/>
      <c r="AO26" s="1204"/>
    </row>
    <row r="27" spans="2:41" s="397" customFormat="1" ht="11.1" customHeight="1">
      <c r="B27" s="1217"/>
      <c r="C27" s="1153"/>
      <c r="D27" s="1154"/>
      <c r="E27" s="1154"/>
      <c r="F27" s="1154"/>
      <c r="G27" s="1154"/>
      <c r="H27" s="1154"/>
      <c r="I27" s="1154"/>
      <c r="J27" s="1154"/>
      <c r="K27" s="1154"/>
      <c r="L27" s="1154"/>
      <c r="M27" s="1155"/>
      <c r="N27" s="1200"/>
      <c r="O27" s="1201"/>
      <c r="P27" s="1201"/>
      <c r="Q27" s="1201"/>
      <c r="R27" s="1201"/>
      <c r="S27" s="1201"/>
      <c r="T27" s="1201"/>
      <c r="U27" s="1202"/>
      <c r="V27" s="1189"/>
      <c r="W27" s="1189"/>
      <c r="X27" s="1189"/>
      <c r="Y27" s="1189"/>
      <c r="Z27" s="1189"/>
      <c r="AA27" s="1189"/>
      <c r="AB27" s="1189"/>
      <c r="AC27" s="1189"/>
      <c r="AD27" s="1189"/>
      <c r="AE27" s="1189"/>
      <c r="AF27" s="1189"/>
      <c r="AG27" s="1189"/>
      <c r="AH27" s="1189"/>
      <c r="AI27" s="1189"/>
      <c r="AJ27" s="1189"/>
      <c r="AK27" s="1205"/>
      <c r="AL27" s="1205"/>
      <c r="AM27" s="1205"/>
      <c r="AN27" s="1205"/>
      <c r="AO27" s="1206"/>
    </row>
    <row r="28" spans="2:41" s="397" customFormat="1" ht="11.1" customHeight="1">
      <c r="B28" s="1217"/>
      <c r="C28" s="1150" t="s">
        <v>668</v>
      </c>
      <c r="D28" s="1151"/>
      <c r="E28" s="1151"/>
      <c r="F28" s="1151"/>
      <c r="G28" s="1151"/>
      <c r="H28" s="1151"/>
      <c r="I28" s="1151"/>
      <c r="J28" s="1151"/>
      <c r="K28" s="1151"/>
      <c r="L28" s="1151"/>
      <c r="M28" s="1152"/>
      <c r="N28" s="1159" t="s">
        <v>663</v>
      </c>
      <c r="O28" s="1160"/>
      <c r="P28" s="1160"/>
      <c r="Q28" s="1160"/>
      <c r="R28" s="1160"/>
      <c r="S28" s="1160"/>
      <c r="T28" s="1160"/>
      <c r="U28" s="1160"/>
      <c r="V28" s="1160"/>
      <c r="W28" s="1160"/>
      <c r="X28" s="1160"/>
      <c r="Y28" s="1160"/>
      <c r="Z28" s="1160"/>
      <c r="AA28" s="1160"/>
      <c r="AB28" s="1160"/>
      <c r="AC28" s="1160"/>
      <c r="AD28" s="1160"/>
      <c r="AE28" s="1160"/>
      <c r="AF28" s="1160"/>
      <c r="AG28" s="1160"/>
      <c r="AH28" s="1161"/>
      <c r="AI28" s="1162" t="s">
        <v>664</v>
      </c>
      <c r="AJ28" s="1162"/>
      <c r="AK28" s="1162"/>
      <c r="AL28" s="1162"/>
      <c r="AM28" s="1162"/>
      <c r="AN28" s="1162"/>
      <c r="AO28" s="1163"/>
    </row>
    <row r="29" spans="2:41" s="397" customFormat="1" ht="6.9" customHeight="1">
      <c r="B29" s="1217"/>
      <c r="C29" s="1153"/>
      <c r="D29" s="1154"/>
      <c r="E29" s="1154"/>
      <c r="F29" s="1154"/>
      <c r="G29" s="1154"/>
      <c r="H29" s="1154"/>
      <c r="I29" s="1154"/>
      <c r="J29" s="1154"/>
      <c r="K29" s="1154"/>
      <c r="L29" s="1154"/>
      <c r="M29" s="1155"/>
      <c r="N29" s="1143"/>
      <c r="O29" s="1144"/>
      <c r="P29" s="1144"/>
      <c r="Q29" s="1144"/>
      <c r="R29" s="1144"/>
      <c r="S29" s="1144"/>
      <c r="T29" s="1144"/>
      <c r="U29" s="1144"/>
      <c r="V29" s="1144"/>
      <c r="W29" s="1144"/>
      <c r="X29" s="1144"/>
      <c r="Y29" s="1144"/>
      <c r="Z29" s="1144"/>
      <c r="AA29" s="1144"/>
      <c r="AB29" s="1144"/>
      <c r="AC29" s="1144"/>
      <c r="AD29" s="1144"/>
      <c r="AE29" s="1144"/>
      <c r="AF29" s="1144"/>
      <c r="AG29" s="1144"/>
      <c r="AH29" s="1164"/>
      <c r="AI29" s="1146"/>
      <c r="AJ29" s="1146"/>
      <c r="AK29" s="1146"/>
      <c r="AL29" s="1146"/>
      <c r="AM29" s="1146"/>
      <c r="AN29" s="1146"/>
      <c r="AO29" s="1148"/>
    </row>
    <row r="30" spans="2:41" s="397" customFormat="1" ht="6.9" customHeight="1">
      <c r="B30" s="1217"/>
      <c r="C30" s="1153"/>
      <c r="D30" s="1154"/>
      <c r="E30" s="1154"/>
      <c r="F30" s="1154"/>
      <c r="G30" s="1154"/>
      <c r="H30" s="1154"/>
      <c r="I30" s="1154"/>
      <c r="J30" s="1154"/>
      <c r="K30" s="1154"/>
      <c r="L30" s="1154"/>
      <c r="M30" s="1155"/>
      <c r="N30" s="1135"/>
      <c r="O30" s="1136"/>
      <c r="P30" s="1136"/>
      <c r="Q30" s="1136"/>
      <c r="R30" s="1136"/>
      <c r="S30" s="1136"/>
      <c r="T30" s="1136"/>
      <c r="U30" s="1136"/>
      <c r="V30" s="1136"/>
      <c r="W30" s="1136"/>
      <c r="X30" s="1136"/>
      <c r="Y30" s="1136"/>
      <c r="Z30" s="1136"/>
      <c r="AA30" s="1136"/>
      <c r="AB30" s="1136"/>
      <c r="AC30" s="1136"/>
      <c r="AD30" s="1136"/>
      <c r="AE30" s="1136"/>
      <c r="AF30" s="1136"/>
      <c r="AG30" s="1136"/>
      <c r="AH30" s="1165"/>
      <c r="AI30" s="1207"/>
      <c r="AJ30" s="1207"/>
      <c r="AK30" s="1207"/>
      <c r="AL30" s="1207"/>
      <c r="AM30" s="1207"/>
      <c r="AN30" s="1207"/>
      <c r="AO30" s="1196"/>
    </row>
    <row r="31" spans="2:41" s="397" customFormat="1" ht="11.1" customHeight="1">
      <c r="B31" s="1217"/>
      <c r="C31" s="1153"/>
      <c r="D31" s="1154"/>
      <c r="E31" s="1154"/>
      <c r="F31" s="1154"/>
      <c r="G31" s="1154"/>
      <c r="H31" s="1154"/>
      <c r="I31" s="1154"/>
      <c r="J31" s="1154"/>
      <c r="K31" s="1154"/>
      <c r="L31" s="1154"/>
      <c r="M31" s="1155"/>
      <c r="N31" s="1197" t="s">
        <v>665</v>
      </c>
      <c r="O31" s="1198"/>
      <c r="P31" s="1198"/>
      <c r="Q31" s="1198"/>
      <c r="R31" s="1198"/>
      <c r="S31" s="1198"/>
      <c r="T31" s="1198"/>
      <c r="U31" s="1199"/>
      <c r="V31" s="1189" t="s">
        <v>666</v>
      </c>
      <c r="W31" s="1189"/>
      <c r="X31" s="1189"/>
      <c r="Y31" s="1189"/>
      <c r="Z31" s="1189"/>
      <c r="AA31" s="1189"/>
      <c r="AB31" s="1189"/>
      <c r="AC31" s="1189"/>
      <c r="AD31" s="1189" t="s">
        <v>667</v>
      </c>
      <c r="AE31" s="1189"/>
      <c r="AF31" s="1189"/>
      <c r="AG31" s="1189"/>
      <c r="AH31" s="1189"/>
      <c r="AI31" s="1189"/>
      <c r="AJ31" s="1189"/>
      <c r="AK31" s="1203"/>
      <c r="AL31" s="1203"/>
      <c r="AM31" s="1203"/>
      <c r="AN31" s="1203"/>
      <c r="AO31" s="1204"/>
    </row>
    <row r="32" spans="2:41" s="397" customFormat="1" ht="11.1" customHeight="1">
      <c r="B32" s="1217"/>
      <c r="C32" s="1153"/>
      <c r="D32" s="1154"/>
      <c r="E32" s="1154"/>
      <c r="F32" s="1154"/>
      <c r="G32" s="1154"/>
      <c r="H32" s="1154"/>
      <c r="I32" s="1154"/>
      <c r="J32" s="1154"/>
      <c r="K32" s="1154"/>
      <c r="L32" s="1154"/>
      <c r="M32" s="1155"/>
      <c r="N32" s="1200"/>
      <c r="O32" s="1201"/>
      <c r="P32" s="1201"/>
      <c r="Q32" s="1201"/>
      <c r="R32" s="1201"/>
      <c r="S32" s="1201"/>
      <c r="T32" s="1201"/>
      <c r="U32" s="1202"/>
      <c r="V32" s="1189"/>
      <c r="W32" s="1189"/>
      <c r="X32" s="1189"/>
      <c r="Y32" s="1189"/>
      <c r="Z32" s="1189"/>
      <c r="AA32" s="1189"/>
      <c r="AB32" s="1189"/>
      <c r="AC32" s="1189"/>
      <c r="AD32" s="1189"/>
      <c r="AE32" s="1189"/>
      <c r="AF32" s="1189"/>
      <c r="AG32" s="1189"/>
      <c r="AH32" s="1189"/>
      <c r="AI32" s="1189"/>
      <c r="AJ32" s="1189"/>
      <c r="AK32" s="1205"/>
      <c r="AL32" s="1205"/>
      <c r="AM32" s="1205"/>
      <c r="AN32" s="1205"/>
      <c r="AO32" s="1206"/>
    </row>
    <row r="33" spans="2:41" s="397" customFormat="1" ht="11.1" customHeight="1">
      <c r="B33" s="1217"/>
      <c r="C33" s="1227" t="s">
        <v>669</v>
      </c>
      <c r="D33" s="1228"/>
      <c r="E33" s="1228"/>
      <c r="F33" s="1228"/>
      <c r="G33" s="1228"/>
      <c r="H33" s="1228"/>
      <c r="I33" s="1228"/>
      <c r="J33" s="1228"/>
      <c r="K33" s="1228"/>
      <c r="L33" s="1228"/>
      <c r="M33" s="1229"/>
      <c r="N33" s="1233" t="s">
        <v>663</v>
      </c>
      <c r="O33" s="1234"/>
      <c r="P33" s="1234"/>
      <c r="Q33" s="1234"/>
      <c r="R33" s="1234"/>
      <c r="S33" s="1234"/>
      <c r="T33" s="1234"/>
      <c r="U33" s="1234"/>
      <c r="V33" s="1234"/>
      <c r="W33" s="1234"/>
      <c r="X33" s="1234"/>
      <c r="Y33" s="1234"/>
      <c r="Z33" s="1234"/>
      <c r="AA33" s="1234"/>
      <c r="AB33" s="1234"/>
      <c r="AC33" s="1234"/>
      <c r="AD33" s="1234"/>
      <c r="AE33" s="1234"/>
      <c r="AF33" s="1234"/>
      <c r="AG33" s="1234"/>
      <c r="AH33" s="1235"/>
      <c r="AI33" s="1236" t="s">
        <v>664</v>
      </c>
      <c r="AJ33" s="1236"/>
      <c r="AK33" s="1236"/>
      <c r="AL33" s="1236"/>
      <c r="AM33" s="1236"/>
      <c r="AN33" s="1236"/>
      <c r="AO33" s="1237"/>
    </row>
    <row r="34" spans="2:41" s="397" customFormat="1" ht="6.9" customHeight="1">
      <c r="B34" s="1217"/>
      <c r="C34" s="1230"/>
      <c r="D34" s="1231"/>
      <c r="E34" s="1231"/>
      <c r="F34" s="1231"/>
      <c r="G34" s="1231"/>
      <c r="H34" s="1231"/>
      <c r="I34" s="1231"/>
      <c r="J34" s="1231"/>
      <c r="K34" s="1231"/>
      <c r="L34" s="1231"/>
      <c r="M34" s="1232"/>
      <c r="N34" s="1238"/>
      <c r="O34" s="1239"/>
      <c r="P34" s="1239"/>
      <c r="Q34" s="1239"/>
      <c r="R34" s="1239"/>
      <c r="S34" s="1239"/>
      <c r="T34" s="1239"/>
      <c r="U34" s="1239"/>
      <c r="V34" s="1239"/>
      <c r="W34" s="1239"/>
      <c r="X34" s="1239"/>
      <c r="Y34" s="1239"/>
      <c r="Z34" s="1239"/>
      <c r="AA34" s="1239"/>
      <c r="AB34" s="1239"/>
      <c r="AC34" s="1239"/>
      <c r="AD34" s="1239"/>
      <c r="AE34" s="1239"/>
      <c r="AF34" s="1239"/>
      <c r="AG34" s="1239"/>
      <c r="AH34" s="1240"/>
      <c r="AI34" s="1208"/>
      <c r="AJ34" s="1208"/>
      <c r="AK34" s="1208"/>
      <c r="AL34" s="1208"/>
      <c r="AM34" s="1208"/>
      <c r="AN34" s="1208"/>
      <c r="AO34" s="1194"/>
    </row>
    <row r="35" spans="2:41" s="397" customFormat="1" ht="6.9" customHeight="1">
      <c r="B35" s="1217"/>
      <c r="C35" s="1230"/>
      <c r="D35" s="1231"/>
      <c r="E35" s="1231"/>
      <c r="F35" s="1231"/>
      <c r="G35" s="1231"/>
      <c r="H35" s="1231"/>
      <c r="I35" s="1231"/>
      <c r="J35" s="1231"/>
      <c r="K35" s="1231"/>
      <c r="L35" s="1231"/>
      <c r="M35" s="1232"/>
      <c r="N35" s="1241"/>
      <c r="O35" s="1242"/>
      <c r="P35" s="1242"/>
      <c r="Q35" s="1242"/>
      <c r="R35" s="1242"/>
      <c r="S35" s="1242"/>
      <c r="T35" s="1242"/>
      <c r="U35" s="1242"/>
      <c r="V35" s="1242"/>
      <c r="W35" s="1242"/>
      <c r="X35" s="1242"/>
      <c r="Y35" s="1242"/>
      <c r="Z35" s="1242"/>
      <c r="AA35" s="1242"/>
      <c r="AB35" s="1242"/>
      <c r="AC35" s="1242"/>
      <c r="AD35" s="1242"/>
      <c r="AE35" s="1242"/>
      <c r="AF35" s="1242"/>
      <c r="AG35" s="1242"/>
      <c r="AH35" s="1243"/>
      <c r="AI35" s="1209"/>
      <c r="AJ35" s="1209"/>
      <c r="AK35" s="1209"/>
      <c r="AL35" s="1209"/>
      <c r="AM35" s="1209"/>
      <c r="AN35" s="1209"/>
      <c r="AO35" s="1195"/>
    </row>
    <row r="36" spans="2:41" s="397" customFormat="1" ht="11.1" customHeight="1">
      <c r="B36" s="1217"/>
      <c r="C36" s="1230"/>
      <c r="D36" s="1231"/>
      <c r="E36" s="1231"/>
      <c r="F36" s="1231"/>
      <c r="G36" s="1231"/>
      <c r="H36" s="1231"/>
      <c r="I36" s="1231"/>
      <c r="J36" s="1231"/>
      <c r="K36" s="1231"/>
      <c r="L36" s="1231"/>
      <c r="M36" s="1232"/>
      <c r="N36" s="1210" t="s">
        <v>665</v>
      </c>
      <c r="O36" s="1211"/>
      <c r="P36" s="1211"/>
      <c r="Q36" s="1211"/>
      <c r="R36" s="1211"/>
      <c r="S36" s="1211"/>
      <c r="T36" s="1211"/>
      <c r="U36" s="1212"/>
      <c r="V36" s="1167" t="s">
        <v>666</v>
      </c>
      <c r="W36" s="1167"/>
      <c r="X36" s="1167"/>
      <c r="Y36" s="1167"/>
      <c r="Z36" s="1167"/>
      <c r="AA36" s="1167"/>
      <c r="AB36" s="1167"/>
      <c r="AC36" s="1167"/>
      <c r="AD36" s="1167" t="s">
        <v>667</v>
      </c>
      <c r="AE36" s="1167"/>
      <c r="AF36" s="1167"/>
      <c r="AG36" s="1167"/>
      <c r="AH36" s="1167"/>
      <c r="AI36" s="1167"/>
      <c r="AJ36" s="1167"/>
      <c r="AK36" s="1168"/>
      <c r="AL36" s="1168"/>
      <c r="AM36" s="1168"/>
      <c r="AN36" s="1168"/>
      <c r="AO36" s="1169"/>
    </row>
    <row r="37" spans="2:41" s="397" customFormat="1" ht="11.1" customHeight="1">
      <c r="B37" s="1217"/>
      <c r="C37" s="1230"/>
      <c r="D37" s="1231"/>
      <c r="E37" s="1231"/>
      <c r="F37" s="1231"/>
      <c r="G37" s="1231"/>
      <c r="H37" s="1231"/>
      <c r="I37" s="1231"/>
      <c r="J37" s="1231"/>
      <c r="K37" s="1231"/>
      <c r="L37" s="1231"/>
      <c r="M37" s="1232"/>
      <c r="N37" s="1213"/>
      <c r="O37" s="1214"/>
      <c r="P37" s="1214"/>
      <c r="Q37" s="1214"/>
      <c r="R37" s="1214"/>
      <c r="S37" s="1214"/>
      <c r="T37" s="1214"/>
      <c r="U37" s="1215"/>
      <c r="V37" s="1167"/>
      <c r="W37" s="1167"/>
      <c r="X37" s="1167"/>
      <c r="Y37" s="1167"/>
      <c r="Z37" s="1167"/>
      <c r="AA37" s="1167"/>
      <c r="AB37" s="1167"/>
      <c r="AC37" s="1167"/>
      <c r="AD37" s="1167"/>
      <c r="AE37" s="1167"/>
      <c r="AF37" s="1167"/>
      <c r="AG37" s="1167"/>
      <c r="AH37" s="1167"/>
      <c r="AI37" s="1167"/>
      <c r="AJ37" s="1167"/>
      <c r="AK37" s="1170"/>
      <c r="AL37" s="1170"/>
      <c r="AM37" s="1170"/>
      <c r="AN37" s="1170"/>
      <c r="AO37" s="1171"/>
    </row>
    <row r="38" spans="2:41" s="397" customFormat="1" ht="11.1" customHeight="1">
      <c r="B38" s="1217"/>
      <c r="C38" s="1150" t="s">
        <v>670</v>
      </c>
      <c r="D38" s="1151"/>
      <c r="E38" s="1151"/>
      <c r="F38" s="1151"/>
      <c r="G38" s="1151"/>
      <c r="H38" s="1151"/>
      <c r="I38" s="1151"/>
      <c r="J38" s="1151"/>
      <c r="K38" s="1151"/>
      <c r="L38" s="1151"/>
      <c r="M38" s="1152"/>
      <c r="N38" s="1159" t="s">
        <v>663</v>
      </c>
      <c r="O38" s="1160"/>
      <c r="P38" s="1160"/>
      <c r="Q38" s="1160"/>
      <c r="R38" s="1160"/>
      <c r="S38" s="1160"/>
      <c r="T38" s="1160"/>
      <c r="U38" s="1160"/>
      <c r="V38" s="1160"/>
      <c r="W38" s="1160"/>
      <c r="X38" s="1160"/>
      <c r="Y38" s="1160"/>
      <c r="Z38" s="1160"/>
      <c r="AA38" s="1160"/>
      <c r="AB38" s="1160"/>
      <c r="AC38" s="1160"/>
      <c r="AD38" s="1160"/>
      <c r="AE38" s="1160"/>
      <c r="AF38" s="1160"/>
      <c r="AG38" s="1160"/>
      <c r="AH38" s="1161"/>
      <c r="AI38" s="1162" t="s">
        <v>664</v>
      </c>
      <c r="AJ38" s="1162"/>
      <c r="AK38" s="1162"/>
      <c r="AL38" s="1162"/>
      <c r="AM38" s="1162"/>
      <c r="AN38" s="1162"/>
      <c r="AO38" s="1163"/>
    </row>
    <row r="39" spans="2:41" s="397" customFormat="1" ht="6.9" customHeight="1">
      <c r="B39" s="1217"/>
      <c r="C39" s="1153"/>
      <c r="D39" s="1154"/>
      <c r="E39" s="1154"/>
      <c r="F39" s="1154"/>
      <c r="G39" s="1154"/>
      <c r="H39" s="1154"/>
      <c r="I39" s="1154"/>
      <c r="J39" s="1154"/>
      <c r="K39" s="1154"/>
      <c r="L39" s="1154"/>
      <c r="M39" s="1155"/>
      <c r="N39" s="1150"/>
      <c r="O39" s="1151"/>
      <c r="P39" s="1151"/>
      <c r="Q39" s="1151"/>
      <c r="R39" s="1151"/>
      <c r="S39" s="1151"/>
      <c r="T39" s="1151"/>
      <c r="U39" s="1151"/>
      <c r="V39" s="1151"/>
      <c r="W39" s="1151"/>
      <c r="X39" s="1151"/>
      <c r="Y39" s="1151"/>
      <c r="Z39" s="1151"/>
      <c r="AA39" s="1151"/>
      <c r="AB39" s="1151"/>
      <c r="AC39" s="1151"/>
      <c r="AD39" s="1151"/>
      <c r="AE39" s="1151"/>
      <c r="AF39" s="1151"/>
      <c r="AG39" s="1151"/>
      <c r="AH39" s="1152"/>
      <c r="AI39" s="1146"/>
      <c r="AJ39" s="1146"/>
      <c r="AK39" s="1146"/>
      <c r="AL39" s="1146"/>
      <c r="AM39" s="1146"/>
      <c r="AN39" s="1146"/>
      <c r="AO39" s="1148"/>
    </row>
    <row r="40" spans="2:41" s="397" customFormat="1" ht="6.9" customHeight="1">
      <c r="B40" s="1217"/>
      <c r="C40" s="1153"/>
      <c r="D40" s="1154"/>
      <c r="E40" s="1154"/>
      <c r="F40" s="1154"/>
      <c r="G40" s="1154"/>
      <c r="H40" s="1154"/>
      <c r="I40" s="1154"/>
      <c r="J40" s="1154"/>
      <c r="K40" s="1154"/>
      <c r="L40" s="1154"/>
      <c r="M40" s="1155"/>
      <c r="N40" s="1172"/>
      <c r="O40" s="1173"/>
      <c r="P40" s="1173"/>
      <c r="Q40" s="1173"/>
      <c r="R40" s="1173"/>
      <c r="S40" s="1173"/>
      <c r="T40" s="1173"/>
      <c r="U40" s="1173"/>
      <c r="V40" s="1173"/>
      <c r="W40" s="1173"/>
      <c r="X40" s="1173"/>
      <c r="Y40" s="1173"/>
      <c r="Z40" s="1173"/>
      <c r="AA40" s="1173"/>
      <c r="AB40" s="1173"/>
      <c r="AC40" s="1173"/>
      <c r="AD40" s="1173"/>
      <c r="AE40" s="1173"/>
      <c r="AF40" s="1173"/>
      <c r="AG40" s="1173"/>
      <c r="AH40" s="1174"/>
      <c r="AI40" s="1166"/>
      <c r="AJ40" s="1166"/>
      <c r="AK40" s="1166"/>
      <c r="AL40" s="1166"/>
      <c r="AM40" s="1166"/>
      <c r="AN40" s="1166"/>
      <c r="AO40" s="1193"/>
    </row>
    <row r="41" spans="2:41" s="397" customFormat="1" ht="11.1" customHeight="1">
      <c r="B41" s="1217"/>
      <c r="C41" s="1153"/>
      <c r="D41" s="1154"/>
      <c r="E41" s="1154"/>
      <c r="F41" s="1154"/>
      <c r="G41" s="1154"/>
      <c r="H41" s="1154"/>
      <c r="I41" s="1154"/>
      <c r="J41" s="1154"/>
      <c r="K41" s="1154"/>
      <c r="L41" s="1154"/>
      <c r="M41" s="1155"/>
      <c r="N41" s="1159" t="s">
        <v>663</v>
      </c>
      <c r="O41" s="1160"/>
      <c r="P41" s="1160"/>
      <c r="Q41" s="1160"/>
      <c r="R41" s="1160"/>
      <c r="S41" s="1160"/>
      <c r="T41" s="1160"/>
      <c r="U41" s="1160"/>
      <c r="V41" s="1160"/>
      <c r="W41" s="1160"/>
      <c r="X41" s="1160"/>
      <c r="Y41" s="1160"/>
      <c r="Z41" s="1160"/>
      <c r="AA41" s="1160"/>
      <c r="AB41" s="1160"/>
      <c r="AC41" s="1160"/>
      <c r="AD41" s="1160"/>
      <c r="AE41" s="1160"/>
      <c r="AF41" s="1160"/>
      <c r="AG41" s="1160"/>
      <c r="AH41" s="1161"/>
      <c r="AI41" s="1162" t="s">
        <v>664</v>
      </c>
      <c r="AJ41" s="1162"/>
      <c r="AK41" s="1162"/>
      <c r="AL41" s="1162"/>
      <c r="AM41" s="1162"/>
      <c r="AN41" s="1162"/>
      <c r="AO41" s="1163"/>
    </row>
    <row r="42" spans="2:41" s="397" customFormat="1" ht="6.9" customHeight="1">
      <c r="B42" s="1217"/>
      <c r="C42" s="1153"/>
      <c r="D42" s="1154"/>
      <c r="E42" s="1154"/>
      <c r="F42" s="1154"/>
      <c r="G42" s="1154"/>
      <c r="H42" s="1154"/>
      <c r="I42" s="1154"/>
      <c r="J42" s="1154"/>
      <c r="K42" s="1154"/>
      <c r="L42" s="1154"/>
      <c r="M42" s="1155"/>
      <c r="N42" s="1143"/>
      <c r="O42" s="1144"/>
      <c r="P42" s="1144"/>
      <c r="Q42" s="1144"/>
      <c r="R42" s="1144"/>
      <c r="S42" s="1144"/>
      <c r="T42" s="1144"/>
      <c r="U42" s="1144"/>
      <c r="V42" s="1144"/>
      <c r="W42" s="1144"/>
      <c r="X42" s="1144"/>
      <c r="Y42" s="1144"/>
      <c r="Z42" s="1144"/>
      <c r="AA42" s="1144"/>
      <c r="AB42" s="1144"/>
      <c r="AC42" s="1144"/>
      <c r="AD42" s="1144"/>
      <c r="AE42" s="1144"/>
      <c r="AF42" s="1144"/>
      <c r="AG42" s="1144"/>
      <c r="AH42" s="1164"/>
      <c r="AI42" s="1146"/>
      <c r="AJ42" s="1146"/>
      <c r="AK42" s="1146"/>
      <c r="AL42" s="1146"/>
      <c r="AM42" s="1146"/>
      <c r="AN42" s="1146"/>
      <c r="AO42" s="1148"/>
    </row>
    <row r="43" spans="2:41" s="397" customFormat="1" ht="6.9" customHeight="1">
      <c r="B43" s="1217"/>
      <c r="C43" s="1153"/>
      <c r="D43" s="1154"/>
      <c r="E43" s="1154"/>
      <c r="F43" s="1154"/>
      <c r="G43" s="1154"/>
      <c r="H43" s="1154"/>
      <c r="I43" s="1154"/>
      <c r="J43" s="1154"/>
      <c r="K43" s="1154"/>
      <c r="L43" s="1154"/>
      <c r="M43" s="1155"/>
      <c r="N43" s="1135"/>
      <c r="O43" s="1136"/>
      <c r="P43" s="1136"/>
      <c r="Q43" s="1136"/>
      <c r="R43" s="1136"/>
      <c r="S43" s="1136"/>
      <c r="T43" s="1136"/>
      <c r="U43" s="1136"/>
      <c r="V43" s="1136"/>
      <c r="W43" s="1136"/>
      <c r="X43" s="1136"/>
      <c r="Y43" s="1136"/>
      <c r="Z43" s="1136"/>
      <c r="AA43" s="1136"/>
      <c r="AB43" s="1136"/>
      <c r="AC43" s="1136"/>
      <c r="AD43" s="1136"/>
      <c r="AE43" s="1136"/>
      <c r="AF43" s="1136"/>
      <c r="AG43" s="1136"/>
      <c r="AH43" s="1165"/>
      <c r="AI43" s="1166"/>
      <c r="AJ43" s="1166"/>
      <c r="AK43" s="1166"/>
      <c r="AL43" s="1166"/>
      <c r="AM43" s="1166"/>
      <c r="AN43" s="1166"/>
      <c r="AO43" s="1193"/>
    </row>
    <row r="44" spans="2:41" s="397" customFormat="1" ht="11.1" customHeight="1">
      <c r="B44" s="1217"/>
      <c r="C44" s="1153"/>
      <c r="D44" s="1154"/>
      <c r="E44" s="1154"/>
      <c r="F44" s="1154"/>
      <c r="G44" s="1154"/>
      <c r="H44" s="1154"/>
      <c r="I44" s="1154"/>
      <c r="J44" s="1154"/>
      <c r="K44" s="1154"/>
      <c r="L44" s="1154"/>
      <c r="M44" s="1155"/>
      <c r="N44" s="1159" t="s">
        <v>663</v>
      </c>
      <c r="O44" s="1160"/>
      <c r="P44" s="1160"/>
      <c r="Q44" s="1160"/>
      <c r="R44" s="1160"/>
      <c r="S44" s="1160"/>
      <c r="T44" s="1160"/>
      <c r="U44" s="1160"/>
      <c r="V44" s="1160"/>
      <c r="W44" s="1160"/>
      <c r="X44" s="1160"/>
      <c r="Y44" s="1160"/>
      <c r="Z44" s="1160"/>
      <c r="AA44" s="1160"/>
      <c r="AB44" s="1160"/>
      <c r="AC44" s="1160"/>
      <c r="AD44" s="1160"/>
      <c r="AE44" s="1160"/>
      <c r="AF44" s="1160"/>
      <c r="AG44" s="1160"/>
      <c r="AH44" s="1161"/>
      <c r="AI44" s="1162" t="s">
        <v>664</v>
      </c>
      <c r="AJ44" s="1162"/>
      <c r="AK44" s="1162"/>
      <c r="AL44" s="1162"/>
      <c r="AM44" s="1162"/>
      <c r="AN44" s="1162"/>
      <c r="AO44" s="1163"/>
    </row>
    <row r="45" spans="2:41" s="397" customFormat="1" ht="6.9" customHeight="1">
      <c r="B45" s="1217"/>
      <c r="C45" s="1153"/>
      <c r="D45" s="1154"/>
      <c r="E45" s="1154"/>
      <c r="F45" s="1154"/>
      <c r="G45" s="1154"/>
      <c r="H45" s="1154"/>
      <c r="I45" s="1154"/>
      <c r="J45" s="1154"/>
      <c r="K45" s="1154"/>
      <c r="L45" s="1154"/>
      <c r="M45" s="1155"/>
      <c r="N45" s="1150"/>
      <c r="O45" s="1151"/>
      <c r="P45" s="1151"/>
      <c r="Q45" s="1151"/>
      <c r="R45" s="1151"/>
      <c r="S45" s="1151"/>
      <c r="T45" s="1151"/>
      <c r="U45" s="1151"/>
      <c r="V45" s="1151"/>
      <c r="W45" s="1151"/>
      <c r="X45" s="1151"/>
      <c r="Y45" s="1151"/>
      <c r="Z45" s="1151"/>
      <c r="AA45" s="1151"/>
      <c r="AB45" s="1151"/>
      <c r="AC45" s="1151"/>
      <c r="AD45" s="1151"/>
      <c r="AE45" s="1151"/>
      <c r="AF45" s="1151"/>
      <c r="AG45" s="1151"/>
      <c r="AH45" s="1152"/>
      <c r="AI45" s="1146"/>
      <c r="AJ45" s="1146"/>
      <c r="AK45" s="1146"/>
      <c r="AL45" s="1146"/>
      <c r="AM45" s="1146"/>
      <c r="AN45" s="1146"/>
      <c r="AO45" s="1148"/>
    </row>
    <row r="46" spans="2:41" s="397" customFormat="1" ht="6.9" customHeight="1" thickBot="1">
      <c r="B46" s="1218"/>
      <c r="C46" s="1156"/>
      <c r="D46" s="1157"/>
      <c r="E46" s="1157"/>
      <c r="F46" s="1157"/>
      <c r="G46" s="1157"/>
      <c r="H46" s="1157"/>
      <c r="I46" s="1157"/>
      <c r="J46" s="1157"/>
      <c r="K46" s="1157"/>
      <c r="L46" s="1157"/>
      <c r="M46" s="1158"/>
      <c r="N46" s="1156"/>
      <c r="O46" s="1157"/>
      <c r="P46" s="1157"/>
      <c r="Q46" s="1157"/>
      <c r="R46" s="1157"/>
      <c r="S46" s="1157"/>
      <c r="T46" s="1157"/>
      <c r="U46" s="1157"/>
      <c r="V46" s="1157"/>
      <c r="W46" s="1157"/>
      <c r="X46" s="1157"/>
      <c r="Y46" s="1157"/>
      <c r="Z46" s="1157"/>
      <c r="AA46" s="1157"/>
      <c r="AB46" s="1157"/>
      <c r="AC46" s="1157"/>
      <c r="AD46" s="1157"/>
      <c r="AE46" s="1157"/>
      <c r="AF46" s="1157"/>
      <c r="AG46" s="1157"/>
      <c r="AH46" s="1158"/>
      <c r="AI46" s="1147"/>
      <c r="AJ46" s="1147"/>
      <c r="AK46" s="1147"/>
      <c r="AL46" s="1147"/>
      <c r="AM46" s="1147"/>
      <c r="AN46" s="1147"/>
      <c r="AO46" s="1149"/>
    </row>
    <row r="47" spans="2:41" s="397" customFormat="1" ht="18" customHeight="1">
      <c r="B47" s="1175" t="s">
        <v>671</v>
      </c>
      <c r="C47" s="1177" t="s">
        <v>672</v>
      </c>
      <c r="D47" s="1178"/>
      <c r="E47" s="1178"/>
      <c r="F47" s="1178"/>
      <c r="G47" s="1178"/>
      <c r="H47" s="1178"/>
      <c r="I47" s="1178"/>
      <c r="J47" s="1178"/>
      <c r="K47" s="1178"/>
      <c r="L47" s="1178"/>
      <c r="M47" s="1179"/>
      <c r="N47" s="1183"/>
      <c r="O47" s="1184"/>
      <c r="P47" s="1184"/>
      <c r="Q47" s="1184"/>
      <c r="R47" s="1184"/>
      <c r="S47" s="1184"/>
      <c r="T47" s="1184"/>
      <c r="U47" s="1184"/>
      <c r="V47" s="1184"/>
      <c r="W47" s="1184"/>
      <c r="X47" s="1184"/>
      <c r="Y47" s="1184"/>
      <c r="Z47" s="1184"/>
      <c r="AA47" s="1184"/>
      <c r="AB47" s="1184"/>
      <c r="AC47" s="1184"/>
      <c r="AD47" s="1184"/>
      <c r="AE47" s="1184"/>
      <c r="AF47" s="1184"/>
      <c r="AG47" s="1184"/>
      <c r="AH47" s="1184"/>
      <c r="AI47" s="1184"/>
      <c r="AJ47" s="1184"/>
      <c r="AK47" s="1184"/>
      <c r="AL47" s="1184"/>
      <c r="AM47" s="1184"/>
      <c r="AN47" s="1184"/>
      <c r="AO47" s="1185"/>
    </row>
    <row r="48" spans="2:41" s="397" customFormat="1" ht="18" customHeight="1">
      <c r="B48" s="1176"/>
      <c r="C48" s="1180"/>
      <c r="D48" s="1181"/>
      <c r="E48" s="1181"/>
      <c r="F48" s="1181"/>
      <c r="G48" s="1181"/>
      <c r="H48" s="1181"/>
      <c r="I48" s="1181"/>
      <c r="J48" s="1181"/>
      <c r="K48" s="1181"/>
      <c r="L48" s="1181"/>
      <c r="M48" s="1182"/>
      <c r="N48" s="1135"/>
      <c r="O48" s="1136"/>
      <c r="P48" s="1136"/>
      <c r="Q48" s="1136"/>
      <c r="R48" s="1136"/>
      <c r="S48" s="1136"/>
      <c r="T48" s="1136"/>
      <c r="U48" s="1136"/>
      <c r="V48" s="1136"/>
      <c r="W48" s="1136"/>
      <c r="X48" s="1136"/>
      <c r="Y48" s="1136"/>
      <c r="Z48" s="1136"/>
      <c r="AA48" s="1136"/>
      <c r="AB48" s="1136"/>
      <c r="AC48" s="1136"/>
      <c r="AD48" s="1136"/>
      <c r="AE48" s="1136"/>
      <c r="AF48" s="1136"/>
      <c r="AG48" s="1136"/>
      <c r="AH48" s="1136"/>
      <c r="AI48" s="1136"/>
      <c r="AJ48" s="1136"/>
      <c r="AK48" s="1136"/>
      <c r="AL48" s="1136"/>
      <c r="AM48" s="1136"/>
      <c r="AN48" s="1136"/>
      <c r="AO48" s="1140"/>
    </row>
    <row r="49" spans="2:43" s="397" customFormat="1" ht="42.6" customHeight="1">
      <c r="B49" s="1176"/>
      <c r="C49" s="1186" t="s">
        <v>673</v>
      </c>
      <c r="D49" s="1187"/>
      <c r="E49" s="1187"/>
      <c r="F49" s="1187"/>
      <c r="G49" s="1187"/>
      <c r="H49" s="1187"/>
      <c r="I49" s="1187"/>
      <c r="J49" s="1187"/>
      <c r="K49" s="1187"/>
      <c r="L49" s="1187"/>
      <c r="M49" s="1188"/>
      <c r="N49" s="1189"/>
      <c r="O49" s="1189"/>
      <c r="P49" s="1189"/>
      <c r="Q49" s="1189"/>
      <c r="R49" s="1189"/>
      <c r="S49" s="1189"/>
      <c r="T49" s="1189"/>
      <c r="U49" s="1189"/>
      <c r="V49" s="1189"/>
      <c r="W49" s="1189"/>
      <c r="X49" s="1189"/>
      <c r="Y49" s="1189"/>
      <c r="Z49" s="1189"/>
      <c r="AA49" s="1189"/>
      <c r="AB49" s="1189"/>
      <c r="AC49" s="1189"/>
      <c r="AD49" s="1189"/>
      <c r="AE49" s="1189"/>
      <c r="AF49" s="1189"/>
      <c r="AG49" s="1189"/>
      <c r="AH49" s="1189"/>
      <c r="AI49" s="1189"/>
      <c r="AJ49" s="1189"/>
      <c r="AK49" s="1189"/>
      <c r="AL49" s="1189"/>
      <c r="AM49" s="1189"/>
      <c r="AN49" s="1189"/>
      <c r="AO49" s="1190"/>
    </row>
    <row r="50" spans="2:43" s="397" customFormat="1" ht="42.6" customHeight="1">
      <c r="B50" s="1176"/>
      <c r="C50" s="1186" t="s">
        <v>674</v>
      </c>
      <c r="D50" s="1187"/>
      <c r="E50" s="1187"/>
      <c r="F50" s="1187"/>
      <c r="G50" s="1187"/>
      <c r="H50" s="1187"/>
      <c r="I50" s="1187"/>
      <c r="J50" s="1187"/>
      <c r="K50" s="1187"/>
      <c r="L50" s="1187"/>
      <c r="M50" s="1188"/>
      <c r="N50" s="1191"/>
      <c r="O50" s="1191"/>
      <c r="P50" s="1191"/>
      <c r="Q50" s="1191"/>
      <c r="R50" s="1191"/>
      <c r="S50" s="1191"/>
      <c r="T50" s="1191"/>
      <c r="U50" s="1191"/>
      <c r="V50" s="1191"/>
      <c r="W50" s="1191"/>
      <c r="X50" s="1191"/>
      <c r="Y50" s="1191"/>
      <c r="Z50" s="1191"/>
      <c r="AA50" s="1191"/>
      <c r="AB50" s="1191"/>
      <c r="AC50" s="1191"/>
      <c r="AD50" s="1191"/>
      <c r="AE50" s="1191"/>
      <c r="AF50" s="1191"/>
      <c r="AG50" s="1191"/>
      <c r="AH50" s="1191"/>
      <c r="AI50" s="1191"/>
      <c r="AJ50" s="1191"/>
      <c r="AK50" s="1191"/>
      <c r="AL50" s="1191"/>
      <c r="AM50" s="1191"/>
      <c r="AN50" s="1191"/>
      <c r="AO50" s="1192"/>
    </row>
    <row r="51" spans="2:43" s="397" customFormat="1" ht="11.1" customHeight="1">
      <c r="B51" s="1176"/>
      <c r="C51" s="1186" t="s">
        <v>675</v>
      </c>
      <c r="D51" s="1187"/>
      <c r="E51" s="1187"/>
      <c r="F51" s="1187"/>
      <c r="G51" s="1187"/>
      <c r="H51" s="1187"/>
      <c r="I51" s="1187"/>
      <c r="J51" s="1187"/>
      <c r="K51" s="1187"/>
      <c r="L51" s="1187"/>
      <c r="M51" s="1188"/>
      <c r="N51" s="1143" t="s">
        <v>676</v>
      </c>
      <c r="O51" s="1144"/>
      <c r="P51" s="1144"/>
      <c r="Q51" s="1144"/>
      <c r="R51" s="1144"/>
      <c r="S51" s="1144"/>
      <c r="T51" s="1144"/>
      <c r="U51" s="1144"/>
      <c r="V51" s="1144"/>
      <c r="W51" s="1144"/>
      <c r="X51" s="1144"/>
      <c r="Y51" s="1144"/>
      <c r="Z51" s="1144"/>
      <c r="AA51" s="1144"/>
      <c r="AB51" s="1144"/>
      <c r="AC51" s="1144"/>
      <c r="AD51" s="1144"/>
      <c r="AE51" s="1144"/>
      <c r="AF51" s="1144"/>
      <c r="AG51" s="1144"/>
      <c r="AH51" s="1144"/>
      <c r="AI51" s="1144"/>
      <c r="AJ51" s="1144"/>
      <c r="AK51" s="1144"/>
      <c r="AL51" s="1144"/>
      <c r="AM51" s="1144"/>
      <c r="AN51" s="1144"/>
      <c r="AO51" s="1145"/>
    </row>
    <row r="52" spans="2:43" s="397" customFormat="1" ht="6.9" customHeight="1">
      <c r="B52" s="1176"/>
      <c r="C52" s="1141"/>
      <c r="D52" s="1116"/>
      <c r="E52" s="1116"/>
      <c r="F52" s="1116"/>
      <c r="G52" s="1116"/>
      <c r="H52" s="1116"/>
      <c r="I52" s="1116"/>
      <c r="J52" s="1116"/>
      <c r="K52" s="1116"/>
      <c r="L52" s="1116"/>
      <c r="M52" s="1142"/>
      <c r="N52" s="1123"/>
      <c r="O52" s="1124"/>
      <c r="P52" s="1124"/>
      <c r="Q52" s="1124"/>
      <c r="R52" s="1124"/>
      <c r="S52" s="1124"/>
      <c r="T52" s="1124"/>
      <c r="U52" s="1124"/>
      <c r="V52" s="1124"/>
      <c r="W52" s="1124"/>
      <c r="X52" s="1124"/>
      <c r="Y52" s="1124"/>
      <c r="Z52" s="1124"/>
      <c r="AA52" s="1124"/>
      <c r="AB52" s="1124"/>
      <c r="AC52" s="1124"/>
      <c r="AD52" s="1124"/>
      <c r="AE52" s="1124"/>
      <c r="AF52" s="1124"/>
      <c r="AG52" s="1124"/>
      <c r="AH52" s="1124"/>
      <c r="AI52" s="1124"/>
      <c r="AJ52" s="1124"/>
      <c r="AK52" s="1124"/>
      <c r="AL52" s="1124"/>
      <c r="AM52" s="1124"/>
      <c r="AN52" s="1124"/>
      <c r="AO52" s="1125"/>
    </row>
    <row r="53" spans="2:43" s="397" customFormat="1" ht="6.75" customHeight="1">
      <c r="B53" s="1176"/>
      <c r="C53" s="1141"/>
      <c r="D53" s="1116"/>
      <c r="E53" s="1116"/>
      <c r="F53" s="1116"/>
      <c r="G53" s="1116"/>
      <c r="H53" s="1116"/>
      <c r="I53" s="1116"/>
      <c r="J53" s="1116"/>
      <c r="K53" s="1116"/>
      <c r="L53" s="1116"/>
      <c r="M53" s="1142"/>
      <c r="N53" s="1126"/>
      <c r="O53" s="1127"/>
      <c r="P53" s="1127"/>
      <c r="Q53" s="1127"/>
      <c r="R53" s="1127"/>
      <c r="S53" s="1127"/>
      <c r="T53" s="1127"/>
      <c r="U53" s="1127"/>
      <c r="V53" s="1127"/>
      <c r="W53" s="1127"/>
      <c r="X53" s="1127"/>
      <c r="Y53" s="1127"/>
      <c r="Z53" s="1127"/>
      <c r="AA53" s="1127"/>
      <c r="AB53" s="1127"/>
      <c r="AC53" s="1127"/>
      <c r="AD53" s="1127"/>
      <c r="AE53" s="1127"/>
      <c r="AF53" s="1127"/>
      <c r="AG53" s="1127"/>
      <c r="AH53" s="1127"/>
      <c r="AI53" s="1127"/>
      <c r="AJ53" s="1127"/>
      <c r="AK53" s="1127"/>
      <c r="AL53" s="1127"/>
      <c r="AM53" s="1127"/>
      <c r="AN53" s="1127"/>
      <c r="AO53" s="1128"/>
    </row>
    <row r="54" spans="2:43" s="397" customFormat="1" ht="20.399999999999999" customHeight="1">
      <c r="B54" s="1176"/>
      <c r="C54" s="1141"/>
      <c r="D54" s="1116"/>
      <c r="E54" s="1116"/>
      <c r="F54" s="1116"/>
      <c r="G54" s="1116"/>
      <c r="H54" s="1116"/>
      <c r="I54" s="1116"/>
      <c r="J54" s="1116"/>
      <c r="K54" s="1116"/>
      <c r="L54" s="1116"/>
      <c r="M54" s="1142"/>
      <c r="N54" s="1129" t="s">
        <v>677</v>
      </c>
      <c r="O54" s="1130"/>
      <c r="P54" s="1130"/>
      <c r="Q54" s="1130"/>
      <c r="R54" s="1130"/>
      <c r="S54" s="1130"/>
      <c r="T54" s="1130"/>
      <c r="U54" s="1130"/>
      <c r="V54" s="1130"/>
      <c r="W54" s="1130"/>
      <c r="X54" s="1130"/>
      <c r="Y54" s="1130"/>
      <c r="Z54" s="1130"/>
      <c r="AA54" s="1130"/>
      <c r="AB54" s="1130"/>
      <c r="AC54" s="1130"/>
      <c r="AD54" s="1130"/>
      <c r="AE54" s="1130"/>
      <c r="AF54" s="1130"/>
      <c r="AG54" s="1130"/>
      <c r="AH54" s="1130"/>
      <c r="AI54" s="1130"/>
      <c r="AJ54" s="1130"/>
      <c r="AK54" s="1130"/>
      <c r="AL54" s="1130"/>
      <c r="AM54" s="1130"/>
      <c r="AN54" s="1130"/>
      <c r="AO54" s="1131"/>
    </row>
    <row r="55" spans="2:43" s="397" customFormat="1" ht="6.9" customHeight="1">
      <c r="B55" s="1176"/>
      <c r="C55" s="1141"/>
      <c r="D55" s="1116"/>
      <c r="E55" s="1116"/>
      <c r="F55" s="1116"/>
      <c r="G55" s="1116"/>
      <c r="H55" s="1116"/>
      <c r="I55" s="1116"/>
      <c r="J55" s="1116"/>
      <c r="K55" s="1116"/>
      <c r="L55" s="1116"/>
      <c r="M55" s="1142"/>
      <c r="N55" s="1132" t="s">
        <v>678</v>
      </c>
      <c r="O55" s="1133"/>
      <c r="P55" s="1133"/>
      <c r="Q55" s="1133"/>
      <c r="R55" s="1133"/>
      <c r="S55" s="1133"/>
      <c r="T55" s="1133"/>
      <c r="U55" s="1133"/>
      <c r="V55" s="1134"/>
      <c r="W55" s="1138" t="s">
        <v>679</v>
      </c>
      <c r="X55" s="1138"/>
      <c r="Y55" s="1138"/>
      <c r="Z55" s="1138"/>
      <c r="AA55" s="1138"/>
      <c r="AB55" s="1138"/>
      <c r="AC55" s="1138"/>
      <c r="AD55" s="1138"/>
      <c r="AE55" s="1138"/>
      <c r="AF55" s="1138"/>
      <c r="AG55" s="1138"/>
      <c r="AH55" s="1138"/>
      <c r="AI55" s="1138"/>
      <c r="AJ55" s="1138"/>
      <c r="AK55" s="1138"/>
      <c r="AL55" s="1138"/>
      <c r="AM55" s="1138"/>
      <c r="AN55" s="1138"/>
      <c r="AO55" s="1139"/>
    </row>
    <row r="56" spans="2:43" s="397" customFormat="1" ht="6.9" customHeight="1">
      <c r="B56" s="1176"/>
      <c r="C56" s="1180"/>
      <c r="D56" s="1181"/>
      <c r="E56" s="1181"/>
      <c r="F56" s="1181"/>
      <c r="G56" s="1181"/>
      <c r="H56" s="1181"/>
      <c r="I56" s="1181"/>
      <c r="J56" s="1181"/>
      <c r="K56" s="1181"/>
      <c r="L56" s="1181"/>
      <c r="M56" s="1182"/>
      <c r="N56" s="1135"/>
      <c r="O56" s="1136"/>
      <c r="P56" s="1136"/>
      <c r="Q56" s="1136"/>
      <c r="R56" s="1136"/>
      <c r="S56" s="1136"/>
      <c r="T56" s="1136"/>
      <c r="U56" s="1136"/>
      <c r="V56" s="1137"/>
      <c r="W56" s="1136"/>
      <c r="X56" s="1136"/>
      <c r="Y56" s="1136"/>
      <c r="Z56" s="1136"/>
      <c r="AA56" s="1136"/>
      <c r="AB56" s="1136"/>
      <c r="AC56" s="1136"/>
      <c r="AD56" s="1136"/>
      <c r="AE56" s="1136"/>
      <c r="AF56" s="1136"/>
      <c r="AG56" s="1136"/>
      <c r="AH56" s="1136"/>
      <c r="AI56" s="1136"/>
      <c r="AJ56" s="1136"/>
      <c r="AK56" s="1136"/>
      <c r="AL56" s="1136"/>
      <c r="AM56" s="1136"/>
      <c r="AN56" s="1136"/>
      <c r="AO56" s="1140"/>
    </row>
    <row r="57" spans="2:43" s="397" customFormat="1" ht="46.2" customHeight="1" thickBot="1">
      <c r="B57" s="1176"/>
      <c r="C57" s="1141" t="s">
        <v>680</v>
      </c>
      <c r="D57" s="1116"/>
      <c r="E57" s="1116"/>
      <c r="F57" s="1116"/>
      <c r="G57" s="1116"/>
      <c r="H57" s="1116"/>
      <c r="I57" s="1116"/>
      <c r="J57" s="1116"/>
      <c r="K57" s="1116"/>
      <c r="L57" s="1116"/>
      <c r="M57" s="1142"/>
      <c r="N57" s="1143"/>
      <c r="O57" s="1144"/>
      <c r="P57" s="1144"/>
      <c r="Q57" s="1144"/>
      <c r="R57" s="1144"/>
      <c r="S57" s="1144"/>
      <c r="T57" s="1144"/>
      <c r="U57" s="1144"/>
      <c r="V57" s="1144"/>
      <c r="W57" s="1144"/>
      <c r="X57" s="1144"/>
      <c r="Y57" s="1144"/>
      <c r="Z57" s="1144"/>
      <c r="AA57" s="1144"/>
      <c r="AB57" s="1144"/>
      <c r="AC57" s="1144"/>
      <c r="AD57" s="1144"/>
      <c r="AE57" s="1144"/>
      <c r="AF57" s="1144"/>
      <c r="AG57" s="1144"/>
      <c r="AH57" s="1144"/>
      <c r="AI57" s="1144"/>
      <c r="AJ57" s="1144"/>
      <c r="AK57" s="1144"/>
      <c r="AL57" s="1144"/>
      <c r="AM57" s="1144"/>
      <c r="AN57" s="1144"/>
      <c r="AO57" s="1145"/>
    </row>
    <row r="58" spans="2:43" s="408" customFormat="1" ht="12" customHeight="1" thickBot="1">
      <c r="B58" s="1117" t="s">
        <v>681</v>
      </c>
      <c r="C58" s="1118"/>
      <c r="D58" s="1118"/>
      <c r="E58" s="1118"/>
      <c r="F58" s="1119"/>
      <c r="G58" s="1120" t="s">
        <v>32</v>
      </c>
      <c r="H58" s="1120"/>
      <c r="I58" s="1120"/>
      <c r="J58" s="1120"/>
      <c r="K58" s="1120"/>
      <c r="L58" s="1120"/>
      <c r="M58" s="1120"/>
      <c r="N58" s="1120"/>
      <c r="O58" s="1120"/>
      <c r="P58" s="1120"/>
      <c r="Q58" s="1120"/>
      <c r="R58" s="1120"/>
      <c r="S58" s="1120"/>
      <c r="T58" s="1120"/>
      <c r="U58" s="1120"/>
      <c r="V58" s="1120"/>
      <c r="W58" s="1120"/>
      <c r="X58" s="1120"/>
      <c r="Y58" s="1120"/>
      <c r="Z58" s="1120"/>
      <c r="AA58" s="1120"/>
      <c r="AB58" s="1120"/>
      <c r="AC58" s="1120"/>
      <c r="AD58" s="1120"/>
      <c r="AE58" s="1120"/>
      <c r="AF58" s="1120"/>
      <c r="AG58" s="1120"/>
      <c r="AH58" s="1120"/>
      <c r="AI58" s="1120"/>
      <c r="AJ58" s="1120"/>
      <c r="AK58" s="1120"/>
      <c r="AL58" s="1120"/>
      <c r="AM58" s="1120"/>
      <c r="AN58" s="1120"/>
      <c r="AO58" s="1121"/>
    </row>
    <row r="59" spans="2:43" s="385" customFormat="1" ht="21.6" customHeight="1">
      <c r="B59" s="391" t="s">
        <v>682</v>
      </c>
      <c r="C59" s="391">
        <v>1</v>
      </c>
      <c r="D59" s="1122" t="s">
        <v>683</v>
      </c>
      <c r="E59" s="1122"/>
      <c r="F59" s="1122"/>
      <c r="G59" s="1122"/>
      <c r="H59" s="1122"/>
      <c r="I59" s="1122"/>
      <c r="J59" s="1122"/>
      <c r="K59" s="1122"/>
      <c r="L59" s="1122"/>
      <c r="M59" s="1122"/>
      <c r="N59" s="1122"/>
      <c r="O59" s="1122"/>
      <c r="P59" s="1122"/>
      <c r="Q59" s="1122"/>
      <c r="R59" s="1122"/>
      <c r="S59" s="1122"/>
      <c r="T59" s="1122"/>
      <c r="U59" s="1122"/>
      <c r="V59" s="1122"/>
      <c r="W59" s="1122"/>
      <c r="X59" s="1122"/>
      <c r="Y59" s="1122"/>
      <c r="Z59" s="1122"/>
      <c r="AA59" s="1122"/>
      <c r="AB59" s="1122"/>
      <c r="AC59" s="1122"/>
      <c r="AD59" s="1122"/>
      <c r="AE59" s="1122"/>
      <c r="AF59" s="1122"/>
      <c r="AG59" s="1122"/>
      <c r="AH59" s="1122"/>
      <c r="AI59" s="1122"/>
      <c r="AJ59" s="1122"/>
      <c r="AK59" s="1122"/>
      <c r="AL59" s="1122"/>
      <c r="AM59" s="1122"/>
      <c r="AN59" s="1122"/>
      <c r="AO59" s="1122"/>
      <c r="AQ59" s="409"/>
    </row>
    <row r="60" spans="2:43" s="385" customFormat="1" ht="22.5" customHeight="1">
      <c r="B60" s="410"/>
      <c r="C60" s="407" t="s">
        <v>684</v>
      </c>
      <c r="D60" s="1116" t="s">
        <v>685</v>
      </c>
      <c r="E60" s="1116"/>
      <c r="F60" s="1116"/>
      <c r="G60" s="1116"/>
      <c r="H60" s="1116"/>
      <c r="I60" s="1116"/>
      <c r="J60" s="1116"/>
      <c r="K60" s="1116"/>
      <c r="L60" s="1116"/>
      <c r="M60" s="1116"/>
      <c r="N60" s="1116"/>
      <c r="O60" s="1116"/>
      <c r="P60" s="1116"/>
      <c r="Q60" s="1116"/>
      <c r="R60" s="1116"/>
      <c r="S60" s="1116"/>
      <c r="T60" s="1116"/>
      <c r="U60" s="1116"/>
      <c r="V60" s="1116"/>
      <c r="W60" s="1116"/>
      <c r="X60" s="1116"/>
      <c r="Y60" s="1116"/>
      <c r="Z60" s="1116"/>
      <c r="AA60" s="1116"/>
      <c r="AB60" s="1116"/>
      <c r="AC60" s="1116"/>
      <c r="AD60" s="1116"/>
      <c r="AE60" s="1116"/>
      <c r="AF60" s="1116"/>
      <c r="AG60" s="1116"/>
      <c r="AH60" s="1116"/>
      <c r="AI60" s="1116"/>
      <c r="AJ60" s="1116"/>
      <c r="AK60" s="1116"/>
      <c r="AL60" s="1116"/>
      <c r="AM60" s="1116"/>
      <c r="AN60" s="1116"/>
      <c r="AO60" s="1116"/>
      <c r="AQ60" s="409"/>
    </row>
    <row r="61" spans="2:43" s="385" customFormat="1" ht="9.9" customHeight="1">
      <c r="B61" s="391"/>
      <c r="C61" s="407">
        <v>3</v>
      </c>
      <c r="D61" s="392" t="s">
        <v>686</v>
      </c>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Q61" s="409"/>
    </row>
    <row r="62" spans="2:43" s="385" customFormat="1" ht="5.0999999999999996" customHeight="1">
      <c r="B62" s="391"/>
      <c r="C62" s="392"/>
      <c r="D62" s="392"/>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Q62" s="409"/>
    </row>
    <row r="63" spans="2:43" s="385" customFormat="1" ht="11.4" customHeight="1">
      <c r="B63" s="1115" t="s">
        <v>687</v>
      </c>
      <c r="C63" s="1115"/>
      <c r="D63" s="410"/>
      <c r="E63" s="1116" t="s">
        <v>688</v>
      </c>
      <c r="F63" s="1116"/>
      <c r="G63" s="1116"/>
      <c r="H63" s="1116"/>
      <c r="I63" s="1116"/>
      <c r="J63" s="1116"/>
      <c r="K63" s="1116"/>
      <c r="L63" s="1116"/>
      <c r="M63" s="1116"/>
      <c r="N63" s="1116"/>
      <c r="O63" s="1116"/>
      <c r="P63" s="1116"/>
      <c r="Q63" s="1116"/>
      <c r="R63" s="1116"/>
      <c r="S63" s="1116"/>
      <c r="T63" s="1116"/>
      <c r="U63" s="1116"/>
      <c r="V63" s="1116"/>
      <c r="W63" s="1116"/>
      <c r="X63" s="1116"/>
      <c r="Y63" s="1116"/>
      <c r="Z63" s="1116"/>
      <c r="AA63" s="1116"/>
      <c r="AB63" s="1116"/>
      <c r="AC63" s="1116"/>
      <c r="AD63" s="1116"/>
      <c r="AE63" s="1116"/>
      <c r="AF63" s="1116"/>
      <c r="AG63" s="1116"/>
      <c r="AH63" s="1116"/>
      <c r="AI63" s="1116"/>
      <c r="AJ63" s="1116"/>
      <c r="AK63" s="1116"/>
      <c r="AL63" s="1116"/>
      <c r="AM63" s="1116"/>
      <c r="AN63" s="1116"/>
      <c r="AO63" s="1116"/>
      <c r="AQ63" s="409"/>
    </row>
    <row r="64" spans="2:43" s="385" customFormat="1" ht="11.4" customHeight="1">
      <c r="B64" s="1115" t="s">
        <v>689</v>
      </c>
      <c r="C64" s="1115"/>
      <c r="D64" s="392"/>
      <c r="E64" s="1116" t="s">
        <v>690</v>
      </c>
      <c r="F64" s="1116"/>
      <c r="G64" s="1116"/>
      <c r="H64" s="1116"/>
      <c r="I64" s="1116"/>
      <c r="J64" s="1116"/>
      <c r="K64" s="1116"/>
      <c r="L64" s="1116"/>
      <c r="M64" s="1116"/>
      <c r="N64" s="1116"/>
      <c r="O64" s="1116"/>
      <c r="P64" s="1116"/>
      <c r="Q64" s="1116"/>
      <c r="R64" s="1116"/>
      <c r="S64" s="1116"/>
      <c r="T64" s="1116"/>
      <c r="U64" s="1116"/>
      <c r="V64" s="1116"/>
      <c r="W64" s="1116"/>
      <c r="X64" s="1116"/>
      <c r="Y64" s="1116"/>
      <c r="Z64" s="1116"/>
      <c r="AA64" s="1116"/>
      <c r="AB64" s="1116"/>
      <c r="AC64" s="1116"/>
      <c r="AD64" s="1116"/>
      <c r="AE64" s="1116"/>
      <c r="AF64" s="1116"/>
      <c r="AG64" s="1116"/>
      <c r="AH64" s="1116"/>
      <c r="AI64" s="1116"/>
      <c r="AJ64" s="1116"/>
      <c r="AK64" s="1116"/>
      <c r="AL64" s="1116"/>
      <c r="AM64" s="1116"/>
      <c r="AN64" s="1116"/>
      <c r="AO64" s="1116"/>
      <c r="AQ64" s="409"/>
    </row>
    <row r="65" spans="2:43" s="385" customFormat="1" ht="11.4" customHeight="1">
      <c r="B65" s="1115" t="s">
        <v>691</v>
      </c>
      <c r="C65" s="1115"/>
      <c r="D65" s="392"/>
      <c r="E65" s="392" t="s">
        <v>692</v>
      </c>
      <c r="F65" s="410"/>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Q65" s="409"/>
    </row>
    <row r="66" spans="2:43" s="397" customFormat="1" ht="11.4" customHeight="1">
      <c r="B66" s="1115" t="s">
        <v>693</v>
      </c>
      <c r="C66" s="1115"/>
      <c r="D66" s="408"/>
      <c r="E66" s="408" t="s">
        <v>694</v>
      </c>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Q66" s="411"/>
    </row>
    <row r="67" spans="2:43" s="397" customFormat="1" ht="12">
      <c r="AQ67" s="411"/>
    </row>
    <row r="68" spans="2:43" s="397" customFormat="1" ht="12">
      <c r="AQ68" s="411"/>
    </row>
    <row r="69" spans="2:43" s="397" customFormat="1" ht="12">
      <c r="AQ69" s="411"/>
    </row>
    <row r="70" spans="2:43" s="397" customFormat="1" ht="12">
      <c r="AQ70" s="411"/>
    </row>
    <row r="71" spans="2:43" s="397" customFormat="1" ht="12">
      <c r="AQ71" s="411"/>
    </row>
    <row r="72" spans="2:43" s="397" customFormat="1" ht="12">
      <c r="AQ72" s="411"/>
    </row>
    <row r="73" spans="2:43" s="397" customFormat="1" ht="12">
      <c r="AQ73" s="411"/>
    </row>
    <row r="74" spans="2:43" s="397" customFormat="1" ht="12">
      <c r="AQ74" s="411"/>
    </row>
    <row r="75" spans="2:43" s="397" customFormat="1" ht="12">
      <c r="AQ75" s="411"/>
    </row>
    <row r="76" spans="2:43" s="397" customFormat="1" ht="12">
      <c r="AQ76" s="411"/>
    </row>
    <row r="77" spans="2:43" s="397" customFormat="1" ht="12">
      <c r="AQ77" s="411"/>
    </row>
    <row r="78" spans="2:43" s="397" customFormat="1" ht="12">
      <c r="AQ78" s="411"/>
    </row>
    <row r="79" spans="2:43" s="397" customFormat="1" ht="12">
      <c r="AQ79" s="411"/>
    </row>
    <row r="80" spans="2:43" s="397" customFormat="1" ht="12">
      <c r="AQ80" s="411"/>
    </row>
    <row r="81" spans="43:43" s="397" customFormat="1" ht="12">
      <c r="AQ81" s="411"/>
    </row>
    <row r="82" spans="43:43" s="397" customFormat="1" ht="12">
      <c r="AQ82" s="411"/>
    </row>
  </sheetData>
  <mergeCells count="140">
    <mergeCell ref="B2:AO2"/>
    <mergeCell ref="AG3:AH3"/>
    <mergeCell ref="AJ3:AK3"/>
    <mergeCell ref="AM3:AN3"/>
    <mergeCell ref="C4:H5"/>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B64:C64"/>
    <mergeCell ref="E64:AO64"/>
    <mergeCell ref="B65:C65"/>
    <mergeCell ref="B66:C66"/>
    <mergeCell ref="B58:F58"/>
    <mergeCell ref="G58:AO58"/>
    <mergeCell ref="D59:AO59"/>
    <mergeCell ref="D60:AO60"/>
    <mergeCell ref="B63:C63"/>
    <mergeCell ref="E63:AO63"/>
  </mergeCells>
  <phoneticPr fontId="7"/>
  <dataValidations count="2">
    <dataValidation type="list" allowBlank="1" showInputMessage="1" showErrorMessage="1" sqref="W65557:W65580 W131093:W131116 W196629:W196652 W262165:W262188 W327701:W327724 W393237:W393260 W458773:W458796 W524309:W524332 W589845:W589868 W655381:W655404 W720917:W720940 W786453:W786476 W851989:W852012 W917525:W917548 W983061:W983084 Z65557:AA65580 Z131093:AA131116 Z196629:AA196652 Z262165:AA262188 Z327701:AA327724 Z393237:AA393260 Z458773:AA458796 Z524309:AA524332 Z589845:AA589868 Z655381:AA655404 Z720917:AA720940 Z786453:AA786476 Z851989:AA852012 Z917525:AA917548 Z983061:AA983084 AC65557:AC65580 AC131093:AC131116 AC196629:AC196652 AC262165:AC262188 AC327701:AC327724 AC393237:AC393260 AC458773:AC458796 AC524309:AC524332 AC589845:AC589868 AC655381:AC655404 AC720917:AC720940 AC786453:AC786476 AC851989:AC852012 AC917525:AC917548 AC983061:AC983084 N14:N18 Y14:Y18 AC14:AC17 AB18" xr:uid="{BBD7C820-9989-4EDC-8B8F-D9C4F0D13B8A}">
      <formula1>"□,■"</formula1>
    </dataValidation>
    <dataValidation type="list" allowBlank="1" showInputMessage="1" showErrorMessage="1" sqref="P65557:Q65580 P131093:Q131116 P196629:Q196652 P262165:Q262188 P327701:Q327724 P393237:Q393260 P458773:Q458796 P524309:Q524332 P589845:Q589868 P655381:Q655404 P720917:Q720940 P786453:Q786476 P851989:Q852012 P917525:Q917548 P983061:Q983084" xr:uid="{FB345CDF-14BC-4DAF-9D81-E3DECDBA55FE}">
      <formula1>"○"</formula1>
    </dataValidation>
  </dataValidations>
  <pageMargins left="0.7" right="0.33"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579D-F7B6-4D47-9544-CFEF4856E332}">
  <dimension ref="A1:AP83"/>
  <sheetViews>
    <sheetView view="pageBreakPreview" zoomScaleNormal="100" zoomScaleSheetLayoutView="100" workbookViewId="0">
      <selection activeCell="AR33" sqref="AR33"/>
    </sheetView>
  </sheetViews>
  <sheetFormatPr defaultRowHeight="13.2"/>
  <cols>
    <col min="1" max="38" width="2.6640625" style="412" customWidth="1"/>
    <col min="39" max="16384" width="8.88671875" style="412"/>
  </cols>
  <sheetData>
    <row r="1" spans="1:38">
      <c r="A1" s="412" t="s">
        <v>695</v>
      </c>
    </row>
    <row r="2" spans="1:38" ht="13.8" thickBot="1">
      <c r="B2" s="412" t="s">
        <v>696</v>
      </c>
    </row>
    <row r="3" spans="1:38">
      <c r="A3" s="1219" t="s">
        <v>697</v>
      </c>
      <c r="B3" s="1220"/>
      <c r="C3" s="1220"/>
      <c r="D3" s="1220"/>
      <c r="E3" s="1220"/>
      <c r="F3" s="1220"/>
      <c r="G3" s="1220"/>
      <c r="H3" s="1220"/>
      <c r="I3" s="1220"/>
      <c r="J3" s="1221"/>
      <c r="K3" s="1222" t="s">
        <v>663</v>
      </c>
      <c r="L3" s="1223"/>
      <c r="M3" s="1223"/>
      <c r="N3" s="1223"/>
      <c r="O3" s="1223"/>
      <c r="P3" s="1223"/>
      <c r="Q3" s="1223"/>
      <c r="R3" s="1223"/>
      <c r="S3" s="1223"/>
      <c r="T3" s="1223"/>
      <c r="U3" s="1223"/>
      <c r="V3" s="1223"/>
      <c r="W3" s="1223"/>
      <c r="X3" s="1223"/>
      <c r="Y3" s="1223"/>
      <c r="Z3" s="1223"/>
      <c r="AA3" s="1223"/>
      <c r="AB3" s="1223"/>
      <c r="AC3" s="1223"/>
      <c r="AD3" s="1223"/>
      <c r="AE3" s="1224"/>
      <c r="AF3" s="1225" t="s">
        <v>664</v>
      </c>
      <c r="AG3" s="1225"/>
      <c r="AH3" s="1225"/>
      <c r="AI3" s="1225"/>
      <c r="AJ3" s="1225"/>
      <c r="AK3" s="1225"/>
      <c r="AL3" s="1226"/>
    </row>
    <row r="4" spans="1:38" ht="7.95" customHeight="1">
      <c r="A4" s="1153"/>
      <c r="B4" s="1154"/>
      <c r="C4" s="1154"/>
      <c r="D4" s="1154"/>
      <c r="E4" s="1154"/>
      <c r="F4" s="1154"/>
      <c r="G4" s="1154"/>
      <c r="H4" s="1154"/>
      <c r="I4" s="1154"/>
      <c r="J4" s="1155"/>
      <c r="K4" s="1150"/>
      <c r="L4" s="1151"/>
      <c r="M4" s="1151"/>
      <c r="N4" s="1151"/>
      <c r="O4" s="1151"/>
      <c r="P4" s="1151"/>
      <c r="Q4" s="1151"/>
      <c r="R4" s="1151"/>
      <c r="S4" s="1151"/>
      <c r="T4" s="1151"/>
      <c r="U4" s="1151"/>
      <c r="V4" s="1151"/>
      <c r="W4" s="1151"/>
      <c r="X4" s="1151"/>
      <c r="Y4" s="1151"/>
      <c r="Z4" s="1151"/>
      <c r="AA4" s="1151"/>
      <c r="AB4" s="1151"/>
      <c r="AC4" s="1151"/>
      <c r="AD4" s="1151"/>
      <c r="AE4" s="1152"/>
      <c r="AF4" s="1146"/>
      <c r="AG4" s="1146"/>
      <c r="AH4" s="1146"/>
      <c r="AI4" s="1146"/>
      <c r="AJ4" s="1146"/>
      <c r="AK4" s="1146"/>
      <c r="AL4" s="1148"/>
    </row>
    <row r="5" spans="1:38" ht="7.95" customHeight="1">
      <c r="A5" s="1153"/>
      <c r="B5" s="1154"/>
      <c r="C5" s="1154"/>
      <c r="D5" s="1154"/>
      <c r="E5" s="1154"/>
      <c r="F5" s="1154"/>
      <c r="G5" s="1154"/>
      <c r="H5" s="1154"/>
      <c r="I5" s="1154"/>
      <c r="J5" s="1155"/>
      <c r="K5" s="1172"/>
      <c r="L5" s="1173"/>
      <c r="M5" s="1173"/>
      <c r="N5" s="1173"/>
      <c r="O5" s="1173"/>
      <c r="P5" s="1173"/>
      <c r="Q5" s="1173"/>
      <c r="R5" s="1173"/>
      <c r="S5" s="1173"/>
      <c r="T5" s="1173"/>
      <c r="U5" s="1173"/>
      <c r="V5" s="1173"/>
      <c r="W5" s="1173"/>
      <c r="X5" s="1173"/>
      <c r="Y5" s="1173"/>
      <c r="Z5" s="1173"/>
      <c r="AA5" s="1173"/>
      <c r="AB5" s="1173"/>
      <c r="AC5" s="1173"/>
      <c r="AD5" s="1173"/>
      <c r="AE5" s="1174"/>
      <c r="AF5" s="1207"/>
      <c r="AG5" s="1207"/>
      <c r="AH5" s="1207"/>
      <c r="AI5" s="1207"/>
      <c r="AJ5" s="1207"/>
      <c r="AK5" s="1207"/>
      <c r="AL5" s="1196"/>
    </row>
    <row r="6" spans="1:38">
      <c r="A6" s="1153"/>
      <c r="B6" s="1154"/>
      <c r="C6" s="1154"/>
      <c r="D6" s="1154"/>
      <c r="E6" s="1154"/>
      <c r="F6" s="1154"/>
      <c r="G6" s="1154"/>
      <c r="H6" s="1154"/>
      <c r="I6" s="1154"/>
      <c r="J6" s="1155"/>
      <c r="K6" s="1289" t="s">
        <v>665</v>
      </c>
      <c r="L6" s="1290"/>
      <c r="M6" s="1290"/>
      <c r="N6" s="1290"/>
      <c r="O6" s="1290"/>
      <c r="P6" s="1290"/>
      <c r="Q6" s="1290"/>
      <c r="R6" s="1291"/>
      <c r="S6" s="1189" t="s">
        <v>666</v>
      </c>
      <c r="T6" s="1189"/>
      <c r="U6" s="1189"/>
      <c r="V6" s="1189"/>
      <c r="W6" s="1189"/>
      <c r="X6" s="1189"/>
      <c r="Y6" s="1189"/>
      <c r="Z6" s="1189"/>
      <c r="AA6" s="1189" t="s">
        <v>667</v>
      </c>
      <c r="AB6" s="1189"/>
      <c r="AC6" s="1189"/>
      <c r="AD6" s="1189"/>
      <c r="AE6" s="1189"/>
      <c r="AF6" s="1189"/>
      <c r="AG6" s="1189"/>
      <c r="AH6" s="1203"/>
      <c r="AI6" s="1203"/>
      <c r="AJ6" s="1203"/>
      <c r="AK6" s="1203"/>
      <c r="AL6" s="1204"/>
    </row>
    <row r="7" spans="1:38">
      <c r="A7" s="1153"/>
      <c r="B7" s="1154"/>
      <c r="C7" s="1154"/>
      <c r="D7" s="1154"/>
      <c r="E7" s="1154"/>
      <c r="F7" s="1154"/>
      <c r="G7" s="1154"/>
      <c r="H7" s="1154"/>
      <c r="I7" s="1154"/>
      <c r="J7" s="1155"/>
      <c r="K7" s="1298"/>
      <c r="L7" s="1299"/>
      <c r="M7" s="1299"/>
      <c r="N7" s="1299"/>
      <c r="O7" s="1299"/>
      <c r="P7" s="1299"/>
      <c r="Q7" s="1299"/>
      <c r="R7" s="1300"/>
      <c r="S7" s="1189"/>
      <c r="T7" s="1189"/>
      <c r="U7" s="1189"/>
      <c r="V7" s="1189"/>
      <c r="W7" s="1189"/>
      <c r="X7" s="1189"/>
      <c r="Y7" s="1189"/>
      <c r="Z7" s="1189"/>
      <c r="AA7" s="1189"/>
      <c r="AB7" s="1189"/>
      <c r="AC7" s="1189"/>
      <c r="AD7" s="1189"/>
      <c r="AE7" s="1189"/>
      <c r="AF7" s="1189"/>
      <c r="AG7" s="1189"/>
      <c r="AH7" s="1205"/>
      <c r="AI7" s="1205"/>
      <c r="AJ7" s="1205"/>
      <c r="AK7" s="1205"/>
      <c r="AL7" s="1206"/>
    </row>
    <row r="8" spans="1:38">
      <c r="A8" s="1153"/>
      <c r="B8" s="1154"/>
      <c r="C8" s="1154"/>
      <c r="D8" s="1154"/>
      <c r="E8" s="1154"/>
      <c r="F8" s="1154"/>
      <c r="G8" s="1154"/>
      <c r="H8" s="1154"/>
      <c r="I8" s="1154"/>
      <c r="J8" s="1155"/>
      <c r="K8" s="1135" t="s">
        <v>663</v>
      </c>
      <c r="L8" s="1136"/>
      <c r="M8" s="1136"/>
      <c r="N8" s="1136"/>
      <c r="O8" s="1136"/>
      <c r="P8" s="1136"/>
      <c r="Q8" s="1136"/>
      <c r="R8" s="1136"/>
      <c r="S8" s="1136"/>
      <c r="T8" s="1136"/>
      <c r="U8" s="1136"/>
      <c r="V8" s="1136"/>
      <c r="W8" s="1136"/>
      <c r="X8" s="1136"/>
      <c r="Y8" s="1136"/>
      <c r="Z8" s="1136"/>
      <c r="AA8" s="1136"/>
      <c r="AB8" s="1136"/>
      <c r="AC8" s="1136"/>
      <c r="AD8" s="1136"/>
      <c r="AE8" s="1165"/>
      <c r="AF8" s="1207" t="s">
        <v>664</v>
      </c>
      <c r="AG8" s="1207"/>
      <c r="AH8" s="1207"/>
      <c r="AI8" s="1207"/>
      <c r="AJ8" s="1207"/>
      <c r="AK8" s="1207"/>
      <c r="AL8" s="1196"/>
    </row>
    <row r="9" spans="1:38" ht="7.95" customHeight="1">
      <c r="A9" s="1153"/>
      <c r="B9" s="1154"/>
      <c r="C9" s="1154"/>
      <c r="D9" s="1154"/>
      <c r="E9" s="1154"/>
      <c r="F9" s="1154"/>
      <c r="G9" s="1154"/>
      <c r="H9" s="1154"/>
      <c r="I9" s="1154"/>
      <c r="J9" s="1155"/>
      <c r="K9" s="1150"/>
      <c r="L9" s="1151"/>
      <c r="M9" s="1151"/>
      <c r="N9" s="1151"/>
      <c r="O9" s="1151"/>
      <c r="P9" s="1151"/>
      <c r="Q9" s="1151"/>
      <c r="R9" s="1151"/>
      <c r="S9" s="1151"/>
      <c r="T9" s="1151"/>
      <c r="U9" s="1151"/>
      <c r="V9" s="1151"/>
      <c r="W9" s="1151"/>
      <c r="X9" s="1151"/>
      <c r="Y9" s="1151"/>
      <c r="Z9" s="1151"/>
      <c r="AA9" s="1151"/>
      <c r="AB9" s="1151"/>
      <c r="AC9" s="1151"/>
      <c r="AD9" s="1151"/>
      <c r="AE9" s="1152"/>
      <c r="AF9" s="1146"/>
      <c r="AG9" s="1146"/>
      <c r="AH9" s="1146"/>
      <c r="AI9" s="1146"/>
      <c r="AJ9" s="1146"/>
      <c r="AK9" s="1146"/>
      <c r="AL9" s="1148"/>
    </row>
    <row r="10" spans="1:38" ht="7.95" customHeight="1">
      <c r="A10" s="1153"/>
      <c r="B10" s="1154"/>
      <c r="C10" s="1154"/>
      <c r="D10" s="1154"/>
      <c r="E10" s="1154"/>
      <c r="F10" s="1154"/>
      <c r="G10" s="1154"/>
      <c r="H10" s="1154"/>
      <c r="I10" s="1154"/>
      <c r="J10" s="1155"/>
      <c r="K10" s="1172"/>
      <c r="L10" s="1173"/>
      <c r="M10" s="1173"/>
      <c r="N10" s="1173"/>
      <c r="O10" s="1173"/>
      <c r="P10" s="1173"/>
      <c r="Q10" s="1173"/>
      <c r="R10" s="1173"/>
      <c r="S10" s="1173"/>
      <c r="T10" s="1173"/>
      <c r="U10" s="1173"/>
      <c r="V10" s="1173"/>
      <c r="W10" s="1173"/>
      <c r="X10" s="1173"/>
      <c r="Y10" s="1173"/>
      <c r="Z10" s="1173"/>
      <c r="AA10" s="1173"/>
      <c r="AB10" s="1173"/>
      <c r="AC10" s="1173"/>
      <c r="AD10" s="1173"/>
      <c r="AE10" s="1174"/>
      <c r="AF10" s="1207"/>
      <c r="AG10" s="1207"/>
      <c r="AH10" s="1207"/>
      <c r="AI10" s="1207"/>
      <c r="AJ10" s="1207"/>
      <c r="AK10" s="1207"/>
      <c r="AL10" s="1196"/>
    </row>
    <row r="11" spans="1:38">
      <c r="A11" s="1153"/>
      <c r="B11" s="1154"/>
      <c r="C11" s="1154"/>
      <c r="D11" s="1154"/>
      <c r="E11" s="1154"/>
      <c r="F11" s="1154"/>
      <c r="G11" s="1154"/>
      <c r="H11" s="1154"/>
      <c r="I11" s="1154"/>
      <c r="J11" s="1155"/>
      <c r="K11" s="1289" t="s">
        <v>665</v>
      </c>
      <c r="L11" s="1290"/>
      <c r="M11" s="1290"/>
      <c r="N11" s="1290"/>
      <c r="O11" s="1290"/>
      <c r="P11" s="1290"/>
      <c r="Q11" s="1290"/>
      <c r="R11" s="1291"/>
      <c r="S11" s="1189" t="s">
        <v>666</v>
      </c>
      <c r="T11" s="1189"/>
      <c r="U11" s="1189"/>
      <c r="V11" s="1189"/>
      <c r="W11" s="1189"/>
      <c r="X11" s="1189"/>
      <c r="Y11" s="1189"/>
      <c r="Z11" s="1189"/>
      <c r="AA11" s="1189" t="s">
        <v>667</v>
      </c>
      <c r="AB11" s="1189"/>
      <c r="AC11" s="1189"/>
      <c r="AD11" s="1189"/>
      <c r="AE11" s="1189"/>
      <c r="AF11" s="1189"/>
      <c r="AG11" s="1189"/>
      <c r="AH11" s="1203"/>
      <c r="AI11" s="1203"/>
      <c r="AJ11" s="1203"/>
      <c r="AK11" s="1203"/>
      <c r="AL11" s="1204"/>
    </row>
    <row r="12" spans="1:38">
      <c r="A12" s="1153"/>
      <c r="B12" s="1154"/>
      <c r="C12" s="1154"/>
      <c r="D12" s="1154"/>
      <c r="E12" s="1154"/>
      <c r="F12" s="1154"/>
      <c r="G12" s="1154"/>
      <c r="H12" s="1154"/>
      <c r="I12" s="1154"/>
      <c r="J12" s="1155"/>
      <c r="K12" s="1298"/>
      <c r="L12" s="1299"/>
      <c r="M12" s="1299"/>
      <c r="N12" s="1299"/>
      <c r="O12" s="1299"/>
      <c r="P12" s="1299"/>
      <c r="Q12" s="1299"/>
      <c r="R12" s="1300"/>
      <c r="S12" s="1189"/>
      <c r="T12" s="1189"/>
      <c r="U12" s="1189"/>
      <c r="V12" s="1189"/>
      <c r="W12" s="1189"/>
      <c r="X12" s="1189"/>
      <c r="Y12" s="1189"/>
      <c r="Z12" s="1189"/>
      <c r="AA12" s="1189"/>
      <c r="AB12" s="1189"/>
      <c r="AC12" s="1189"/>
      <c r="AD12" s="1189"/>
      <c r="AE12" s="1189"/>
      <c r="AF12" s="1189"/>
      <c r="AG12" s="1189"/>
      <c r="AH12" s="1205"/>
      <c r="AI12" s="1205"/>
      <c r="AJ12" s="1205"/>
      <c r="AK12" s="1205"/>
      <c r="AL12" s="1206"/>
    </row>
    <row r="13" spans="1:38">
      <c r="A13" s="1153"/>
      <c r="B13" s="1154"/>
      <c r="C13" s="1154"/>
      <c r="D13" s="1154"/>
      <c r="E13" s="1154"/>
      <c r="F13" s="1154"/>
      <c r="G13" s="1154"/>
      <c r="H13" s="1154"/>
      <c r="I13" s="1154"/>
      <c r="J13" s="1155"/>
      <c r="K13" s="1135" t="s">
        <v>663</v>
      </c>
      <c r="L13" s="1136"/>
      <c r="M13" s="1136"/>
      <c r="N13" s="1136"/>
      <c r="O13" s="1136"/>
      <c r="P13" s="1136"/>
      <c r="Q13" s="1136"/>
      <c r="R13" s="1136"/>
      <c r="S13" s="1136"/>
      <c r="T13" s="1136"/>
      <c r="U13" s="1136"/>
      <c r="V13" s="1136"/>
      <c r="W13" s="1136"/>
      <c r="X13" s="1136"/>
      <c r="Y13" s="1136"/>
      <c r="Z13" s="1136"/>
      <c r="AA13" s="1136"/>
      <c r="AB13" s="1136"/>
      <c r="AC13" s="1136"/>
      <c r="AD13" s="1136"/>
      <c r="AE13" s="1165"/>
      <c r="AF13" s="1207" t="s">
        <v>664</v>
      </c>
      <c r="AG13" s="1207"/>
      <c r="AH13" s="1207"/>
      <c r="AI13" s="1207"/>
      <c r="AJ13" s="1207"/>
      <c r="AK13" s="1207"/>
      <c r="AL13" s="1196"/>
    </row>
    <row r="14" spans="1:38" ht="7.95" customHeight="1">
      <c r="A14" s="1153"/>
      <c r="B14" s="1154"/>
      <c r="C14" s="1154"/>
      <c r="D14" s="1154"/>
      <c r="E14" s="1154"/>
      <c r="F14" s="1154"/>
      <c r="G14" s="1154"/>
      <c r="H14" s="1154"/>
      <c r="I14" s="1154"/>
      <c r="J14" s="1155"/>
      <c r="K14" s="1150"/>
      <c r="L14" s="1151"/>
      <c r="M14" s="1151"/>
      <c r="N14" s="1151"/>
      <c r="O14" s="1151"/>
      <c r="P14" s="1151"/>
      <c r="Q14" s="1151"/>
      <c r="R14" s="1151"/>
      <c r="S14" s="1151"/>
      <c r="T14" s="1151"/>
      <c r="U14" s="1151"/>
      <c r="V14" s="1151"/>
      <c r="W14" s="1151"/>
      <c r="X14" s="1151"/>
      <c r="Y14" s="1151"/>
      <c r="Z14" s="1151"/>
      <c r="AA14" s="1151"/>
      <c r="AB14" s="1151"/>
      <c r="AC14" s="1151"/>
      <c r="AD14" s="1151"/>
      <c r="AE14" s="1152"/>
      <c r="AF14" s="1146"/>
      <c r="AG14" s="1146"/>
      <c r="AH14" s="1146"/>
      <c r="AI14" s="1146"/>
      <c r="AJ14" s="1146"/>
      <c r="AK14" s="1146"/>
      <c r="AL14" s="1148"/>
    </row>
    <row r="15" spans="1:38" ht="7.95" customHeight="1">
      <c r="A15" s="1153"/>
      <c r="B15" s="1154"/>
      <c r="C15" s="1154"/>
      <c r="D15" s="1154"/>
      <c r="E15" s="1154"/>
      <c r="F15" s="1154"/>
      <c r="G15" s="1154"/>
      <c r="H15" s="1154"/>
      <c r="I15" s="1154"/>
      <c r="J15" s="1155"/>
      <c r="K15" s="1172"/>
      <c r="L15" s="1173"/>
      <c r="M15" s="1173"/>
      <c r="N15" s="1173"/>
      <c r="O15" s="1173"/>
      <c r="P15" s="1173"/>
      <c r="Q15" s="1173"/>
      <c r="R15" s="1173"/>
      <c r="S15" s="1173"/>
      <c r="T15" s="1173"/>
      <c r="U15" s="1173"/>
      <c r="V15" s="1173"/>
      <c r="W15" s="1173"/>
      <c r="X15" s="1173"/>
      <c r="Y15" s="1173"/>
      <c r="Z15" s="1173"/>
      <c r="AA15" s="1173"/>
      <c r="AB15" s="1173"/>
      <c r="AC15" s="1173"/>
      <c r="AD15" s="1173"/>
      <c r="AE15" s="1174"/>
      <c r="AF15" s="1207"/>
      <c r="AG15" s="1207"/>
      <c r="AH15" s="1207"/>
      <c r="AI15" s="1207"/>
      <c r="AJ15" s="1207"/>
      <c r="AK15" s="1207"/>
      <c r="AL15" s="1196"/>
    </row>
    <row r="16" spans="1:38">
      <c r="A16" s="1153"/>
      <c r="B16" s="1154"/>
      <c r="C16" s="1154"/>
      <c r="D16" s="1154"/>
      <c r="E16" s="1154"/>
      <c r="F16" s="1154"/>
      <c r="G16" s="1154"/>
      <c r="H16" s="1154"/>
      <c r="I16" s="1154"/>
      <c r="J16" s="1155"/>
      <c r="K16" s="1289" t="s">
        <v>665</v>
      </c>
      <c r="L16" s="1290"/>
      <c r="M16" s="1290"/>
      <c r="N16" s="1290"/>
      <c r="O16" s="1290"/>
      <c r="P16" s="1290"/>
      <c r="Q16" s="1290"/>
      <c r="R16" s="1291"/>
      <c r="S16" s="1189" t="s">
        <v>666</v>
      </c>
      <c r="T16" s="1189"/>
      <c r="U16" s="1189"/>
      <c r="V16" s="1189"/>
      <c r="W16" s="1189"/>
      <c r="X16" s="1189"/>
      <c r="Y16" s="1189"/>
      <c r="Z16" s="1189"/>
      <c r="AA16" s="1189" t="s">
        <v>667</v>
      </c>
      <c r="AB16" s="1189"/>
      <c r="AC16" s="1189"/>
      <c r="AD16" s="1189"/>
      <c r="AE16" s="1189"/>
      <c r="AF16" s="1189"/>
      <c r="AG16" s="1189"/>
      <c r="AH16" s="1203"/>
      <c r="AI16" s="1203"/>
      <c r="AJ16" s="1203"/>
      <c r="AK16" s="1203"/>
      <c r="AL16" s="1204"/>
    </row>
    <row r="17" spans="1:38" ht="13.8" thickBot="1">
      <c r="A17" s="1156"/>
      <c r="B17" s="1157"/>
      <c r="C17" s="1157"/>
      <c r="D17" s="1157"/>
      <c r="E17" s="1157"/>
      <c r="F17" s="1157"/>
      <c r="G17" s="1157"/>
      <c r="H17" s="1157"/>
      <c r="I17" s="1157"/>
      <c r="J17" s="1158"/>
      <c r="K17" s="1292"/>
      <c r="L17" s="1293"/>
      <c r="M17" s="1293"/>
      <c r="N17" s="1293"/>
      <c r="O17" s="1293"/>
      <c r="P17" s="1293"/>
      <c r="Q17" s="1293"/>
      <c r="R17" s="1294"/>
      <c r="S17" s="1295"/>
      <c r="T17" s="1295"/>
      <c r="U17" s="1295"/>
      <c r="V17" s="1295"/>
      <c r="W17" s="1295"/>
      <c r="X17" s="1295"/>
      <c r="Y17" s="1295"/>
      <c r="Z17" s="1295"/>
      <c r="AA17" s="1295"/>
      <c r="AB17" s="1295"/>
      <c r="AC17" s="1295"/>
      <c r="AD17" s="1295"/>
      <c r="AE17" s="1295"/>
      <c r="AF17" s="1295"/>
      <c r="AG17" s="1295"/>
      <c r="AH17" s="1296"/>
      <c r="AI17" s="1296"/>
      <c r="AJ17" s="1296"/>
      <c r="AK17" s="1296"/>
      <c r="AL17" s="1297"/>
    </row>
    <row r="18" spans="1:38">
      <c r="A18" s="1219" t="s">
        <v>698</v>
      </c>
      <c r="B18" s="1220"/>
      <c r="C18" s="1220"/>
      <c r="D18" s="1220"/>
      <c r="E18" s="1220"/>
      <c r="F18" s="1220"/>
      <c r="G18" s="1220"/>
      <c r="H18" s="1220"/>
      <c r="I18" s="1220"/>
      <c r="J18" s="1221"/>
      <c r="K18" s="1135" t="s">
        <v>663</v>
      </c>
      <c r="L18" s="1136"/>
      <c r="M18" s="1136"/>
      <c r="N18" s="1136"/>
      <c r="O18" s="1136"/>
      <c r="P18" s="1136"/>
      <c r="Q18" s="1136"/>
      <c r="R18" s="1136"/>
      <c r="S18" s="1136"/>
      <c r="T18" s="1136"/>
      <c r="U18" s="1136"/>
      <c r="V18" s="1136"/>
      <c r="W18" s="1136"/>
      <c r="X18" s="1136"/>
      <c r="Y18" s="1136"/>
      <c r="Z18" s="1136"/>
      <c r="AA18" s="1136"/>
      <c r="AB18" s="1136"/>
      <c r="AC18" s="1136"/>
      <c r="AD18" s="1136"/>
      <c r="AE18" s="1165"/>
      <c r="AF18" s="1207" t="s">
        <v>664</v>
      </c>
      <c r="AG18" s="1207"/>
      <c r="AH18" s="1207"/>
      <c r="AI18" s="1207"/>
      <c r="AJ18" s="1207"/>
      <c r="AK18" s="1207"/>
      <c r="AL18" s="1196"/>
    </row>
    <row r="19" spans="1:38" ht="7.95" customHeight="1">
      <c r="A19" s="1153"/>
      <c r="B19" s="1154"/>
      <c r="C19" s="1154"/>
      <c r="D19" s="1154"/>
      <c r="E19" s="1154"/>
      <c r="F19" s="1154"/>
      <c r="G19" s="1154"/>
      <c r="H19" s="1154"/>
      <c r="I19" s="1154"/>
      <c r="J19" s="1155"/>
      <c r="K19" s="1143"/>
      <c r="L19" s="1144"/>
      <c r="M19" s="1144"/>
      <c r="N19" s="1144"/>
      <c r="O19" s="1144"/>
      <c r="P19" s="1144"/>
      <c r="Q19" s="1144"/>
      <c r="R19" s="1144"/>
      <c r="S19" s="1144"/>
      <c r="T19" s="1144"/>
      <c r="U19" s="1144"/>
      <c r="V19" s="1144"/>
      <c r="W19" s="1144"/>
      <c r="X19" s="1144"/>
      <c r="Y19" s="1144"/>
      <c r="Z19" s="1144"/>
      <c r="AA19" s="1144"/>
      <c r="AB19" s="1144"/>
      <c r="AC19" s="1144"/>
      <c r="AD19" s="1144"/>
      <c r="AE19" s="1164"/>
      <c r="AF19" s="1146"/>
      <c r="AG19" s="1146"/>
      <c r="AH19" s="1146"/>
      <c r="AI19" s="1146"/>
      <c r="AJ19" s="1146"/>
      <c r="AK19" s="1146"/>
      <c r="AL19" s="1148"/>
    </row>
    <row r="20" spans="1:38" ht="7.95" customHeight="1">
      <c r="A20" s="1153"/>
      <c r="B20" s="1154"/>
      <c r="C20" s="1154"/>
      <c r="D20" s="1154"/>
      <c r="E20" s="1154"/>
      <c r="F20" s="1154"/>
      <c r="G20" s="1154"/>
      <c r="H20" s="1154"/>
      <c r="I20" s="1154"/>
      <c r="J20" s="1155"/>
      <c r="K20" s="1135"/>
      <c r="L20" s="1136"/>
      <c r="M20" s="1136"/>
      <c r="N20" s="1136"/>
      <c r="O20" s="1136"/>
      <c r="P20" s="1136"/>
      <c r="Q20" s="1136"/>
      <c r="R20" s="1136"/>
      <c r="S20" s="1136"/>
      <c r="T20" s="1136"/>
      <c r="U20" s="1136"/>
      <c r="V20" s="1136"/>
      <c r="W20" s="1136"/>
      <c r="X20" s="1136"/>
      <c r="Y20" s="1136"/>
      <c r="Z20" s="1136"/>
      <c r="AA20" s="1136"/>
      <c r="AB20" s="1136"/>
      <c r="AC20" s="1136"/>
      <c r="AD20" s="1136"/>
      <c r="AE20" s="1165"/>
      <c r="AF20" s="1207"/>
      <c r="AG20" s="1207"/>
      <c r="AH20" s="1207"/>
      <c r="AI20" s="1207"/>
      <c r="AJ20" s="1207"/>
      <c r="AK20" s="1207"/>
      <c r="AL20" s="1196"/>
    </row>
    <row r="21" spans="1:38">
      <c r="A21" s="1153"/>
      <c r="B21" s="1154"/>
      <c r="C21" s="1154"/>
      <c r="D21" s="1154"/>
      <c r="E21" s="1154"/>
      <c r="F21" s="1154"/>
      <c r="G21" s="1154"/>
      <c r="H21" s="1154"/>
      <c r="I21" s="1154"/>
      <c r="J21" s="1155"/>
      <c r="K21" s="1289" t="s">
        <v>665</v>
      </c>
      <c r="L21" s="1290"/>
      <c r="M21" s="1290"/>
      <c r="N21" s="1290"/>
      <c r="O21" s="1290"/>
      <c r="P21" s="1290"/>
      <c r="Q21" s="1290"/>
      <c r="R21" s="1291"/>
      <c r="S21" s="1189" t="s">
        <v>666</v>
      </c>
      <c r="T21" s="1189"/>
      <c r="U21" s="1189"/>
      <c r="V21" s="1189"/>
      <c r="W21" s="1189"/>
      <c r="X21" s="1189"/>
      <c r="Y21" s="1189"/>
      <c r="Z21" s="1189"/>
      <c r="AA21" s="1189" t="s">
        <v>667</v>
      </c>
      <c r="AB21" s="1189"/>
      <c r="AC21" s="1189"/>
      <c r="AD21" s="1189"/>
      <c r="AE21" s="1189"/>
      <c r="AF21" s="1189"/>
      <c r="AG21" s="1189"/>
      <c r="AH21" s="1203"/>
      <c r="AI21" s="1203"/>
      <c r="AJ21" s="1203"/>
      <c r="AK21" s="1203"/>
      <c r="AL21" s="1204"/>
    </row>
    <row r="22" spans="1:38">
      <c r="A22" s="1153"/>
      <c r="B22" s="1154"/>
      <c r="C22" s="1154"/>
      <c r="D22" s="1154"/>
      <c r="E22" s="1154"/>
      <c r="F22" s="1154"/>
      <c r="G22" s="1154"/>
      <c r="H22" s="1154"/>
      <c r="I22" s="1154"/>
      <c r="J22" s="1155"/>
      <c r="K22" s="1298"/>
      <c r="L22" s="1299"/>
      <c r="M22" s="1299"/>
      <c r="N22" s="1299"/>
      <c r="O22" s="1299"/>
      <c r="P22" s="1299"/>
      <c r="Q22" s="1299"/>
      <c r="R22" s="1300"/>
      <c r="S22" s="1189"/>
      <c r="T22" s="1189"/>
      <c r="U22" s="1189"/>
      <c r="V22" s="1189"/>
      <c r="W22" s="1189"/>
      <c r="X22" s="1189"/>
      <c r="Y22" s="1189"/>
      <c r="Z22" s="1189"/>
      <c r="AA22" s="1189"/>
      <c r="AB22" s="1189"/>
      <c r="AC22" s="1189"/>
      <c r="AD22" s="1189"/>
      <c r="AE22" s="1189"/>
      <c r="AF22" s="1189"/>
      <c r="AG22" s="1189"/>
      <c r="AH22" s="1205"/>
      <c r="AI22" s="1205"/>
      <c r="AJ22" s="1205"/>
      <c r="AK22" s="1205"/>
      <c r="AL22" s="1206"/>
    </row>
    <row r="23" spans="1:38">
      <c r="A23" s="1153"/>
      <c r="B23" s="1154"/>
      <c r="C23" s="1154"/>
      <c r="D23" s="1154"/>
      <c r="E23" s="1154"/>
      <c r="F23" s="1154"/>
      <c r="G23" s="1154"/>
      <c r="H23" s="1154"/>
      <c r="I23" s="1154"/>
      <c r="J23" s="1155"/>
      <c r="K23" s="1159" t="s">
        <v>663</v>
      </c>
      <c r="L23" s="1160"/>
      <c r="M23" s="1160"/>
      <c r="N23" s="1160"/>
      <c r="O23" s="1160"/>
      <c r="P23" s="1160"/>
      <c r="Q23" s="1160"/>
      <c r="R23" s="1160"/>
      <c r="S23" s="1160"/>
      <c r="T23" s="1160"/>
      <c r="U23" s="1160"/>
      <c r="V23" s="1160"/>
      <c r="W23" s="1160"/>
      <c r="X23" s="1160"/>
      <c r="Y23" s="1160"/>
      <c r="Z23" s="1160"/>
      <c r="AA23" s="1160"/>
      <c r="AB23" s="1160"/>
      <c r="AC23" s="1160"/>
      <c r="AD23" s="1160"/>
      <c r="AE23" s="1161"/>
      <c r="AF23" s="1162" t="s">
        <v>664</v>
      </c>
      <c r="AG23" s="1162"/>
      <c r="AH23" s="1162"/>
      <c r="AI23" s="1162"/>
      <c r="AJ23" s="1162"/>
      <c r="AK23" s="1162"/>
      <c r="AL23" s="1163"/>
    </row>
    <row r="24" spans="1:38" ht="7.95" customHeight="1">
      <c r="A24" s="1153"/>
      <c r="B24" s="1154"/>
      <c r="C24" s="1154"/>
      <c r="D24" s="1154"/>
      <c r="E24" s="1154"/>
      <c r="F24" s="1154"/>
      <c r="G24" s="1154"/>
      <c r="H24" s="1154"/>
      <c r="I24" s="1154"/>
      <c r="J24" s="1155"/>
      <c r="K24" s="1143"/>
      <c r="L24" s="1144"/>
      <c r="M24" s="1144"/>
      <c r="N24" s="1144"/>
      <c r="O24" s="1144"/>
      <c r="P24" s="1144"/>
      <c r="Q24" s="1144"/>
      <c r="R24" s="1144"/>
      <c r="S24" s="1144"/>
      <c r="T24" s="1144"/>
      <c r="U24" s="1144"/>
      <c r="V24" s="1144"/>
      <c r="W24" s="1144"/>
      <c r="X24" s="1144"/>
      <c r="Y24" s="1144"/>
      <c r="Z24" s="1144"/>
      <c r="AA24" s="1144"/>
      <c r="AB24" s="1144"/>
      <c r="AC24" s="1144"/>
      <c r="AD24" s="1144"/>
      <c r="AE24" s="1164"/>
      <c r="AF24" s="1146"/>
      <c r="AG24" s="1146"/>
      <c r="AH24" s="1146"/>
      <c r="AI24" s="1146"/>
      <c r="AJ24" s="1146"/>
      <c r="AK24" s="1146"/>
      <c r="AL24" s="1148"/>
    </row>
    <row r="25" spans="1:38" ht="7.95" customHeight="1">
      <c r="A25" s="1153"/>
      <c r="B25" s="1154"/>
      <c r="C25" s="1154"/>
      <c r="D25" s="1154"/>
      <c r="E25" s="1154"/>
      <c r="F25" s="1154"/>
      <c r="G25" s="1154"/>
      <c r="H25" s="1154"/>
      <c r="I25" s="1154"/>
      <c r="J25" s="1155"/>
      <c r="K25" s="1135"/>
      <c r="L25" s="1136"/>
      <c r="M25" s="1136"/>
      <c r="N25" s="1136"/>
      <c r="O25" s="1136"/>
      <c r="P25" s="1136"/>
      <c r="Q25" s="1136"/>
      <c r="R25" s="1136"/>
      <c r="S25" s="1136"/>
      <c r="T25" s="1136"/>
      <c r="U25" s="1136"/>
      <c r="V25" s="1136"/>
      <c r="W25" s="1136"/>
      <c r="X25" s="1136"/>
      <c r="Y25" s="1136"/>
      <c r="Z25" s="1136"/>
      <c r="AA25" s="1136"/>
      <c r="AB25" s="1136"/>
      <c r="AC25" s="1136"/>
      <c r="AD25" s="1136"/>
      <c r="AE25" s="1165"/>
      <c r="AF25" s="1207"/>
      <c r="AG25" s="1207"/>
      <c r="AH25" s="1207"/>
      <c r="AI25" s="1207"/>
      <c r="AJ25" s="1207"/>
      <c r="AK25" s="1207"/>
      <c r="AL25" s="1196"/>
    </row>
    <row r="26" spans="1:38">
      <c r="A26" s="1153"/>
      <c r="B26" s="1154"/>
      <c r="C26" s="1154"/>
      <c r="D26" s="1154"/>
      <c r="E26" s="1154"/>
      <c r="F26" s="1154"/>
      <c r="G26" s="1154"/>
      <c r="H26" s="1154"/>
      <c r="I26" s="1154"/>
      <c r="J26" s="1155"/>
      <c r="K26" s="1289" t="s">
        <v>665</v>
      </c>
      <c r="L26" s="1290"/>
      <c r="M26" s="1290"/>
      <c r="N26" s="1290"/>
      <c r="O26" s="1290"/>
      <c r="P26" s="1290"/>
      <c r="Q26" s="1290"/>
      <c r="R26" s="1291"/>
      <c r="S26" s="1189" t="s">
        <v>666</v>
      </c>
      <c r="T26" s="1189"/>
      <c r="U26" s="1189"/>
      <c r="V26" s="1189"/>
      <c r="W26" s="1189"/>
      <c r="X26" s="1189"/>
      <c r="Y26" s="1189"/>
      <c r="Z26" s="1189"/>
      <c r="AA26" s="1189" t="s">
        <v>667</v>
      </c>
      <c r="AB26" s="1189"/>
      <c r="AC26" s="1189"/>
      <c r="AD26" s="1189"/>
      <c r="AE26" s="1189"/>
      <c r="AF26" s="1189"/>
      <c r="AG26" s="1189"/>
      <c r="AH26" s="1203"/>
      <c r="AI26" s="1203"/>
      <c r="AJ26" s="1203"/>
      <c r="AK26" s="1203"/>
      <c r="AL26" s="1204"/>
    </row>
    <row r="27" spans="1:38">
      <c r="A27" s="1153"/>
      <c r="B27" s="1154"/>
      <c r="C27" s="1154"/>
      <c r="D27" s="1154"/>
      <c r="E27" s="1154"/>
      <c r="F27" s="1154"/>
      <c r="G27" s="1154"/>
      <c r="H27" s="1154"/>
      <c r="I27" s="1154"/>
      <c r="J27" s="1155"/>
      <c r="K27" s="1298"/>
      <c r="L27" s="1299"/>
      <c r="M27" s="1299"/>
      <c r="N27" s="1299"/>
      <c r="O27" s="1299"/>
      <c r="P27" s="1299"/>
      <c r="Q27" s="1299"/>
      <c r="R27" s="1300"/>
      <c r="S27" s="1189"/>
      <c r="T27" s="1189"/>
      <c r="U27" s="1189"/>
      <c r="V27" s="1189"/>
      <c r="W27" s="1189"/>
      <c r="X27" s="1189"/>
      <c r="Y27" s="1189"/>
      <c r="Z27" s="1189"/>
      <c r="AA27" s="1189"/>
      <c r="AB27" s="1189"/>
      <c r="AC27" s="1189"/>
      <c r="AD27" s="1189"/>
      <c r="AE27" s="1189"/>
      <c r="AF27" s="1189"/>
      <c r="AG27" s="1189"/>
      <c r="AH27" s="1205"/>
      <c r="AI27" s="1205"/>
      <c r="AJ27" s="1205"/>
      <c r="AK27" s="1205"/>
      <c r="AL27" s="1206"/>
    </row>
    <row r="28" spans="1:38">
      <c r="A28" s="1153"/>
      <c r="B28" s="1154"/>
      <c r="C28" s="1154"/>
      <c r="D28" s="1154"/>
      <c r="E28" s="1154"/>
      <c r="F28" s="1154"/>
      <c r="G28" s="1154"/>
      <c r="H28" s="1154"/>
      <c r="I28" s="1154"/>
      <c r="J28" s="1155"/>
      <c r="K28" s="1159" t="s">
        <v>663</v>
      </c>
      <c r="L28" s="1160"/>
      <c r="M28" s="1160"/>
      <c r="N28" s="1160"/>
      <c r="O28" s="1160"/>
      <c r="P28" s="1160"/>
      <c r="Q28" s="1160"/>
      <c r="R28" s="1160"/>
      <c r="S28" s="1160"/>
      <c r="T28" s="1160"/>
      <c r="U28" s="1160"/>
      <c r="V28" s="1160"/>
      <c r="W28" s="1160"/>
      <c r="X28" s="1160"/>
      <c r="Y28" s="1160"/>
      <c r="Z28" s="1160"/>
      <c r="AA28" s="1160"/>
      <c r="AB28" s="1160"/>
      <c r="AC28" s="1160"/>
      <c r="AD28" s="1160"/>
      <c r="AE28" s="1161"/>
      <c r="AF28" s="1162" t="s">
        <v>664</v>
      </c>
      <c r="AG28" s="1162"/>
      <c r="AH28" s="1162"/>
      <c r="AI28" s="1162"/>
      <c r="AJ28" s="1162"/>
      <c r="AK28" s="1162"/>
      <c r="AL28" s="1163"/>
    </row>
    <row r="29" spans="1:38" ht="7.95" customHeight="1">
      <c r="A29" s="1153"/>
      <c r="B29" s="1154"/>
      <c r="C29" s="1154"/>
      <c r="D29" s="1154"/>
      <c r="E29" s="1154"/>
      <c r="F29" s="1154"/>
      <c r="G29" s="1154"/>
      <c r="H29" s="1154"/>
      <c r="I29" s="1154"/>
      <c r="J29" s="1155"/>
      <c r="K29" s="1143"/>
      <c r="L29" s="1144"/>
      <c r="M29" s="1144"/>
      <c r="N29" s="1144"/>
      <c r="O29" s="1144"/>
      <c r="P29" s="1144"/>
      <c r="Q29" s="1144"/>
      <c r="R29" s="1144"/>
      <c r="S29" s="1144"/>
      <c r="T29" s="1144"/>
      <c r="U29" s="1144"/>
      <c r="V29" s="1144"/>
      <c r="W29" s="1144"/>
      <c r="X29" s="1144"/>
      <c r="Y29" s="1144"/>
      <c r="Z29" s="1144"/>
      <c r="AA29" s="1144"/>
      <c r="AB29" s="1144"/>
      <c r="AC29" s="1144"/>
      <c r="AD29" s="1144"/>
      <c r="AE29" s="1164"/>
      <c r="AF29" s="1146"/>
      <c r="AG29" s="1146"/>
      <c r="AH29" s="1146"/>
      <c r="AI29" s="1146"/>
      <c r="AJ29" s="1146"/>
      <c r="AK29" s="1146"/>
      <c r="AL29" s="1148"/>
    </row>
    <row r="30" spans="1:38" ht="7.95" customHeight="1">
      <c r="A30" s="1153"/>
      <c r="B30" s="1154"/>
      <c r="C30" s="1154"/>
      <c r="D30" s="1154"/>
      <c r="E30" s="1154"/>
      <c r="F30" s="1154"/>
      <c r="G30" s="1154"/>
      <c r="H30" s="1154"/>
      <c r="I30" s="1154"/>
      <c r="J30" s="1155"/>
      <c r="K30" s="1135"/>
      <c r="L30" s="1136"/>
      <c r="M30" s="1136"/>
      <c r="N30" s="1136"/>
      <c r="O30" s="1136"/>
      <c r="P30" s="1136"/>
      <c r="Q30" s="1136"/>
      <c r="R30" s="1136"/>
      <c r="S30" s="1136"/>
      <c r="T30" s="1136"/>
      <c r="U30" s="1136"/>
      <c r="V30" s="1136"/>
      <c r="W30" s="1136"/>
      <c r="X30" s="1136"/>
      <c r="Y30" s="1136"/>
      <c r="Z30" s="1136"/>
      <c r="AA30" s="1136"/>
      <c r="AB30" s="1136"/>
      <c r="AC30" s="1136"/>
      <c r="AD30" s="1136"/>
      <c r="AE30" s="1165"/>
      <c r="AF30" s="1207"/>
      <c r="AG30" s="1207"/>
      <c r="AH30" s="1207"/>
      <c r="AI30" s="1207"/>
      <c r="AJ30" s="1207"/>
      <c r="AK30" s="1207"/>
      <c r="AL30" s="1196"/>
    </row>
    <row r="31" spans="1:38">
      <c r="A31" s="1153"/>
      <c r="B31" s="1154"/>
      <c r="C31" s="1154"/>
      <c r="D31" s="1154"/>
      <c r="E31" s="1154"/>
      <c r="F31" s="1154"/>
      <c r="G31" s="1154"/>
      <c r="H31" s="1154"/>
      <c r="I31" s="1154"/>
      <c r="J31" s="1155"/>
      <c r="K31" s="1289" t="s">
        <v>665</v>
      </c>
      <c r="L31" s="1290"/>
      <c r="M31" s="1290"/>
      <c r="N31" s="1290"/>
      <c r="O31" s="1290"/>
      <c r="P31" s="1290"/>
      <c r="Q31" s="1290"/>
      <c r="R31" s="1291"/>
      <c r="S31" s="1189" t="s">
        <v>666</v>
      </c>
      <c r="T31" s="1189"/>
      <c r="U31" s="1189"/>
      <c r="V31" s="1189"/>
      <c r="W31" s="1189"/>
      <c r="X31" s="1189"/>
      <c r="Y31" s="1189"/>
      <c r="Z31" s="1189"/>
      <c r="AA31" s="1189" t="s">
        <v>667</v>
      </c>
      <c r="AB31" s="1189"/>
      <c r="AC31" s="1189"/>
      <c r="AD31" s="1189"/>
      <c r="AE31" s="1189"/>
      <c r="AF31" s="1189"/>
      <c r="AG31" s="1189"/>
      <c r="AH31" s="1203"/>
      <c r="AI31" s="1203"/>
      <c r="AJ31" s="1203"/>
      <c r="AK31" s="1203"/>
      <c r="AL31" s="1204"/>
    </row>
    <row r="32" spans="1:38" ht="13.8" thickBot="1">
      <c r="A32" s="1156"/>
      <c r="B32" s="1157"/>
      <c r="C32" s="1157"/>
      <c r="D32" s="1157"/>
      <c r="E32" s="1157"/>
      <c r="F32" s="1157"/>
      <c r="G32" s="1157"/>
      <c r="H32" s="1157"/>
      <c r="I32" s="1157"/>
      <c r="J32" s="1158"/>
      <c r="K32" s="1292"/>
      <c r="L32" s="1293"/>
      <c r="M32" s="1293"/>
      <c r="N32" s="1293"/>
      <c r="O32" s="1293"/>
      <c r="P32" s="1293"/>
      <c r="Q32" s="1293"/>
      <c r="R32" s="1294"/>
      <c r="S32" s="1295"/>
      <c r="T32" s="1295"/>
      <c r="U32" s="1295"/>
      <c r="V32" s="1295"/>
      <c r="W32" s="1295"/>
      <c r="X32" s="1295"/>
      <c r="Y32" s="1295"/>
      <c r="Z32" s="1295"/>
      <c r="AA32" s="1295"/>
      <c r="AB32" s="1295"/>
      <c r="AC32" s="1295"/>
      <c r="AD32" s="1295"/>
      <c r="AE32" s="1295"/>
      <c r="AF32" s="1295"/>
      <c r="AG32" s="1295"/>
      <c r="AH32" s="1296"/>
      <c r="AI32" s="1296"/>
      <c r="AJ32" s="1296"/>
      <c r="AK32" s="1296"/>
      <c r="AL32" s="1297"/>
    </row>
    <row r="33" spans="1:38">
      <c r="A33" s="1153" t="s">
        <v>670</v>
      </c>
      <c r="B33" s="1154"/>
      <c r="C33" s="1154"/>
      <c r="D33" s="1154"/>
      <c r="E33" s="1154"/>
      <c r="F33" s="1154"/>
      <c r="G33" s="1154"/>
      <c r="H33" s="1154"/>
      <c r="I33" s="1154"/>
      <c r="J33" s="1155"/>
      <c r="K33" s="1135" t="s">
        <v>663</v>
      </c>
      <c r="L33" s="1136"/>
      <c r="M33" s="1136"/>
      <c r="N33" s="1136"/>
      <c r="O33" s="1136"/>
      <c r="P33" s="1136"/>
      <c r="Q33" s="1136"/>
      <c r="R33" s="1136"/>
      <c r="S33" s="1136"/>
      <c r="T33" s="1136"/>
      <c r="U33" s="1136"/>
      <c r="V33" s="1136"/>
      <c r="W33" s="1136"/>
      <c r="X33" s="1136"/>
      <c r="Y33" s="1136"/>
      <c r="Z33" s="1136"/>
      <c r="AA33" s="1136"/>
      <c r="AB33" s="1136"/>
      <c r="AC33" s="1136"/>
      <c r="AD33" s="1136"/>
      <c r="AE33" s="1165"/>
      <c r="AF33" s="1207" t="s">
        <v>664</v>
      </c>
      <c r="AG33" s="1207"/>
      <c r="AH33" s="1207"/>
      <c r="AI33" s="1207"/>
      <c r="AJ33" s="1207"/>
      <c r="AK33" s="1207"/>
      <c r="AL33" s="1196"/>
    </row>
    <row r="34" spans="1:38" ht="8.5500000000000007" customHeight="1">
      <c r="A34" s="1153"/>
      <c r="B34" s="1154"/>
      <c r="C34" s="1154"/>
      <c r="D34" s="1154"/>
      <c r="E34" s="1154"/>
      <c r="F34" s="1154"/>
      <c r="G34" s="1154"/>
      <c r="H34" s="1154"/>
      <c r="I34" s="1154"/>
      <c r="J34" s="1155"/>
      <c r="K34" s="1150"/>
      <c r="L34" s="1151"/>
      <c r="M34" s="1151"/>
      <c r="N34" s="1151"/>
      <c r="O34" s="1151"/>
      <c r="P34" s="1151"/>
      <c r="Q34" s="1151"/>
      <c r="R34" s="1151"/>
      <c r="S34" s="1151"/>
      <c r="T34" s="1151"/>
      <c r="U34" s="1151"/>
      <c r="V34" s="1151"/>
      <c r="W34" s="1151"/>
      <c r="X34" s="1151"/>
      <c r="Y34" s="1151"/>
      <c r="Z34" s="1151"/>
      <c r="AA34" s="1151"/>
      <c r="AB34" s="1151"/>
      <c r="AC34" s="1151"/>
      <c r="AD34" s="1151"/>
      <c r="AE34" s="1152"/>
      <c r="AF34" s="1146"/>
      <c r="AG34" s="1146"/>
      <c r="AH34" s="1146"/>
      <c r="AI34" s="1146"/>
      <c r="AJ34" s="1146"/>
      <c r="AK34" s="1146"/>
      <c r="AL34" s="1148"/>
    </row>
    <row r="35" spans="1:38" ht="8.5500000000000007" customHeight="1">
      <c r="A35" s="1153"/>
      <c r="B35" s="1154"/>
      <c r="C35" s="1154"/>
      <c r="D35" s="1154"/>
      <c r="E35" s="1154"/>
      <c r="F35" s="1154"/>
      <c r="G35" s="1154"/>
      <c r="H35" s="1154"/>
      <c r="I35" s="1154"/>
      <c r="J35" s="1155"/>
      <c r="K35" s="1172"/>
      <c r="L35" s="1173"/>
      <c r="M35" s="1173"/>
      <c r="N35" s="1173"/>
      <c r="O35" s="1173"/>
      <c r="P35" s="1173"/>
      <c r="Q35" s="1173"/>
      <c r="R35" s="1173"/>
      <c r="S35" s="1173"/>
      <c r="T35" s="1173"/>
      <c r="U35" s="1173"/>
      <c r="V35" s="1173"/>
      <c r="W35" s="1173"/>
      <c r="X35" s="1173"/>
      <c r="Y35" s="1173"/>
      <c r="Z35" s="1173"/>
      <c r="AA35" s="1173"/>
      <c r="AB35" s="1173"/>
      <c r="AC35" s="1173"/>
      <c r="AD35" s="1173"/>
      <c r="AE35" s="1174"/>
      <c r="AF35" s="1166"/>
      <c r="AG35" s="1166"/>
      <c r="AH35" s="1166"/>
      <c r="AI35" s="1166"/>
      <c r="AJ35" s="1166"/>
      <c r="AK35" s="1166"/>
      <c r="AL35" s="1193"/>
    </row>
    <row r="36" spans="1:38">
      <c r="A36" s="1153"/>
      <c r="B36" s="1154"/>
      <c r="C36" s="1154"/>
      <c r="D36" s="1154"/>
      <c r="E36" s="1154"/>
      <c r="F36" s="1154"/>
      <c r="G36" s="1154"/>
      <c r="H36" s="1154"/>
      <c r="I36" s="1154"/>
      <c r="J36" s="1155"/>
      <c r="K36" s="1159" t="s">
        <v>663</v>
      </c>
      <c r="L36" s="1160"/>
      <c r="M36" s="1160"/>
      <c r="N36" s="1160"/>
      <c r="O36" s="1160"/>
      <c r="P36" s="1160"/>
      <c r="Q36" s="1160"/>
      <c r="R36" s="1160"/>
      <c r="S36" s="1160"/>
      <c r="T36" s="1160"/>
      <c r="U36" s="1160"/>
      <c r="V36" s="1160"/>
      <c r="W36" s="1160"/>
      <c r="X36" s="1160"/>
      <c r="Y36" s="1160"/>
      <c r="Z36" s="1160"/>
      <c r="AA36" s="1160"/>
      <c r="AB36" s="1160"/>
      <c r="AC36" s="1160"/>
      <c r="AD36" s="1160"/>
      <c r="AE36" s="1161"/>
      <c r="AF36" s="1162" t="s">
        <v>664</v>
      </c>
      <c r="AG36" s="1162"/>
      <c r="AH36" s="1162"/>
      <c r="AI36" s="1162"/>
      <c r="AJ36" s="1162"/>
      <c r="AK36" s="1162"/>
      <c r="AL36" s="1163"/>
    </row>
    <row r="37" spans="1:38" ht="8.5500000000000007" customHeight="1">
      <c r="A37" s="1153"/>
      <c r="B37" s="1154"/>
      <c r="C37" s="1154"/>
      <c r="D37" s="1154"/>
      <c r="E37" s="1154"/>
      <c r="F37" s="1154"/>
      <c r="G37" s="1154"/>
      <c r="H37" s="1154"/>
      <c r="I37" s="1154"/>
      <c r="J37" s="1155"/>
      <c r="K37" s="1143"/>
      <c r="L37" s="1144"/>
      <c r="M37" s="1144"/>
      <c r="N37" s="1144"/>
      <c r="O37" s="1144"/>
      <c r="P37" s="1144"/>
      <c r="Q37" s="1144"/>
      <c r="R37" s="1144"/>
      <c r="S37" s="1144"/>
      <c r="T37" s="1144"/>
      <c r="U37" s="1144"/>
      <c r="V37" s="1144"/>
      <c r="W37" s="1144"/>
      <c r="X37" s="1144"/>
      <c r="Y37" s="1144"/>
      <c r="Z37" s="1144"/>
      <c r="AA37" s="1144"/>
      <c r="AB37" s="1144"/>
      <c r="AC37" s="1144"/>
      <c r="AD37" s="1144"/>
      <c r="AE37" s="1164"/>
      <c r="AF37" s="1146"/>
      <c r="AG37" s="1146"/>
      <c r="AH37" s="1146"/>
      <c r="AI37" s="1146"/>
      <c r="AJ37" s="1146"/>
      <c r="AK37" s="1146"/>
      <c r="AL37" s="1148"/>
    </row>
    <row r="38" spans="1:38" ht="8.5500000000000007" customHeight="1">
      <c r="A38" s="1153"/>
      <c r="B38" s="1154"/>
      <c r="C38" s="1154"/>
      <c r="D38" s="1154"/>
      <c r="E38" s="1154"/>
      <c r="F38" s="1154"/>
      <c r="G38" s="1154"/>
      <c r="H38" s="1154"/>
      <c r="I38" s="1154"/>
      <c r="J38" s="1155"/>
      <c r="K38" s="1135"/>
      <c r="L38" s="1136"/>
      <c r="M38" s="1136"/>
      <c r="N38" s="1136"/>
      <c r="O38" s="1136"/>
      <c r="P38" s="1136"/>
      <c r="Q38" s="1136"/>
      <c r="R38" s="1136"/>
      <c r="S38" s="1136"/>
      <c r="T38" s="1136"/>
      <c r="U38" s="1136"/>
      <c r="V38" s="1136"/>
      <c r="W38" s="1136"/>
      <c r="X38" s="1136"/>
      <c r="Y38" s="1136"/>
      <c r="Z38" s="1136"/>
      <c r="AA38" s="1136"/>
      <c r="AB38" s="1136"/>
      <c r="AC38" s="1136"/>
      <c r="AD38" s="1136"/>
      <c r="AE38" s="1165"/>
      <c r="AF38" s="1166"/>
      <c r="AG38" s="1166"/>
      <c r="AH38" s="1166"/>
      <c r="AI38" s="1166"/>
      <c r="AJ38" s="1166"/>
      <c r="AK38" s="1166"/>
      <c r="AL38" s="1193"/>
    </row>
    <row r="39" spans="1:38">
      <c r="A39" s="1153"/>
      <c r="B39" s="1154"/>
      <c r="C39" s="1154"/>
      <c r="D39" s="1154"/>
      <c r="E39" s="1154"/>
      <c r="F39" s="1154"/>
      <c r="G39" s="1154"/>
      <c r="H39" s="1154"/>
      <c r="I39" s="1154"/>
      <c r="J39" s="1155"/>
      <c r="K39" s="1159" t="s">
        <v>663</v>
      </c>
      <c r="L39" s="1160"/>
      <c r="M39" s="1160"/>
      <c r="N39" s="1160"/>
      <c r="O39" s="1160"/>
      <c r="P39" s="1160"/>
      <c r="Q39" s="1160"/>
      <c r="R39" s="1160"/>
      <c r="S39" s="1160"/>
      <c r="T39" s="1160"/>
      <c r="U39" s="1160"/>
      <c r="V39" s="1160"/>
      <c r="W39" s="1160"/>
      <c r="X39" s="1160"/>
      <c r="Y39" s="1160"/>
      <c r="Z39" s="1160"/>
      <c r="AA39" s="1160"/>
      <c r="AB39" s="1160"/>
      <c r="AC39" s="1160"/>
      <c r="AD39" s="1160"/>
      <c r="AE39" s="1161"/>
      <c r="AF39" s="1162" t="s">
        <v>664</v>
      </c>
      <c r="AG39" s="1162"/>
      <c r="AH39" s="1162"/>
      <c r="AI39" s="1162"/>
      <c r="AJ39" s="1162"/>
      <c r="AK39" s="1162"/>
      <c r="AL39" s="1163"/>
    </row>
    <row r="40" spans="1:38" ht="8.5500000000000007" customHeight="1">
      <c r="A40" s="1153"/>
      <c r="B40" s="1154"/>
      <c r="C40" s="1154"/>
      <c r="D40" s="1154"/>
      <c r="E40" s="1154"/>
      <c r="F40" s="1154"/>
      <c r="G40" s="1154"/>
      <c r="H40" s="1154"/>
      <c r="I40" s="1154"/>
      <c r="J40" s="1155"/>
      <c r="K40" s="1143"/>
      <c r="L40" s="1144"/>
      <c r="M40" s="1144"/>
      <c r="N40" s="1144"/>
      <c r="O40" s="1144"/>
      <c r="P40" s="1144"/>
      <c r="Q40" s="1144"/>
      <c r="R40" s="1144"/>
      <c r="S40" s="1144"/>
      <c r="T40" s="1144"/>
      <c r="U40" s="1144"/>
      <c r="V40" s="1144"/>
      <c r="W40" s="1144"/>
      <c r="X40" s="1144"/>
      <c r="Y40" s="1144"/>
      <c r="Z40" s="1144"/>
      <c r="AA40" s="1144"/>
      <c r="AB40" s="1144"/>
      <c r="AC40" s="1144"/>
      <c r="AD40" s="1144"/>
      <c r="AE40" s="1164"/>
      <c r="AF40" s="1146"/>
      <c r="AG40" s="1146"/>
      <c r="AH40" s="1146"/>
      <c r="AI40" s="1146"/>
      <c r="AJ40" s="1146"/>
      <c r="AK40" s="1146"/>
      <c r="AL40" s="1148"/>
    </row>
    <row r="41" spans="1:38" ht="8.5500000000000007" customHeight="1">
      <c r="A41" s="1153"/>
      <c r="B41" s="1154"/>
      <c r="C41" s="1154"/>
      <c r="D41" s="1154"/>
      <c r="E41" s="1154"/>
      <c r="F41" s="1154"/>
      <c r="G41" s="1154"/>
      <c r="H41" s="1154"/>
      <c r="I41" s="1154"/>
      <c r="J41" s="1155"/>
      <c r="K41" s="1135"/>
      <c r="L41" s="1136"/>
      <c r="M41" s="1136"/>
      <c r="N41" s="1136"/>
      <c r="O41" s="1136"/>
      <c r="P41" s="1136"/>
      <c r="Q41" s="1136"/>
      <c r="R41" s="1136"/>
      <c r="S41" s="1136"/>
      <c r="T41" s="1136"/>
      <c r="U41" s="1136"/>
      <c r="V41" s="1136"/>
      <c r="W41" s="1136"/>
      <c r="X41" s="1136"/>
      <c r="Y41" s="1136"/>
      <c r="Z41" s="1136"/>
      <c r="AA41" s="1136"/>
      <c r="AB41" s="1136"/>
      <c r="AC41" s="1136"/>
      <c r="AD41" s="1136"/>
      <c r="AE41" s="1165"/>
      <c r="AF41" s="1166"/>
      <c r="AG41" s="1166"/>
      <c r="AH41" s="1166"/>
      <c r="AI41" s="1166"/>
      <c r="AJ41" s="1166"/>
      <c r="AK41" s="1166"/>
      <c r="AL41" s="1193"/>
    </row>
    <row r="42" spans="1:38">
      <c r="A42" s="1153"/>
      <c r="B42" s="1154"/>
      <c r="C42" s="1154"/>
      <c r="D42" s="1154"/>
      <c r="E42" s="1154"/>
      <c r="F42" s="1154"/>
      <c r="G42" s="1154"/>
      <c r="H42" s="1154"/>
      <c r="I42" s="1154"/>
      <c r="J42" s="1155"/>
      <c r="K42" s="1159" t="s">
        <v>663</v>
      </c>
      <c r="L42" s="1160"/>
      <c r="M42" s="1160"/>
      <c r="N42" s="1160"/>
      <c r="O42" s="1160"/>
      <c r="P42" s="1160"/>
      <c r="Q42" s="1160"/>
      <c r="R42" s="1160"/>
      <c r="S42" s="1160"/>
      <c r="T42" s="1160"/>
      <c r="U42" s="1160"/>
      <c r="V42" s="1160"/>
      <c r="W42" s="1160"/>
      <c r="X42" s="1160"/>
      <c r="Y42" s="1160"/>
      <c r="Z42" s="1160"/>
      <c r="AA42" s="1160"/>
      <c r="AB42" s="1160"/>
      <c r="AC42" s="1160"/>
      <c r="AD42" s="1160"/>
      <c r="AE42" s="1161"/>
      <c r="AF42" s="1162" t="s">
        <v>664</v>
      </c>
      <c r="AG42" s="1162"/>
      <c r="AH42" s="1162"/>
      <c r="AI42" s="1162"/>
      <c r="AJ42" s="1162"/>
      <c r="AK42" s="1162"/>
      <c r="AL42" s="1163"/>
    </row>
    <row r="43" spans="1:38" ht="8.5500000000000007" customHeight="1">
      <c r="A43" s="1153"/>
      <c r="B43" s="1154"/>
      <c r="C43" s="1154"/>
      <c r="D43" s="1154"/>
      <c r="E43" s="1154"/>
      <c r="F43" s="1154"/>
      <c r="G43" s="1154"/>
      <c r="H43" s="1154"/>
      <c r="I43" s="1154"/>
      <c r="J43" s="1155"/>
      <c r="K43" s="1143"/>
      <c r="L43" s="1144"/>
      <c r="M43" s="1144"/>
      <c r="N43" s="1144"/>
      <c r="O43" s="1144"/>
      <c r="P43" s="1144"/>
      <c r="Q43" s="1144"/>
      <c r="R43" s="1144"/>
      <c r="S43" s="1144"/>
      <c r="T43" s="1144"/>
      <c r="U43" s="1144"/>
      <c r="V43" s="1144"/>
      <c r="W43" s="1144"/>
      <c r="X43" s="1144"/>
      <c r="Y43" s="1144"/>
      <c r="Z43" s="1144"/>
      <c r="AA43" s="1144"/>
      <c r="AB43" s="1144"/>
      <c r="AC43" s="1144"/>
      <c r="AD43" s="1144"/>
      <c r="AE43" s="1164"/>
      <c r="AF43" s="1146"/>
      <c r="AG43" s="1146"/>
      <c r="AH43" s="1146"/>
      <c r="AI43" s="1146"/>
      <c r="AJ43" s="1146"/>
      <c r="AK43" s="1146"/>
      <c r="AL43" s="1148"/>
    </row>
    <row r="44" spans="1:38" ht="8.5500000000000007" customHeight="1">
      <c r="A44" s="1153"/>
      <c r="B44" s="1154"/>
      <c r="C44" s="1154"/>
      <c r="D44" s="1154"/>
      <c r="E44" s="1154"/>
      <c r="F44" s="1154"/>
      <c r="G44" s="1154"/>
      <c r="H44" s="1154"/>
      <c r="I44" s="1154"/>
      <c r="J44" s="1155"/>
      <c r="K44" s="1135"/>
      <c r="L44" s="1136"/>
      <c r="M44" s="1136"/>
      <c r="N44" s="1136"/>
      <c r="O44" s="1136"/>
      <c r="P44" s="1136"/>
      <c r="Q44" s="1136"/>
      <c r="R44" s="1136"/>
      <c r="S44" s="1136"/>
      <c r="T44" s="1136"/>
      <c r="U44" s="1136"/>
      <c r="V44" s="1136"/>
      <c r="W44" s="1136"/>
      <c r="X44" s="1136"/>
      <c r="Y44" s="1136"/>
      <c r="Z44" s="1136"/>
      <c r="AA44" s="1136"/>
      <c r="AB44" s="1136"/>
      <c r="AC44" s="1136"/>
      <c r="AD44" s="1136"/>
      <c r="AE44" s="1165"/>
      <c r="AF44" s="1166"/>
      <c r="AG44" s="1166"/>
      <c r="AH44" s="1166"/>
      <c r="AI44" s="1166"/>
      <c r="AJ44" s="1166"/>
      <c r="AK44" s="1166"/>
      <c r="AL44" s="1193"/>
    </row>
    <row r="45" spans="1:38">
      <c r="A45" s="1153"/>
      <c r="B45" s="1154"/>
      <c r="C45" s="1154"/>
      <c r="D45" s="1154"/>
      <c r="E45" s="1154"/>
      <c r="F45" s="1154"/>
      <c r="G45" s="1154"/>
      <c r="H45" s="1154"/>
      <c r="I45" s="1154"/>
      <c r="J45" s="1155"/>
      <c r="K45" s="1159" t="s">
        <v>663</v>
      </c>
      <c r="L45" s="1160"/>
      <c r="M45" s="1160"/>
      <c r="N45" s="1160"/>
      <c r="O45" s="1160"/>
      <c r="P45" s="1160"/>
      <c r="Q45" s="1160"/>
      <c r="R45" s="1160"/>
      <c r="S45" s="1160"/>
      <c r="T45" s="1160"/>
      <c r="U45" s="1160"/>
      <c r="V45" s="1160"/>
      <c r="W45" s="1160"/>
      <c r="X45" s="1160"/>
      <c r="Y45" s="1160"/>
      <c r="Z45" s="1160"/>
      <c r="AA45" s="1160"/>
      <c r="AB45" s="1160"/>
      <c r="AC45" s="1160"/>
      <c r="AD45" s="1160"/>
      <c r="AE45" s="1161"/>
      <c r="AF45" s="1162" t="s">
        <v>664</v>
      </c>
      <c r="AG45" s="1162"/>
      <c r="AH45" s="1162"/>
      <c r="AI45" s="1162"/>
      <c r="AJ45" s="1162"/>
      <c r="AK45" s="1162"/>
      <c r="AL45" s="1163"/>
    </row>
    <row r="46" spans="1:38" ht="8.5500000000000007" customHeight="1">
      <c r="A46" s="1153"/>
      <c r="B46" s="1154"/>
      <c r="C46" s="1154"/>
      <c r="D46" s="1154"/>
      <c r="E46" s="1154"/>
      <c r="F46" s="1154"/>
      <c r="G46" s="1154"/>
      <c r="H46" s="1154"/>
      <c r="I46" s="1154"/>
      <c r="J46" s="1155"/>
      <c r="K46" s="1143"/>
      <c r="L46" s="1144"/>
      <c r="M46" s="1144"/>
      <c r="N46" s="1144"/>
      <c r="O46" s="1144"/>
      <c r="P46" s="1144"/>
      <c r="Q46" s="1144"/>
      <c r="R46" s="1144"/>
      <c r="S46" s="1144"/>
      <c r="T46" s="1144"/>
      <c r="U46" s="1144"/>
      <c r="V46" s="1144"/>
      <c r="W46" s="1144"/>
      <c r="X46" s="1144"/>
      <c r="Y46" s="1144"/>
      <c r="Z46" s="1144"/>
      <c r="AA46" s="1144"/>
      <c r="AB46" s="1144"/>
      <c r="AC46" s="1144"/>
      <c r="AD46" s="1144"/>
      <c r="AE46" s="1164"/>
      <c r="AF46" s="1146"/>
      <c r="AG46" s="1146"/>
      <c r="AH46" s="1146"/>
      <c r="AI46" s="1146"/>
      <c r="AJ46" s="1146"/>
      <c r="AK46" s="1146"/>
      <c r="AL46" s="1148"/>
    </row>
    <row r="47" spans="1:38" ht="8.5500000000000007" customHeight="1">
      <c r="A47" s="1153"/>
      <c r="B47" s="1154"/>
      <c r="C47" s="1154"/>
      <c r="D47" s="1154"/>
      <c r="E47" s="1154"/>
      <c r="F47" s="1154"/>
      <c r="G47" s="1154"/>
      <c r="H47" s="1154"/>
      <c r="I47" s="1154"/>
      <c r="J47" s="1155"/>
      <c r="K47" s="1135"/>
      <c r="L47" s="1136"/>
      <c r="M47" s="1136"/>
      <c r="N47" s="1136"/>
      <c r="O47" s="1136"/>
      <c r="P47" s="1136"/>
      <c r="Q47" s="1136"/>
      <c r="R47" s="1136"/>
      <c r="S47" s="1136"/>
      <c r="T47" s="1136"/>
      <c r="U47" s="1136"/>
      <c r="V47" s="1136"/>
      <c r="W47" s="1136"/>
      <c r="X47" s="1136"/>
      <c r="Y47" s="1136"/>
      <c r="Z47" s="1136"/>
      <c r="AA47" s="1136"/>
      <c r="AB47" s="1136"/>
      <c r="AC47" s="1136"/>
      <c r="AD47" s="1136"/>
      <c r="AE47" s="1165"/>
      <c r="AF47" s="1166"/>
      <c r="AG47" s="1166"/>
      <c r="AH47" s="1166"/>
      <c r="AI47" s="1166"/>
      <c r="AJ47" s="1166"/>
      <c r="AK47" s="1166"/>
      <c r="AL47" s="1193"/>
    </row>
    <row r="48" spans="1:38">
      <c r="A48" s="1153"/>
      <c r="B48" s="1154"/>
      <c r="C48" s="1154"/>
      <c r="D48" s="1154"/>
      <c r="E48" s="1154"/>
      <c r="F48" s="1154"/>
      <c r="G48" s="1154"/>
      <c r="H48" s="1154"/>
      <c r="I48" s="1154"/>
      <c r="J48" s="1155"/>
      <c r="K48" s="1159" t="s">
        <v>663</v>
      </c>
      <c r="L48" s="1160"/>
      <c r="M48" s="1160"/>
      <c r="N48" s="1160"/>
      <c r="O48" s="1160"/>
      <c r="P48" s="1160"/>
      <c r="Q48" s="1160"/>
      <c r="R48" s="1160"/>
      <c r="S48" s="1160"/>
      <c r="T48" s="1160"/>
      <c r="U48" s="1160"/>
      <c r="V48" s="1160"/>
      <c r="W48" s="1160"/>
      <c r="X48" s="1160"/>
      <c r="Y48" s="1160"/>
      <c r="Z48" s="1160"/>
      <c r="AA48" s="1160"/>
      <c r="AB48" s="1160"/>
      <c r="AC48" s="1160"/>
      <c r="AD48" s="1160"/>
      <c r="AE48" s="1161"/>
      <c r="AF48" s="1162" t="s">
        <v>664</v>
      </c>
      <c r="AG48" s="1162"/>
      <c r="AH48" s="1162"/>
      <c r="AI48" s="1162"/>
      <c r="AJ48" s="1162"/>
      <c r="AK48" s="1162"/>
      <c r="AL48" s="1163"/>
    </row>
    <row r="49" spans="1:38" ht="8.5500000000000007" customHeight="1">
      <c r="A49" s="1153"/>
      <c r="B49" s="1154"/>
      <c r="C49" s="1154"/>
      <c r="D49" s="1154"/>
      <c r="E49" s="1154"/>
      <c r="F49" s="1154"/>
      <c r="G49" s="1154"/>
      <c r="H49" s="1154"/>
      <c r="I49" s="1154"/>
      <c r="J49" s="1155"/>
      <c r="K49" s="1143"/>
      <c r="L49" s="1144"/>
      <c r="M49" s="1144"/>
      <c r="N49" s="1144"/>
      <c r="O49" s="1144"/>
      <c r="P49" s="1144"/>
      <c r="Q49" s="1144"/>
      <c r="R49" s="1144"/>
      <c r="S49" s="1144"/>
      <c r="T49" s="1144"/>
      <c r="U49" s="1144"/>
      <c r="V49" s="1144"/>
      <c r="W49" s="1144"/>
      <c r="X49" s="1144"/>
      <c r="Y49" s="1144"/>
      <c r="Z49" s="1144"/>
      <c r="AA49" s="1144"/>
      <c r="AB49" s="1144"/>
      <c r="AC49" s="1144"/>
      <c r="AD49" s="1144"/>
      <c r="AE49" s="1164"/>
      <c r="AF49" s="1146"/>
      <c r="AG49" s="1146"/>
      <c r="AH49" s="1146"/>
      <c r="AI49" s="1146"/>
      <c r="AJ49" s="1146"/>
      <c r="AK49" s="1146"/>
      <c r="AL49" s="1148"/>
    </row>
    <row r="50" spans="1:38" ht="8.5500000000000007" customHeight="1">
      <c r="A50" s="1153"/>
      <c r="B50" s="1154"/>
      <c r="C50" s="1154"/>
      <c r="D50" s="1154"/>
      <c r="E50" s="1154"/>
      <c r="F50" s="1154"/>
      <c r="G50" s="1154"/>
      <c r="H50" s="1154"/>
      <c r="I50" s="1154"/>
      <c r="J50" s="1155"/>
      <c r="K50" s="1135"/>
      <c r="L50" s="1136"/>
      <c r="M50" s="1136"/>
      <c r="N50" s="1136"/>
      <c r="O50" s="1136"/>
      <c r="P50" s="1136"/>
      <c r="Q50" s="1136"/>
      <c r="R50" s="1136"/>
      <c r="S50" s="1136"/>
      <c r="T50" s="1136"/>
      <c r="U50" s="1136"/>
      <c r="V50" s="1136"/>
      <c r="W50" s="1136"/>
      <c r="X50" s="1136"/>
      <c r="Y50" s="1136"/>
      <c r="Z50" s="1136"/>
      <c r="AA50" s="1136"/>
      <c r="AB50" s="1136"/>
      <c r="AC50" s="1136"/>
      <c r="AD50" s="1136"/>
      <c r="AE50" s="1165"/>
      <c r="AF50" s="1166"/>
      <c r="AG50" s="1166"/>
      <c r="AH50" s="1166"/>
      <c r="AI50" s="1166"/>
      <c r="AJ50" s="1166"/>
      <c r="AK50" s="1166"/>
      <c r="AL50" s="1193"/>
    </row>
    <row r="51" spans="1:38">
      <c r="A51" s="1153"/>
      <c r="B51" s="1154"/>
      <c r="C51" s="1154"/>
      <c r="D51" s="1154"/>
      <c r="E51" s="1154"/>
      <c r="F51" s="1154"/>
      <c r="G51" s="1154"/>
      <c r="H51" s="1154"/>
      <c r="I51" s="1154"/>
      <c r="J51" s="1155"/>
      <c r="K51" s="1159" t="s">
        <v>663</v>
      </c>
      <c r="L51" s="1160"/>
      <c r="M51" s="1160"/>
      <c r="N51" s="1160"/>
      <c r="O51" s="1160"/>
      <c r="P51" s="1160"/>
      <c r="Q51" s="1160"/>
      <c r="R51" s="1160"/>
      <c r="S51" s="1160"/>
      <c r="T51" s="1160"/>
      <c r="U51" s="1160"/>
      <c r="V51" s="1160"/>
      <c r="W51" s="1160"/>
      <c r="X51" s="1160"/>
      <c r="Y51" s="1160"/>
      <c r="Z51" s="1160"/>
      <c r="AA51" s="1160"/>
      <c r="AB51" s="1160"/>
      <c r="AC51" s="1160"/>
      <c r="AD51" s="1160"/>
      <c r="AE51" s="1161"/>
      <c r="AF51" s="1162" t="s">
        <v>664</v>
      </c>
      <c r="AG51" s="1162"/>
      <c r="AH51" s="1162"/>
      <c r="AI51" s="1162"/>
      <c r="AJ51" s="1162"/>
      <c r="AK51" s="1162"/>
      <c r="AL51" s="1163"/>
    </row>
    <row r="52" spans="1:38" ht="8.5500000000000007" customHeight="1">
      <c r="A52" s="1153"/>
      <c r="B52" s="1154"/>
      <c r="C52" s="1154"/>
      <c r="D52" s="1154"/>
      <c r="E52" s="1154"/>
      <c r="F52" s="1154"/>
      <c r="G52" s="1154"/>
      <c r="H52" s="1154"/>
      <c r="I52" s="1154"/>
      <c r="J52" s="1155"/>
      <c r="K52" s="1143"/>
      <c r="L52" s="1144"/>
      <c r="M52" s="1144"/>
      <c r="N52" s="1144"/>
      <c r="O52" s="1144"/>
      <c r="P52" s="1144"/>
      <c r="Q52" s="1144"/>
      <c r="R52" s="1144"/>
      <c r="S52" s="1144"/>
      <c r="T52" s="1144"/>
      <c r="U52" s="1144"/>
      <c r="V52" s="1144"/>
      <c r="W52" s="1144"/>
      <c r="X52" s="1144"/>
      <c r="Y52" s="1144"/>
      <c r="Z52" s="1144"/>
      <c r="AA52" s="1144"/>
      <c r="AB52" s="1144"/>
      <c r="AC52" s="1144"/>
      <c r="AD52" s="1144"/>
      <c r="AE52" s="1164"/>
      <c r="AF52" s="1146"/>
      <c r="AG52" s="1146"/>
      <c r="AH52" s="1146"/>
      <c r="AI52" s="1146"/>
      <c r="AJ52" s="1146"/>
      <c r="AK52" s="1146"/>
      <c r="AL52" s="1148"/>
    </row>
    <row r="53" spans="1:38" ht="8.5500000000000007" customHeight="1">
      <c r="A53" s="1153"/>
      <c r="B53" s="1154"/>
      <c r="C53" s="1154"/>
      <c r="D53" s="1154"/>
      <c r="E53" s="1154"/>
      <c r="F53" s="1154"/>
      <c r="G53" s="1154"/>
      <c r="H53" s="1154"/>
      <c r="I53" s="1154"/>
      <c r="J53" s="1155"/>
      <c r="K53" s="1135"/>
      <c r="L53" s="1136"/>
      <c r="M53" s="1136"/>
      <c r="N53" s="1136"/>
      <c r="O53" s="1136"/>
      <c r="P53" s="1136"/>
      <c r="Q53" s="1136"/>
      <c r="R53" s="1136"/>
      <c r="S53" s="1136"/>
      <c r="T53" s="1136"/>
      <c r="U53" s="1136"/>
      <c r="V53" s="1136"/>
      <c r="W53" s="1136"/>
      <c r="X53" s="1136"/>
      <c r="Y53" s="1136"/>
      <c r="Z53" s="1136"/>
      <c r="AA53" s="1136"/>
      <c r="AB53" s="1136"/>
      <c r="AC53" s="1136"/>
      <c r="AD53" s="1136"/>
      <c r="AE53" s="1165"/>
      <c r="AF53" s="1166"/>
      <c r="AG53" s="1166"/>
      <c r="AH53" s="1166"/>
      <c r="AI53" s="1166"/>
      <c r="AJ53" s="1166"/>
      <c r="AK53" s="1166"/>
      <c r="AL53" s="1193"/>
    </row>
    <row r="54" spans="1:38">
      <c r="A54" s="1153"/>
      <c r="B54" s="1154"/>
      <c r="C54" s="1154"/>
      <c r="D54" s="1154"/>
      <c r="E54" s="1154"/>
      <c r="F54" s="1154"/>
      <c r="G54" s="1154"/>
      <c r="H54" s="1154"/>
      <c r="I54" s="1154"/>
      <c r="J54" s="1155"/>
      <c r="K54" s="1159" t="s">
        <v>663</v>
      </c>
      <c r="L54" s="1160"/>
      <c r="M54" s="1160"/>
      <c r="N54" s="1160"/>
      <c r="O54" s="1160"/>
      <c r="P54" s="1160"/>
      <c r="Q54" s="1160"/>
      <c r="R54" s="1160"/>
      <c r="S54" s="1160"/>
      <c r="T54" s="1160"/>
      <c r="U54" s="1160"/>
      <c r="V54" s="1160"/>
      <c r="W54" s="1160"/>
      <c r="X54" s="1160"/>
      <c r="Y54" s="1160"/>
      <c r="Z54" s="1160"/>
      <c r="AA54" s="1160"/>
      <c r="AB54" s="1160"/>
      <c r="AC54" s="1160"/>
      <c r="AD54" s="1160"/>
      <c r="AE54" s="1161"/>
      <c r="AF54" s="1162" t="s">
        <v>664</v>
      </c>
      <c r="AG54" s="1162"/>
      <c r="AH54" s="1162"/>
      <c r="AI54" s="1162"/>
      <c r="AJ54" s="1162"/>
      <c r="AK54" s="1162"/>
      <c r="AL54" s="1163"/>
    </row>
    <row r="55" spans="1:38" ht="8.5500000000000007" customHeight="1">
      <c r="A55" s="1153"/>
      <c r="B55" s="1154"/>
      <c r="C55" s="1154"/>
      <c r="D55" s="1154"/>
      <c r="E55" s="1154"/>
      <c r="F55" s="1154"/>
      <c r="G55" s="1154"/>
      <c r="H55" s="1154"/>
      <c r="I55" s="1154"/>
      <c r="J55" s="1155"/>
      <c r="K55" s="1143"/>
      <c r="L55" s="1144"/>
      <c r="M55" s="1144"/>
      <c r="N55" s="1144"/>
      <c r="O55" s="1144"/>
      <c r="P55" s="1144"/>
      <c r="Q55" s="1144"/>
      <c r="R55" s="1144"/>
      <c r="S55" s="1144"/>
      <c r="T55" s="1144"/>
      <c r="U55" s="1144"/>
      <c r="V55" s="1144"/>
      <c r="W55" s="1144"/>
      <c r="X55" s="1144"/>
      <c r="Y55" s="1144"/>
      <c r="Z55" s="1144"/>
      <c r="AA55" s="1144"/>
      <c r="AB55" s="1144"/>
      <c r="AC55" s="1144"/>
      <c r="AD55" s="1144"/>
      <c r="AE55" s="1164"/>
      <c r="AF55" s="1146"/>
      <c r="AG55" s="1146"/>
      <c r="AH55" s="1146"/>
      <c r="AI55" s="1146"/>
      <c r="AJ55" s="1146"/>
      <c r="AK55" s="1146"/>
      <c r="AL55" s="1148"/>
    </row>
    <row r="56" spans="1:38" ht="8.5500000000000007" customHeight="1">
      <c r="A56" s="1153"/>
      <c r="B56" s="1154"/>
      <c r="C56" s="1154"/>
      <c r="D56" s="1154"/>
      <c r="E56" s="1154"/>
      <c r="F56" s="1154"/>
      <c r="G56" s="1154"/>
      <c r="H56" s="1154"/>
      <c r="I56" s="1154"/>
      <c r="J56" s="1155"/>
      <c r="K56" s="1135"/>
      <c r="L56" s="1136"/>
      <c r="M56" s="1136"/>
      <c r="N56" s="1136"/>
      <c r="O56" s="1136"/>
      <c r="P56" s="1136"/>
      <c r="Q56" s="1136"/>
      <c r="R56" s="1136"/>
      <c r="S56" s="1136"/>
      <c r="T56" s="1136"/>
      <c r="U56" s="1136"/>
      <c r="V56" s="1136"/>
      <c r="W56" s="1136"/>
      <c r="X56" s="1136"/>
      <c r="Y56" s="1136"/>
      <c r="Z56" s="1136"/>
      <c r="AA56" s="1136"/>
      <c r="AB56" s="1136"/>
      <c r="AC56" s="1136"/>
      <c r="AD56" s="1136"/>
      <c r="AE56" s="1165"/>
      <c r="AF56" s="1166"/>
      <c r="AG56" s="1166"/>
      <c r="AH56" s="1166"/>
      <c r="AI56" s="1166"/>
      <c r="AJ56" s="1166"/>
      <c r="AK56" s="1166"/>
      <c r="AL56" s="1193"/>
    </row>
    <row r="57" spans="1:38">
      <c r="A57" s="1153"/>
      <c r="B57" s="1154"/>
      <c r="C57" s="1154"/>
      <c r="D57" s="1154"/>
      <c r="E57" s="1154"/>
      <c r="F57" s="1154"/>
      <c r="G57" s="1154"/>
      <c r="H57" s="1154"/>
      <c r="I57" s="1154"/>
      <c r="J57" s="1155"/>
      <c r="K57" s="1159" t="s">
        <v>663</v>
      </c>
      <c r="L57" s="1160"/>
      <c r="M57" s="1160"/>
      <c r="N57" s="1160"/>
      <c r="O57" s="1160"/>
      <c r="P57" s="1160"/>
      <c r="Q57" s="1160"/>
      <c r="R57" s="1160"/>
      <c r="S57" s="1160"/>
      <c r="T57" s="1160"/>
      <c r="U57" s="1160"/>
      <c r="V57" s="1160"/>
      <c r="W57" s="1160"/>
      <c r="X57" s="1160"/>
      <c r="Y57" s="1160"/>
      <c r="Z57" s="1160"/>
      <c r="AA57" s="1160"/>
      <c r="AB57" s="1160"/>
      <c r="AC57" s="1160"/>
      <c r="AD57" s="1160"/>
      <c r="AE57" s="1161"/>
      <c r="AF57" s="1162" t="s">
        <v>664</v>
      </c>
      <c r="AG57" s="1162"/>
      <c r="AH57" s="1162"/>
      <c r="AI57" s="1162"/>
      <c r="AJ57" s="1162"/>
      <c r="AK57" s="1162"/>
      <c r="AL57" s="1163"/>
    </row>
    <row r="58" spans="1:38" ht="8.5500000000000007" customHeight="1">
      <c r="A58" s="1153"/>
      <c r="B58" s="1154"/>
      <c r="C58" s="1154"/>
      <c r="D58" s="1154"/>
      <c r="E58" s="1154"/>
      <c r="F58" s="1154"/>
      <c r="G58" s="1154"/>
      <c r="H58" s="1154"/>
      <c r="I58" s="1154"/>
      <c r="J58" s="1155"/>
      <c r="K58" s="1143"/>
      <c r="L58" s="1144"/>
      <c r="M58" s="1144"/>
      <c r="N58" s="1144"/>
      <c r="O58" s="1144"/>
      <c r="P58" s="1144"/>
      <c r="Q58" s="1144"/>
      <c r="R58" s="1144"/>
      <c r="S58" s="1144"/>
      <c r="T58" s="1144"/>
      <c r="U58" s="1144"/>
      <c r="V58" s="1144"/>
      <c r="W58" s="1144"/>
      <c r="X58" s="1144"/>
      <c r="Y58" s="1144"/>
      <c r="Z58" s="1144"/>
      <c r="AA58" s="1144"/>
      <c r="AB58" s="1144"/>
      <c r="AC58" s="1144"/>
      <c r="AD58" s="1144"/>
      <c r="AE58" s="1164"/>
      <c r="AF58" s="1146"/>
      <c r="AG58" s="1146"/>
      <c r="AH58" s="1146"/>
      <c r="AI58" s="1146"/>
      <c r="AJ58" s="1146"/>
      <c r="AK58" s="1146"/>
      <c r="AL58" s="1148"/>
    </row>
    <row r="59" spans="1:38" ht="8.5500000000000007" customHeight="1">
      <c r="A59" s="1153"/>
      <c r="B59" s="1154"/>
      <c r="C59" s="1154"/>
      <c r="D59" s="1154"/>
      <c r="E59" s="1154"/>
      <c r="F59" s="1154"/>
      <c r="G59" s="1154"/>
      <c r="H59" s="1154"/>
      <c r="I59" s="1154"/>
      <c r="J59" s="1155"/>
      <c r="K59" s="1135"/>
      <c r="L59" s="1136"/>
      <c r="M59" s="1136"/>
      <c r="N59" s="1136"/>
      <c r="O59" s="1136"/>
      <c r="P59" s="1136"/>
      <c r="Q59" s="1136"/>
      <c r="R59" s="1136"/>
      <c r="S59" s="1136"/>
      <c r="T59" s="1136"/>
      <c r="U59" s="1136"/>
      <c r="V59" s="1136"/>
      <c r="W59" s="1136"/>
      <c r="X59" s="1136"/>
      <c r="Y59" s="1136"/>
      <c r="Z59" s="1136"/>
      <c r="AA59" s="1136"/>
      <c r="AB59" s="1136"/>
      <c r="AC59" s="1136"/>
      <c r="AD59" s="1136"/>
      <c r="AE59" s="1165"/>
      <c r="AF59" s="1166"/>
      <c r="AG59" s="1166"/>
      <c r="AH59" s="1166"/>
      <c r="AI59" s="1166"/>
      <c r="AJ59" s="1166"/>
      <c r="AK59" s="1166"/>
      <c r="AL59" s="1193"/>
    </row>
    <row r="60" spans="1:38">
      <c r="A60" s="1153"/>
      <c r="B60" s="1154"/>
      <c r="C60" s="1154"/>
      <c r="D60" s="1154"/>
      <c r="E60" s="1154"/>
      <c r="F60" s="1154"/>
      <c r="G60" s="1154"/>
      <c r="H60" s="1154"/>
      <c r="I60" s="1154"/>
      <c r="J60" s="1155"/>
      <c r="K60" s="1159" t="s">
        <v>663</v>
      </c>
      <c r="L60" s="1160"/>
      <c r="M60" s="1160"/>
      <c r="N60" s="1160"/>
      <c r="O60" s="1160"/>
      <c r="P60" s="1160"/>
      <c r="Q60" s="1160"/>
      <c r="R60" s="1160"/>
      <c r="S60" s="1160"/>
      <c r="T60" s="1160"/>
      <c r="U60" s="1160"/>
      <c r="V60" s="1160"/>
      <c r="W60" s="1160"/>
      <c r="X60" s="1160"/>
      <c r="Y60" s="1160"/>
      <c r="Z60" s="1160"/>
      <c r="AA60" s="1160"/>
      <c r="AB60" s="1160"/>
      <c r="AC60" s="1160"/>
      <c r="AD60" s="1160"/>
      <c r="AE60" s="1161"/>
      <c r="AF60" s="1162" t="s">
        <v>664</v>
      </c>
      <c r="AG60" s="1162"/>
      <c r="AH60" s="1162"/>
      <c r="AI60" s="1162"/>
      <c r="AJ60" s="1162"/>
      <c r="AK60" s="1162"/>
      <c r="AL60" s="1163"/>
    </row>
    <row r="61" spans="1:38" ht="8.5500000000000007" customHeight="1">
      <c r="A61" s="1153"/>
      <c r="B61" s="1154"/>
      <c r="C61" s="1154"/>
      <c r="D61" s="1154"/>
      <c r="E61" s="1154"/>
      <c r="F61" s="1154"/>
      <c r="G61" s="1154"/>
      <c r="H61" s="1154"/>
      <c r="I61" s="1154"/>
      <c r="J61" s="1155"/>
      <c r="K61" s="1143"/>
      <c r="L61" s="1144"/>
      <c r="M61" s="1144"/>
      <c r="N61" s="1144"/>
      <c r="O61" s="1144"/>
      <c r="P61" s="1144"/>
      <c r="Q61" s="1144"/>
      <c r="R61" s="1144"/>
      <c r="S61" s="1144"/>
      <c r="T61" s="1144"/>
      <c r="U61" s="1144"/>
      <c r="V61" s="1144"/>
      <c r="W61" s="1144"/>
      <c r="X61" s="1144"/>
      <c r="Y61" s="1144"/>
      <c r="Z61" s="1144"/>
      <c r="AA61" s="1144"/>
      <c r="AB61" s="1144"/>
      <c r="AC61" s="1144"/>
      <c r="AD61" s="1144"/>
      <c r="AE61" s="1164"/>
      <c r="AF61" s="1146"/>
      <c r="AG61" s="1146"/>
      <c r="AH61" s="1146"/>
      <c r="AI61" s="1146"/>
      <c r="AJ61" s="1146"/>
      <c r="AK61" s="1146"/>
      <c r="AL61" s="1148"/>
    </row>
    <row r="62" spans="1:38" ht="8.5500000000000007" customHeight="1">
      <c r="A62" s="1153"/>
      <c r="B62" s="1154"/>
      <c r="C62" s="1154"/>
      <c r="D62" s="1154"/>
      <c r="E62" s="1154"/>
      <c r="F62" s="1154"/>
      <c r="G62" s="1154"/>
      <c r="H62" s="1154"/>
      <c r="I62" s="1154"/>
      <c r="J62" s="1155"/>
      <c r="K62" s="1135"/>
      <c r="L62" s="1136"/>
      <c r="M62" s="1136"/>
      <c r="N62" s="1136"/>
      <c r="O62" s="1136"/>
      <c r="P62" s="1136"/>
      <c r="Q62" s="1136"/>
      <c r="R62" s="1136"/>
      <c r="S62" s="1136"/>
      <c r="T62" s="1136"/>
      <c r="U62" s="1136"/>
      <c r="V62" s="1136"/>
      <c r="W62" s="1136"/>
      <c r="X62" s="1136"/>
      <c r="Y62" s="1136"/>
      <c r="Z62" s="1136"/>
      <c r="AA62" s="1136"/>
      <c r="AB62" s="1136"/>
      <c r="AC62" s="1136"/>
      <c r="AD62" s="1136"/>
      <c r="AE62" s="1165"/>
      <c r="AF62" s="1166"/>
      <c r="AG62" s="1166"/>
      <c r="AH62" s="1166"/>
      <c r="AI62" s="1166"/>
      <c r="AJ62" s="1166"/>
      <c r="AK62" s="1166"/>
      <c r="AL62" s="1193"/>
    </row>
    <row r="63" spans="1:38">
      <c r="A63" s="1153"/>
      <c r="B63" s="1154"/>
      <c r="C63" s="1154"/>
      <c r="D63" s="1154"/>
      <c r="E63" s="1154"/>
      <c r="F63" s="1154"/>
      <c r="G63" s="1154"/>
      <c r="H63" s="1154"/>
      <c r="I63" s="1154"/>
      <c r="J63" s="1155"/>
      <c r="K63" s="1159" t="s">
        <v>663</v>
      </c>
      <c r="L63" s="1160"/>
      <c r="M63" s="1160"/>
      <c r="N63" s="1160"/>
      <c r="O63" s="1160"/>
      <c r="P63" s="1160"/>
      <c r="Q63" s="1160"/>
      <c r="R63" s="1160"/>
      <c r="S63" s="1160"/>
      <c r="T63" s="1160"/>
      <c r="U63" s="1160"/>
      <c r="V63" s="1160"/>
      <c r="W63" s="1160"/>
      <c r="X63" s="1160"/>
      <c r="Y63" s="1160"/>
      <c r="Z63" s="1160"/>
      <c r="AA63" s="1160"/>
      <c r="AB63" s="1160"/>
      <c r="AC63" s="1160"/>
      <c r="AD63" s="1160"/>
      <c r="AE63" s="1161"/>
      <c r="AF63" s="1162" t="s">
        <v>664</v>
      </c>
      <c r="AG63" s="1162"/>
      <c r="AH63" s="1162"/>
      <c r="AI63" s="1162"/>
      <c r="AJ63" s="1162"/>
      <c r="AK63" s="1162"/>
      <c r="AL63" s="1163"/>
    </row>
    <row r="64" spans="1:38" ht="8.5500000000000007" customHeight="1">
      <c r="A64" s="1153"/>
      <c r="B64" s="1154"/>
      <c r="C64" s="1154"/>
      <c r="D64" s="1154"/>
      <c r="E64" s="1154"/>
      <c r="F64" s="1154"/>
      <c r="G64" s="1154"/>
      <c r="H64" s="1154"/>
      <c r="I64" s="1154"/>
      <c r="J64" s="1155"/>
      <c r="K64" s="1143"/>
      <c r="L64" s="1144"/>
      <c r="M64" s="1144"/>
      <c r="N64" s="1144"/>
      <c r="O64" s="1144"/>
      <c r="P64" s="1144"/>
      <c r="Q64" s="1144"/>
      <c r="R64" s="1144"/>
      <c r="S64" s="1144"/>
      <c r="T64" s="1144"/>
      <c r="U64" s="1144"/>
      <c r="V64" s="1144"/>
      <c r="W64" s="1144"/>
      <c r="X64" s="1144"/>
      <c r="Y64" s="1144"/>
      <c r="Z64" s="1144"/>
      <c r="AA64" s="1144"/>
      <c r="AB64" s="1144"/>
      <c r="AC64" s="1144"/>
      <c r="AD64" s="1144"/>
      <c r="AE64" s="1164"/>
      <c r="AF64" s="1146"/>
      <c r="AG64" s="1146"/>
      <c r="AH64" s="1146"/>
      <c r="AI64" s="1146"/>
      <c r="AJ64" s="1146"/>
      <c r="AK64" s="1146"/>
      <c r="AL64" s="1148"/>
    </row>
    <row r="65" spans="1:42" ht="8.5500000000000007" customHeight="1">
      <c r="A65" s="1153"/>
      <c r="B65" s="1154"/>
      <c r="C65" s="1154"/>
      <c r="D65" s="1154"/>
      <c r="E65" s="1154"/>
      <c r="F65" s="1154"/>
      <c r="G65" s="1154"/>
      <c r="H65" s="1154"/>
      <c r="I65" s="1154"/>
      <c r="J65" s="1155"/>
      <c r="K65" s="1135"/>
      <c r="L65" s="1136"/>
      <c r="M65" s="1136"/>
      <c r="N65" s="1136"/>
      <c r="O65" s="1136"/>
      <c r="P65" s="1136"/>
      <c r="Q65" s="1136"/>
      <c r="R65" s="1136"/>
      <c r="S65" s="1136"/>
      <c r="T65" s="1136"/>
      <c r="U65" s="1136"/>
      <c r="V65" s="1136"/>
      <c r="W65" s="1136"/>
      <c r="X65" s="1136"/>
      <c r="Y65" s="1136"/>
      <c r="Z65" s="1136"/>
      <c r="AA65" s="1136"/>
      <c r="AB65" s="1136"/>
      <c r="AC65" s="1136"/>
      <c r="AD65" s="1136"/>
      <c r="AE65" s="1165"/>
      <c r="AF65" s="1166"/>
      <c r="AG65" s="1166"/>
      <c r="AH65" s="1166"/>
      <c r="AI65" s="1166"/>
      <c r="AJ65" s="1166"/>
      <c r="AK65" s="1166"/>
      <c r="AL65" s="1193"/>
    </row>
    <row r="66" spans="1:42">
      <c r="A66" s="1153"/>
      <c r="B66" s="1154"/>
      <c r="C66" s="1154"/>
      <c r="D66" s="1154"/>
      <c r="E66" s="1154"/>
      <c r="F66" s="1154"/>
      <c r="G66" s="1154"/>
      <c r="H66" s="1154"/>
      <c r="I66" s="1154"/>
      <c r="J66" s="1155"/>
      <c r="K66" s="1159" t="s">
        <v>663</v>
      </c>
      <c r="L66" s="1160"/>
      <c r="M66" s="1160"/>
      <c r="N66" s="1160"/>
      <c r="O66" s="1160"/>
      <c r="P66" s="1160"/>
      <c r="Q66" s="1160"/>
      <c r="R66" s="1160"/>
      <c r="S66" s="1160"/>
      <c r="T66" s="1160"/>
      <c r="U66" s="1160"/>
      <c r="V66" s="1160"/>
      <c r="W66" s="1160"/>
      <c r="X66" s="1160"/>
      <c r="Y66" s="1160"/>
      <c r="Z66" s="1160"/>
      <c r="AA66" s="1160"/>
      <c r="AB66" s="1160"/>
      <c r="AC66" s="1160"/>
      <c r="AD66" s="1160"/>
      <c r="AE66" s="1161"/>
      <c r="AF66" s="1162" t="s">
        <v>664</v>
      </c>
      <c r="AG66" s="1162"/>
      <c r="AH66" s="1162"/>
      <c r="AI66" s="1162"/>
      <c r="AJ66" s="1162"/>
      <c r="AK66" s="1162"/>
      <c r="AL66" s="1163"/>
    </row>
    <row r="67" spans="1:42" ht="8.5500000000000007" customHeight="1">
      <c r="A67" s="1153"/>
      <c r="B67" s="1154"/>
      <c r="C67" s="1154"/>
      <c r="D67" s="1154"/>
      <c r="E67" s="1154"/>
      <c r="F67" s="1154"/>
      <c r="G67" s="1154"/>
      <c r="H67" s="1154"/>
      <c r="I67" s="1154"/>
      <c r="J67" s="1155"/>
      <c r="K67" s="1143"/>
      <c r="L67" s="1144"/>
      <c r="M67" s="1144"/>
      <c r="N67" s="1144"/>
      <c r="O67" s="1144"/>
      <c r="P67" s="1144"/>
      <c r="Q67" s="1144"/>
      <c r="R67" s="1144"/>
      <c r="S67" s="1144"/>
      <c r="T67" s="1144"/>
      <c r="U67" s="1144"/>
      <c r="V67" s="1144"/>
      <c r="W67" s="1144"/>
      <c r="X67" s="1144"/>
      <c r="Y67" s="1144"/>
      <c r="Z67" s="1144"/>
      <c r="AA67" s="1144"/>
      <c r="AB67" s="1144"/>
      <c r="AC67" s="1144"/>
      <c r="AD67" s="1144"/>
      <c r="AE67" s="1164"/>
      <c r="AF67" s="1146"/>
      <c r="AG67" s="1146"/>
      <c r="AH67" s="1146"/>
      <c r="AI67" s="1146"/>
      <c r="AJ67" s="1146"/>
      <c r="AK67" s="1146"/>
      <c r="AL67" s="1148"/>
    </row>
    <row r="68" spans="1:42" ht="8.5500000000000007" customHeight="1">
      <c r="A68" s="1153"/>
      <c r="B68" s="1154"/>
      <c r="C68" s="1154"/>
      <c r="D68" s="1154"/>
      <c r="E68" s="1154"/>
      <c r="F68" s="1154"/>
      <c r="G68" s="1154"/>
      <c r="H68" s="1154"/>
      <c r="I68" s="1154"/>
      <c r="J68" s="1155"/>
      <c r="K68" s="1135"/>
      <c r="L68" s="1136"/>
      <c r="M68" s="1136"/>
      <c r="N68" s="1136"/>
      <c r="O68" s="1136"/>
      <c r="P68" s="1136"/>
      <c r="Q68" s="1136"/>
      <c r="R68" s="1136"/>
      <c r="S68" s="1136"/>
      <c r="T68" s="1136"/>
      <c r="U68" s="1136"/>
      <c r="V68" s="1136"/>
      <c r="W68" s="1136"/>
      <c r="X68" s="1136"/>
      <c r="Y68" s="1136"/>
      <c r="Z68" s="1136"/>
      <c r="AA68" s="1136"/>
      <c r="AB68" s="1136"/>
      <c r="AC68" s="1136"/>
      <c r="AD68" s="1136"/>
      <c r="AE68" s="1165"/>
      <c r="AF68" s="1166"/>
      <c r="AG68" s="1166"/>
      <c r="AH68" s="1166"/>
      <c r="AI68" s="1166"/>
      <c r="AJ68" s="1166"/>
      <c r="AK68" s="1166"/>
      <c r="AL68" s="1193"/>
    </row>
    <row r="69" spans="1:42">
      <c r="A69" s="1153"/>
      <c r="B69" s="1154"/>
      <c r="C69" s="1154"/>
      <c r="D69" s="1154"/>
      <c r="E69" s="1154"/>
      <c r="F69" s="1154"/>
      <c r="G69" s="1154"/>
      <c r="H69" s="1154"/>
      <c r="I69" s="1154"/>
      <c r="J69" s="1155"/>
      <c r="K69" s="1159" t="s">
        <v>663</v>
      </c>
      <c r="L69" s="1160"/>
      <c r="M69" s="1160"/>
      <c r="N69" s="1160"/>
      <c r="O69" s="1160"/>
      <c r="P69" s="1160"/>
      <c r="Q69" s="1160"/>
      <c r="R69" s="1160"/>
      <c r="S69" s="1160"/>
      <c r="T69" s="1160"/>
      <c r="U69" s="1160"/>
      <c r="V69" s="1160"/>
      <c r="W69" s="1160"/>
      <c r="X69" s="1160"/>
      <c r="Y69" s="1160"/>
      <c r="Z69" s="1160"/>
      <c r="AA69" s="1160"/>
      <c r="AB69" s="1160"/>
      <c r="AC69" s="1160"/>
      <c r="AD69" s="1160"/>
      <c r="AE69" s="1161"/>
      <c r="AF69" s="1162" t="s">
        <v>664</v>
      </c>
      <c r="AG69" s="1162"/>
      <c r="AH69" s="1162"/>
      <c r="AI69" s="1162"/>
      <c r="AJ69" s="1162"/>
      <c r="AK69" s="1162"/>
      <c r="AL69" s="1163"/>
    </row>
    <row r="70" spans="1:42" ht="8.5500000000000007" customHeight="1">
      <c r="A70" s="1153"/>
      <c r="B70" s="1154"/>
      <c r="C70" s="1154"/>
      <c r="D70" s="1154"/>
      <c r="E70" s="1154"/>
      <c r="F70" s="1154"/>
      <c r="G70" s="1154"/>
      <c r="H70" s="1154"/>
      <c r="I70" s="1154"/>
      <c r="J70" s="1155"/>
      <c r="K70" s="1143"/>
      <c r="L70" s="1144"/>
      <c r="M70" s="1144"/>
      <c r="N70" s="1144"/>
      <c r="O70" s="1144"/>
      <c r="P70" s="1144"/>
      <c r="Q70" s="1144"/>
      <c r="R70" s="1144"/>
      <c r="S70" s="1144"/>
      <c r="T70" s="1144"/>
      <c r="U70" s="1144"/>
      <c r="V70" s="1144"/>
      <c r="W70" s="1144"/>
      <c r="X70" s="1144"/>
      <c r="Y70" s="1144"/>
      <c r="Z70" s="1144"/>
      <c r="AA70" s="1144"/>
      <c r="AB70" s="1144"/>
      <c r="AC70" s="1144"/>
      <c r="AD70" s="1144"/>
      <c r="AE70" s="1164"/>
      <c r="AF70" s="1146"/>
      <c r="AG70" s="1146"/>
      <c r="AH70" s="1146"/>
      <c r="AI70" s="1146"/>
      <c r="AJ70" s="1146"/>
      <c r="AK70" s="1146"/>
      <c r="AL70" s="1148"/>
    </row>
    <row r="71" spans="1:42" ht="8.5500000000000007" customHeight="1">
      <c r="A71" s="1153"/>
      <c r="B71" s="1154"/>
      <c r="C71" s="1154"/>
      <c r="D71" s="1154"/>
      <c r="E71" s="1154"/>
      <c r="F71" s="1154"/>
      <c r="G71" s="1154"/>
      <c r="H71" s="1154"/>
      <c r="I71" s="1154"/>
      <c r="J71" s="1155"/>
      <c r="K71" s="1135"/>
      <c r="L71" s="1136"/>
      <c r="M71" s="1136"/>
      <c r="N71" s="1136"/>
      <c r="O71" s="1136"/>
      <c r="P71" s="1136"/>
      <c r="Q71" s="1136"/>
      <c r="R71" s="1136"/>
      <c r="S71" s="1136"/>
      <c r="T71" s="1136"/>
      <c r="U71" s="1136"/>
      <c r="V71" s="1136"/>
      <c r="W71" s="1136"/>
      <c r="X71" s="1136"/>
      <c r="Y71" s="1136"/>
      <c r="Z71" s="1136"/>
      <c r="AA71" s="1136"/>
      <c r="AB71" s="1136"/>
      <c r="AC71" s="1136"/>
      <c r="AD71" s="1136"/>
      <c r="AE71" s="1165"/>
      <c r="AF71" s="1166"/>
      <c r="AG71" s="1166"/>
      <c r="AH71" s="1166"/>
      <c r="AI71" s="1166"/>
      <c r="AJ71" s="1166"/>
      <c r="AK71" s="1166"/>
      <c r="AL71" s="1193"/>
    </row>
    <row r="72" spans="1:42">
      <c r="A72" s="1153"/>
      <c r="B72" s="1154"/>
      <c r="C72" s="1154"/>
      <c r="D72" s="1154"/>
      <c r="E72" s="1154"/>
      <c r="F72" s="1154"/>
      <c r="G72" s="1154"/>
      <c r="H72" s="1154"/>
      <c r="I72" s="1154"/>
      <c r="J72" s="1155"/>
      <c r="K72" s="1159" t="s">
        <v>663</v>
      </c>
      <c r="L72" s="1160"/>
      <c r="M72" s="1160"/>
      <c r="N72" s="1160"/>
      <c r="O72" s="1160"/>
      <c r="P72" s="1160"/>
      <c r="Q72" s="1160"/>
      <c r="R72" s="1160"/>
      <c r="S72" s="1160"/>
      <c r="T72" s="1160"/>
      <c r="U72" s="1160"/>
      <c r="V72" s="1160"/>
      <c r="W72" s="1160"/>
      <c r="X72" s="1160"/>
      <c r="Y72" s="1160"/>
      <c r="Z72" s="1160"/>
      <c r="AA72" s="1160"/>
      <c r="AB72" s="1160"/>
      <c r="AC72" s="1160"/>
      <c r="AD72" s="1160"/>
      <c r="AE72" s="1161"/>
      <c r="AF72" s="1162" t="s">
        <v>664</v>
      </c>
      <c r="AG72" s="1162"/>
      <c r="AH72" s="1162"/>
      <c r="AI72" s="1162"/>
      <c r="AJ72" s="1162"/>
      <c r="AK72" s="1162"/>
      <c r="AL72" s="1163"/>
    </row>
    <row r="73" spans="1:42" ht="8.5500000000000007" customHeight="1">
      <c r="A73" s="1153"/>
      <c r="B73" s="1154"/>
      <c r="C73" s="1154"/>
      <c r="D73" s="1154"/>
      <c r="E73" s="1154"/>
      <c r="F73" s="1154"/>
      <c r="G73" s="1154"/>
      <c r="H73" s="1154"/>
      <c r="I73" s="1154"/>
      <c r="J73" s="1155"/>
      <c r="K73" s="1143"/>
      <c r="L73" s="1144"/>
      <c r="M73" s="1144"/>
      <c r="N73" s="1144"/>
      <c r="O73" s="1144"/>
      <c r="P73" s="1144"/>
      <c r="Q73" s="1144"/>
      <c r="R73" s="1144"/>
      <c r="S73" s="1144"/>
      <c r="T73" s="1144"/>
      <c r="U73" s="1144"/>
      <c r="V73" s="1144"/>
      <c r="W73" s="1144"/>
      <c r="X73" s="1144"/>
      <c r="Y73" s="1144"/>
      <c r="Z73" s="1144"/>
      <c r="AA73" s="1144"/>
      <c r="AB73" s="1144"/>
      <c r="AC73" s="1144"/>
      <c r="AD73" s="1144"/>
      <c r="AE73" s="1164"/>
      <c r="AF73" s="1146"/>
      <c r="AG73" s="1146"/>
      <c r="AH73" s="1146"/>
      <c r="AI73" s="1146"/>
      <c r="AJ73" s="1146"/>
      <c r="AK73" s="1146"/>
      <c r="AL73" s="1148"/>
    </row>
    <row r="74" spans="1:42" ht="8.5500000000000007" customHeight="1">
      <c r="A74" s="1153"/>
      <c r="B74" s="1154"/>
      <c r="C74" s="1154"/>
      <c r="D74" s="1154"/>
      <c r="E74" s="1154"/>
      <c r="F74" s="1154"/>
      <c r="G74" s="1154"/>
      <c r="H74" s="1154"/>
      <c r="I74" s="1154"/>
      <c r="J74" s="1155"/>
      <c r="K74" s="1135"/>
      <c r="L74" s="1136"/>
      <c r="M74" s="1136"/>
      <c r="N74" s="1136"/>
      <c r="O74" s="1136"/>
      <c r="P74" s="1136"/>
      <c r="Q74" s="1136"/>
      <c r="R74" s="1136"/>
      <c r="S74" s="1136"/>
      <c r="T74" s="1136"/>
      <c r="U74" s="1136"/>
      <c r="V74" s="1136"/>
      <c r="W74" s="1136"/>
      <c r="X74" s="1136"/>
      <c r="Y74" s="1136"/>
      <c r="Z74" s="1136"/>
      <c r="AA74" s="1136"/>
      <c r="AB74" s="1136"/>
      <c r="AC74" s="1136"/>
      <c r="AD74" s="1136"/>
      <c r="AE74" s="1165"/>
      <c r="AF74" s="1166"/>
      <c r="AG74" s="1166"/>
      <c r="AH74" s="1166"/>
      <c r="AI74" s="1166"/>
      <c r="AJ74" s="1166"/>
      <c r="AK74" s="1166"/>
      <c r="AL74" s="1193"/>
    </row>
    <row r="75" spans="1:42">
      <c r="A75" s="1153"/>
      <c r="B75" s="1154"/>
      <c r="C75" s="1154"/>
      <c r="D75" s="1154"/>
      <c r="E75" s="1154"/>
      <c r="F75" s="1154"/>
      <c r="G75" s="1154"/>
      <c r="H75" s="1154"/>
      <c r="I75" s="1154"/>
      <c r="J75" s="1155"/>
      <c r="K75" s="1159" t="s">
        <v>663</v>
      </c>
      <c r="L75" s="1160"/>
      <c r="M75" s="1160"/>
      <c r="N75" s="1160"/>
      <c r="O75" s="1160"/>
      <c r="P75" s="1160"/>
      <c r="Q75" s="1160"/>
      <c r="R75" s="1160"/>
      <c r="S75" s="1160"/>
      <c r="T75" s="1160"/>
      <c r="U75" s="1160"/>
      <c r="V75" s="1160"/>
      <c r="W75" s="1160"/>
      <c r="X75" s="1160"/>
      <c r="Y75" s="1160"/>
      <c r="Z75" s="1160"/>
      <c r="AA75" s="1160"/>
      <c r="AB75" s="1160"/>
      <c r="AC75" s="1160"/>
      <c r="AD75" s="1160"/>
      <c r="AE75" s="1161"/>
      <c r="AF75" s="1162" t="s">
        <v>664</v>
      </c>
      <c r="AG75" s="1162"/>
      <c r="AH75" s="1162"/>
      <c r="AI75" s="1162"/>
      <c r="AJ75" s="1162"/>
      <c r="AK75" s="1162"/>
      <c r="AL75" s="1163"/>
    </row>
    <row r="76" spans="1:42" ht="8.5500000000000007" customHeight="1">
      <c r="A76" s="1153"/>
      <c r="B76" s="1154"/>
      <c r="C76" s="1154"/>
      <c r="D76" s="1154"/>
      <c r="E76" s="1154"/>
      <c r="F76" s="1154"/>
      <c r="G76" s="1154"/>
      <c r="H76" s="1154"/>
      <c r="I76" s="1154"/>
      <c r="J76" s="1155"/>
      <c r="K76" s="1150"/>
      <c r="L76" s="1151"/>
      <c r="M76" s="1151"/>
      <c r="N76" s="1151"/>
      <c r="O76" s="1151"/>
      <c r="P76" s="1151"/>
      <c r="Q76" s="1151"/>
      <c r="R76" s="1151"/>
      <c r="S76" s="1151"/>
      <c r="T76" s="1151"/>
      <c r="U76" s="1151"/>
      <c r="V76" s="1151"/>
      <c r="W76" s="1151"/>
      <c r="X76" s="1151"/>
      <c r="Y76" s="1151"/>
      <c r="Z76" s="1151"/>
      <c r="AA76" s="1151"/>
      <c r="AB76" s="1151"/>
      <c r="AC76" s="1151"/>
      <c r="AD76" s="1151"/>
      <c r="AE76" s="1152"/>
      <c r="AF76" s="1146"/>
      <c r="AG76" s="1146"/>
      <c r="AH76" s="1146"/>
      <c r="AI76" s="1146"/>
      <c r="AJ76" s="1146"/>
      <c r="AK76" s="1146"/>
      <c r="AL76" s="1148"/>
    </row>
    <row r="77" spans="1:42" ht="8.5500000000000007" customHeight="1" thickBot="1">
      <c r="A77" s="1156"/>
      <c r="B77" s="1157"/>
      <c r="C77" s="1157"/>
      <c r="D77" s="1157"/>
      <c r="E77" s="1157"/>
      <c r="F77" s="1157"/>
      <c r="G77" s="1157"/>
      <c r="H77" s="1157"/>
      <c r="I77" s="1157"/>
      <c r="J77" s="1158"/>
      <c r="K77" s="1156"/>
      <c r="L77" s="1157"/>
      <c r="M77" s="1157"/>
      <c r="N77" s="1157"/>
      <c r="O77" s="1157"/>
      <c r="P77" s="1157"/>
      <c r="Q77" s="1157"/>
      <c r="R77" s="1157"/>
      <c r="S77" s="1157"/>
      <c r="T77" s="1157"/>
      <c r="U77" s="1157"/>
      <c r="V77" s="1157"/>
      <c r="W77" s="1157"/>
      <c r="X77" s="1157"/>
      <c r="Y77" s="1157"/>
      <c r="Z77" s="1157"/>
      <c r="AA77" s="1157"/>
      <c r="AB77" s="1157"/>
      <c r="AC77" s="1157"/>
      <c r="AD77" s="1157"/>
      <c r="AE77" s="1158"/>
      <c r="AF77" s="1147"/>
      <c r="AG77" s="1147"/>
      <c r="AH77" s="1147"/>
      <c r="AI77" s="1147"/>
      <c r="AJ77" s="1147"/>
      <c r="AK77" s="1147"/>
      <c r="AL77" s="1149"/>
      <c r="AM77" s="413"/>
    </row>
    <row r="78" spans="1:42" s="385" customFormat="1" ht="21.6" customHeight="1">
      <c r="A78" s="1288" t="s">
        <v>682</v>
      </c>
      <c r="B78" s="1288"/>
      <c r="C78" s="391">
        <v>1</v>
      </c>
      <c r="D78" s="1178" t="s">
        <v>683</v>
      </c>
      <c r="E78" s="1178"/>
      <c r="F78" s="1178"/>
      <c r="G78" s="1178"/>
      <c r="H78" s="1178"/>
      <c r="I78" s="1178"/>
      <c r="J78" s="1178"/>
      <c r="K78" s="1178"/>
      <c r="L78" s="1178"/>
      <c r="M78" s="1178"/>
      <c r="N78" s="1178"/>
      <c r="O78" s="1178"/>
      <c r="P78" s="1178"/>
      <c r="Q78" s="1178"/>
      <c r="R78" s="1178"/>
      <c r="S78" s="1178"/>
      <c r="T78" s="1178"/>
      <c r="U78" s="1178"/>
      <c r="V78" s="1178"/>
      <c r="W78" s="1178"/>
      <c r="X78" s="1178"/>
      <c r="Y78" s="1178"/>
      <c r="Z78" s="1178"/>
      <c r="AA78" s="1178"/>
      <c r="AB78" s="1178"/>
      <c r="AC78" s="1178"/>
      <c r="AD78" s="1178"/>
      <c r="AE78" s="1178"/>
      <c r="AF78" s="1178"/>
      <c r="AG78" s="1178"/>
      <c r="AH78" s="1178"/>
      <c r="AI78" s="1178"/>
      <c r="AJ78" s="1178"/>
      <c r="AK78" s="1178"/>
      <c r="AL78" s="1178"/>
      <c r="AM78" s="410"/>
      <c r="AN78" s="410"/>
      <c r="AP78" s="409"/>
    </row>
    <row r="79" spans="1:42" s="385" customFormat="1" ht="9.9" customHeight="1">
      <c r="B79" s="391"/>
      <c r="C79" s="407">
        <v>3</v>
      </c>
      <c r="D79" s="392" t="s">
        <v>686</v>
      </c>
      <c r="F79" s="392"/>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2"/>
      <c r="AI79" s="392"/>
      <c r="AJ79" s="392"/>
      <c r="AK79" s="392"/>
      <c r="AL79" s="392"/>
      <c r="AM79" s="392"/>
      <c r="AN79" s="392"/>
      <c r="AP79" s="409"/>
    </row>
    <row r="80" spans="1:42" s="385" customFormat="1" ht="5.0999999999999996" customHeight="1">
      <c r="B80" s="391"/>
      <c r="C80" s="392"/>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392"/>
      <c r="AL80" s="392"/>
      <c r="AM80" s="392"/>
      <c r="AN80" s="392"/>
      <c r="AP80" s="409"/>
    </row>
    <row r="81" spans="2:42" s="385" customFormat="1" ht="11.4" customHeight="1">
      <c r="B81" s="1115" t="s">
        <v>687</v>
      </c>
      <c r="C81" s="1115"/>
      <c r="D81" s="410"/>
      <c r="E81" s="1116" t="s">
        <v>688</v>
      </c>
      <c r="F81" s="1116"/>
      <c r="G81" s="1116"/>
      <c r="H81" s="1116"/>
      <c r="I81" s="1116"/>
      <c r="J81" s="1116"/>
      <c r="K81" s="1116"/>
      <c r="L81" s="1116"/>
      <c r="M81" s="1116"/>
      <c r="N81" s="1116"/>
      <c r="O81" s="1116"/>
      <c r="P81" s="1116"/>
      <c r="Q81" s="1116"/>
      <c r="R81" s="1116"/>
      <c r="S81" s="1116"/>
      <c r="T81" s="1116"/>
      <c r="U81" s="1116"/>
      <c r="V81" s="1116"/>
      <c r="W81" s="1116"/>
      <c r="X81" s="1116"/>
      <c r="Y81" s="1116"/>
      <c r="Z81" s="1116"/>
      <c r="AA81" s="1116"/>
      <c r="AB81" s="1116"/>
      <c r="AC81" s="1116"/>
      <c r="AD81" s="1116"/>
      <c r="AE81" s="1116"/>
      <c r="AF81" s="1116"/>
      <c r="AG81" s="1116"/>
      <c r="AH81" s="1116"/>
      <c r="AI81" s="1116"/>
      <c r="AJ81" s="1116"/>
      <c r="AK81" s="1116"/>
      <c r="AL81" s="1116"/>
      <c r="AM81" s="1116"/>
      <c r="AN81" s="1116"/>
      <c r="AP81" s="409"/>
    </row>
    <row r="82" spans="2:42" s="385" customFormat="1" ht="11.4" customHeight="1">
      <c r="B82" s="1115" t="s">
        <v>689</v>
      </c>
      <c r="C82" s="1115"/>
      <c r="D82" s="392"/>
      <c r="E82" s="1116" t="s">
        <v>690</v>
      </c>
      <c r="F82" s="1116"/>
      <c r="G82" s="1116"/>
      <c r="H82" s="1116"/>
      <c r="I82" s="1116"/>
      <c r="J82" s="1116"/>
      <c r="K82" s="1116"/>
      <c r="L82" s="1116"/>
      <c r="M82" s="1116"/>
      <c r="N82" s="1116"/>
      <c r="O82" s="1116"/>
      <c r="P82" s="1116"/>
      <c r="Q82" s="1116"/>
      <c r="R82" s="1116"/>
      <c r="S82" s="1116"/>
      <c r="T82" s="1116"/>
      <c r="U82" s="1116"/>
      <c r="V82" s="1116"/>
      <c r="W82" s="1116"/>
      <c r="X82" s="1116"/>
      <c r="Y82" s="1116"/>
      <c r="Z82" s="1116"/>
      <c r="AA82" s="1116"/>
      <c r="AB82" s="1116"/>
      <c r="AC82" s="1116"/>
      <c r="AD82" s="1116"/>
      <c r="AE82" s="1116"/>
      <c r="AF82" s="1116"/>
      <c r="AG82" s="1116"/>
      <c r="AH82" s="1116"/>
      <c r="AI82" s="1116"/>
      <c r="AJ82" s="1116"/>
      <c r="AK82" s="1116"/>
      <c r="AL82" s="1116"/>
      <c r="AM82" s="1116"/>
      <c r="AN82" s="1116"/>
      <c r="AP82" s="409"/>
    </row>
    <row r="83" spans="2:42" s="385" customFormat="1" ht="11.4" customHeight="1">
      <c r="B83" s="1115" t="s">
        <v>691</v>
      </c>
      <c r="C83" s="1115"/>
      <c r="D83" s="392"/>
      <c r="E83" s="392" t="s">
        <v>692</v>
      </c>
      <c r="F83" s="410"/>
      <c r="G83" s="392"/>
      <c r="H83" s="392"/>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2"/>
      <c r="AF83" s="392"/>
      <c r="AG83" s="392"/>
      <c r="AH83" s="392"/>
      <c r="AI83" s="392"/>
      <c r="AJ83" s="392"/>
      <c r="AK83" s="392"/>
      <c r="AL83" s="392"/>
      <c r="AM83" s="392"/>
      <c r="AN83" s="392"/>
      <c r="AP83" s="409"/>
    </row>
  </sheetData>
  <mergeCells count="244">
    <mergeCell ref="AL4:AL5"/>
    <mergeCell ref="K6:R7"/>
    <mergeCell ref="S6:Z7"/>
    <mergeCell ref="AA6:AG7"/>
    <mergeCell ref="AH6:AL7"/>
    <mergeCell ref="K8:AE8"/>
    <mergeCell ref="AF8:AL8"/>
    <mergeCell ref="A3:J17"/>
    <mergeCell ref="K3:AE3"/>
    <mergeCell ref="AF3:AL3"/>
    <mergeCell ref="K4:AE5"/>
    <mergeCell ref="AF4:AF5"/>
    <mergeCell ref="AG4:AG5"/>
    <mergeCell ref="AH4:AH5"/>
    <mergeCell ref="AI4:AI5"/>
    <mergeCell ref="AJ4:AJ5"/>
    <mergeCell ref="AK4:AK5"/>
    <mergeCell ref="AK9:AK10"/>
    <mergeCell ref="AL9:AL10"/>
    <mergeCell ref="K11:R12"/>
    <mergeCell ref="S11:Z12"/>
    <mergeCell ref="AA11:AG12"/>
    <mergeCell ref="AH11:AL12"/>
    <mergeCell ref="K9:AE10"/>
    <mergeCell ref="AF9:AF10"/>
    <mergeCell ref="AG9:AG10"/>
    <mergeCell ref="AH9:AH10"/>
    <mergeCell ref="AI9:AI10"/>
    <mergeCell ref="AJ9:AJ10"/>
    <mergeCell ref="K13:AE13"/>
    <mergeCell ref="AF13:AL13"/>
    <mergeCell ref="K14:AE15"/>
    <mergeCell ref="AF14:AF15"/>
    <mergeCell ref="AG14:AG15"/>
    <mergeCell ref="AH14:AH15"/>
    <mergeCell ref="AI14:AI15"/>
    <mergeCell ref="AJ14:AJ15"/>
    <mergeCell ref="AK14:AK15"/>
    <mergeCell ref="AL14:AL15"/>
    <mergeCell ref="K16:R17"/>
    <mergeCell ref="S16:Z17"/>
    <mergeCell ref="AA16:AG17"/>
    <mergeCell ref="AH16:AL17"/>
    <mergeCell ref="A18:J32"/>
    <mergeCell ref="K18:AE18"/>
    <mergeCell ref="AF18:AL18"/>
    <mergeCell ref="K19:AE20"/>
    <mergeCell ref="AF19:AF20"/>
    <mergeCell ref="AG19:AG20"/>
    <mergeCell ref="AH19:AH20"/>
    <mergeCell ref="AI19:AI20"/>
    <mergeCell ref="AJ19:AJ20"/>
    <mergeCell ref="AK19:AK20"/>
    <mergeCell ref="AL19:AL20"/>
    <mergeCell ref="K21:R22"/>
    <mergeCell ref="S21:Z22"/>
    <mergeCell ref="AA21:AG22"/>
    <mergeCell ref="AH21:AL22"/>
    <mergeCell ref="K26:R27"/>
    <mergeCell ref="S26:Z27"/>
    <mergeCell ref="AA26:AG27"/>
    <mergeCell ref="AH26:AL27"/>
    <mergeCell ref="K28:AE28"/>
    <mergeCell ref="AF28:AL28"/>
    <mergeCell ref="K23:AE23"/>
    <mergeCell ref="AF23:AL23"/>
    <mergeCell ref="K24:AE25"/>
    <mergeCell ref="AF24:AF25"/>
    <mergeCell ref="AG24:AG25"/>
    <mergeCell ref="AH24:AH25"/>
    <mergeCell ref="AI24:AI25"/>
    <mergeCell ref="AJ24:AJ25"/>
    <mergeCell ref="AK24:AK25"/>
    <mergeCell ref="AL24:AL25"/>
    <mergeCell ref="AK29:AK30"/>
    <mergeCell ref="AL29:AL30"/>
    <mergeCell ref="K31:R32"/>
    <mergeCell ref="S31:Z32"/>
    <mergeCell ref="AA31:AG32"/>
    <mergeCell ref="AH31:AL32"/>
    <mergeCell ref="K29:AE30"/>
    <mergeCell ref="AF29:AF30"/>
    <mergeCell ref="AG29:AG30"/>
    <mergeCell ref="AH29:AH30"/>
    <mergeCell ref="AI29:AI30"/>
    <mergeCell ref="AJ29:AJ30"/>
    <mergeCell ref="AL34:AL35"/>
    <mergeCell ref="K36:AE36"/>
    <mergeCell ref="AF36:AL36"/>
    <mergeCell ref="K37:AE38"/>
    <mergeCell ref="AF37:AF38"/>
    <mergeCell ref="AG37:AG38"/>
    <mergeCell ref="AH37:AH38"/>
    <mergeCell ref="AI37:AI38"/>
    <mergeCell ref="AJ37:AJ38"/>
    <mergeCell ref="AK37:AK38"/>
    <mergeCell ref="K34:AE35"/>
    <mergeCell ref="AF34:AF35"/>
    <mergeCell ref="AG34:AG35"/>
    <mergeCell ref="AH34:AH35"/>
    <mergeCell ref="AI34:AI35"/>
    <mergeCell ref="AJ34:AJ35"/>
    <mergeCell ref="AK34:AK35"/>
    <mergeCell ref="AL37:AL38"/>
    <mergeCell ref="K39:AE39"/>
    <mergeCell ref="AF39:AL39"/>
    <mergeCell ref="K40:AE41"/>
    <mergeCell ref="AF40:AF41"/>
    <mergeCell ref="AG40:AG41"/>
    <mergeCell ref="AH40:AH41"/>
    <mergeCell ref="AI40:AI41"/>
    <mergeCell ref="AJ40:AJ41"/>
    <mergeCell ref="AK40:AK41"/>
    <mergeCell ref="AL40:AL41"/>
    <mergeCell ref="K42:AE42"/>
    <mergeCell ref="AF42:AL42"/>
    <mergeCell ref="K43:AE44"/>
    <mergeCell ref="AF43:AF44"/>
    <mergeCell ref="AG43:AG44"/>
    <mergeCell ref="AH43:AH44"/>
    <mergeCell ref="AI43:AI44"/>
    <mergeCell ref="AJ43:AJ44"/>
    <mergeCell ref="AK43:AK44"/>
    <mergeCell ref="AL43:AL44"/>
    <mergeCell ref="K45:AE45"/>
    <mergeCell ref="AF45:AL45"/>
    <mergeCell ref="K46:AE47"/>
    <mergeCell ref="AF46:AF47"/>
    <mergeCell ref="AG46:AG47"/>
    <mergeCell ref="AH46:AH47"/>
    <mergeCell ref="AI46:AI47"/>
    <mergeCell ref="AJ46:AJ47"/>
    <mergeCell ref="AK46:AK47"/>
    <mergeCell ref="AL46:AL47"/>
    <mergeCell ref="K48:AE48"/>
    <mergeCell ref="AF48:AL48"/>
    <mergeCell ref="K49:AE50"/>
    <mergeCell ref="AF49:AF50"/>
    <mergeCell ref="AG49:AG50"/>
    <mergeCell ref="AH49:AH50"/>
    <mergeCell ref="AI49:AI50"/>
    <mergeCell ref="AJ49:AJ50"/>
    <mergeCell ref="AK49:AK50"/>
    <mergeCell ref="AL49:AL50"/>
    <mergeCell ref="K51:AE51"/>
    <mergeCell ref="AF51:AL51"/>
    <mergeCell ref="K52:AE53"/>
    <mergeCell ref="AF52:AF53"/>
    <mergeCell ref="AG52:AG53"/>
    <mergeCell ref="AH52:AH53"/>
    <mergeCell ref="AI52:AI53"/>
    <mergeCell ref="AJ52:AJ53"/>
    <mergeCell ref="AK52:AK53"/>
    <mergeCell ref="AL52:AL53"/>
    <mergeCell ref="K54:AE54"/>
    <mergeCell ref="AF54:AL54"/>
    <mergeCell ref="K55:AE56"/>
    <mergeCell ref="AF55:AF56"/>
    <mergeCell ref="AG55:AG56"/>
    <mergeCell ref="AH55:AH56"/>
    <mergeCell ref="AI55:AI56"/>
    <mergeCell ref="AJ55:AJ56"/>
    <mergeCell ref="AK55:AK56"/>
    <mergeCell ref="AL55:AL56"/>
    <mergeCell ref="K57:AE57"/>
    <mergeCell ref="AF57:AL57"/>
    <mergeCell ref="K58:AE59"/>
    <mergeCell ref="AF58:AF59"/>
    <mergeCell ref="AG58:AG59"/>
    <mergeCell ref="AH58:AH59"/>
    <mergeCell ref="AI58:AI59"/>
    <mergeCell ref="AJ58:AJ59"/>
    <mergeCell ref="AK58:AK59"/>
    <mergeCell ref="AL58:AL59"/>
    <mergeCell ref="K60:AE60"/>
    <mergeCell ref="AF60:AL60"/>
    <mergeCell ref="K61:AE62"/>
    <mergeCell ref="AF61:AF62"/>
    <mergeCell ref="AG61:AG62"/>
    <mergeCell ref="AH61:AH62"/>
    <mergeCell ref="AI61:AI62"/>
    <mergeCell ref="AJ61:AJ62"/>
    <mergeCell ref="AK61:AK62"/>
    <mergeCell ref="AL61:AL62"/>
    <mergeCell ref="K63:AE63"/>
    <mergeCell ref="AF63:AL63"/>
    <mergeCell ref="K64:AE65"/>
    <mergeCell ref="AF64:AF65"/>
    <mergeCell ref="AG64:AG65"/>
    <mergeCell ref="AH64:AH65"/>
    <mergeCell ref="AI64:AI65"/>
    <mergeCell ref="AJ64:AJ65"/>
    <mergeCell ref="AK64:AK65"/>
    <mergeCell ref="AL64:AL65"/>
    <mergeCell ref="K66:AE66"/>
    <mergeCell ref="AF66:AL66"/>
    <mergeCell ref="K67:AE68"/>
    <mergeCell ref="AF67:AF68"/>
    <mergeCell ref="AG67:AG68"/>
    <mergeCell ref="AH67:AH68"/>
    <mergeCell ref="AI67:AI68"/>
    <mergeCell ref="AJ67:AJ68"/>
    <mergeCell ref="AK67:AK68"/>
    <mergeCell ref="AL67:AL68"/>
    <mergeCell ref="AF73:AF74"/>
    <mergeCell ref="AG73:AG74"/>
    <mergeCell ref="AH73:AH74"/>
    <mergeCell ref="AI73:AI74"/>
    <mergeCell ref="AJ73:AJ74"/>
    <mergeCell ref="AK73:AK74"/>
    <mergeCell ref="K69:AE69"/>
    <mergeCell ref="AF69:AL69"/>
    <mergeCell ref="K70:AE71"/>
    <mergeCell ref="AF70:AF71"/>
    <mergeCell ref="AG70:AG71"/>
    <mergeCell ref="AH70:AH71"/>
    <mergeCell ref="AI70:AI71"/>
    <mergeCell ref="AJ70:AJ71"/>
    <mergeCell ref="AK70:AK71"/>
    <mergeCell ref="AL70:AL71"/>
    <mergeCell ref="B83:C83"/>
    <mergeCell ref="AL76:AL77"/>
    <mergeCell ref="A78:B78"/>
    <mergeCell ref="D78:AL78"/>
    <mergeCell ref="B81:C81"/>
    <mergeCell ref="E81:AN81"/>
    <mergeCell ref="B82:C82"/>
    <mergeCell ref="E82:AN82"/>
    <mergeCell ref="AL73:AL74"/>
    <mergeCell ref="K75:AE75"/>
    <mergeCell ref="AF75:AL75"/>
    <mergeCell ref="K76:AE77"/>
    <mergeCell ref="AF76:AF77"/>
    <mergeCell ref="AG76:AG77"/>
    <mergeCell ref="AH76:AH77"/>
    <mergeCell ref="AI76:AI77"/>
    <mergeCell ref="AJ76:AJ77"/>
    <mergeCell ref="AK76:AK77"/>
    <mergeCell ref="A33:J77"/>
    <mergeCell ref="K33:AE33"/>
    <mergeCell ref="AF33:AL33"/>
    <mergeCell ref="K72:AE72"/>
    <mergeCell ref="AF72:AL72"/>
    <mergeCell ref="K73:AE74"/>
  </mergeCells>
  <phoneticPr fontId="7"/>
  <pageMargins left="0.70866141732283472" right="0.36" top="0.74803149606299213" bottom="0.3" header="0.31496062992125984" footer="0.31496062992125984"/>
  <pageSetup paperSize="9" scale="8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D36B-26F5-4AA8-A780-2804DDB80148}">
  <sheetPr>
    <tabColor theme="7" tint="0.39997558519241921"/>
  </sheetPr>
  <dimension ref="A1:Q74"/>
  <sheetViews>
    <sheetView showGridLines="0" zoomScaleNormal="100" zoomScaleSheetLayoutView="100" workbookViewId="0">
      <selection activeCell="P20" sqref="P20"/>
    </sheetView>
  </sheetViews>
  <sheetFormatPr defaultColWidth="10" defaultRowHeight="14.4"/>
  <cols>
    <col min="1" max="1" width="2.44140625" style="414" customWidth="1"/>
    <col min="2" max="4" width="2.44140625" style="415" customWidth="1"/>
    <col min="5" max="5" width="2.44140625" style="414" customWidth="1"/>
    <col min="6" max="12" width="9.6640625" style="414" customWidth="1"/>
    <col min="13" max="14" width="4.5546875" style="414" customWidth="1"/>
    <col min="15" max="15" width="3.44140625" style="414" customWidth="1"/>
    <col min="16" max="16384" width="10" style="414"/>
  </cols>
  <sheetData>
    <row r="1" spans="1:17">
      <c r="A1" s="414" t="s">
        <v>700</v>
      </c>
    </row>
    <row r="2" spans="1:17" s="416" customFormat="1" ht="15" customHeight="1">
      <c r="A2" s="1317" t="s">
        <v>701</v>
      </c>
      <c r="B2" s="1317"/>
      <c r="C2" s="1317"/>
      <c r="D2" s="1317"/>
      <c r="E2" s="1317"/>
      <c r="F2" s="1317"/>
      <c r="G2" s="1317"/>
      <c r="H2" s="1317"/>
      <c r="I2" s="1317"/>
      <c r="J2" s="1317"/>
      <c r="K2" s="1317"/>
      <c r="L2" s="1317"/>
      <c r="M2" s="1317"/>
      <c r="N2" s="1317"/>
      <c r="Q2" s="417"/>
    </row>
    <row r="3" spans="1:17" s="416" customFormat="1" ht="9" customHeight="1">
      <c r="B3" s="418"/>
      <c r="C3" s="418"/>
      <c r="D3" s="418"/>
    </row>
    <row r="4" spans="1:17" s="416" customFormat="1" ht="19.8" customHeight="1">
      <c r="B4" s="1318" t="s">
        <v>702</v>
      </c>
      <c r="C4" s="1319"/>
      <c r="D4" s="1319"/>
      <c r="E4" s="1319"/>
      <c r="F4" s="1318"/>
      <c r="G4" s="1319"/>
      <c r="H4" s="1319"/>
      <c r="I4" s="1319"/>
      <c r="J4" s="1319"/>
      <c r="K4" s="1319"/>
      <c r="L4" s="1319"/>
      <c r="M4" s="1320"/>
    </row>
    <row r="5" spans="1:17" s="416" customFormat="1" ht="15" customHeight="1">
      <c r="B5" s="419" t="s">
        <v>703</v>
      </c>
      <c r="C5" s="418" t="s">
        <v>704</v>
      </c>
      <c r="D5" s="418"/>
      <c r="G5" s="418"/>
      <c r="H5" s="418"/>
      <c r="I5" s="418"/>
    </row>
    <row r="6" spans="1:17" s="416" customFormat="1" ht="15" customHeight="1">
      <c r="B6" s="419" t="s">
        <v>703</v>
      </c>
      <c r="C6" s="418" t="s">
        <v>705</v>
      </c>
      <c r="D6" s="418"/>
      <c r="F6" s="418"/>
      <c r="G6" s="418"/>
      <c r="H6" s="418"/>
      <c r="I6" s="418"/>
      <c r="J6" s="418"/>
      <c r="K6" s="418"/>
    </row>
    <row r="7" spans="1:17" s="416" customFormat="1" ht="15" customHeight="1">
      <c r="B7" s="418"/>
      <c r="C7" s="418"/>
      <c r="D7" s="418"/>
      <c r="F7" s="418"/>
      <c r="G7" s="418"/>
      <c r="H7" s="418"/>
      <c r="I7" s="418"/>
      <c r="J7" s="418"/>
      <c r="K7" s="418"/>
    </row>
    <row r="8" spans="1:17" s="416" customFormat="1" ht="15" customHeight="1">
      <c r="B8" s="1301" t="s">
        <v>706</v>
      </c>
      <c r="C8" s="1301"/>
      <c r="D8" s="1301"/>
      <c r="E8" s="1311" t="s">
        <v>707</v>
      </c>
      <c r="F8" s="1311"/>
      <c r="G8" s="1311"/>
      <c r="H8" s="1311"/>
      <c r="I8" s="1311"/>
      <c r="J8" s="1311"/>
      <c r="K8" s="422" t="s">
        <v>708</v>
      </c>
      <c r="M8" s="418" t="s">
        <v>709</v>
      </c>
    </row>
    <row r="9" spans="1:17" s="416" customFormat="1" ht="12.6" customHeight="1">
      <c r="B9" s="419"/>
      <c r="C9" s="419"/>
      <c r="D9" s="419"/>
      <c r="E9" s="421"/>
      <c r="F9" s="421"/>
      <c r="G9" s="421"/>
      <c r="H9" s="421"/>
      <c r="I9" s="421"/>
      <c r="J9" s="421"/>
      <c r="K9" s="418"/>
    </row>
    <row r="10" spans="1:17" s="416" customFormat="1" ht="15" customHeight="1">
      <c r="B10" s="1301" t="s">
        <v>710</v>
      </c>
      <c r="C10" s="1301"/>
      <c r="D10" s="1301"/>
      <c r="E10" s="1302" t="s">
        <v>711</v>
      </c>
      <c r="F10" s="1302"/>
      <c r="G10" s="1302"/>
      <c r="H10" s="1302"/>
      <c r="I10" s="1302"/>
      <c r="J10" s="1302"/>
      <c r="K10" s="424" t="s">
        <v>712</v>
      </c>
      <c r="L10" s="425"/>
      <c r="M10" s="425"/>
      <c r="N10" s="426"/>
    </row>
    <row r="11" spans="1:17" s="416" customFormat="1" ht="15" customHeight="1">
      <c r="B11" s="1301"/>
      <c r="C11" s="1301"/>
      <c r="D11" s="1301"/>
      <c r="E11" s="1302"/>
      <c r="F11" s="1302"/>
      <c r="G11" s="1302"/>
      <c r="H11" s="1302"/>
      <c r="I11" s="1302"/>
      <c r="J11" s="1302"/>
      <c r="K11" s="427" t="s">
        <v>713</v>
      </c>
      <c r="L11" s="418"/>
      <c r="M11" s="418"/>
    </row>
    <row r="12" spans="1:17" s="416" customFormat="1" ht="12.6" customHeight="1">
      <c r="B12" s="420"/>
      <c r="C12" s="420"/>
      <c r="D12" s="420"/>
      <c r="E12" s="423"/>
      <c r="F12" s="423"/>
      <c r="G12" s="423"/>
      <c r="H12" s="423"/>
      <c r="I12" s="423"/>
      <c r="J12" s="423"/>
      <c r="L12" s="418"/>
      <c r="M12" s="418"/>
      <c r="N12" s="422"/>
    </row>
    <row r="13" spans="1:17" s="416" customFormat="1" ht="15" customHeight="1">
      <c r="B13" s="1301" t="s">
        <v>714</v>
      </c>
      <c r="C13" s="1301"/>
      <c r="D13" s="1301"/>
      <c r="E13" s="1302" t="s">
        <v>715</v>
      </c>
      <c r="F13" s="1302"/>
      <c r="G13" s="1302"/>
      <c r="H13" s="1302"/>
      <c r="I13" s="1302"/>
      <c r="J13" s="1302"/>
      <c r="K13" s="422" t="s">
        <v>708</v>
      </c>
      <c r="M13" s="418" t="s">
        <v>709</v>
      </c>
    </row>
    <row r="14" spans="1:17" s="416" customFormat="1" ht="15" customHeight="1">
      <c r="B14" s="1303"/>
      <c r="C14" s="1303"/>
      <c r="D14" s="1303"/>
      <c r="E14" s="1302"/>
      <c r="F14" s="1302"/>
      <c r="G14" s="1302"/>
      <c r="H14" s="1302"/>
      <c r="I14" s="1302"/>
      <c r="J14" s="1302"/>
      <c r="K14" s="418"/>
      <c r="L14" s="418"/>
      <c r="M14" s="418"/>
      <c r="N14" s="418"/>
    </row>
    <row r="15" spans="1:17" s="416" customFormat="1" ht="12.6" customHeight="1">
      <c r="B15" s="1301"/>
      <c r="C15" s="1301"/>
      <c r="D15" s="1301"/>
      <c r="E15" s="1316"/>
      <c r="F15" s="1316"/>
      <c r="G15" s="1316"/>
      <c r="H15" s="1316"/>
      <c r="I15" s="1316"/>
      <c r="J15" s="1316"/>
      <c r="K15" s="418"/>
      <c r="L15" s="418"/>
      <c r="M15" s="418"/>
      <c r="N15" s="418"/>
    </row>
    <row r="16" spans="1:17" s="416" customFormat="1" ht="15" customHeight="1">
      <c r="B16" s="1301" t="s">
        <v>716</v>
      </c>
      <c r="C16" s="1301"/>
      <c r="D16" s="1301"/>
      <c r="E16" s="1302" t="s">
        <v>717</v>
      </c>
      <c r="F16" s="1302"/>
      <c r="G16" s="1302"/>
      <c r="H16" s="1302"/>
      <c r="I16" s="1302"/>
      <c r="J16" s="1302"/>
      <c r="K16" s="428"/>
      <c r="L16" s="428"/>
      <c r="M16" s="428" t="s">
        <v>718</v>
      </c>
    </row>
    <row r="17" spans="2:14" s="416" customFormat="1" ht="15" customHeight="1">
      <c r="B17" s="420"/>
      <c r="C17" s="420"/>
      <c r="D17" s="420"/>
      <c r="E17" s="1302"/>
      <c r="F17" s="1302"/>
      <c r="G17" s="1302"/>
      <c r="H17" s="1302"/>
      <c r="I17" s="1302"/>
      <c r="J17" s="1302"/>
      <c r="K17" s="429"/>
      <c r="L17" s="429"/>
      <c r="M17" s="429"/>
      <c r="N17" s="429"/>
    </row>
    <row r="18" spans="2:14" s="416" customFormat="1" ht="12.6" customHeight="1">
      <c r="B18" s="1301"/>
      <c r="C18" s="1301"/>
      <c r="D18" s="1301"/>
      <c r="E18" s="1304"/>
      <c r="F18" s="1304"/>
      <c r="G18" s="1304"/>
      <c r="H18" s="1304"/>
      <c r="I18" s="1304"/>
      <c r="J18" s="1304"/>
    </row>
    <row r="19" spans="2:14" s="416" customFormat="1" ht="15" customHeight="1">
      <c r="B19" s="1301" t="s">
        <v>743</v>
      </c>
      <c r="C19" s="1301"/>
      <c r="D19" s="1301"/>
      <c r="E19" s="1302" t="s">
        <v>744</v>
      </c>
      <c r="F19" s="1302"/>
      <c r="G19" s="1302"/>
      <c r="H19" s="1302"/>
      <c r="I19" s="1302"/>
      <c r="J19" s="1302"/>
      <c r="K19" s="422" t="s">
        <v>708</v>
      </c>
      <c r="M19" s="418" t="s">
        <v>709</v>
      </c>
    </row>
    <row r="20" spans="2:14" s="416" customFormat="1" ht="15" customHeight="1">
      <c r="B20" s="1303"/>
      <c r="C20" s="1303"/>
      <c r="D20" s="1303"/>
      <c r="E20" s="1302"/>
      <c r="F20" s="1302"/>
      <c r="G20" s="1302"/>
      <c r="H20" s="1302"/>
      <c r="I20" s="1302"/>
      <c r="J20" s="1302"/>
      <c r="K20" s="418"/>
      <c r="L20" s="418"/>
      <c r="M20" s="418"/>
      <c r="N20" s="418"/>
    </row>
    <row r="21" spans="2:14" s="416" customFormat="1" ht="15" customHeight="1">
      <c r="B21" s="418"/>
      <c r="C21" s="418"/>
      <c r="D21" s="418"/>
      <c r="E21" s="441"/>
      <c r="F21" s="441"/>
      <c r="G21" s="441"/>
      <c r="H21" s="441"/>
      <c r="I21" s="441"/>
      <c r="J21" s="441"/>
      <c r="K21" s="418"/>
      <c r="L21" s="418"/>
      <c r="M21" s="418"/>
      <c r="N21" s="418"/>
    </row>
    <row r="22" spans="2:14" s="416" customFormat="1" ht="15" customHeight="1">
      <c r="B22" s="1313" t="s">
        <v>745</v>
      </c>
      <c r="C22" s="1303"/>
      <c r="D22" s="1303"/>
      <c r="E22" s="1302" t="s">
        <v>719</v>
      </c>
      <c r="F22" s="1302"/>
      <c r="G22" s="1302"/>
      <c r="H22" s="1302"/>
      <c r="I22" s="1302"/>
      <c r="J22" s="1302"/>
      <c r="K22" s="422" t="s">
        <v>708</v>
      </c>
      <c r="M22" s="418" t="s">
        <v>709</v>
      </c>
    </row>
    <row r="23" spans="2:14" s="416" customFormat="1" ht="15" customHeight="1">
      <c r="B23" s="418"/>
      <c r="C23" s="418"/>
      <c r="D23" s="418"/>
      <c r="E23" s="1302"/>
      <c r="F23" s="1302"/>
      <c r="G23" s="1302"/>
      <c r="H23" s="1302"/>
      <c r="I23" s="1302"/>
      <c r="J23" s="1302"/>
      <c r="K23" s="429"/>
      <c r="L23" s="429"/>
      <c r="M23" s="429"/>
      <c r="N23" s="418"/>
    </row>
    <row r="24" spans="2:14" s="416" customFormat="1" ht="12.6" customHeight="1">
      <c r="B24" s="418"/>
      <c r="C24" s="418"/>
      <c r="D24" s="418"/>
      <c r="E24" s="423"/>
      <c r="F24" s="423"/>
      <c r="G24" s="423"/>
      <c r="H24" s="423"/>
      <c r="I24" s="423"/>
      <c r="J24" s="423"/>
      <c r="K24" s="429"/>
      <c r="L24" s="429"/>
      <c r="M24" s="429"/>
      <c r="N24" s="418"/>
    </row>
    <row r="25" spans="2:14" s="416" customFormat="1" ht="15" customHeight="1">
      <c r="B25" s="442" t="s">
        <v>746</v>
      </c>
      <c r="C25" s="418"/>
      <c r="D25" s="418"/>
      <c r="E25" s="1302" t="s">
        <v>720</v>
      </c>
      <c r="F25" s="1302"/>
      <c r="G25" s="1302"/>
      <c r="H25" s="1302"/>
      <c r="I25" s="1302"/>
      <c r="J25" s="1302"/>
      <c r="K25" s="431" t="s">
        <v>721</v>
      </c>
      <c r="L25" s="1314"/>
      <c r="M25" s="1314"/>
      <c r="N25" s="418"/>
    </row>
    <row r="26" spans="2:14" s="416" customFormat="1" ht="15" customHeight="1">
      <c r="B26" s="430"/>
      <c r="C26" s="418"/>
      <c r="D26" s="418"/>
      <c r="E26" s="1302"/>
      <c r="F26" s="1302"/>
      <c r="G26" s="1302"/>
      <c r="H26" s="1302"/>
      <c r="I26" s="1302"/>
      <c r="J26" s="1302"/>
      <c r="K26" s="432" t="s">
        <v>722</v>
      </c>
      <c r="L26" s="1315"/>
      <c r="M26" s="1315"/>
      <c r="N26" s="418"/>
    </row>
    <row r="27" spans="2:14" s="416" customFormat="1" ht="12.6" customHeight="1">
      <c r="B27" s="418"/>
      <c r="C27" s="418"/>
      <c r="D27" s="418"/>
      <c r="E27" s="423"/>
      <c r="F27" s="423"/>
      <c r="G27" s="423"/>
      <c r="H27" s="423"/>
      <c r="I27" s="423"/>
      <c r="J27" s="423"/>
      <c r="K27" s="429"/>
      <c r="L27" s="429"/>
      <c r="M27" s="429"/>
      <c r="N27" s="418"/>
    </row>
    <row r="28" spans="2:14" s="416" customFormat="1" ht="15" customHeight="1">
      <c r="B28" s="1313" t="s">
        <v>747</v>
      </c>
      <c r="C28" s="1303"/>
      <c r="D28" s="1303"/>
      <c r="E28" s="1302" t="s">
        <v>724</v>
      </c>
      <c r="F28" s="1302"/>
      <c r="G28" s="1302"/>
      <c r="H28" s="1302"/>
      <c r="I28" s="1302"/>
      <c r="J28" s="1302"/>
      <c r="K28" s="1314"/>
      <c r="L28" s="1314"/>
      <c r="M28" s="1314"/>
    </row>
    <row r="29" spans="2:14" s="416" customFormat="1" ht="15" customHeight="1">
      <c r="B29" s="430"/>
      <c r="C29" s="418"/>
      <c r="D29" s="418"/>
      <c r="E29" s="1302"/>
      <c r="F29" s="1302"/>
      <c r="G29" s="1302"/>
      <c r="H29" s="1302"/>
      <c r="I29" s="1302"/>
      <c r="J29" s="1302"/>
      <c r="K29" s="422"/>
      <c r="L29" s="429"/>
      <c r="M29" s="429"/>
      <c r="N29" s="418"/>
    </row>
    <row r="30" spans="2:14" s="416" customFormat="1" ht="12.6" customHeight="1">
      <c r="B30" s="1301"/>
      <c r="C30" s="1301"/>
      <c r="D30" s="1301"/>
      <c r="E30" s="1304"/>
      <c r="F30" s="1304"/>
      <c r="G30" s="1304"/>
      <c r="H30" s="1304"/>
      <c r="I30" s="1304"/>
      <c r="J30" s="1304"/>
    </row>
    <row r="31" spans="2:14" s="416" customFormat="1" ht="15" customHeight="1">
      <c r="B31" s="1310" t="s">
        <v>723</v>
      </c>
      <c r="C31" s="1301"/>
      <c r="D31" s="1301"/>
      <c r="E31" s="1311" t="s">
        <v>726</v>
      </c>
      <c r="F31" s="1311"/>
      <c r="G31" s="1311"/>
      <c r="H31" s="1311"/>
      <c r="I31" s="1311"/>
      <c r="J31" s="1311"/>
      <c r="K31" s="422" t="s">
        <v>708</v>
      </c>
      <c r="M31" s="418" t="s">
        <v>709</v>
      </c>
    </row>
    <row r="32" spans="2:14" s="416" customFormat="1" ht="15" customHeight="1">
      <c r="B32" s="1301"/>
      <c r="C32" s="1301"/>
      <c r="D32" s="1301"/>
      <c r="E32" s="1311"/>
      <c r="F32" s="1311"/>
      <c r="G32" s="1311"/>
      <c r="H32" s="1311"/>
      <c r="I32" s="1311"/>
      <c r="J32" s="1311"/>
      <c r="K32" s="421"/>
      <c r="L32" s="421"/>
      <c r="M32" s="421"/>
    </row>
    <row r="33" spans="1:14" s="416" customFormat="1" ht="15" customHeight="1">
      <c r="B33" s="1301"/>
      <c r="C33" s="1301"/>
      <c r="D33" s="1301"/>
      <c r="E33" s="1311"/>
      <c r="F33" s="1311"/>
      <c r="G33" s="1311"/>
      <c r="H33" s="1311"/>
      <c r="I33" s="1311"/>
      <c r="J33" s="1311"/>
      <c r="K33" s="421"/>
      <c r="L33" s="421"/>
      <c r="M33" s="421"/>
      <c r="N33" s="418"/>
    </row>
    <row r="34" spans="1:14" s="416" customFormat="1" ht="12.6" customHeight="1">
      <c r="B34" s="1301"/>
      <c r="C34" s="1301"/>
      <c r="D34" s="1301"/>
      <c r="E34" s="426"/>
      <c r="F34" s="426"/>
      <c r="G34" s="426"/>
      <c r="H34" s="426"/>
      <c r="I34" s="426"/>
      <c r="J34" s="426"/>
      <c r="K34" s="429"/>
      <c r="L34" s="429"/>
      <c r="M34" s="429"/>
    </row>
    <row r="35" spans="1:14" s="416" customFormat="1" ht="15" customHeight="1">
      <c r="B35" s="1307" t="s">
        <v>725</v>
      </c>
      <c r="C35" s="1301"/>
      <c r="D35" s="1301"/>
      <c r="E35" s="1308" t="s">
        <v>728</v>
      </c>
      <c r="F35" s="1308"/>
      <c r="G35" s="1308"/>
      <c r="H35" s="1308"/>
      <c r="I35" s="1308"/>
      <c r="J35" s="1308"/>
      <c r="K35" s="1309"/>
      <c r="L35" s="1309"/>
      <c r="M35" s="434" t="s">
        <v>729</v>
      </c>
      <c r="N35" s="435"/>
    </row>
    <row r="36" spans="1:14" s="416" customFormat="1" ht="15" customHeight="1">
      <c r="B36" s="420"/>
      <c r="C36" s="420"/>
      <c r="D36" s="420"/>
      <c r="E36" s="1308"/>
      <c r="F36" s="1308"/>
      <c r="G36" s="1308"/>
      <c r="H36" s="1308"/>
      <c r="I36" s="1308"/>
      <c r="J36" s="1308"/>
      <c r="K36" s="1309"/>
      <c r="L36" s="1309"/>
      <c r="M36" s="434" t="s">
        <v>730</v>
      </c>
      <c r="N36" s="435"/>
    </row>
    <row r="37" spans="1:14" s="416" customFormat="1" ht="15" customHeight="1">
      <c r="B37" s="420"/>
      <c r="C37" s="420"/>
      <c r="D37" s="420"/>
      <c r="E37" s="1308"/>
      <c r="F37" s="1308"/>
      <c r="G37" s="1308"/>
      <c r="H37" s="1308"/>
      <c r="I37" s="1308"/>
      <c r="J37" s="1308"/>
      <c r="K37" s="433"/>
      <c r="L37" s="433"/>
      <c r="M37" s="433"/>
      <c r="N37" s="435"/>
    </row>
    <row r="38" spans="1:14" s="416" customFormat="1" ht="15" customHeight="1">
      <c r="B38" s="436"/>
      <c r="C38" s="436"/>
      <c r="D38" s="436"/>
      <c r="E38" s="436" t="s">
        <v>731</v>
      </c>
      <c r="F38" s="436"/>
      <c r="G38" s="436"/>
      <c r="H38" s="436"/>
      <c r="I38" s="436"/>
      <c r="J38" s="436"/>
      <c r="K38" s="436"/>
      <c r="L38" s="436"/>
      <c r="M38" s="436"/>
      <c r="N38" s="436"/>
    </row>
    <row r="39" spans="1:14" s="416" customFormat="1" ht="12.6" customHeight="1">
      <c r="A39" s="436"/>
      <c r="B39" s="436"/>
      <c r="C39" s="436"/>
      <c r="D39" s="436"/>
      <c r="E39" s="436"/>
      <c r="F39" s="436"/>
      <c r="G39" s="436"/>
      <c r="H39" s="436"/>
      <c r="I39" s="436"/>
      <c r="J39" s="436"/>
      <c r="K39" s="436"/>
      <c r="L39" s="436"/>
      <c r="M39" s="436"/>
      <c r="N39" s="436"/>
    </row>
    <row r="40" spans="1:14" s="416" customFormat="1" ht="15" customHeight="1">
      <c r="B40" s="1310" t="s">
        <v>727</v>
      </c>
      <c r="C40" s="1301"/>
      <c r="D40" s="1301"/>
      <c r="E40" s="1311" t="s">
        <v>733</v>
      </c>
      <c r="F40" s="1311"/>
      <c r="G40" s="1311"/>
      <c r="H40" s="1311"/>
      <c r="I40" s="1311"/>
      <c r="J40" s="1311"/>
      <c r="K40" s="422" t="s">
        <v>708</v>
      </c>
      <c r="M40" s="418" t="s">
        <v>709</v>
      </c>
    </row>
    <row r="41" spans="1:14" s="416" customFormat="1" ht="15" customHeight="1">
      <c r="B41" s="1301"/>
      <c r="C41" s="1301"/>
      <c r="D41" s="1301"/>
      <c r="E41" s="1311"/>
      <c r="F41" s="1311"/>
      <c r="G41" s="1311"/>
      <c r="H41" s="1311"/>
      <c r="I41" s="1311"/>
      <c r="J41" s="1311"/>
      <c r="K41" s="421"/>
      <c r="L41" s="421"/>
      <c r="M41" s="421"/>
    </row>
    <row r="42" spans="1:14" s="416" customFormat="1" ht="15" customHeight="1">
      <c r="B42" s="1301"/>
      <c r="C42" s="1301"/>
      <c r="D42" s="1301"/>
      <c r="E42" s="1311"/>
      <c r="F42" s="1311"/>
      <c r="G42" s="1311"/>
      <c r="H42" s="1311"/>
      <c r="I42" s="1311"/>
      <c r="J42" s="1311"/>
      <c r="K42" s="421"/>
      <c r="L42" s="421"/>
      <c r="M42" s="421"/>
      <c r="N42" s="418"/>
    </row>
    <row r="43" spans="1:14" s="416" customFormat="1" ht="12.6" customHeight="1">
      <c r="B43" s="420"/>
      <c r="C43" s="420"/>
      <c r="D43" s="420"/>
      <c r="E43" s="421"/>
      <c r="F43" s="421"/>
      <c r="G43" s="421"/>
      <c r="H43" s="421"/>
      <c r="I43" s="421"/>
      <c r="J43" s="421"/>
      <c r="K43" s="421"/>
      <c r="L43" s="421"/>
      <c r="M43" s="421"/>
      <c r="N43" s="418"/>
    </row>
    <row r="44" spans="1:14" s="416" customFormat="1" ht="15" customHeight="1">
      <c r="B44" s="1302" t="s">
        <v>734</v>
      </c>
      <c r="C44" s="1302"/>
      <c r="D44" s="1302"/>
      <c r="E44" s="1302"/>
      <c r="F44" s="1302"/>
      <c r="G44" s="1302"/>
      <c r="H44" s="1302"/>
      <c r="I44" s="1302"/>
      <c r="J44" s="1302"/>
    </row>
    <row r="45" spans="1:14" s="416" customFormat="1" ht="15" customHeight="1">
      <c r="B45" s="443" t="s">
        <v>732</v>
      </c>
      <c r="C45" s="423"/>
      <c r="D45" s="423"/>
      <c r="E45" s="1302" t="s">
        <v>736</v>
      </c>
      <c r="F45" s="1302"/>
      <c r="G45" s="1302"/>
      <c r="H45" s="1302"/>
      <c r="I45" s="1302"/>
      <c r="J45" s="1302"/>
      <c r="K45" s="1312"/>
      <c r="L45" s="1312"/>
      <c r="M45" s="428" t="s">
        <v>718</v>
      </c>
    </row>
    <row r="46" spans="1:14" s="416" customFormat="1" ht="15" customHeight="1">
      <c r="B46" s="423"/>
      <c r="C46" s="423"/>
      <c r="D46" s="423"/>
      <c r="E46" s="1302"/>
      <c r="F46" s="1302"/>
      <c r="G46" s="1302"/>
      <c r="H46" s="1302"/>
      <c r="I46" s="1302"/>
      <c r="J46" s="1302"/>
      <c r="K46" s="423"/>
      <c r="L46" s="423"/>
      <c r="M46" s="423"/>
      <c r="N46" s="438"/>
    </row>
    <row r="47" spans="1:14" s="416" customFormat="1" ht="12.6" customHeight="1">
      <c r="B47" s="437"/>
      <c r="C47" s="423"/>
      <c r="D47" s="423"/>
      <c r="E47" s="423"/>
      <c r="F47" s="423"/>
      <c r="G47" s="423"/>
      <c r="H47" s="423"/>
      <c r="I47" s="423"/>
      <c r="J47" s="423"/>
      <c r="K47" s="423"/>
      <c r="L47" s="423"/>
      <c r="M47" s="423"/>
      <c r="N47" s="438"/>
    </row>
    <row r="48" spans="1:14" s="416" customFormat="1" ht="15" customHeight="1">
      <c r="B48" s="1313" t="s">
        <v>735</v>
      </c>
      <c r="C48" s="1303"/>
      <c r="D48" s="1303"/>
      <c r="E48" s="1302" t="s">
        <v>737</v>
      </c>
      <c r="F48" s="1302"/>
      <c r="G48" s="1302"/>
      <c r="H48" s="1302"/>
      <c r="I48" s="1302"/>
      <c r="J48" s="1302"/>
      <c r="K48" s="418"/>
      <c r="L48" s="418"/>
      <c r="M48" s="418"/>
      <c r="N48" s="418"/>
    </row>
    <row r="49" spans="1:14" s="416" customFormat="1" ht="15" customHeight="1">
      <c r="B49" s="420"/>
      <c r="C49" s="420"/>
      <c r="D49" s="420"/>
      <c r="E49" s="1303" t="s">
        <v>738</v>
      </c>
      <c r="F49" s="1303"/>
      <c r="G49" s="1303"/>
      <c r="H49" s="1303"/>
      <c r="I49" s="1303"/>
      <c r="J49" s="1303"/>
      <c r="K49" s="422" t="s">
        <v>708</v>
      </c>
      <c r="M49" s="418" t="s">
        <v>709</v>
      </c>
    </row>
    <row r="50" spans="1:14" s="416" customFormat="1" ht="15" customHeight="1">
      <c r="B50" s="1301"/>
      <c r="C50" s="1301"/>
      <c r="D50" s="1301"/>
      <c r="E50" s="1304"/>
      <c r="F50" s="1304"/>
      <c r="G50" s="1304"/>
      <c r="H50" s="1304"/>
      <c r="I50" s="1304"/>
      <c r="J50" s="1304"/>
      <c r="K50" s="429"/>
      <c r="L50" s="429"/>
      <c r="M50" s="429"/>
      <c r="N50" s="418"/>
    </row>
    <row r="51" spans="1:14" s="416" customFormat="1" ht="15" customHeight="1">
      <c r="B51" s="420"/>
      <c r="C51" s="420"/>
      <c r="D51" s="420"/>
      <c r="E51" s="1302" t="s">
        <v>739</v>
      </c>
      <c r="F51" s="1302"/>
      <c r="G51" s="1302"/>
      <c r="H51" s="1302"/>
      <c r="I51" s="1302"/>
      <c r="J51" s="1302"/>
      <c r="K51" s="422" t="s">
        <v>708</v>
      </c>
      <c r="M51" s="418" t="s">
        <v>709</v>
      </c>
    </row>
    <row r="52" spans="1:14" s="416" customFormat="1" ht="15" customHeight="1">
      <c r="B52" s="1303"/>
      <c r="C52" s="1303"/>
      <c r="D52" s="1303"/>
      <c r="E52" s="1302"/>
      <c r="F52" s="1302"/>
      <c r="G52" s="1302"/>
      <c r="H52" s="1302"/>
      <c r="I52" s="1302"/>
      <c r="J52" s="1302"/>
      <c r="K52" s="429"/>
      <c r="L52" s="429"/>
      <c r="M52" s="429"/>
      <c r="N52" s="418"/>
    </row>
    <row r="53" spans="1:14" s="416" customFormat="1" ht="15" customHeight="1">
      <c r="B53" s="1301"/>
      <c r="C53" s="1301"/>
      <c r="D53" s="1301"/>
      <c r="E53" s="1303" t="s">
        <v>740</v>
      </c>
      <c r="F53" s="1303"/>
      <c r="G53" s="1303"/>
      <c r="H53" s="1303"/>
      <c r="I53" s="1303"/>
      <c r="J53" s="1303"/>
      <c r="K53" s="422" t="s">
        <v>708</v>
      </c>
      <c r="M53" s="418" t="s">
        <v>709</v>
      </c>
    </row>
    <row r="54" spans="1:14" s="416" customFormat="1" ht="15" customHeight="1">
      <c r="B54" s="1303"/>
      <c r="C54" s="1303"/>
      <c r="D54" s="1303"/>
      <c r="E54" s="1304"/>
      <c r="F54" s="1304"/>
      <c r="G54" s="1304"/>
      <c r="H54" s="1304"/>
      <c r="I54" s="1304"/>
      <c r="J54" s="1304"/>
      <c r="K54" s="429"/>
      <c r="L54" s="429"/>
      <c r="M54" s="429"/>
      <c r="N54" s="418"/>
    </row>
    <row r="55" spans="1:14" s="416" customFormat="1" ht="15" customHeight="1">
      <c r="B55" s="1301"/>
      <c r="C55" s="1301"/>
      <c r="D55" s="1301"/>
      <c r="E55" s="1303" t="s">
        <v>741</v>
      </c>
      <c r="F55" s="1303"/>
      <c r="G55" s="1303"/>
      <c r="H55" s="1303"/>
      <c r="I55" s="1303"/>
      <c r="J55" s="1303"/>
      <c r="K55" s="422" t="s">
        <v>708</v>
      </c>
      <c r="M55" s="418" t="s">
        <v>709</v>
      </c>
    </row>
    <row r="56" spans="1:14" s="416" customFormat="1" ht="15" customHeight="1">
      <c r="B56" s="1303"/>
      <c r="C56" s="1303"/>
      <c r="D56" s="1303"/>
      <c r="E56" s="1304"/>
      <c r="F56" s="1304"/>
      <c r="G56" s="1304"/>
      <c r="H56" s="1304"/>
      <c r="I56" s="1304"/>
      <c r="J56" s="1304"/>
      <c r="N56" s="418"/>
    </row>
    <row r="57" spans="1:14" s="416" customFormat="1" ht="15" customHeight="1">
      <c r="B57" s="1301"/>
      <c r="C57" s="1301"/>
      <c r="D57" s="1301"/>
      <c r="E57" s="1305" t="s">
        <v>742</v>
      </c>
      <c r="F57" s="1305"/>
      <c r="G57" s="1305"/>
      <c r="H57" s="1305"/>
      <c r="I57" s="1305"/>
      <c r="J57" s="1305"/>
      <c r="K57" s="422" t="s">
        <v>708</v>
      </c>
      <c r="M57" s="418" t="s">
        <v>709</v>
      </c>
    </row>
    <row r="58" spans="1:14" s="416" customFormat="1" ht="15" customHeight="1">
      <c r="B58" s="1303"/>
      <c r="C58" s="1303"/>
      <c r="D58" s="1303"/>
      <c r="E58" s="1304"/>
      <c r="F58" s="1304"/>
      <c r="G58" s="1304"/>
      <c r="H58" s="1304"/>
      <c r="I58" s="1304"/>
      <c r="J58" s="1304"/>
      <c r="N58" s="418"/>
    </row>
    <row r="59" spans="1:14" s="416" customFormat="1" ht="15" customHeight="1">
      <c r="B59" s="1301"/>
      <c r="C59" s="1301"/>
      <c r="D59" s="1301"/>
      <c r="E59" s="1305" t="s">
        <v>748</v>
      </c>
      <c r="F59" s="1305"/>
      <c r="G59" s="1305"/>
      <c r="H59" s="1305"/>
      <c r="I59" s="1305"/>
      <c r="J59" s="1305"/>
      <c r="K59" s="422" t="s">
        <v>708</v>
      </c>
      <c r="M59" s="418" t="s">
        <v>709</v>
      </c>
    </row>
    <row r="60" spans="1:14" s="416" customFormat="1" ht="15" customHeight="1">
      <c r="B60" s="1303"/>
      <c r="C60" s="1303"/>
      <c r="D60" s="1303"/>
      <c r="E60" s="1304"/>
      <c r="F60" s="1304"/>
      <c r="G60" s="1304"/>
      <c r="H60" s="1304"/>
      <c r="I60" s="1304"/>
      <c r="J60" s="1304"/>
      <c r="K60" s="429"/>
      <c r="L60" s="429"/>
      <c r="M60" s="429"/>
      <c r="N60" s="418"/>
    </row>
    <row r="61" spans="1:14" s="416" customFormat="1" ht="15" customHeight="1">
      <c r="B61" s="1306"/>
      <c r="C61" s="1306"/>
      <c r="D61" s="1306"/>
      <c r="J61" s="439"/>
      <c r="K61" s="439"/>
      <c r="L61" s="439"/>
      <c r="M61" s="439"/>
      <c r="N61" s="439"/>
    </row>
    <row r="62" spans="1:14" s="416" customFormat="1" ht="15" customHeight="1">
      <c r="B62" s="1301"/>
      <c r="C62" s="1301"/>
      <c r="D62" s="1301"/>
      <c r="F62" s="418"/>
      <c r="G62" s="418"/>
      <c r="H62" s="418"/>
      <c r="I62" s="418"/>
    </row>
    <row r="63" spans="1:14" s="416" customFormat="1" ht="15" customHeight="1">
      <c r="B63" s="1301"/>
      <c r="C63" s="1301"/>
      <c r="D63" s="1301"/>
    </row>
    <row r="64" spans="1:14" s="416" customFormat="1" ht="15" customHeight="1">
      <c r="A64" s="436"/>
      <c r="B64" s="420"/>
      <c r="C64" s="420"/>
      <c r="D64" s="418"/>
    </row>
    <row r="65" spans="2:14" s="416" customFormat="1" ht="15" customHeight="1">
      <c r="B65" s="420"/>
      <c r="C65" s="420"/>
      <c r="D65" s="418"/>
      <c r="F65" s="418"/>
      <c r="G65" s="418"/>
      <c r="H65" s="418"/>
      <c r="I65" s="418"/>
      <c r="J65" s="418"/>
      <c r="K65" s="418"/>
      <c r="L65" s="418"/>
      <c r="M65" s="418"/>
      <c r="N65" s="418"/>
    </row>
    <row r="66" spans="2:14" s="416" customFormat="1" ht="15" customHeight="1">
      <c r="B66" s="420"/>
      <c r="C66" s="420"/>
      <c r="D66" s="418"/>
      <c r="F66" s="418"/>
      <c r="G66" s="418"/>
      <c r="H66" s="418"/>
      <c r="I66" s="418"/>
      <c r="J66" s="418"/>
      <c r="K66" s="418"/>
      <c r="L66" s="418"/>
      <c r="M66" s="418"/>
      <c r="N66" s="418"/>
    </row>
    <row r="67" spans="2:14" s="416" customFormat="1" ht="15" customHeight="1">
      <c r="B67" s="420"/>
      <c r="C67" s="420"/>
      <c r="D67" s="418"/>
      <c r="F67" s="418"/>
      <c r="G67" s="418"/>
      <c r="H67" s="418"/>
      <c r="I67" s="418"/>
      <c r="J67" s="418"/>
      <c r="K67" s="429"/>
      <c r="L67" s="429"/>
      <c r="M67" s="429"/>
      <c r="N67" s="429"/>
    </row>
    <row r="68" spans="2:14" s="416" customFormat="1" ht="15" customHeight="1">
      <c r="B68" s="418"/>
      <c r="C68" s="418"/>
      <c r="D68" s="418"/>
    </row>
    <row r="69" spans="2:14" s="416" customFormat="1" ht="15" customHeight="1">
      <c r="B69" s="418"/>
      <c r="C69" s="418"/>
      <c r="D69" s="418"/>
      <c r="F69" s="418"/>
      <c r="G69" s="440"/>
      <c r="H69" s="440"/>
      <c r="I69" s="440"/>
      <c r="J69" s="440"/>
      <c r="K69" s="440"/>
      <c r="L69" s="440"/>
      <c r="M69" s="440"/>
    </row>
    <row r="70" spans="2:14" s="416" customFormat="1" ht="15" customHeight="1">
      <c r="B70" s="418"/>
      <c r="C70" s="418"/>
      <c r="D70" s="418"/>
      <c r="F70" s="440"/>
      <c r="G70" s="440"/>
      <c r="H70" s="440"/>
      <c r="I70" s="440"/>
      <c r="J70" s="440"/>
      <c r="K70" s="440"/>
      <c r="L70" s="440"/>
      <c r="M70" s="440"/>
    </row>
    <row r="71" spans="2:14" s="416" customFormat="1" ht="15" customHeight="1">
      <c r="B71" s="418"/>
      <c r="C71" s="418"/>
      <c r="D71" s="418"/>
      <c r="F71" s="440"/>
      <c r="G71" s="440"/>
      <c r="H71" s="440"/>
      <c r="I71" s="440"/>
      <c r="J71" s="440"/>
      <c r="K71" s="440"/>
      <c r="L71" s="440"/>
      <c r="M71" s="440"/>
    </row>
    <row r="72" spans="2:14" s="416" customFormat="1" ht="15" customHeight="1">
      <c r="B72" s="418"/>
      <c r="C72" s="418"/>
      <c r="D72" s="419"/>
      <c r="E72" s="414"/>
      <c r="F72" s="440"/>
      <c r="G72" s="440"/>
      <c r="H72" s="440"/>
      <c r="I72" s="440"/>
      <c r="J72" s="440"/>
      <c r="K72" s="440"/>
      <c r="L72" s="440"/>
      <c r="M72" s="440"/>
      <c r="N72" s="414"/>
    </row>
    <row r="73" spans="2:14" s="416" customFormat="1" ht="15" customHeight="1">
      <c r="B73" s="418"/>
      <c r="C73" s="418"/>
      <c r="D73" s="419"/>
      <c r="E73" s="414"/>
      <c r="F73" s="440"/>
      <c r="G73" s="440"/>
      <c r="H73" s="440"/>
      <c r="I73" s="440"/>
      <c r="J73" s="440"/>
      <c r="K73" s="440"/>
      <c r="L73" s="440"/>
      <c r="M73" s="440"/>
      <c r="N73" s="414"/>
    </row>
    <row r="74" spans="2:14" s="416" customFormat="1" ht="26.25" customHeight="1">
      <c r="B74" s="418"/>
      <c r="C74" s="418"/>
      <c r="D74" s="418"/>
      <c r="E74" s="414"/>
      <c r="F74" s="414"/>
      <c r="G74" s="414"/>
      <c r="H74" s="414"/>
      <c r="I74" s="414"/>
      <c r="J74" s="414"/>
      <c r="K74" s="414"/>
      <c r="L74" s="414"/>
      <c r="M74" s="414"/>
      <c r="N74" s="414"/>
    </row>
  </sheetData>
  <mergeCells count="72">
    <mergeCell ref="B10:D10"/>
    <mergeCell ref="E10:J11"/>
    <mergeCell ref="B11:D11"/>
    <mergeCell ref="A2:N2"/>
    <mergeCell ref="B4:E4"/>
    <mergeCell ref="F4:M4"/>
    <mergeCell ref="B8:D8"/>
    <mergeCell ref="E8:J8"/>
    <mergeCell ref="B22:D22"/>
    <mergeCell ref="E22:J23"/>
    <mergeCell ref="B18:D18"/>
    <mergeCell ref="E18:J18"/>
    <mergeCell ref="B13:D13"/>
    <mergeCell ref="E13:J14"/>
    <mergeCell ref="B14:D14"/>
    <mergeCell ref="B15:D15"/>
    <mergeCell ref="E15:J15"/>
    <mergeCell ref="B16:D16"/>
    <mergeCell ref="E16:J17"/>
    <mergeCell ref="E25:J26"/>
    <mergeCell ref="L25:M25"/>
    <mergeCell ref="L26:M26"/>
    <mergeCell ref="B28:D28"/>
    <mergeCell ref="E28:J29"/>
    <mergeCell ref="K28:M28"/>
    <mergeCell ref="B30:D30"/>
    <mergeCell ref="E30:J30"/>
    <mergeCell ref="B31:D31"/>
    <mergeCell ref="E31:J33"/>
    <mergeCell ref="B32:D32"/>
    <mergeCell ref="B33:D33"/>
    <mergeCell ref="E49:J49"/>
    <mergeCell ref="B34:D34"/>
    <mergeCell ref="B35:D35"/>
    <mergeCell ref="E35:J37"/>
    <mergeCell ref="K35:L35"/>
    <mergeCell ref="K36:L36"/>
    <mergeCell ref="B40:D40"/>
    <mergeCell ref="E40:J42"/>
    <mergeCell ref="B41:D41"/>
    <mergeCell ref="B42:D42"/>
    <mergeCell ref="B44:J44"/>
    <mergeCell ref="E45:J46"/>
    <mergeCell ref="K45:L45"/>
    <mergeCell ref="B48:D48"/>
    <mergeCell ref="E48:J48"/>
    <mergeCell ref="B55:D55"/>
    <mergeCell ref="E55:J55"/>
    <mergeCell ref="B56:D56"/>
    <mergeCell ref="E56:J56"/>
    <mergeCell ref="B50:D50"/>
    <mergeCell ref="E50:J50"/>
    <mergeCell ref="E51:J52"/>
    <mergeCell ref="B52:D52"/>
    <mergeCell ref="B53:D53"/>
    <mergeCell ref="E53:J53"/>
    <mergeCell ref="B63:D63"/>
    <mergeCell ref="B19:D19"/>
    <mergeCell ref="E19:J20"/>
    <mergeCell ref="B20:D20"/>
    <mergeCell ref="B58:D58"/>
    <mergeCell ref="E58:J58"/>
    <mergeCell ref="B59:D59"/>
    <mergeCell ref="E59:J59"/>
    <mergeCell ref="B57:D57"/>
    <mergeCell ref="E57:J57"/>
    <mergeCell ref="B60:D60"/>
    <mergeCell ref="E60:J60"/>
    <mergeCell ref="B61:D61"/>
    <mergeCell ref="B62:D62"/>
    <mergeCell ref="B54:D54"/>
    <mergeCell ref="E54:J54"/>
  </mergeCells>
  <phoneticPr fontId="7"/>
  <printOptions horizontalCentered="1"/>
  <pageMargins left="0.23622047244094491" right="0.19685039370078741" top="0.98425196850393704" bottom="0.98425196850393704" header="0.51181102362204722" footer="0.51181102362204722"/>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10</xdr:col>
                    <xdr:colOff>121920</xdr:colOff>
                    <xdr:row>6</xdr:row>
                    <xdr:rowOff>129540</xdr:rowOff>
                  </from>
                  <to>
                    <xdr:col>10</xdr:col>
                    <xdr:colOff>419100</xdr:colOff>
                    <xdr:row>8</xdr:row>
                    <xdr:rowOff>76200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11</xdr:col>
                    <xdr:colOff>441960</xdr:colOff>
                    <xdr:row>6</xdr:row>
                    <xdr:rowOff>114300</xdr:rowOff>
                  </from>
                  <to>
                    <xdr:col>12</xdr:col>
                    <xdr:colOff>76200</xdr:colOff>
                    <xdr:row>8</xdr:row>
                    <xdr:rowOff>60960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10</xdr:col>
                    <xdr:colOff>121920</xdr:colOff>
                    <xdr:row>11</xdr:row>
                    <xdr:rowOff>129540</xdr:rowOff>
                  </from>
                  <to>
                    <xdr:col>10</xdr:col>
                    <xdr:colOff>419100</xdr:colOff>
                    <xdr:row>13</xdr:row>
                    <xdr:rowOff>106680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11</xdr:col>
                    <xdr:colOff>441960</xdr:colOff>
                    <xdr:row>11</xdr:row>
                    <xdr:rowOff>114300</xdr:rowOff>
                  </from>
                  <to>
                    <xdr:col>12</xdr:col>
                    <xdr:colOff>76200</xdr:colOff>
                    <xdr:row>13</xdr:row>
                    <xdr:rowOff>91440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10</xdr:col>
                    <xdr:colOff>129540</xdr:colOff>
                    <xdr:row>47</xdr:row>
                    <xdr:rowOff>121920</xdr:rowOff>
                  </from>
                  <to>
                    <xdr:col>10</xdr:col>
                    <xdr:colOff>426720</xdr:colOff>
                    <xdr:row>49</xdr:row>
                    <xdr:rowOff>68580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11</xdr:col>
                    <xdr:colOff>434340</xdr:colOff>
                    <xdr:row>47</xdr:row>
                    <xdr:rowOff>114300</xdr:rowOff>
                  </from>
                  <to>
                    <xdr:col>12</xdr:col>
                    <xdr:colOff>68580</xdr:colOff>
                    <xdr:row>49</xdr:row>
                    <xdr:rowOff>60960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10</xdr:col>
                    <xdr:colOff>121920</xdr:colOff>
                    <xdr:row>49</xdr:row>
                    <xdr:rowOff>129540</xdr:rowOff>
                  </from>
                  <to>
                    <xdr:col>10</xdr:col>
                    <xdr:colOff>419100</xdr:colOff>
                    <xdr:row>51</xdr:row>
                    <xdr:rowOff>76200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11</xdr:col>
                    <xdr:colOff>441960</xdr:colOff>
                    <xdr:row>49</xdr:row>
                    <xdr:rowOff>114300</xdr:rowOff>
                  </from>
                  <to>
                    <xdr:col>12</xdr:col>
                    <xdr:colOff>76200</xdr:colOff>
                    <xdr:row>51</xdr:row>
                    <xdr:rowOff>60960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10</xdr:col>
                    <xdr:colOff>121920</xdr:colOff>
                    <xdr:row>51</xdr:row>
                    <xdr:rowOff>129540</xdr:rowOff>
                  </from>
                  <to>
                    <xdr:col>10</xdr:col>
                    <xdr:colOff>419100</xdr:colOff>
                    <xdr:row>53</xdr:row>
                    <xdr:rowOff>76200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11</xdr:col>
                    <xdr:colOff>441960</xdr:colOff>
                    <xdr:row>51</xdr:row>
                    <xdr:rowOff>114300</xdr:rowOff>
                  </from>
                  <to>
                    <xdr:col>12</xdr:col>
                    <xdr:colOff>76200</xdr:colOff>
                    <xdr:row>53</xdr:row>
                    <xdr:rowOff>60960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10</xdr:col>
                    <xdr:colOff>121920</xdr:colOff>
                    <xdr:row>53</xdr:row>
                    <xdr:rowOff>129540</xdr:rowOff>
                  </from>
                  <to>
                    <xdr:col>10</xdr:col>
                    <xdr:colOff>419100</xdr:colOff>
                    <xdr:row>55</xdr:row>
                    <xdr:rowOff>76200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11</xdr:col>
                    <xdr:colOff>441960</xdr:colOff>
                    <xdr:row>53</xdr:row>
                    <xdr:rowOff>114300</xdr:rowOff>
                  </from>
                  <to>
                    <xdr:col>12</xdr:col>
                    <xdr:colOff>76200</xdr:colOff>
                    <xdr:row>55</xdr:row>
                    <xdr:rowOff>60960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10</xdr:col>
                    <xdr:colOff>121920</xdr:colOff>
                    <xdr:row>55</xdr:row>
                    <xdr:rowOff>129540</xdr:rowOff>
                  </from>
                  <to>
                    <xdr:col>10</xdr:col>
                    <xdr:colOff>419100</xdr:colOff>
                    <xdr:row>57</xdr:row>
                    <xdr:rowOff>76200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11</xdr:col>
                    <xdr:colOff>441960</xdr:colOff>
                    <xdr:row>55</xdr:row>
                    <xdr:rowOff>114300</xdr:rowOff>
                  </from>
                  <to>
                    <xdr:col>12</xdr:col>
                    <xdr:colOff>76200</xdr:colOff>
                    <xdr:row>57</xdr:row>
                    <xdr:rowOff>60960</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10</xdr:col>
                    <xdr:colOff>121920</xdr:colOff>
                    <xdr:row>29</xdr:row>
                    <xdr:rowOff>129540</xdr:rowOff>
                  </from>
                  <to>
                    <xdr:col>10</xdr:col>
                    <xdr:colOff>419100</xdr:colOff>
                    <xdr:row>31</xdr:row>
                    <xdr:rowOff>106680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11</xdr:col>
                    <xdr:colOff>441960</xdr:colOff>
                    <xdr:row>29</xdr:row>
                    <xdr:rowOff>114300</xdr:rowOff>
                  </from>
                  <to>
                    <xdr:col>12</xdr:col>
                    <xdr:colOff>76200</xdr:colOff>
                    <xdr:row>31</xdr:row>
                    <xdr:rowOff>91440</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from>
                    <xdr:col>10</xdr:col>
                    <xdr:colOff>121920</xdr:colOff>
                    <xdr:row>21</xdr:row>
                    <xdr:rowOff>0</xdr:rowOff>
                  </from>
                  <to>
                    <xdr:col>10</xdr:col>
                    <xdr:colOff>419100</xdr:colOff>
                    <xdr:row>22</xdr:row>
                    <xdr:rowOff>137160</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from>
                    <xdr:col>11</xdr:col>
                    <xdr:colOff>441960</xdr:colOff>
                    <xdr:row>21</xdr:row>
                    <xdr:rowOff>0</xdr:rowOff>
                  </from>
                  <to>
                    <xdr:col>12</xdr:col>
                    <xdr:colOff>76200</xdr:colOff>
                    <xdr:row>22</xdr:row>
                    <xdr:rowOff>137160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from>
                    <xdr:col>10</xdr:col>
                    <xdr:colOff>121920</xdr:colOff>
                    <xdr:row>38</xdr:row>
                    <xdr:rowOff>129540</xdr:rowOff>
                  </from>
                  <to>
                    <xdr:col>10</xdr:col>
                    <xdr:colOff>419100</xdr:colOff>
                    <xdr:row>40</xdr:row>
                    <xdr:rowOff>106680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from>
                    <xdr:col>11</xdr:col>
                    <xdr:colOff>441960</xdr:colOff>
                    <xdr:row>38</xdr:row>
                    <xdr:rowOff>114300</xdr:rowOff>
                  </from>
                  <to>
                    <xdr:col>12</xdr:col>
                    <xdr:colOff>76200</xdr:colOff>
                    <xdr:row>40</xdr:row>
                    <xdr:rowOff>91440</xdr:rowOff>
                  </to>
                </anchor>
              </controlPr>
            </control>
          </mc:Choice>
        </mc:AlternateContent>
        <mc:AlternateContent xmlns:mc="http://schemas.openxmlformats.org/markup-compatibility/2006">
          <mc:Choice Requires="x14">
            <control shapeId="37909" r:id="rId24" name="Check Box 21">
              <controlPr defaultSize="0" autoFill="0" autoLine="0" autoPict="0">
                <anchor moveWithCells="1">
                  <from>
                    <xdr:col>10</xdr:col>
                    <xdr:colOff>121920</xdr:colOff>
                    <xdr:row>17</xdr:row>
                    <xdr:rowOff>129540</xdr:rowOff>
                  </from>
                  <to>
                    <xdr:col>10</xdr:col>
                    <xdr:colOff>419100</xdr:colOff>
                    <xdr:row>19</xdr:row>
                    <xdr:rowOff>106680</xdr:rowOff>
                  </to>
                </anchor>
              </controlPr>
            </control>
          </mc:Choice>
        </mc:AlternateContent>
        <mc:AlternateContent xmlns:mc="http://schemas.openxmlformats.org/markup-compatibility/2006">
          <mc:Choice Requires="x14">
            <control shapeId="37910" r:id="rId25" name="Check Box 22">
              <controlPr defaultSize="0" autoFill="0" autoLine="0" autoPict="0">
                <anchor moveWithCells="1">
                  <from>
                    <xdr:col>11</xdr:col>
                    <xdr:colOff>441960</xdr:colOff>
                    <xdr:row>17</xdr:row>
                    <xdr:rowOff>114300</xdr:rowOff>
                  </from>
                  <to>
                    <xdr:col>12</xdr:col>
                    <xdr:colOff>76200</xdr:colOff>
                    <xdr:row>19</xdr:row>
                    <xdr:rowOff>91440</xdr:rowOff>
                  </to>
                </anchor>
              </controlPr>
            </control>
          </mc:Choice>
        </mc:AlternateContent>
        <mc:AlternateContent xmlns:mc="http://schemas.openxmlformats.org/markup-compatibility/2006">
          <mc:Choice Requires="x14">
            <control shapeId="37911" r:id="rId26" name="Check Box 23">
              <controlPr defaultSize="0" autoFill="0" autoLine="0" autoPict="0">
                <anchor moveWithCells="1">
                  <from>
                    <xdr:col>10</xdr:col>
                    <xdr:colOff>121920</xdr:colOff>
                    <xdr:row>57</xdr:row>
                    <xdr:rowOff>129540</xdr:rowOff>
                  </from>
                  <to>
                    <xdr:col>10</xdr:col>
                    <xdr:colOff>419100</xdr:colOff>
                    <xdr:row>59</xdr:row>
                    <xdr:rowOff>76200</xdr:rowOff>
                  </to>
                </anchor>
              </controlPr>
            </control>
          </mc:Choice>
        </mc:AlternateContent>
        <mc:AlternateContent xmlns:mc="http://schemas.openxmlformats.org/markup-compatibility/2006">
          <mc:Choice Requires="x14">
            <control shapeId="37912" r:id="rId27" name="Check Box 24">
              <controlPr defaultSize="0" autoFill="0" autoLine="0" autoPict="0">
                <anchor moveWithCells="1">
                  <from>
                    <xdr:col>11</xdr:col>
                    <xdr:colOff>441960</xdr:colOff>
                    <xdr:row>57</xdr:row>
                    <xdr:rowOff>114300</xdr:rowOff>
                  </from>
                  <to>
                    <xdr:col>12</xdr:col>
                    <xdr:colOff>76200</xdr:colOff>
                    <xdr:row>59</xdr:row>
                    <xdr:rowOff>60960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6BC-EFD5-4CF5-84BD-C4A8DECDDB6A}">
  <sheetPr>
    <tabColor theme="7" tint="0.39997558519241921"/>
  </sheetPr>
  <dimension ref="A1:DY132"/>
  <sheetViews>
    <sheetView showGridLines="0" view="pageBreakPreview" zoomScaleNormal="100" zoomScaleSheetLayoutView="100" workbookViewId="0">
      <selection activeCell="DD45" sqref="DD45"/>
    </sheetView>
  </sheetViews>
  <sheetFormatPr defaultColWidth="9" defaultRowHeight="13.2"/>
  <cols>
    <col min="1" max="103" width="0.77734375" style="458" customWidth="1"/>
    <col min="104" max="105" width="9" style="458" customWidth="1"/>
    <col min="106" max="16384" width="9" style="458"/>
  </cols>
  <sheetData>
    <row r="1" spans="1:103" ht="14.4" customHeight="1">
      <c r="A1" s="458" t="s">
        <v>752</v>
      </c>
    </row>
    <row r="2" spans="1:103" ht="5.25" customHeight="1">
      <c r="A2" s="1334" t="s">
        <v>753</v>
      </c>
      <c r="B2" s="1334"/>
      <c r="C2" s="1334"/>
      <c r="D2" s="1334"/>
      <c r="E2" s="1334"/>
      <c r="F2" s="1334"/>
      <c r="G2" s="1334"/>
      <c r="H2" s="1334"/>
      <c r="I2" s="1334"/>
      <c r="J2" s="1334"/>
      <c r="K2" s="1334"/>
      <c r="L2" s="1334"/>
      <c r="M2" s="1334"/>
      <c r="N2" s="1334"/>
      <c r="O2" s="1334"/>
      <c r="P2" s="1334"/>
      <c r="Q2" s="1334"/>
      <c r="R2" s="1334"/>
      <c r="S2" s="1334"/>
      <c r="T2" s="1334"/>
      <c r="U2" s="1334"/>
      <c r="V2" s="1334"/>
      <c r="W2" s="1334"/>
      <c r="X2" s="1334"/>
      <c r="Y2" s="1334"/>
      <c r="Z2" s="1334"/>
      <c r="AA2" s="1334"/>
      <c r="AB2" s="1334"/>
      <c r="AC2" s="1334"/>
      <c r="AD2" s="1334"/>
      <c r="AE2" s="1334"/>
      <c r="AF2" s="1334"/>
      <c r="AG2" s="1334"/>
      <c r="AH2" s="1334"/>
      <c r="AI2" s="1334"/>
      <c r="AJ2" s="1334"/>
      <c r="AK2" s="1334"/>
      <c r="AL2" s="1334"/>
      <c r="AM2" s="1334"/>
      <c r="AN2" s="1334"/>
      <c r="AO2" s="1334"/>
      <c r="AP2" s="1334"/>
      <c r="AQ2" s="1334"/>
      <c r="AR2" s="1334"/>
      <c r="AS2" s="1334"/>
      <c r="AT2" s="1334"/>
      <c r="AU2" s="1334"/>
      <c r="AV2" s="1334"/>
      <c r="AW2" s="1334"/>
      <c r="AX2" s="1334"/>
      <c r="AY2" s="1334"/>
      <c r="AZ2" s="1334"/>
      <c r="BA2" s="1334"/>
      <c r="BB2" s="1334"/>
      <c r="BC2" s="1334"/>
      <c r="BD2" s="1334"/>
      <c r="BE2" s="1334"/>
      <c r="BF2" s="1334"/>
      <c r="BG2" s="1334"/>
      <c r="BH2" s="1334"/>
      <c r="BI2" s="1334"/>
      <c r="BJ2" s="1334"/>
      <c r="BK2" s="1334"/>
      <c r="BL2" s="1334"/>
      <c r="BM2" s="1334"/>
      <c r="BN2" s="1334"/>
      <c r="BO2" s="1334"/>
      <c r="BP2" s="1334"/>
      <c r="BQ2" s="1334"/>
      <c r="BR2" s="1334"/>
      <c r="BS2" s="1334"/>
      <c r="BT2" s="1334"/>
      <c r="BU2" s="1334"/>
      <c r="BV2" s="1334"/>
      <c r="BW2" s="1334"/>
      <c r="BX2" s="1334"/>
      <c r="BY2" s="1334"/>
      <c r="BZ2" s="1334"/>
      <c r="CA2" s="1334"/>
      <c r="CB2" s="1334"/>
      <c r="CC2" s="1334"/>
      <c r="CD2" s="1334"/>
      <c r="CE2" s="1334"/>
      <c r="CF2" s="1334"/>
      <c r="CG2" s="1334"/>
      <c r="CH2" s="1334"/>
      <c r="CI2" s="1334"/>
      <c r="CJ2" s="1334"/>
      <c r="CK2" s="1334"/>
      <c r="CL2" s="1334"/>
      <c r="CM2" s="1334"/>
      <c r="CN2" s="1334"/>
      <c r="CO2" s="1334"/>
      <c r="CP2" s="1334"/>
      <c r="CQ2" s="1334"/>
      <c r="CR2" s="1334"/>
      <c r="CS2" s="1334"/>
      <c r="CT2" s="1334"/>
      <c r="CU2" s="1334"/>
      <c r="CV2" s="1334"/>
      <c r="CW2" s="1334"/>
      <c r="CX2" s="1334"/>
      <c r="CY2" s="1334"/>
    </row>
    <row r="3" spans="1:103" ht="5.25" customHeight="1">
      <c r="A3" s="1334"/>
      <c r="B3" s="1334"/>
      <c r="C3" s="1334"/>
      <c r="D3" s="1334"/>
      <c r="E3" s="1334"/>
      <c r="F3" s="1334"/>
      <c r="G3" s="1334"/>
      <c r="H3" s="1334"/>
      <c r="I3" s="1334"/>
      <c r="J3" s="1334"/>
      <c r="K3" s="1334"/>
      <c r="L3" s="1334"/>
      <c r="M3" s="1334"/>
      <c r="N3" s="1334"/>
      <c r="O3" s="1334"/>
      <c r="P3" s="1334"/>
      <c r="Q3" s="1334"/>
      <c r="R3" s="1334"/>
      <c r="S3" s="1334"/>
      <c r="T3" s="1334"/>
      <c r="U3" s="1334"/>
      <c r="V3" s="1334"/>
      <c r="W3" s="1334"/>
      <c r="X3" s="1334"/>
      <c r="Y3" s="1334"/>
      <c r="Z3" s="1334"/>
      <c r="AA3" s="1334"/>
      <c r="AB3" s="1334"/>
      <c r="AC3" s="1334"/>
      <c r="AD3" s="1334"/>
      <c r="AE3" s="1334"/>
      <c r="AF3" s="1334"/>
      <c r="AG3" s="1334"/>
      <c r="AH3" s="1334"/>
      <c r="AI3" s="1334"/>
      <c r="AJ3" s="1334"/>
      <c r="AK3" s="1334"/>
      <c r="AL3" s="1334"/>
      <c r="AM3" s="1334"/>
      <c r="AN3" s="1334"/>
      <c r="AO3" s="1334"/>
      <c r="AP3" s="1334"/>
      <c r="AQ3" s="1334"/>
      <c r="AR3" s="1334"/>
      <c r="AS3" s="1334"/>
      <c r="AT3" s="1334"/>
      <c r="AU3" s="1334"/>
      <c r="AV3" s="1334"/>
      <c r="AW3" s="1334"/>
      <c r="AX3" s="1334"/>
      <c r="AY3" s="1334"/>
      <c r="AZ3" s="1334"/>
      <c r="BA3" s="1334"/>
      <c r="BB3" s="1334"/>
      <c r="BC3" s="1334"/>
      <c r="BD3" s="1334"/>
      <c r="BE3" s="1334"/>
      <c r="BF3" s="1334"/>
      <c r="BG3" s="1334"/>
      <c r="BH3" s="1334"/>
      <c r="BI3" s="1334"/>
      <c r="BJ3" s="1334"/>
      <c r="BK3" s="1334"/>
      <c r="BL3" s="1334"/>
      <c r="BM3" s="1334"/>
      <c r="BN3" s="1334"/>
      <c r="BO3" s="1334"/>
      <c r="BP3" s="1334"/>
      <c r="BQ3" s="1334"/>
      <c r="BR3" s="1334"/>
      <c r="BS3" s="1334"/>
      <c r="BT3" s="1334"/>
      <c r="BU3" s="1334"/>
      <c r="BV3" s="1334"/>
      <c r="BW3" s="1334"/>
      <c r="BX3" s="1334"/>
      <c r="BY3" s="1334"/>
      <c r="BZ3" s="1334"/>
      <c r="CA3" s="1334"/>
      <c r="CB3" s="1334"/>
      <c r="CC3" s="1334"/>
      <c r="CD3" s="1334"/>
      <c r="CE3" s="1334"/>
      <c r="CF3" s="1334"/>
      <c r="CG3" s="1334"/>
      <c r="CH3" s="1334"/>
      <c r="CI3" s="1334"/>
      <c r="CJ3" s="1334"/>
      <c r="CK3" s="1334"/>
      <c r="CL3" s="1334"/>
      <c r="CM3" s="1334"/>
      <c r="CN3" s="1334"/>
      <c r="CO3" s="1334"/>
      <c r="CP3" s="1334"/>
      <c r="CQ3" s="1334"/>
      <c r="CR3" s="1334"/>
      <c r="CS3" s="1334"/>
      <c r="CT3" s="1334"/>
      <c r="CU3" s="1334"/>
      <c r="CV3" s="1334"/>
      <c r="CW3" s="1334"/>
      <c r="CX3" s="1334"/>
      <c r="CY3" s="1334"/>
    </row>
    <row r="4" spans="1:103" ht="10.95" customHeight="1">
      <c r="A4" s="1334"/>
      <c r="B4" s="1334"/>
      <c r="C4" s="1334"/>
      <c r="D4" s="1334"/>
      <c r="E4" s="1334"/>
      <c r="F4" s="1334"/>
      <c r="G4" s="1334"/>
      <c r="H4" s="1334"/>
      <c r="I4" s="1334"/>
      <c r="J4" s="1334"/>
      <c r="K4" s="1334"/>
      <c r="L4" s="1334"/>
      <c r="M4" s="1334"/>
      <c r="N4" s="1334"/>
      <c r="O4" s="1334"/>
      <c r="P4" s="1334"/>
      <c r="Q4" s="1334"/>
      <c r="R4" s="1334"/>
      <c r="S4" s="1334"/>
      <c r="T4" s="1334"/>
      <c r="U4" s="1334"/>
      <c r="V4" s="1334"/>
      <c r="W4" s="1334"/>
      <c r="X4" s="1334"/>
      <c r="Y4" s="1334"/>
      <c r="Z4" s="1334"/>
      <c r="AA4" s="1334"/>
      <c r="AB4" s="1334"/>
      <c r="AC4" s="1334"/>
      <c r="AD4" s="1334"/>
      <c r="AE4" s="1334"/>
      <c r="AF4" s="1334"/>
      <c r="AG4" s="1334"/>
      <c r="AH4" s="1334"/>
      <c r="AI4" s="1334"/>
      <c r="AJ4" s="1334"/>
      <c r="AK4" s="1334"/>
      <c r="AL4" s="1334"/>
      <c r="AM4" s="1334"/>
      <c r="AN4" s="1334"/>
      <c r="AO4" s="1334"/>
      <c r="AP4" s="1334"/>
      <c r="AQ4" s="1334"/>
      <c r="AR4" s="1334"/>
      <c r="AS4" s="1334"/>
      <c r="AT4" s="1334"/>
      <c r="AU4" s="1334"/>
      <c r="AV4" s="1334"/>
      <c r="AW4" s="1334"/>
      <c r="AX4" s="1334"/>
      <c r="AY4" s="1334"/>
      <c r="AZ4" s="1334"/>
      <c r="BA4" s="1334"/>
      <c r="BB4" s="1334"/>
      <c r="BC4" s="1334"/>
      <c r="BD4" s="1334"/>
      <c r="BE4" s="1334"/>
      <c r="BF4" s="1334"/>
      <c r="BG4" s="1334"/>
      <c r="BH4" s="1334"/>
      <c r="BI4" s="1334"/>
      <c r="BJ4" s="1334"/>
      <c r="BK4" s="1334"/>
      <c r="BL4" s="1334"/>
      <c r="BM4" s="1334"/>
      <c r="BN4" s="1334"/>
      <c r="BO4" s="1334"/>
      <c r="BP4" s="1334"/>
      <c r="BQ4" s="1334"/>
      <c r="BR4" s="1334"/>
      <c r="BS4" s="1334"/>
      <c r="BT4" s="1334"/>
      <c r="BU4" s="1334"/>
      <c r="BV4" s="1334"/>
      <c r="BW4" s="1334"/>
      <c r="BX4" s="1334"/>
      <c r="BY4" s="1334"/>
      <c r="BZ4" s="1334"/>
      <c r="CA4" s="1334"/>
      <c r="CB4" s="1334"/>
      <c r="CC4" s="1334"/>
      <c r="CD4" s="1334"/>
      <c r="CE4" s="1334"/>
      <c r="CF4" s="1334"/>
      <c r="CG4" s="1334"/>
      <c r="CH4" s="1334"/>
      <c r="CI4" s="1334"/>
      <c r="CJ4" s="1334"/>
      <c r="CK4" s="1334"/>
      <c r="CL4" s="1334"/>
      <c r="CM4" s="1334"/>
      <c r="CN4" s="1334"/>
      <c r="CO4" s="1334"/>
      <c r="CP4" s="1334"/>
      <c r="CQ4" s="1334"/>
      <c r="CR4" s="1334"/>
      <c r="CS4" s="1334"/>
      <c r="CT4" s="1334"/>
      <c r="CU4" s="1334"/>
      <c r="CV4" s="1334"/>
      <c r="CW4" s="1334"/>
      <c r="CX4" s="1334"/>
      <c r="CY4" s="1334"/>
    </row>
    <row r="5" spans="1:103" ht="5.25" customHeight="1">
      <c r="A5" s="459"/>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459"/>
      <c r="BK5" s="459"/>
      <c r="BL5" s="459"/>
      <c r="BM5" s="459"/>
      <c r="BN5" s="459"/>
      <c r="BO5" s="459"/>
      <c r="BP5" s="459"/>
      <c r="BQ5" s="459"/>
      <c r="BR5" s="459"/>
      <c r="BS5" s="459"/>
      <c r="BT5" s="459"/>
      <c r="BU5" s="459"/>
      <c r="BV5" s="459"/>
      <c r="BW5" s="459"/>
      <c r="BX5" s="459"/>
      <c r="BY5" s="459"/>
      <c r="BZ5" s="459"/>
      <c r="CA5" s="459"/>
      <c r="CB5" s="459"/>
      <c r="CC5" s="459"/>
      <c r="CD5" s="459"/>
      <c r="CE5" s="459"/>
      <c r="CF5" s="459"/>
      <c r="CG5" s="459"/>
      <c r="CH5" s="459"/>
      <c r="CI5" s="459"/>
      <c r="CJ5" s="459"/>
      <c r="CK5" s="459"/>
      <c r="CL5" s="459"/>
      <c r="CM5" s="459"/>
      <c r="CN5" s="459"/>
      <c r="CO5" s="459"/>
      <c r="CP5" s="459"/>
      <c r="CQ5" s="459"/>
      <c r="CR5" s="459"/>
      <c r="CS5" s="459"/>
      <c r="CT5" s="459"/>
      <c r="CU5" s="459"/>
      <c r="CV5" s="459"/>
      <c r="CW5" s="459"/>
      <c r="CX5" s="459"/>
    </row>
    <row r="6" spans="1:103" ht="5.25" customHeight="1">
      <c r="C6" s="1335" t="s">
        <v>754</v>
      </c>
      <c r="D6" s="1335"/>
      <c r="E6" s="1335"/>
      <c r="F6" s="1335"/>
      <c r="G6" s="1335"/>
      <c r="H6" s="1335"/>
      <c r="I6" s="1335"/>
      <c r="J6" s="1335"/>
      <c r="K6" s="1335"/>
      <c r="L6" s="1335"/>
      <c r="M6" s="1335"/>
      <c r="N6" s="1335"/>
      <c r="O6" s="1335"/>
      <c r="P6" s="1335"/>
      <c r="Q6" s="1335"/>
      <c r="R6" s="1335"/>
      <c r="S6" s="1335"/>
      <c r="T6" s="1335"/>
      <c r="U6" s="1335"/>
      <c r="V6" s="1338"/>
      <c r="W6" s="1339"/>
      <c r="X6" s="1339"/>
      <c r="Y6" s="1339"/>
      <c r="Z6" s="1339"/>
      <c r="AA6" s="1339"/>
      <c r="AB6" s="1339"/>
      <c r="AC6" s="1339"/>
      <c r="AD6" s="1339"/>
      <c r="AE6" s="1339"/>
      <c r="AF6" s="1339"/>
      <c r="AG6" s="1339"/>
      <c r="AH6" s="1339"/>
      <c r="AI6" s="1339"/>
      <c r="AJ6" s="1339"/>
      <c r="AK6" s="1339"/>
      <c r="AL6" s="1339"/>
      <c r="AM6" s="1339"/>
      <c r="AN6" s="1339"/>
      <c r="AO6" s="1339"/>
      <c r="AP6" s="1339"/>
      <c r="AQ6" s="1339"/>
      <c r="AR6" s="1339"/>
      <c r="AS6" s="1339"/>
      <c r="AT6" s="1339"/>
      <c r="AU6" s="1339"/>
      <c r="AV6" s="1339"/>
      <c r="AW6" s="1339"/>
      <c r="AX6" s="1339"/>
      <c r="AY6" s="1339"/>
      <c r="AZ6" s="1339"/>
      <c r="BA6" s="1339"/>
      <c r="BB6" s="1339"/>
      <c r="BC6" s="1339"/>
      <c r="BD6" s="1339"/>
      <c r="BE6" s="1339"/>
      <c r="BF6" s="1339"/>
      <c r="BG6" s="1339"/>
      <c r="BH6" s="1339"/>
      <c r="BI6" s="1339"/>
      <c r="BJ6" s="1339"/>
      <c r="BK6" s="1339"/>
      <c r="BL6" s="1339"/>
      <c r="BM6" s="1339"/>
      <c r="BN6" s="1339"/>
      <c r="BO6" s="1339"/>
      <c r="BP6" s="1339"/>
      <c r="BQ6" s="1339"/>
      <c r="BR6" s="1339"/>
      <c r="BS6" s="1339"/>
      <c r="BT6" s="1339"/>
      <c r="BU6" s="1339"/>
      <c r="BV6" s="1339"/>
      <c r="BW6" s="1339"/>
      <c r="BX6" s="1339"/>
      <c r="BY6" s="1339"/>
      <c r="BZ6" s="1339"/>
      <c r="CA6" s="1339"/>
      <c r="CB6" s="1339"/>
      <c r="CC6" s="1339"/>
      <c r="CD6" s="1339"/>
      <c r="CE6" s="1339"/>
      <c r="CF6" s="1339"/>
      <c r="CG6" s="1339"/>
      <c r="CH6" s="1339"/>
      <c r="CI6" s="1339"/>
      <c r="CJ6" s="1339"/>
      <c r="CK6" s="1339"/>
      <c r="CL6" s="1339"/>
      <c r="CM6" s="1339"/>
      <c r="CN6" s="1339"/>
      <c r="CO6" s="1339"/>
      <c r="CP6" s="1339"/>
      <c r="CQ6" s="1339"/>
      <c r="CR6" s="1339"/>
      <c r="CS6" s="1339"/>
      <c r="CT6" s="1339"/>
      <c r="CU6" s="1339"/>
      <c r="CV6" s="1339"/>
      <c r="CW6" s="1340"/>
    </row>
    <row r="7" spans="1:103" ht="5.25" customHeight="1">
      <c r="C7" s="1336"/>
      <c r="D7" s="1336"/>
      <c r="E7" s="1336"/>
      <c r="F7" s="1336"/>
      <c r="G7" s="1336"/>
      <c r="H7" s="1336"/>
      <c r="I7" s="1336"/>
      <c r="J7" s="1336"/>
      <c r="K7" s="1336"/>
      <c r="L7" s="1336"/>
      <c r="M7" s="1336"/>
      <c r="N7" s="1336"/>
      <c r="O7" s="1336"/>
      <c r="P7" s="1336"/>
      <c r="Q7" s="1336"/>
      <c r="R7" s="1336"/>
      <c r="S7" s="1336"/>
      <c r="T7" s="1336"/>
      <c r="U7" s="1336"/>
      <c r="V7" s="1341"/>
      <c r="W7" s="1331"/>
      <c r="X7" s="1331"/>
      <c r="Y7" s="1331"/>
      <c r="Z7" s="1331"/>
      <c r="AA7" s="1331"/>
      <c r="AB7" s="1331"/>
      <c r="AC7" s="1331"/>
      <c r="AD7" s="1331"/>
      <c r="AE7" s="1331"/>
      <c r="AF7" s="1331"/>
      <c r="AG7" s="1331"/>
      <c r="AH7" s="1331"/>
      <c r="AI7" s="1331"/>
      <c r="AJ7" s="1331"/>
      <c r="AK7" s="1331"/>
      <c r="AL7" s="1331"/>
      <c r="AM7" s="1331"/>
      <c r="AN7" s="1331"/>
      <c r="AO7" s="1331"/>
      <c r="AP7" s="1331"/>
      <c r="AQ7" s="1331"/>
      <c r="AR7" s="1331"/>
      <c r="AS7" s="1331"/>
      <c r="AT7" s="1331"/>
      <c r="AU7" s="1331"/>
      <c r="AV7" s="1331"/>
      <c r="AW7" s="1331"/>
      <c r="AX7" s="1331"/>
      <c r="AY7" s="1331"/>
      <c r="AZ7" s="1331"/>
      <c r="BA7" s="1331"/>
      <c r="BB7" s="1331"/>
      <c r="BC7" s="1331"/>
      <c r="BD7" s="1331"/>
      <c r="BE7" s="1331"/>
      <c r="BF7" s="1331"/>
      <c r="BG7" s="1331"/>
      <c r="BH7" s="1331"/>
      <c r="BI7" s="1331"/>
      <c r="BJ7" s="1331"/>
      <c r="BK7" s="1331"/>
      <c r="BL7" s="1331"/>
      <c r="BM7" s="1331"/>
      <c r="BN7" s="1331"/>
      <c r="BO7" s="1331"/>
      <c r="BP7" s="1331"/>
      <c r="BQ7" s="1331"/>
      <c r="BR7" s="1331"/>
      <c r="BS7" s="1331"/>
      <c r="BT7" s="1331"/>
      <c r="BU7" s="1331"/>
      <c r="BV7" s="1331"/>
      <c r="BW7" s="1331"/>
      <c r="BX7" s="1331"/>
      <c r="BY7" s="1331"/>
      <c r="BZ7" s="1331"/>
      <c r="CA7" s="1331"/>
      <c r="CB7" s="1331"/>
      <c r="CC7" s="1331"/>
      <c r="CD7" s="1331"/>
      <c r="CE7" s="1331"/>
      <c r="CF7" s="1331"/>
      <c r="CG7" s="1331"/>
      <c r="CH7" s="1331"/>
      <c r="CI7" s="1331"/>
      <c r="CJ7" s="1331"/>
      <c r="CK7" s="1331"/>
      <c r="CL7" s="1331"/>
      <c r="CM7" s="1331"/>
      <c r="CN7" s="1331"/>
      <c r="CO7" s="1331"/>
      <c r="CP7" s="1331"/>
      <c r="CQ7" s="1331"/>
      <c r="CR7" s="1331"/>
      <c r="CS7" s="1331"/>
      <c r="CT7" s="1331"/>
      <c r="CU7" s="1331"/>
      <c r="CV7" s="1331"/>
      <c r="CW7" s="1342"/>
    </row>
    <row r="8" spans="1:103" ht="5.25" customHeight="1">
      <c r="C8" s="1336"/>
      <c r="D8" s="1336"/>
      <c r="E8" s="1336"/>
      <c r="F8" s="1336"/>
      <c r="G8" s="1336"/>
      <c r="H8" s="1336"/>
      <c r="I8" s="1336"/>
      <c r="J8" s="1336"/>
      <c r="K8" s="1336"/>
      <c r="L8" s="1336"/>
      <c r="M8" s="1336"/>
      <c r="N8" s="1336"/>
      <c r="O8" s="1336"/>
      <c r="P8" s="1336"/>
      <c r="Q8" s="1336"/>
      <c r="R8" s="1336"/>
      <c r="S8" s="1336"/>
      <c r="T8" s="1336"/>
      <c r="U8" s="1336"/>
      <c r="V8" s="1341"/>
      <c r="W8" s="1331"/>
      <c r="X8" s="1331"/>
      <c r="Y8" s="1331"/>
      <c r="Z8" s="1331"/>
      <c r="AA8" s="1331"/>
      <c r="AB8" s="1331"/>
      <c r="AC8" s="1331"/>
      <c r="AD8" s="1331"/>
      <c r="AE8" s="1331"/>
      <c r="AF8" s="1331"/>
      <c r="AG8" s="1331"/>
      <c r="AH8" s="1331"/>
      <c r="AI8" s="1331"/>
      <c r="AJ8" s="1331"/>
      <c r="AK8" s="1331"/>
      <c r="AL8" s="1331"/>
      <c r="AM8" s="1331"/>
      <c r="AN8" s="1331"/>
      <c r="AO8" s="1331"/>
      <c r="AP8" s="1331"/>
      <c r="AQ8" s="1331"/>
      <c r="AR8" s="1331"/>
      <c r="AS8" s="1331"/>
      <c r="AT8" s="1331"/>
      <c r="AU8" s="1331"/>
      <c r="AV8" s="1331"/>
      <c r="AW8" s="1331"/>
      <c r="AX8" s="1331"/>
      <c r="AY8" s="1331"/>
      <c r="AZ8" s="1331"/>
      <c r="BA8" s="1331"/>
      <c r="BB8" s="1331"/>
      <c r="BC8" s="1331"/>
      <c r="BD8" s="1331"/>
      <c r="BE8" s="1331"/>
      <c r="BF8" s="1331"/>
      <c r="BG8" s="1331"/>
      <c r="BH8" s="1331"/>
      <c r="BI8" s="1331"/>
      <c r="BJ8" s="1331"/>
      <c r="BK8" s="1331"/>
      <c r="BL8" s="1331"/>
      <c r="BM8" s="1331"/>
      <c r="BN8" s="1331"/>
      <c r="BO8" s="1331"/>
      <c r="BP8" s="1331"/>
      <c r="BQ8" s="1331"/>
      <c r="BR8" s="1331"/>
      <c r="BS8" s="1331"/>
      <c r="BT8" s="1331"/>
      <c r="BU8" s="1331"/>
      <c r="BV8" s="1331"/>
      <c r="BW8" s="1331"/>
      <c r="BX8" s="1331"/>
      <c r="BY8" s="1331"/>
      <c r="BZ8" s="1331"/>
      <c r="CA8" s="1331"/>
      <c r="CB8" s="1331"/>
      <c r="CC8" s="1331"/>
      <c r="CD8" s="1331"/>
      <c r="CE8" s="1331"/>
      <c r="CF8" s="1331"/>
      <c r="CG8" s="1331"/>
      <c r="CH8" s="1331"/>
      <c r="CI8" s="1331"/>
      <c r="CJ8" s="1331"/>
      <c r="CK8" s="1331"/>
      <c r="CL8" s="1331"/>
      <c r="CM8" s="1331"/>
      <c r="CN8" s="1331"/>
      <c r="CO8" s="1331"/>
      <c r="CP8" s="1331"/>
      <c r="CQ8" s="1331"/>
      <c r="CR8" s="1331"/>
      <c r="CS8" s="1331"/>
      <c r="CT8" s="1331"/>
      <c r="CU8" s="1331"/>
      <c r="CV8" s="1331"/>
      <c r="CW8" s="1342"/>
    </row>
    <row r="9" spans="1:103" ht="5.25" customHeight="1">
      <c r="C9" s="1337"/>
      <c r="D9" s="1337"/>
      <c r="E9" s="1337"/>
      <c r="F9" s="1337"/>
      <c r="G9" s="1337"/>
      <c r="H9" s="1337"/>
      <c r="I9" s="1337"/>
      <c r="J9" s="1337"/>
      <c r="K9" s="1337"/>
      <c r="L9" s="1337"/>
      <c r="M9" s="1337"/>
      <c r="N9" s="1337"/>
      <c r="O9" s="1337"/>
      <c r="P9" s="1337"/>
      <c r="Q9" s="1337"/>
      <c r="R9" s="1337"/>
      <c r="S9" s="1337"/>
      <c r="T9" s="1337"/>
      <c r="U9" s="1337"/>
      <c r="V9" s="1343"/>
      <c r="W9" s="1344"/>
      <c r="X9" s="1344"/>
      <c r="Y9" s="1344"/>
      <c r="Z9" s="1344"/>
      <c r="AA9" s="1344"/>
      <c r="AB9" s="1344"/>
      <c r="AC9" s="1344"/>
      <c r="AD9" s="1344"/>
      <c r="AE9" s="1344"/>
      <c r="AF9" s="1344"/>
      <c r="AG9" s="1344"/>
      <c r="AH9" s="1344"/>
      <c r="AI9" s="1344"/>
      <c r="AJ9" s="1344"/>
      <c r="AK9" s="1344"/>
      <c r="AL9" s="1344"/>
      <c r="AM9" s="1344"/>
      <c r="AN9" s="1344"/>
      <c r="AO9" s="1344"/>
      <c r="AP9" s="1344"/>
      <c r="AQ9" s="1344"/>
      <c r="AR9" s="1344"/>
      <c r="AS9" s="1344"/>
      <c r="AT9" s="1344"/>
      <c r="AU9" s="1344"/>
      <c r="AV9" s="1344"/>
      <c r="AW9" s="1344"/>
      <c r="AX9" s="1344"/>
      <c r="AY9" s="1344"/>
      <c r="AZ9" s="1344"/>
      <c r="BA9" s="1344"/>
      <c r="BB9" s="1344"/>
      <c r="BC9" s="1344"/>
      <c r="BD9" s="1344"/>
      <c r="BE9" s="1344"/>
      <c r="BF9" s="1344"/>
      <c r="BG9" s="1344"/>
      <c r="BH9" s="1344"/>
      <c r="BI9" s="1344"/>
      <c r="BJ9" s="1344"/>
      <c r="BK9" s="1344"/>
      <c r="BL9" s="1344"/>
      <c r="BM9" s="1344"/>
      <c r="BN9" s="1344"/>
      <c r="BO9" s="1344"/>
      <c r="BP9" s="1344"/>
      <c r="BQ9" s="1344"/>
      <c r="BR9" s="1344"/>
      <c r="BS9" s="1344"/>
      <c r="BT9" s="1344"/>
      <c r="BU9" s="1344"/>
      <c r="BV9" s="1344"/>
      <c r="BW9" s="1344"/>
      <c r="BX9" s="1344"/>
      <c r="BY9" s="1344"/>
      <c r="BZ9" s="1344"/>
      <c r="CA9" s="1344"/>
      <c r="CB9" s="1344"/>
      <c r="CC9" s="1344"/>
      <c r="CD9" s="1344"/>
      <c r="CE9" s="1344"/>
      <c r="CF9" s="1344"/>
      <c r="CG9" s="1344"/>
      <c r="CH9" s="1344"/>
      <c r="CI9" s="1344"/>
      <c r="CJ9" s="1344"/>
      <c r="CK9" s="1344"/>
      <c r="CL9" s="1344"/>
      <c r="CM9" s="1344"/>
      <c r="CN9" s="1344"/>
      <c r="CO9" s="1344"/>
      <c r="CP9" s="1344"/>
      <c r="CQ9" s="1344"/>
      <c r="CR9" s="1344"/>
      <c r="CS9" s="1344"/>
      <c r="CT9" s="1344"/>
      <c r="CU9" s="1344"/>
      <c r="CV9" s="1344"/>
      <c r="CW9" s="1345"/>
    </row>
    <row r="10" spans="1:103" ht="5.25" customHeight="1"/>
    <row r="11" spans="1:103" ht="5.25" customHeight="1"/>
    <row r="12" spans="1:103" ht="5.25" customHeight="1">
      <c r="A12" s="1328" t="s">
        <v>755</v>
      </c>
      <c r="B12" s="1328"/>
      <c r="C12" s="1328"/>
      <c r="D12" s="1328"/>
      <c r="E12" s="1328"/>
      <c r="F12" s="1328"/>
      <c r="G12" s="1328"/>
      <c r="H12" s="1328"/>
      <c r="I12" s="1328"/>
      <c r="J12" s="1328"/>
      <c r="K12" s="1328"/>
      <c r="L12" s="1328"/>
      <c r="M12" s="1328"/>
      <c r="N12" s="1328"/>
      <c r="O12" s="1328"/>
      <c r="P12" s="1328"/>
      <c r="Q12" s="1328"/>
      <c r="R12" s="1328"/>
      <c r="S12" s="1328"/>
      <c r="T12" s="1328"/>
      <c r="U12" s="1328"/>
      <c r="V12" s="1328"/>
      <c r="W12" s="1328"/>
      <c r="X12" s="1328"/>
      <c r="Y12" s="1328"/>
      <c r="Z12" s="1328"/>
      <c r="AA12" s="1328"/>
      <c r="AB12" s="1328"/>
      <c r="AC12" s="1328"/>
      <c r="AD12" s="1328"/>
      <c r="AE12" s="1328"/>
      <c r="AF12" s="1328"/>
      <c r="AG12" s="1328"/>
      <c r="AH12" s="1328"/>
      <c r="AI12" s="1328"/>
      <c r="AJ12" s="1328"/>
      <c r="AK12" s="1328"/>
      <c r="AL12" s="1328"/>
      <c r="AM12" s="1328"/>
      <c r="AN12" s="1328"/>
      <c r="AO12" s="1328"/>
      <c r="AP12" s="1328"/>
      <c r="AQ12" s="1328"/>
      <c r="AR12" s="1328"/>
      <c r="AS12" s="1328"/>
      <c r="AT12" s="1328"/>
      <c r="AU12" s="1328"/>
      <c r="AV12" s="1328"/>
      <c r="AW12" s="1328"/>
      <c r="AX12" s="1328"/>
      <c r="AY12" s="1328"/>
      <c r="AZ12" s="1328"/>
      <c r="BA12" s="1328"/>
      <c r="BB12" s="1328"/>
      <c r="BC12" s="1328"/>
      <c r="BD12" s="1328"/>
      <c r="BE12" s="1328"/>
      <c r="BF12" s="1328"/>
      <c r="BG12" s="1328"/>
      <c r="BH12" s="1328"/>
      <c r="BI12" s="1328"/>
      <c r="BJ12" s="1328"/>
      <c r="BK12" s="1328"/>
      <c r="BL12" s="1328"/>
      <c r="BM12" s="1328"/>
      <c r="BN12" s="1328"/>
      <c r="BO12" s="1328"/>
      <c r="BP12" s="1328"/>
      <c r="BQ12" s="1328"/>
      <c r="BR12" s="1328"/>
      <c r="BS12" s="1328"/>
      <c r="BT12" s="1328"/>
      <c r="BU12" s="1328"/>
      <c r="BV12" s="1328"/>
      <c r="BW12" s="1328"/>
      <c r="BX12" s="1328"/>
      <c r="BY12" s="1328"/>
      <c r="BZ12" s="1328"/>
      <c r="CA12" s="1328"/>
      <c r="CB12" s="1328"/>
      <c r="CC12" s="1328"/>
      <c r="CD12" s="1328"/>
      <c r="CE12" s="1328"/>
      <c r="CF12" s="1328"/>
      <c r="CG12" s="1328"/>
      <c r="CH12" s="1328"/>
      <c r="CI12" s="1328"/>
      <c r="CJ12" s="1328"/>
      <c r="CK12" s="1328"/>
      <c r="CL12" s="1328"/>
      <c r="CM12" s="1328"/>
      <c r="CN12" s="1328"/>
      <c r="CO12" s="1328"/>
      <c r="CP12" s="1328"/>
      <c r="CQ12" s="1328"/>
      <c r="CR12" s="1328"/>
      <c r="CS12" s="1328"/>
      <c r="CT12" s="1328"/>
      <c r="CU12" s="1328"/>
      <c r="CV12" s="1328"/>
      <c r="CW12" s="1328"/>
    </row>
    <row r="13" spans="1:103" ht="5.25" customHeight="1">
      <c r="A13" s="1328"/>
      <c r="B13" s="1328"/>
      <c r="C13" s="1328"/>
      <c r="D13" s="1328"/>
      <c r="E13" s="1328"/>
      <c r="F13" s="1328"/>
      <c r="G13" s="1328"/>
      <c r="H13" s="1328"/>
      <c r="I13" s="1328"/>
      <c r="J13" s="1328"/>
      <c r="K13" s="1328"/>
      <c r="L13" s="1328"/>
      <c r="M13" s="1328"/>
      <c r="N13" s="1328"/>
      <c r="O13" s="1328"/>
      <c r="P13" s="1328"/>
      <c r="Q13" s="1328"/>
      <c r="R13" s="1328"/>
      <c r="S13" s="1328"/>
      <c r="T13" s="1328"/>
      <c r="U13" s="1328"/>
      <c r="V13" s="1328"/>
      <c r="W13" s="1328"/>
      <c r="X13" s="1328"/>
      <c r="Y13" s="1328"/>
      <c r="Z13" s="1328"/>
      <c r="AA13" s="1328"/>
      <c r="AB13" s="1328"/>
      <c r="AC13" s="1328"/>
      <c r="AD13" s="1328"/>
      <c r="AE13" s="1328"/>
      <c r="AF13" s="1328"/>
      <c r="AG13" s="1328"/>
      <c r="AH13" s="1328"/>
      <c r="AI13" s="1328"/>
      <c r="AJ13" s="1328"/>
      <c r="AK13" s="1328"/>
      <c r="AL13" s="1328"/>
      <c r="AM13" s="1328"/>
      <c r="AN13" s="1328"/>
      <c r="AO13" s="1328"/>
      <c r="AP13" s="1328"/>
      <c r="AQ13" s="1328"/>
      <c r="AR13" s="1328"/>
      <c r="AS13" s="1328"/>
      <c r="AT13" s="1328"/>
      <c r="AU13" s="1328"/>
      <c r="AV13" s="1328"/>
      <c r="AW13" s="1328"/>
      <c r="AX13" s="1328"/>
      <c r="AY13" s="1328"/>
      <c r="AZ13" s="1328"/>
      <c r="BA13" s="1328"/>
      <c r="BB13" s="1328"/>
      <c r="BC13" s="1328"/>
      <c r="BD13" s="1328"/>
      <c r="BE13" s="1328"/>
      <c r="BF13" s="1328"/>
      <c r="BG13" s="1328"/>
      <c r="BH13" s="1328"/>
      <c r="BI13" s="1328"/>
      <c r="BJ13" s="1328"/>
      <c r="BK13" s="1328"/>
      <c r="BL13" s="1328"/>
      <c r="BM13" s="1328"/>
      <c r="BN13" s="1328"/>
      <c r="BO13" s="1328"/>
      <c r="BP13" s="1328"/>
      <c r="BQ13" s="1328"/>
      <c r="BR13" s="1328"/>
      <c r="BS13" s="1328"/>
      <c r="BT13" s="1328"/>
      <c r="BU13" s="1328"/>
      <c r="BV13" s="1328"/>
      <c r="BW13" s="1328"/>
      <c r="BX13" s="1328"/>
      <c r="BY13" s="1328"/>
      <c r="BZ13" s="1328"/>
      <c r="CA13" s="1328"/>
      <c r="CB13" s="1328"/>
      <c r="CC13" s="1328"/>
      <c r="CD13" s="1328"/>
      <c r="CE13" s="1328"/>
      <c r="CF13" s="1328"/>
      <c r="CG13" s="1328"/>
      <c r="CH13" s="1328"/>
      <c r="CI13" s="1328"/>
      <c r="CJ13" s="1328"/>
      <c r="CK13" s="1328"/>
      <c r="CL13" s="1328"/>
      <c r="CM13" s="1328"/>
      <c r="CN13" s="1328"/>
      <c r="CO13" s="1328"/>
      <c r="CP13" s="1328"/>
      <c r="CQ13" s="1328"/>
      <c r="CR13" s="1328"/>
      <c r="CS13" s="1328"/>
      <c r="CT13" s="1328"/>
      <c r="CU13" s="1328"/>
      <c r="CV13" s="1328"/>
      <c r="CW13" s="1328"/>
    </row>
    <row r="14" spans="1:103" ht="5.25" customHeight="1">
      <c r="A14" s="1328"/>
      <c r="B14" s="1328"/>
      <c r="C14" s="1328"/>
      <c r="D14" s="1328"/>
      <c r="E14" s="1328"/>
      <c r="F14" s="1328"/>
      <c r="G14" s="1328"/>
      <c r="H14" s="1328"/>
      <c r="I14" s="1328"/>
      <c r="J14" s="1328"/>
      <c r="K14" s="1328"/>
      <c r="L14" s="1328"/>
      <c r="M14" s="1328"/>
      <c r="N14" s="1328"/>
      <c r="O14" s="1328"/>
      <c r="P14" s="1328"/>
      <c r="Q14" s="1328"/>
      <c r="R14" s="1328"/>
      <c r="S14" s="1328"/>
      <c r="T14" s="1328"/>
      <c r="U14" s="1328"/>
      <c r="V14" s="1328"/>
      <c r="W14" s="1328"/>
      <c r="X14" s="1328"/>
      <c r="Y14" s="1328"/>
      <c r="Z14" s="1328"/>
      <c r="AA14" s="1328"/>
      <c r="AB14" s="1328"/>
      <c r="AC14" s="1328"/>
      <c r="AD14" s="1328"/>
      <c r="AE14" s="1328"/>
      <c r="AF14" s="1328"/>
      <c r="AG14" s="1328"/>
      <c r="AH14" s="1328"/>
      <c r="AI14" s="1328"/>
      <c r="AJ14" s="1328"/>
      <c r="AK14" s="1328"/>
      <c r="AL14" s="1328"/>
      <c r="AM14" s="1328"/>
      <c r="AN14" s="1328"/>
      <c r="AO14" s="1328"/>
      <c r="AP14" s="1328"/>
      <c r="AQ14" s="1328"/>
      <c r="AR14" s="1328"/>
      <c r="AS14" s="1328"/>
      <c r="AT14" s="1328"/>
      <c r="AU14" s="1328"/>
      <c r="AV14" s="1328"/>
      <c r="AW14" s="1328"/>
      <c r="AX14" s="1328"/>
      <c r="AY14" s="1328"/>
      <c r="AZ14" s="1328"/>
      <c r="BA14" s="1328"/>
      <c r="BB14" s="1328"/>
      <c r="BC14" s="1328"/>
      <c r="BD14" s="1328"/>
      <c r="BE14" s="1328"/>
      <c r="BF14" s="1328"/>
      <c r="BG14" s="1328"/>
      <c r="BH14" s="1328"/>
      <c r="BI14" s="1328"/>
      <c r="BJ14" s="1328"/>
      <c r="BK14" s="1328"/>
      <c r="BL14" s="1328"/>
      <c r="BM14" s="1328"/>
      <c r="BN14" s="1328"/>
      <c r="BO14" s="1328"/>
      <c r="BP14" s="1328"/>
      <c r="BQ14" s="1328"/>
      <c r="BR14" s="1328"/>
      <c r="BS14" s="1328"/>
      <c r="BT14" s="1328"/>
      <c r="BU14" s="1328"/>
      <c r="BV14" s="1328"/>
      <c r="BW14" s="1328"/>
      <c r="BX14" s="1328"/>
      <c r="BY14" s="1328"/>
      <c r="BZ14" s="1328"/>
      <c r="CA14" s="1328"/>
      <c r="CB14" s="1328"/>
      <c r="CC14" s="1328"/>
      <c r="CD14" s="1328"/>
      <c r="CE14" s="1328"/>
      <c r="CF14" s="1328"/>
      <c r="CG14" s="1328"/>
      <c r="CH14" s="1328"/>
      <c r="CI14" s="1328"/>
      <c r="CJ14" s="1328"/>
      <c r="CK14" s="1328"/>
      <c r="CL14" s="1328"/>
      <c r="CM14" s="1328"/>
      <c r="CN14" s="1328"/>
      <c r="CO14" s="1328"/>
      <c r="CP14" s="1328"/>
      <c r="CQ14" s="1328"/>
      <c r="CR14" s="1328"/>
      <c r="CS14" s="1328"/>
      <c r="CT14" s="1328"/>
      <c r="CU14" s="1328"/>
      <c r="CV14" s="1328"/>
      <c r="CW14" s="1328"/>
    </row>
    <row r="15" spans="1:103" ht="5.25" customHeight="1"/>
    <row r="16" spans="1:103" ht="5.25" customHeight="1">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462"/>
      <c r="AV16" s="462"/>
      <c r="AW16" s="462"/>
      <c r="AX16" s="462"/>
      <c r="AY16" s="462"/>
      <c r="AZ16" s="462"/>
      <c r="BA16" s="462"/>
      <c r="BB16" s="462"/>
      <c r="BC16" s="462"/>
      <c r="BD16" s="462"/>
      <c r="BE16" s="462"/>
      <c r="BF16" s="462"/>
      <c r="BG16" s="462"/>
      <c r="BH16" s="462"/>
      <c r="BI16" s="462"/>
      <c r="BJ16" s="462"/>
      <c r="BK16" s="462"/>
      <c r="BL16" s="462"/>
      <c r="BM16" s="462"/>
      <c r="BN16" s="462"/>
      <c r="BO16" s="462"/>
      <c r="BP16" s="462"/>
      <c r="BQ16" s="462"/>
      <c r="BR16" s="462"/>
      <c r="BS16" s="462"/>
      <c r="BT16" s="462"/>
      <c r="BU16" s="462"/>
      <c r="BV16" s="462"/>
      <c r="BW16" s="462"/>
      <c r="BX16" s="462"/>
      <c r="BY16" s="462"/>
      <c r="BZ16" s="462"/>
      <c r="CA16" s="462"/>
      <c r="CB16" s="462"/>
      <c r="CC16" s="462"/>
      <c r="CD16" s="462"/>
      <c r="CE16" s="462"/>
      <c r="CF16" s="462"/>
      <c r="CG16" s="462"/>
      <c r="CH16" s="462"/>
      <c r="CI16" s="462"/>
      <c r="CJ16" s="462"/>
      <c r="CK16" s="462"/>
      <c r="CL16" s="462"/>
      <c r="CM16" s="462"/>
      <c r="CN16" s="462"/>
      <c r="CO16" s="462"/>
      <c r="CP16" s="462"/>
      <c r="CQ16" s="462"/>
      <c r="CR16" s="462"/>
      <c r="CS16" s="462"/>
    </row>
    <row r="17" spans="1:129" ht="5.25" customHeight="1">
      <c r="C17" s="1346" t="s">
        <v>756</v>
      </c>
      <c r="D17" s="1346"/>
      <c r="E17" s="1346"/>
      <c r="F17" s="1346"/>
      <c r="G17" s="1346"/>
      <c r="H17" s="1346"/>
      <c r="I17" s="1346"/>
      <c r="J17" s="1346"/>
      <c r="K17" s="1346"/>
      <c r="L17" s="1346"/>
      <c r="M17" s="1346"/>
      <c r="N17" s="1346"/>
      <c r="O17" s="1346"/>
      <c r="P17" s="1346"/>
      <c r="Q17" s="1346"/>
      <c r="R17" s="1346"/>
      <c r="S17" s="1346"/>
      <c r="T17" s="1346"/>
      <c r="U17" s="1346"/>
      <c r="V17" s="1346"/>
      <c r="W17" s="1346"/>
      <c r="X17" s="1346"/>
      <c r="Y17" s="1346"/>
      <c r="Z17" s="1346"/>
      <c r="AA17" s="1346"/>
      <c r="AB17" s="1346"/>
      <c r="AC17" s="1346"/>
      <c r="AD17" s="1346"/>
      <c r="AE17" s="1346"/>
      <c r="AF17" s="1346"/>
      <c r="AG17" s="1346"/>
      <c r="AH17" s="1346"/>
      <c r="AI17" s="1346"/>
      <c r="AJ17" s="1346"/>
      <c r="AK17" s="1346"/>
      <c r="AL17" s="1346"/>
      <c r="AM17" s="1346"/>
      <c r="AN17" s="1346"/>
      <c r="AO17" s="1346"/>
      <c r="AP17" s="1346"/>
      <c r="AQ17" s="1346"/>
      <c r="AR17" s="1346"/>
      <c r="AS17" s="1346"/>
      <c r="AT17" s="1346"/>
      <c r="AU17" s="1346"/>
      <c r="AV17" s="1346"/>
      <c r="AW17" s="1346"/>
      <c r="AX17" s="1346"/>
      <c r="AY17" s="1346"/>
      <c r="AZ17" s="1346"/>
      <c r="BA17" s="1346"/>
      <c r="BB17" s="1346"/>
      <c r="BC17" s="1346"/>
      <c r="BD17" s="1346"/>
      <c r="BE17" s="1346"/>
      <c r="BF17" s="1346"/>
      <c r="BG17" s="1346"/>
      <c r="BH17" s="1346"/>
      <c r="BI17" s="1346"/>
      <c r="BJ17" s="1346"/>
      <c r="BK17" s="1346"/>
      <c r="BL17" s="1346"/>
      <c r="BM17" s="1346"/>
      <c r="BN17" s="1346"/>
      <c r="BO17" s="1346"/>
      <c r="BP17" s="1346"/>
      <c r="BQ17" s="1346"/>
      <c r="BR17" s="1346"/>
      <c r="BS17" s="1346"/>
      <c r="BT17" s="1346"/>
      <c r="BU17" s="1346"/>
      <c r="BV17" s="1346"/>
      <c r="BW17" s="1346"/>
      <c r="BX17" s="1346"/>
      <c r="BY17" s="1346"/>
      <c r="BZ17" s="1346"/>
      <c r="CA17" s="1346"/>
      <c r="CB17" s="1346"/>
      <c r="CC17" s="1346"/>
      <c r="CD17" s="1330" t="s">
        <v>757</v>
      </c>
      <c r="CE17" s="1330"/>
      <c r="CF17" s="1330"/>
      <c r="CG17" s="1330"/>
      <c r="CH17" s="1330"/>
      <c r="CI17" s="1330"/>
      <c r="CJ17" s="1330"/>
      <c r="CK17" s="1330"/>
      <c r="CL17" s="1330"/>
      <c r="CM17" s="1330"/>
      <c r="CN17" s="1330"/>
    </row>
    <row r="18" spans="1:129" ht="5.25" customHeight="1">
      <c r="C18" s="1346"/>
      <c r="D18" s="1346"/>
      <c r="E18" s="1346"/>
      <c r="F18" s="1346"/>
      <c r="G18" s="1346"/>
      <c r="H18" s="1346"/>
      <c r="I18" s="1346"/>
      <c r="J18" s="1346"/>
      <c r="K18" s="1346"/>
      <c r="L18" s="1346"/>
      <c r="M18" s="1346"/>
      <c r="N18" s="1346"/>
      <c r="O18" s="1346"/>
      <c r="P18" s="1346"/>
      <c r="Q18" s="1346"/>
      <c r="R18" s="1346"/>
      <c r="S18" s="1346"/>
      <c r="T18" s="1346"/>
      <c r="U18" s="1346"/>
      <c r="V18" s="1346"/>
      <c r="W18" s="1346"/>
      <c r="X18" s="1346"/>
      <c r="Y18" s="1346"/>
      <c r="Z18" s="1346"/>
      <c r="AA18" s="1346"/>
      <c r="AB18" s="1346"/>
      <c r="AC18" s="1346"/>
      <c r="AD18" s="1346"/>
      <c r="AE18" s="1346"/>
      <c r="AF18" s="1346"/>
      <c r="AG18" s="1346"/>
      <c r="AH18" s="1346"/>
      <c r="AI18" s="1346"/>
      <c r="AJ18" s="1346"/>
      <c r="AK18" s="1346"/>
      <c r="AL18" s="1346"/>
      <c r="AM18" s="1346"/>
      <c r="AN18" s="1346"/>
      <c r="AO18" s="1346"/>
      <c r="AP18" s="1346"/>
      <c r="AQ18" s="1346"/>
      <c r="AR18" s="1346"/>
      <c r="AS18" s="1346"/>
      <c r="AT18" s="1346"/>
      <c r="AU18" s="1346"/>
      <c r="AV18" s="1346"/>
      <c r="AW18" s="1346"/>
      <c r="AX18" s="1346"/>
      <c r="AY18" s="1346"/>
      <c r="AZ18" s="1346"/>
      <c r="BA18" s="1346"/>
      <c r="BB18" s="1346"/>
      <c r="BC18" s="1346"/>
      <c r="BD18" s="1346"/>
      <c r="BE18" s="1346"/>
      <c r="BF18" s="1346"/>
      <c r="BG18" s="1346"/>
      <c r="BH18" s="1346"/>
      <c r="BI18" s="1346"/>
      <c r="BJ18" s="1346"/>
      <c r="BK18" s="1346"/>
      <c r="BL18" s="1346"/>
      <c r="BM18" s="1346"/>
      <c r="BN18" s="1346"/>
      <c r="BO18" s="1346"/>
      <c r="BP18" s="1346"/>
      <c r="BQ18" s="1346"/>
      <c r="BR18" s="1346"/>
      <c r="BS18" s="1346"/>
      <c r="BT18" s="1346"/>
      <c r="BU18" s="1346"/>
      <c r="BV18" s="1346"/>
      <c r="BW18" s="1346"/>
      <c r="BX18" s="1346"/>
      <c r="BY18" s="1346"/>
      <c r="BZ18" s="1346"/>
      <c r="CA18" s="1346"/>
      <c r="CB18" s="1346"/>
      <c r="CC18" s="1346"/>
      <c r="CD18" s="1330"/>
      <c r="CE18" s="1330"/>
      <c r="CF18" s="1330"/>
      <c r="CG18" s="1330"/>
      <c r="CH18" s="1330"/>
      <c r="CI18" s="1330"/>
      <c r="CJ18" s="1330"/>
      <c r="CK18" s="1330"/>
      <c r="CL18" s="1330"/>
      <c r="CM18" s="1330"/>
      <c r="CN18" s="1330"/>
      <c r="CO18" s="464"/>
      <c r="CP18" s="464"/>
      <c r="CQ18" s="464"/>
      <c r="CR18" s="1331"/>
      <c r="CS18" s="1331"/>
      <c r="CT18" s="1331"/>
      <c r="CU18" s="1331"/>
      <c r="CV18" s="465"/>
      <c r="CW18" s="465"/>
      <c r="CX18" s="465"/>
      <c r="CY18" s="465"/>
      <c r="CZ18" s="465"/>
      <c r="DA18" s="465"/>
      <c r="DB18" s="465"/>
      <c r="DC18" s="465"/>
      <c r="DD18" s="465"/>
      <c r="DE18" s="465"/>
      <c r="DF18" s="465"/>
      <c r="DG18" s="465"/>
      <c r="DH18" s="465"/>
      <c r="DI18" s="465"/>
      <c r="DJ18" s="465"/>
      <c r="DK18" s="465"/>
      <c r="DL18" s="465"/>
      <c r="DM18" s="465"/>
      <c r="DN18" s="465"/>
      <c r="DO18" s="465"/>
      <c r="DP18" s="465"/>
      <c r="DQ18" s="465"/>
      <c r="DR18" s="465"/>
      <c r="DS18" s="465"/>
      <c r="DT18" s="465"/>
      <c r="DU18" s="465"/>
    </row>
    <row r="19" spans="1:129" ht="5.25" customHeight="1">
      <c r="C19" s="1346"/>
      <c r="D19" s="1346"/>
      <c r="E19" s="1346"/>
      <c r="F19" s="1346"/>
      <c r="G19" s="1346"/>
      <c r="H19" s="1346"/>
      <c r="I19" s="1346"/>
      <c r="J19" s="1346"/>
      <c r="K19" s="1346"/>
      <c r="L19" s="1346"/>
      <c r="M19" s="1346"/>
      <c r="N19" s="1346"/>
      <c r="O19" s="1346"/>
      <c r="P19" s="1346"/>
      <c r="Q19" s="1346"/>
      <c r="R19" s="1346"/>
      <c r="S19" s="1346"/>
      <c r="T19" s="1346"/>
      <c r="U19" s="1346"/>
      <c r="V19" s="1346"/>
      <c r="W19" s="1346"/>
      <c r="X19" s="1346"/>
      <c r="Y19" s="1346"/>
      <c r="Z19" s="1346"/>
      <c r="AA19" s="1346"/>
      <c r="AB19" s="1346"/>
      <c r="AC19" s="1346"/>
      <c r="AD19" s="1346"/>
      <c r="AE19" s="1346"/>
      <c r="AF19" s="1346"/>
      <c r="AG19" s="1346"/>
      <c r="AH19" s="1346"/>
      <c r="AI19" s="1346"/>
      <c r="AJ19" s="1346"/>
      <c r="AK19" s="1346"/>
      <c r="AL19" s="1346"/>
      <c r="AM19" s="1346"/>
      <c r="AN19" s="1346"/>
      <c r="AO19" s="1346"/>
      <c r="AP19" s="1346"/>
      <c r="AQ19" s="1346"/>
      <c r="AR19" s="1346"/>
      <c r="AS19" s="1346"/>
      <c r="AT19" s="1346"/>
      <c r="AU19" s="1346"/>
      <c r="AV19" s="1346"/>
      <c r="AW19" s="1346"/>
      <c r="AX19" s="1346"/>
      <c r="AY19" s="1346"/>
      <c r="AZ19" s="1346"/>
      <c r="BA19" s="1346"/>
      <c r="BB19" s="1346"/>
      <c r="BC19" s="1346"/>
      <c r="BD19" s="1346"/>
      <c r="BE19" s="1346"/>
      <c r="BF19" s="1346"/>
      <c r="BG19" s="1346"/>
      <c r="BH19" s="1346"/>
      <c r="BI19" s="1346"/>
      <c r="BJ19" s="1346"/>
      <c r="BK19" s="1346"/>
      <c r="BL19" s="1346"/>
      <c r="BM19" s="1346"/>
      <c r="BN19" s="1346"/>
      <c r="BO19" s="1346"/>
      <c r="BP19" s="1346"/>
      <c r="BQ19" s="1346"/>
      <c r="BR19" s="1346"/>
      <c r="BS19" s="1346"/>
      <c r="BT19" s="1346"/>
      <c r="BU19" s="1346"/>
      <c r="BV19" s="1346"/>
      <c r="BW19" s="1346"/>
      <c r="BX19" s="1346"/>
      <c r="BY19" s="1346"/>
      <c r="BZ19" s="1346"/>
      <c r="CA19" s="1346"/>
      <c r="CB19" s="1346"/>
      <c r="CC19" s="1346"/>
      <c r="CD19" s="1330"/>
      <c r="CE19" s="1330"/>
      <c r="CF19" s="1330"/>
      <c r="CG19" s="1330"/>
      <c r="CH19" s="1330"/>
      <c r="CI19" s="1330"/>
      <c r="CJ19" s="1330"/>
      <c r="CK19" s="1330"/>
      <c r="CL19" s="1330"/>
      <c r="CM19" s="1330"/>
      <c r="CN19" s="1330"/>
      <c r="CO19" s="464"/>
      <c r="CP19" s="464"/>
      <c r="CQ19" s="464"/>
      <c r="CR19" s="1331"/>
      <c r="CS19" s="1331"/>
      <c r="CT19" s="1331"/>
      <c r="CU19" s="1331"/>
      <c r="CV19" s="465"/>
      <c r="CW19" s="465"/>
      <c r="CX19" s="465"/>
      <c r="CY19" s="465"/>
      <c r="CZ19" s="465"/>
      <c r="DA19" s="465"/>
      <c r="DB19" s="465"/>
      <c r="DC19" s="465"/>
      <c r="DD19" s="465"/>
      <c r="DE19" s="465"/>
      <c r="DF19" s="465"/>
      <c r="DG19" s="465"/>
      <c r="DH19" s="465"/>
      <c r="DI19" s="465"/>
      <c r="DJ19" s="465"/>
      <c r="DK19" s="465"/>
      <c r="DL19" s="465"/>
      <c r="DM19" s="465"/>
      <c r="DN19" s="465"/>
      <c r="DO19" s="465"/>
      <c r="DP19" s="465"/>
      <c r="DQ19" s="465"/>
      <c r="DR19" s="465"/>
      <c r="DS19" s="465"/>
      <c r="DT19" s="465"/>
      <c r="DU19" s="465"/>
    </row>
    <row r="20" spans="1:129" ht="5.25" customHeight="1">
      <c r="C20" s="1346"/>
      <c r="D20" s="1346"/>
      <c r="E20" s="1346"/>
      <c r="F20" s="1346"/>
      <c r="G20" s="1346"/>
      <c r="H20" s="1346"/>
      <c r="I20" s="1346"/>
      <c r="J20" s="1346"/>
      <c r="K20" s="1346"/>
      <c r="L20" s="1346"/>
      <c r="M20" s="1346"/>
      <c r="N20" s="1346"/>
      <c r="O20" s="1346"/>
      <c r="P20" s="1346"/>
      <c r="Q20" s="1346"/>
      <c r="R20" s="1346"/>
      <c r="S20" s="1346"/>
      <c r="T20" s="1346"/>
      <c r="U20" s="1346"/>
      <c r="V20" s="1346"/>
      <c r="W20" s="1346"/>
      <c r="X20" s="1346"/>
      <c r="Y20" s="1346"/>
      <c r="Z20" s="1346"/>
      <c r="AA20" s="1346"/>
      <c r="AB20" s="1346"/>
      <c r="AC20" s="1346"/>
      <c r="AD20" s="1346"/>
      <c r="AE20" s="1346"/>
      <c r="AF20" s="1346"/>
      <c r="AG20" s="1346"/>
      <c r="AH20" s="1346"/>
      <c r="AI20" s="1346"/>
      <c r="AJ20" s="1346"/>
      <c r="AK20" s="1346"/>
      <c r="AL20" s="1346"/>
      <c r="AM20" s="1346"/>
      <c r="AN20" s="1346"/>
      <c r="AO20" s="1346"/>
      <c r="AP20" s="1346"/>
      <c r="AQ20" s="1346"/>
      <c r="AR20" s="1346"/>
      <c r="AS20" s="1346"/>
      <c r="AT20" s="1346"/>
      <c r="AU20" s="1346"/>
      <c r="AV20" s="1346"/>
      <c r="AW20" s="1346"/>
      <c r="AX20" s="1346"/>
      <c r="AY20" s="1346"/>
      <c r="AZ20" s="1346"/>
      <c r="BA20" s="1346"/>
      <c r="BB20" s="1346"/>
      <c r="BC20" s="1346"/>
      <c r="BD20" s="1346"/>
      <c r="BE20" s="1346"/>
      <c r="BF20" s="1346"/>
      <c r="BG20" s="1346"/>
      <c r="BH20" s="1346"/>
      <c r="BI20" s="1346"/>
      <c r="BJ20" s="1346"/>
      <c r="BK20" s="1346"/>
      <c r="BL20" s="1346"/>
      <c r="BM20" s="1346"/>
      <c r="BN20" s="1346"/>
      <c r="BO20" s="1346"/>
      <c r="BP20" s="1346"/>
      <c r="BQ20" s="1346"/>
      <c r="BR20" s="1346"/>
      <c r="BS20" s="1346"/>
      <c r="BT20" s="1346"/>
      <c r="BU20" s="1346"/>
      <c r="BV20" s="1346"/>
      <c r="BW20" s="1346"/>
      <c r="BX20" s="1346"/>
      <c r="BY20" s="1346"/>
      <c r="BZ20" s="1346"/>
      <c r="CA20" s="1346"/>
      <c r="CB20" s="1346"/>
      <c r="CC20" s="1346"/>
      <c r="CD20" s="1330"/>
      <c r="CE20" s="1330"/>
      <c r="CF20" s="1330"/>
      <c r="CG20" s="1330"/>
      <c r="CH20" s="1330"/>
      <c r="CI20" s="1330"/>
      <c r="CJ20" s="1330"/>
      <c r="CK20" s="1330"/>
      <c r="CL20" s="1330"/>
      <c r="CM20" s="1330"/>
      <c r="CN20" s="1330"/>
      <c r="CO20" s="464"/>
      <c r="CP20" s="464"/>
      <c r="CQ20" s="464"/>
      <c r="CR20" s="1331"/>
      <c r="CS20" s="1331"/>
      <c r="CT20" s="1331"/>
      <c r="CU20" s="1331"/>
      <c r="CV20" s="465"/>
      <c r="CW20" s="465"/>
      <c r="CX20" s="465"/>
      <c r="CY20" s="465"/>
      <c r="CZ20" s="465"/>
      <c r="DA20" s="465"/>
      <c r="DB20" s="465"/>
      <c r="DC20" s="465"/>
      <c r="DD20" s="465"/>
      <c r="DE20" s="465"/>
      <c r="DF20" s="465"/>
      <c r="DG20" s="465"/>
      <c r="DH20" s="465"/>
      <c r="DI20" s="465"/>
      <c r="DJ20" s="465"/>
      <c r="DK20" s="465"/>
      <c r="DL20" s="465"/>
      <c r="DM20" s="465"/>
      <c r="DN20" s="465"/>
      <c r="DO20" s="465"/>
      <c r="DP20" s="465"/>
      <c r="DQ20" s="465"/>
      <c r="DR20" s="465"/>
      <c r="DS20" s="465"/>
      <c r="DT20" s="465"/>
      <c r="DU20" s="465"/>
    </row>
    <row r="21" spans="1:129" ht="5.25" customHeight="1">
      <c r="D21" s="466"/>
      <c r="E21" s="466"/>
      <c r="F21" s="466"/>
      <c r="G21" s="466"/>
      <c r="H21" s="466"/>
      <c r="I21" s="466"/>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67"/>
      <c r="BD21" s="467"/>
      <c r="BE21" s="467"/>
      <c r="BF21" s="467"/>
      <c r="BG21" s="467"/>
      <c r="BH21" s="467"/>
      <c r="BI21" s="467"/>
      <c r="BJ21" s="467"/>
      <c r="BK21" s="467"/>
      <c r="BL21" s="467"/>
      <c r="BM21" s="467"/>
      <c r="BN21" s="467"/>
      <c r="BO21" s="467"/>
      <c r="BP21" s="467"/>
      <c r="BQ21" s="467"/>
      <c r="BR21" s="467"/>
      <c r="BS21" s="467"/>
      <c r="BT21" s="467"/>
      <c r="BU21" s="467"/>
      <c r="BV21" s="467"/>
      <c r="BW21" s="467"/>
      <c r="BX21" s="467"/>
      <c r="BY21" s="467"/>
      <c r="BZ21" s="467"/>
      <c r="CA21" s="467"/>
      <c r="CB21" s="467"/>
      <c r="CC21" s="467"/>
      <c r="CD21" s="467"/>
      <c r="CE21" s="467"/>
      <c r="CF21" s="467"/>
      <c r="CG21" s="467"/>
      <c r="CH21" s="467"/>
      <c r="CI21" s="463"/>
      <c r="CJ21" s="463"/>
      <c r="CK21" s="463"/>
      <c r="CL21" s="463"/>
      <c r="CM21" s="463"/>
      <c r="CN21" s="463"/>
      <c r="CO21" s="463"/>
      <c r="CP21" s="463"/>
      <c r="CQ21" s="463"/>
      <c r="CR21" s="460"/>
      <c r="CS21" s="460"/>
      <c r="CT21" s="460"/>
      <c r="CU21" s="460"/>
      <c r="CV21" s="465"/>
      <c r="CW21" s="465"/>
      <c r="CX21" s="465"/>
      <c r="CY21" s="465"/>
      <c r="CZ21" s="465"/>
      <c r="DA21" s="465"/>
      <c r="DB21" s="465"/>
      <c r="DC21" s="465"/>
      <c r="DD21" s="465"/>
      <c r="DE21" s="465"/>
      <c r="DF21" s="465"/>
      <c r="DG21" s="465"/>
      <c r="DH21" s="465"/>
      <c r="DI21" s="465"/>
      <c r="DJ21" s="465"/>
      <c r="DK21" s="465"/>
      <c r="DL21" s="465"/>
      <c r="DM21" s="465"/>
      <c r="DN21" s="465"/>
      <c r="DO21" s="465"/>
      <c r="DP21" s="465"/>
      <c r="DQ21" s="465"/>
      <c r="DR21" s="465"/>
      <c r="DS21" s="465"/>
      <c r="DT21" s="465"/>
      <c r="DU21" s="465"/>
    </row>
    <row r="22" spans="1:129" ht="5.25" customHeight="1">
      <c r="B22" s="1347" t="s">
        <v>758</v>
      </c>
      <c r="C22" s="1347"/>
      <c r="D22" s="1347"/>
      <c r="E22" s="1347"/>
      <c r="F22" s="1347"/>
      <c r="G22" s="1347"/>
      <c r="H22" s="1347"/>
      <c r="I22" s="1347"/>
      <c r="J22" s="1347"/>
      <c r="K22" s="1347"/>
      <c r="L22" s="1347"/>
      <c r="M22" s="1347"/>
      <c r="N22" s="1347"/>
      <c r="O22" s="1347"/>
      <c r="P22" s="1347"/>
      <c r="Q22" s="1347"/>
      <c r="R22" s="1347"/>
      <c r="S22" s="1347"/>
      <c r="T22" s="1347"/>
      <c r="U22" s="1347"/>
      <c r="V22" s="1347"/>
      <c r="W22" s="1347"/>
      <c r="X22" s="1347"/>
      <c r="Y22" s="1347"/>
      <c r="Z22" s="1347"/>
      <c r="AA22" s="1347"/>
      <c r="AB22" s="1347"/>
      <c r="AC22" s="1347"/>
      <c r="AD22" s="1347"/>
      <c r="AE22" s="1347"/>
      <c r="AF22" s="1347"/>
      <c r="AG22" s="1347"/>
      <c r="AH22" s="1347"/>
      <c r="AI22" s="1347"/>
      <c r="AJ22" s="1347"/>
      <c r="AK22" s="1347"/>
      <c r="AL22" s="1347"/>
      <c r="AM22" s="1347"/>
      <c r="AN22" s="1347"/>
      <c r="AO22" s="1347"/>
      <c r="AP22" s="1347"/>
      <c r="AQ22" s="1347"/>
      <c r="AR22" s="1347"/>
      <c r="AS22" s="1347"/>
      <c r="AT22" s="1347"/>
      <c r="AU22" s="1347"/>
      <c r="AV22" s="1347"/>
      <c r="AW22" s="1347"/>
      <c r="AX22" s="1347"/>
      <c r="AY22" s="1347"/>
      <c r="AZ22" s="1347"/>
      <c r="BA22" s="1347"/>
      <c r="BB22" s="1347"/>
      <c r="BC22" s="1347"/>
      <c r="BD22" s="1347"/>
      <c r="BE22" s="1347"/>
      <c r="BF22" s="1347"/>
      <c r="BG22" s="1347"/>
      <c r="BH22" s="1347"/>
      <c r="BI22" s="1347"/>
      <c r="BJ22" s="1347"/>
      <c r="BK22" s="1347"/>
      <c r="BL22" s="1347"/>
      <c r="BM22" s="1347"/>
      <c r="BN22" s="1347"/>
      <c r="BO22" s="1347"/>
      <c r="BP22" s="1347"/>
      <c r="BQ22" s="1347"/>
      <c r="BR22" s="1347"/>
      <c r="BS22" s="1347"/>
      <c r="BT22" s="1347"/>
      <c r="BU22" s="1347"/>
      <c r="BV22" s="1347"/>
      <c r="BW22" s="1347"/>
      <c r="BX22" s="1347"/>
      <c r="BY22" s="1347"/>
      <c r="BZ22" s="1347"/>
      <c r="CA22" s="1347"/>
      <c r="CB22" s="1347"/>
      <c r="CC22" s="1347"/>
      <c r="CD22" s="1347"/>
      <c r="CE22" s="1347"/>
      <c r="CF22" s="1347"/>
      <c r="CG22" s="1347"/>
      <c r="CH22" s="1347"/>
      <c r="CI22" s="1347"/>
      <c r="CJ22" s="1347"/>
      <c r="CK22" s="1347"/>
      <c r="CL22" s="1347"/>
      <c r="CM22" s="1347"/>
      <c r="CN22" s="1347"/>
      <c r="CO22" s="1347"/>
      <c r="CP22" s="1347"/>
      <c r="CQ22" s="1347"/>
      <c r="CR22" s="1347"/>
      <c r="CS22" s="1347"/>
      <c r="CT22" s="1347"/>
      <c r="CU22" s="1347"/>
      <c r="CV22" s="1347"/>
      <c r="CW22" s="1347"/>
      <c r="CX22" s="1347"/>
      <c r="CY22" s="465"/>
      <c r="CZ22" s="465"/>
      <c r="DA22" s="465"/>
      <c r="DB22" s="465"/>
      <c r="DC22" s="465"/>
      <c r="DD22" s="465"/>
      <c r="DE22" s="465"/>
      <c r="DF22" s="465"/>
      <c r="DG22" s="465"/>
      <c r="DH22" s="465"/>
      <c r="DI22" s="465"/>
      <c r="DJ22" s="465"/>
      <c r="DK22" s="465"/>
      <c r="DL22" s="465"/>
      <c r="DM22" s="465"/>
      <c r="DN22" s="465"/>
      <c r="DO22" s="465"/>
      <c r="DP22" s="465"/>
      <c r="DQ22" s="465"/>
      <c r="DR22" s="465"/>
      <c r="DS22" s="465"/>
      <c r="DT22" s="465"/>
      <c r="DU22" s="465"/>
    </row>
    <row r="23" spans="1:129" ht="5.25" customHeight="1">
      <c r="B23" s="1347"/>
      <c r="C23" s="1347"/>
      <c r="D23" s="1347"/>
      <c r="E23" s="1347"/>
      <c r="F23" s="1347"/>
      <c r="G23" s="1347"/>
      <c r="H23" s="1347"/>
      <c r="I23" s="1347"/>
      <c r="J23" s="1347"/>
      <c r="K23" s="1347"/>
      <c r="L23" s="1347"/>
      <c r="M23" s="1347"/>
      <c r="N23" s="1347"/>
      <c r="O23" s="1347"/>
      <c r="P23" s="1347"/>
      <c r="Q23" s="1347"/>
      <c r="R23" s="1347"/>
      <c r="S23" s="1347"/>
      <c r="T23" s="1347"/>
      <c r="U23" s="1347"/>
      <c r="V23" s="1347"/>
      <c r="W23" s="1347"/>
      <c r="X23" s="1347"/>
      <c r="Y23" s="1347"/>
      <c r="Z23" s="1347"/>
      <c r="AA23" s="1347"/>
      <c r="AB23" s="1347"/>
      <c r="AC23" s="1347"/>
      <c r="AD23" s="1347"/>
      <c r="AE23" s="1347"/>
      <c r="AF23" s="1347"/>
      <c r="AG23" s="1347"/>
      <c r="AH23" s="1347"/>
      <c r="AI23" s="1347"/>
      <c r="AJ23" s="1347"/>
      <c r="AK23" s="1347"/>
      <c r="AL23" s="1347"/>
      <c r="AM23" s="1347"/>
      <c r="AN23" s="1347"/>
      <c r="AO23" s="1347"/>
      <c r="AP23" s="1347"/>
      <c r="AQ23" s="1347"/>
      <c r="AR23" s="1347"/>
      <c r="AS23" s="1347"/>
      <c r="AT23" s="1347"/>
      <c r="AU23" s="1347"/>
      <c r="AV23" s="1347"/>
      <c r="AW23" s="1347"/>
      <c r="AX23" s="1347"/>
      <c r="AY23" s="1347"/>
      <c r="AZ23" s="1347"/>
      <c r="BA23" s="1347"/>
      <c r="BB23" s="1347"/>
      <c r="BC23" s="1347"/>
      <c r="BD23" s="1347"/>
      <c r="BE23" s="1347"/>
      <c r="BF23" s="1347"/>
      <c r="BG23" s="1347"/>
      <c r="BH23" s="1347"/>
      <c r="BI23" s="1347"/>
      <c r="BJ23" s="1347"/>
      <c r="BK23" s="1347"/>
      <c r="BL23" s="1347"/>
      <c r="BM23" s="1347"/>
      <c r="BN23" s="1347"/>
      <c r="BO23" s="1347"/>
      <c r="BP23" s="1347"/>
      <c r="BQ23" s="1347"/>
      <c r="BR23" s="1347"/>
      <c r="BS23" s="1347"/>
      <c r="BT23" s="1347"/>
      <c r="BU23" s="1347"/>
      <c r="BV23" s="1347"/>
      <c r="BW23" s="1347"/>
      <c r="BX23" s="1347"/>
      <c r="BY23" s="1347"/>
      <c r="BZ23" s="1347"/>
      <c r="CA23" s="1347"/>
      <c r="CB23" s="1347"/>
      <c r="CC23" s="1347"/>
      <c r="CD23" s="1347"/>
      <c r="CE23" s="1347"/>
      <c r="CF23" s="1347"/>
      <c r="CG23" s="1347"/>
      <c r="CH23" s="1347"/>
      <c r="CI23" s="1347"/>
      <c r="CJ23" s="1347"/>
      <c r="CK23" s="1347"/>
      <c r="CL23" s="1347"/>
      <c r="CM23" s="1347"/>
      <c r="CN23" s="1347"/>
      <c r="CO23" s="1347"/>
      <c r="CP23" s="1347"/>
      <c r="CQ23" s="1347"/>
      <c r="CR23" s="1347"/>
      <c r="CS23" s="1347"/>
      <c r="CT23" s="1347"/>
      <c r="CU23" s="1347"/>
      <c r="CV23" s="1347"/>
      <c r="CW23" s="1347"/>
      <c r="CX23" s="1347"/>
      <c r="CY23" s="460"/>
      <c r="CZ23" s="465"/>
      <c r="DA23" s="465"/>
      <c r="DB23" s="465"/>
      <c r="DC23" s="465"/>
      <c r="DD23" s="465"/>
      <c r="DE23" s="465"/>
      <c r="DF23" s="465"/>
      <c r="DG23" s="465"/>
      <c r="DH23" s="465"/>
      <c r="DI23" s="465"/>
      <c r="DJ23" s="465"/>
      <c r="DK23" s="465"/>
      <c r="DL23" s="465"/>
      <c r="DM23" s="465"/>
      <c r="DN23" s="465"/>
      <c r="DO23" s="465"/>
      <c r="DP23" s="465"/>
      <c r="DQ23" s="465"/>
      <c r="DR23" s="465"/>
      <c r="DS23" s="465"/>
      <c r="DT23" s="465"/>
      <c r="DU23" s="465"/>
      <c r="DV23" s="465"/>
      <c r="DW23" s="465"/>
      <c r="DX23" s="465"/>
      <c r="DY23" s="465"/>
    </row>
    <row r="24" spans="1:129" ht="5.25" customHeight="1">
      <c r="B24" s="1347"/>
      <c r="C24" s="1347"/>
      <c r="D24" s="1347"/>
      <c r="E24" s="1347"/>
      <c r="F24" s="1347"/>
      <c r="G24" s="1347"/>
      <c r="H24" s="1347"/>
      <c r="I24" s="1347"/>
      <c r="J24" s="1347"/>
      <c r="K24" s="1347"/>
      <c r="L24" s="1347"/>
      <c r="M24" s="1347"/>
      <c r="N24" s="1347"/>
      <c r="O24" s="1347"/>
      <c r="P24" s="1347"/>
      <c r="Q24" s="1347"/>
      <c r="R24" s="1347"/>
      <c r="S24" s="1347"/>
      <c r="T24" s="1347"/>
      <c r="U24" s="1347"/>
      <c r="V24" s="1347"/>
      <c r="W24" s="1347"/>
      <c r="X24" s="1347"/>
      <c r="Y24" s="1347"/>
      <c r="Z24" s="1347"/>
      <c r="AA24" s="1347"/>
      <c r="AB24" s="1347"/>
      <c r="AC24" s="1347"/>
      <c r="AD24" s="1347"/>
      <c r="AE24" s="1347"/>
      <c r="AF24" s="1347"/>
      <c r="AG24" s="1347"/>
      <c r="AH24" s="1347"/>
      <c r="AI24" s="1347"/>
      <c r="AJ24" s="1347"/>
      <c r="AK24" s="1347"/>
      <c r="AL24" s="1347"/>
      <c r="AM24" s="1347"/>
      <c r="AN24" s="1347"/>
      <c r="AO24" s="1347"/>
      <c r="AP24" s="1347"/>
      <c r="AQ24" s="1347"/>
      <c r="AR24" s="1347"/>
      <c r="AS24" s="1347"/>
      <c r="AT24" s="1347"/>
      <c r="AU24" s="1347"/>
      <c r="AV24" s="1347"/>
      <c r="AW24" s="1347"/>
      <c r="AX24" s="1347"/>
      <c r="AY24" s="1347"/>
      <c r="AZ24" s="1347"/>
      <c r="BA24" s="1347"/>
      <c r="BB24" s="1347"/>
      <c r="BC24" s="1347"/>
      <c r="BD24" s="1347"/>
      <c r="BE24" s="1347"/>
      <c r="BF24" s="1347"/>
      <c r="BG24" s="1347"/>
      <c r="BH24" s="1347"/>
      <c r="BI24" s="1347"/>
      <c r="BJ24" s="1347"/>
      <c r="BK24" s="1347"/>
      <c r="BL24" s="1347"/>
      <c r="BM24" s="1347"/>
      <c r="BN24" s="1347"/>
      <c r="BO24" s="1347"/>
      <c r="BP24" s="1347"/>
      <c r="BQ24" s="1347"/>
      <c r="BR24" s="1347"/>
      <c r="BS24" s="1347"/>
      <c r="BT24" s="1347"/>
      <c r="BU24" s="1347"/>
      <c r="BV24" s="1347"/>
      <c r="BW24" s="1347"/>
      <c r="BX24" s="1347"/>
      <c r="BY24" s="1347"/>
      <c r="BZ24" s="1347"/>
      <c r="CA24" s="1347"/>
      <c r="CB24" s="1347"/>
      <c r="CC24" s="1347"/>
      <c r="CD24" s="1347"/>
      <c r="CE24" s="1347"/>
      <c r="CF24" s="1347"/>
      <c r="CG24" s="1347"/>
      <c r="CH24" s="1347"/>
      <c r="CI24" s="1347"/>
      <c r="CJ24" s="1347"/>
      <c r="CK24" s="1347"/>
      <c r="CL24" s="1347"/>
      <c r="CM24" s="1347"/>
      <c r="CN24" s="1347"/>
      <c r="CO24" s="1347"/>
      <c r="CP24" s="1347"/>
      <c r="CQ24" s="1347"/>
      <c r="CR24" s="1347"/>
      <c r="CS24" s="1347"/>
      <c r="CT24" s="1347"/>
      <c r="CU24" s="1347"/>
      <c r="CV24" s="1347"/>
      <c r="CW24" s="1347"/>
      <c r="CX24" s="1347"/>
    </row>
    <row r="25" spans="1:129" ht="5.25" customHeight="1">
      <c r="B25" s="1347"/>
      <c r="C25" s="1347"/>
      <c r="D25" s="1347"/>
      <c r="E25" s="1347"/>
      <c r="F25" s="1347"/>
      <c r="G25" s="1347"/>
      <c r="H25" s="1347"/>
      <c r="I25" s="1347"/>
      <c r="J25" s="1347"/>
      <c r="K25" s="1347"/>
      <c r="L25" s="1347"/>
      <c r="M25" s="1347"/>
      <c r="N25" s="1347"/>
      <c r="O25" s="1347"/>
      <c r="P25" s="1347"/>
      <c r="Q25" s="1347"/>
      <c r="R25" s="1347"/>
      <c r="S25" s="1347"/>
      <c r="T25" s="1347"/>
      <c r="U25" s="1347"/>
      <c r="V25" s="1347"/>
      <c r="W25" s="1347"/>
      <c r="X25" s="1347"/>
      <c r="Y25" s="1347"/>
      <c r="Z25" s="1347"/>
      <c r="AA25" s="1347"/>
      <c r="AB25" s="1347"/>
      <c r="AC25" s="1347"/>
      <c r="AD25" s="1347"/>
      <c r="AE25" s="1347"/>
      <c r="AF25" s="1347"/>
      <c r="AG25" s="1347"/>
      <c r="AH25" s="1347"/>
      <c r="AI25" s="1347"/>
      <c r="AJ25" s="1347"/>
      <c r="AK25" s="1347"/>
      <c r="AL25" s="1347"/>
      <c r="AM25" s="1347"/>
      <c r="AN25" s="1347"/>
      <c r="AO25" s="1347"/>
      <c r="AP25" s="1347"/>
      <c r="AQ25" s="1347"/>
      <c r="AR25" s="1347"/>
      <c r="AS25" s="1347"/>
      <c r="AT25" s="1347"/>
      <c r="AU25" s="1347"/>
      <c r="AV25" s="1347"/>
      <c r="AW25" s="1347"/>
      <c r="AX25" s="1347"/>
      <c r="AY25" s="1347"/>
      <c r="AZ25" s="1347"/>
      <c r="BA25" s="1347"/>
      <c r="BB25" s="1347"/>
      <c r="BC25" s="1347"/>
      <c r="BD25" s="1347"/>
      <c r="BE25" s="1347"/>
      <c r="BF25" s="1347"/>
      <c r="BG25" s="1347"/>
      <c r="BH25" s="1347"/>
      <c r="BI25" s="1347"/>
      <c r="BJ25" s="1347"/>
      <c r="BK25" s="1347"/>
      <c r="BL25" s="1347"/>
      <c r="BM25" s="1347"/>
      <c r="BN25" s="1347"/>
      <c r="BO25" s="1347"/>
      <c r="BP25" s="1347"/>
      <c r="BQ25" s="1347"/>
      <c r="BR25" s="1347"/>
      <c r="BS25" s="1347"/>
      <c r="BT25" s="1347"/>
      <c r="BU25" s="1347"/>
      <c r="BV25" s="1347"/>
      <c r="BW25" s="1347"/>
      <c r="BX25" s="1347"/>
      <c r="BY25" s="1347"/>
      <c r="BZ25" s="1347"/>
      <c r="CA25" s="1347"/>
      <c r="CB25" s="1347"/>
      <c r="CC25" s="1347"/>
      <c r="CD25" s="1347"/>
      <c r="CE25" s="1347"/>
      <c r="CF25" s="1347"/>
      <c r="CG25" s="1347"/>
      <c r="CH25" s="1347"/>
      <c r="CI25" s="1347"/>
      <c r="CJ25" s="1347"/>
      <c r="CK25" s="1347"/>
      <c r="CL25" s="1347"/>
      <c r="CM25" s="1347"/>
      <c r="CN25" s="1347"/>
      <c r="CO25" s="1347"/>
      <c r="CP25" s="1347"/>
      <c r="CQ25" s="1347"/>
      <c r="CR25" s="1347"/>
      <c r="CS25" s="1347"/>
      <c r="CT25" s="1347"/>
      <c r="CU25" s="1347"/>
      <c r="CV25" s="1347"/>
      <c r="CW25" s="1347"/>
      <c r="CX25" s="1347"/>
    </row>
    <row r="26" spans="1:129" ht="5.25" customHeight="1">
      <c r="B26" s="1347"/>
      <c r="C26" s="1347"/>
      <c r="D26" s="1347"/>
      <c r="E26" s="1347"/>
      <c r="F26" s="1347"/>
      <c r="G26" s="1347"/>
      <c r="H26" s="1347"/>
      <c r="I26" s="1347"/>
      <c r="J26" s="1347"/>
      <c r="K26" s="1347"/>
      <c r="L26" s="1347"/>
      <c r="M26" s="1347"/>
      <c r="N26" s="1347"/>
      <c r="O26" s="1347"/>
      <c r="P26" s="1347"/>
      <c r="Q26" s="1347"/>
      <c r="R26" s="1347"/>
      <c r="S26" s="1347"/>
      <c r="T26" s="1347"/>
      <c r="U26" s="1347"/>
      <c r="V26" s="1347"/>
      <c r="W26" s="1347"/>
      <c r="X26" s="1347"/>
      <c r="Y26" s="1347"/>
      <c r="Z26" s="1347"/>
      <c r="AA26" s="1347"/>
      <c r="AB26" s="1347"/>
      <c r="AC26" s="1347"/>
      <c r="AD26" s="1347"/>
      <c r="AE26" s="1347"/>
      <c r="AF26" s="1347"/>
      <c r="AG26" s="1347"/>
      <c r="AH26" s="1347"/>
      <c r="AI26" s="1347"/>
      <c r="AJ26" s="1347"/>
      <c r="AK26" s="1347"/>
      <c r="AL26" s="1347"/>
      <c r="AM26" s="1347"/>
      <c r="AN26" s="1347"/>
      <c r="AO26" s="1347"/>
      <c r="AP26" s="1347"/>
      <c r="AQ26" s="1347"/>
      <c r="AR26" s="1347"/>
      <c r="AS26" s="1347"/>
      <c r="AT26" s="1347"/>
      <c r="AU26" s="1347"/>
      <c r="AV26" s="1347"/>
      <c r="AW26" s="1347"/>
      <c r="AX26" s="1347"/>
      <c r="AY26" s="1347"/>
      <c r="AZ26" s="1347"/>
      <c r="BA26" s="1347"/>
      <c r="BB26" s="1347"/>
      <c r="BC26" s="1347"/>
      <c r="BD26" s="1347"/>
      <c r="BE26" s="1347"/>
      <c r="BF26" s="1347"/>
      <c r="BG26" s="1347"/>
      <c r="BH26" s="1347"/>
      <c r="BI26" s="1347"/>
      <c r="BJ26" s="1347"/>
      <c r="BK26" s="1347"/>
      <c r="BL26" s="1347"/>
      <c r="BM26" s="1347"/>
      <c r="BN26" s="1347"/>
      <c r="BO26" s="1347"/>
      <c r="BP26" s="1347"/>
      <c r="BQ26" s="1347"/>
      <c r="BR26" s="1347"/>
      <c r="BS26" s="1347"/>
      <c r="BT26" s="1347"/>
      <c r="BU26" s="1347"/>
      <c r="BV26" s="1347"/>
      <c r="BW26" s="1347"/>
      <c r="BX26" s="1347"/>
      <c r="BY26" s="1347"/>
      <c r="BZ26" s="1347"/>
      <c r="CA26" s="1347"/>
      <c r="CB26" s="1347"/>
      <c r="CC26" s="1347"/>
      <c r="CD26" s="1347"/>
      <c r="CE26" s="1347"/>
      <c r="CF26" s="1347"/>
      <c r="CG26" s="1347"/>
      <c r="CH26" s="1347"/>
      <c r="CI26" s="1347"/>
      <c r="CJ26" s="1347"/>
      <c r="CK26" s="1347"/>
      <c r="CL26" s="1347"/>
      <c r="CM26" s="1347"/>
      <c r="CN26" s="1347"/>
      <c r="CO26" s="1347"/>
      <c r="CP26" s="1347"/>
      <c r="CQ26" s="1347"/>
      <c r="CR26" s="1347"/>
      <c r="CS26" s="1347"/>
      <c r="CT26" s="1347"/>
      <c r="CU26" s="1347"/>
      <c r="CV26" s="1347"/>
      <c r="CW26" s="1347"/>
      <c r="CX26" s="1347"/>
      <c r="CY26" s="465"/>
      <c r="CZ26" s="465"/>
      <c r="DA26" s="465"/>
      <c r="DB26" s="465"/>
      <c r="DC26" s="465"/>
      <c r="DD26" s="465"/>
      <c r="DE26" s="465"/>
      <c r="DF26" s="465"/>
      <c r="DG26" s="465"/>
      <c r="DH26" s="465"/>
      <c r="DI26" s="465"/>
      <c r="DJ26" s="465"/>
      <c r="DK26" s="465"/>
      <c r="DL26" s="465"/>
      <c r="DM26" s="465"/>
      <c r="DN26" s="465"/>
      <c r="DO26" s="465"/>
      <c r="DP26" s="465"/>
      <c r="DQ26" s="465"/>
      <c r="DR26" s="465"/>
      <c r="DS26" s="465"/>
      <c r="DT26" s="465"/>
      <c r="DU26" s="465"/>
      <c r="DV26" s="465"/>
      <c r="DW26" s="465"/>
      <c r="DX26" s="465"/>
    </row>
    <row r="27" spans="1:129" ht="5.25" customHeight="1">
      <c r="B27" s="1347"/>
      <c r="C27" s="1347"/>
      <c r="D27" s="1347"/>
      <c r="E27" s="1347"/>
      <c r="F27" s="1347"/>
      <c r="G27" s="1347"/>
      <c r="H27" s="1347"/>
      <c r="I27" s="1347"/>
      <c r="J27" s="1347"/>
      <c r="K27" s="1347"/>
      <c r="L27" s="1347"/>
      <c r="M27" s="1347"/>
      <c r="N27" s="1347"/>
      <c r="O27" s="1347"/>
      <c r="P27" s="1347"/>
      <c r="Q27" s="1347"/>
      <c r="R27" s="1347"/>
      <c r="S27" s="1347"/>
      <c r="T27" s="1347"/>
      <c r="U27" s="1347"/>
      <c r="V27" s="1347"/>
      <c r="W27" s="1347"/>
      <c r="X27" s="1347"/>
      <c r="Y27" s="1347"/>
      <c r="Z27" s="1347"/>
      <c r="AA27" s="1347"/>
      <c r="AB27" s="1347"/>
      <c r="AC27" s="1347"/>
      <c r="AD27" s="1347"/>
      <c r="AE27" s="1347"/>
      <c r="AF27" s="1347"/>
      <c r="AG27" s="1347"/>
      <c r="AH27" s="1347"/>
      <c r="AI27" s="1347"/>
      <c r="AJ27" s="1347"/>
      <c r="AK27" s="1347"/>
      <c r="AL27" s="1347"/>
      <c r="AM27" s="1347"/>
      <c r="AN27" s="1347"/>
      <c r="AO27" s="1347"/>
      <c r="AP27" s="1347"/>
      <c r="AQ27" s="1347"/>
      <c r="AR27" s="1347"/>
      <c r="AS27" s="1347"/>
      <c r="AT27" s="1347"/>
      <c r="AU27" s="1347"/>
      <c r="AV27" s="1347"/>
      <c r="AW27" s="1347"/>
      <c r="AX27" s="1347"/>
      <c r="AY27" s="1347"/>
      <c r="AZ27" s="1347"/>
      <c r="BA27" s="1347"/>
      <c r="BB27" s="1347"/>
      <c r="BC27" s="1347"/>
      <c r="BD27" s="1347"/>
      <c r="BE27" s="1347"/>
      <c r="BF27" s="1347"/>
      <c r="BG27" s="1347"/>
      <c r="BH27" s="1347"/>
      <c r="BI27" s="1347"/>
      <c r="BJ27" s="1347"/>
      <c r="BK27" s="1347"/>
      <c r="BL27" s="1347"/>
      <c r="BM27" s="1347"/>
      <c r="BN27" s="1347"/>
      <c r="BO27" s="1347"/>
      <c r="BP27" s="1347"/>
      <c r="BQ27" s="1347"/>
      <c r="BR27" s="1347"/>
      <c r="BS27" s="1347"/>
      <c r="BT27" s="1347"/>
      <c r="BU27" s="1347"/>
      <c r="BV27" s="1347"/>
      <c r="BW27" s="1347"/>
      <c r="BX27" s="1347"/>
      <c r="BY27" s="1347"/>
      <c r="BZ27" s="1347"/>
      <c r="CA27" s="1347"/>
      <c r="CB27" s="1347"/>
      <c r="CC27" s="1347"/>
      <c r="CD27" s="1347"/>
      <c r="CE27" s="1347"/>
      <c r="CF27" s="1347"/>
      <c r="CG27" s="1347"/>
      <c r="CH27" s="1347"/>
      <c r="CI27" s="1347"/>
      <c r="CJ27" s="1347"/>
      <c r="CK27" s="1347"/>
      <c r="CL27" s="1347"/>
      <c r="CM27" s="1347"/>
      <c r="CN27" s="1347"/>
      <c r="CO27" s="1347"/>
      <c r="CP27" s="1347"/>
      <c r="CQ27" s="1347"/>
      <c r="CR27" s="1347"/>
      <c r="CS27" s="1347"/>
      <c r="CT27" s="1347"/>
      <c r="CU27" s="1347"/>
      <c r="CV27" s="1347"/>
      <c r="CW27" s="1347"/>
      <c r="CX27" s="1347"/>
      <c r="CY27" s="465"/>
      <c r="CZ27" s="465"/>
      <c r="DA27" s="465"/>
      <c r="DB27" s="465"/>
      <c r="DC27" s="465"/>
      <c r="DD27" s="465"/>
      <c r="DE27" s="465"/>
      <c r="DF27" s="465"/>
      <c r="DG27" s="465"/>
      <c r="DH27" s="465"/>
      <c r="DI27" s="465"/>
      <c r="DJ27" s="465"/>
      <c r="DK27" s="465"/>
      <c r="DL27" s="465"/>
      <c r="DM27" s="465"/>
      <c r="DN27" s="465"/>
      <c r="DO27" s="465"/>
      <c r="DP27" s="465"/>
      <c r="DQ27" s="465"/>
      <c r="DR27" s="465"/>
      <c r="DS27" s="465"/>
      <c r="DT27" s="465"/>
      <c r="DU27" s="465"/>
      <c r="DV27" s="465"/>
      <c r="DW27" s="465"/>
      <c r="DX27" s="465"/>
    </row>
    <row r="28" spans="1:129" ht="5.25" customHeight="1">
      <c r="B28" s="468"/>
      <c r="C28" s="468"/>
      <c r="D28" s="468"/>
      <c r="CT28" s="463"/>
      <c r="CU28" s="460"/>
      <c r="CV28" s="460"/>
      <c r="CW28" s="460"/>
      <c r="CX28" s="460"/>
      <c r="CY28" s="465"/>
      <c r="CZ28" s="465"/>
      <c r="DA28" s="465"/>
      <c r="DB28" s="465"/>
      <c r="DC28" s="465"/>
      <c r="DD28" s="465"/>
      <c r="DE28" s="465"/>
      <c r="DF28" s="465"/>
      <c r="DG28" s="465"/>
      <c r="DH28" s="465"/>
      <c r="DI28" s="465"/>
      <c r="DJ28" s="465"/>
      <c r="DK28" s="465"/>
      <c r="DL28" s="465"/>
      <c r="DM28" s="465"/>
      <c r="DN28" s="465"/>
      <c r="DO28" s="465"/>
      <c r="DP28" s="465"/>
      <c r="DQ28" s="465"/>
      <c r="DR28" s="465"/>
      <c r="DS28" s="465"/>
      <c r="DT28" s="465"/>
      <c r="DU28" s="465"/>
      <c r="DV28" s="465"/>
      <c r="DW28" s="465"/>
      <c r="DX28" s="465"/>
    </row>
    <row r="29" spans="1:129" ht="5.25" customHeight="1">
      <c r="B29" s="468"/>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3"/>
      <c r="CR29" s="469"/>
      <c r="CS29" s="463"/>
      <c r="CT29" s="463"/>
      <c r="CU29" s="460"/>
      <c r="CV29" s="460"/>
      <c r="CW29" s="460"/>
      <c r="CX29" s="460"/>
      <c r="CY29" s="465"/>
      <c r="CZ29" s="465"/>
      <c r="DA29" s="465"/>
      <c r="DB29" s="465"/>
      <c r="DC29" s="465"/>
      <c r="DD29" s="465"/>
      <c r="DE29" s="465"/>
      <c r="DF29" s="465"/>
      <c r="DG29" s="465"/>
      <c r="DH29" s="465"/>
      <c r="DI29" s="465"/>
      <c r="DJ29" s="465"/>
      <c r="DK29" s="465"/>
      <c r="DL29" s="465"/>
      <c r="DM29" s="465"/>
      <c r="DN29" s="465"/>
      <c r="DO29" s="465"/>
      <c r="DP29" s="465"/>
      <c r="DQ29" s="465"/>
      <c r="DR29" s="465"/>
      <c r="DS29" s="465"/>
      <c r="DT29" s="465"/>
      <c r="DU29" s="465"/>
      <c r="DV29" s="465"/>
      <c r="DW29" s="465"/>
      <c r="DX29" s="465"/>
    </row>
    <row r="30" spans="1:129" ht="5.25" customHeight="1">
      <c r="A30" s="1324" t="s">
        <v>759</v>
      </c>
      <c r="B30" s="1324"/>
      <c r="C30" s="1324"/>
      <c r="D30" s="1324"/>
      <c r="E30" s="1324"/>
      <c r="F30" s="1324"/>
      <c r="G30" s="1324"/>
      <c r="H30" s="1324"/>
      <c r="I30" s="1324"/>
      <c r="J30" s="1324"/>
      <c r="K30" s="1324"/>
      <c r="L30" s="1324"/>
      <c r="M30" s="1324"/>
      <c r="N30" s="1324"/>
      <c r="O30" s="1324"/>
      <c r="P30" s="1324"/>
      <c r="Q30" s="1324"/>
      <c r="R30" s="1324"/>
      <c r="S30" s="1324"/>
      <c r="T30" s="1324"/>
      <c r="U30" s="1324"/>
      <c r="V30" s="1324"/>
      <c r="W30" s="1324"/>
      <c r="X30" s="1324"/>
      <c r="Y30" s="1324"/>
      <c r="Z30" s="1324"/>
      <c r="AA30" s="1324"/>
      <c r="AB30" s="1324"/>
      <c r="AC30" s="1324"/>
      <c r="AD30" s="1324"/>
      <c r="AE30" s="1324"/>
      <c r="AF30" s="1324"/>
      <c r="AG30" s="1324"/>
      <c r="AH30" s="1324"/>
      <c r="AI30" s="1324"/>
      <c r="AJ30" s="1324"/>
      <c r="AK30" s="1324"/>
      <c r="AL30" s="1324"/>
      <c r="AM30" s="1324"/>
      <c r="AN30" s="1324"/>
      <c r="AO30" s="1324"/>
      <c r="AP30" s="1324"/>
      <c r="AQ30" s="1324"/>
      <c r="AR30" s="1324"/>
      <c r="AS30" s="1324"/>
      <c r="AT30" s="1324"/>
      <c r="AU30" s="1324"/>
      <c r="AV30" s="1324"/>
      <c r="AW30" s="1324"/>
      <c r="AX30" s="1324"/>
      <c r="AY30" s="1324"/>
      <c r="AZ30" s="1324"/>
      <c r="BA30" s="1324"/>
      <c r="BB30" s="1324"/>
      <c r="BC30" s="1324"/>
      <c r="BD30" s="1324"/>
      <c r="BE30" s="1324"/>
      <c r="BF30" s="1324"/>
      <c r="BG30" s="1324"/>
      <c r="BH30" s="1324"/>
      <c r="BI30" s="1324"/>
      <c r="BJ30" s="1324"/>
      <c r="BK30" s="1324"/>
      <c r="BL30" s="1324"/>
      <c r="BM30" s="1324"/>
      <c r="BN30" s="1324"/>
      <c r="BO30" s="1324"/>
      <c r="BP30" s="1324"/>
      <c r="BQ30" s="1324"/>
      <c r="BR30" s="1324"/>
      <c r="BS30" s="1324"/>
      <c r="BT30" s="1324"/>
      <c r="BU30" s="1324"/>
      <c r="BV30" s="1324"/>
      <c r="BW30" s="1324"/>
      <c r="BX30" s="1324"/>
      <c r="BY30" s="1324"/>
      <c r="BZ30" s="1324"/>
      <c r="CA30" s="1324"/>
      <c r="CB30" s="1324"/>
      <c r="CC30" s="1324"/>
      <c r="CD30" s="1324"/>
      <c r="CE30" s="1324"/>
      <c r="CF30" s="1324"/>
      <c r="CG30" s="1324"/>
      <c r="CH30" s="1324"/>
      <c r="CI30" s="1324"/>
      <c r="CJ30" s="1324"/>
      <c r="CK30" s="1324"/>
      <c r="CL30" s="1324"/>
      <c r="CM30" s="1324"/>
      <c r="CN30" s="1324"/>
      <c r="CO30" s="1324"/>
      <c r="CP30" s="1324"/>
      <c r="CQ30" s="1324"/>
      <c r="CR30" s="1324"/>
      <c r="CS30" s="1324"/>
      <c r="CT30" s="1324"/>
      <c r="CU30" s="1324"/>
      <c r="CV30" s="1324"/>
      <c r="CW30" s="1324"/>
      <c r="CX30" s="460"/>
      <c r="CY30" s="465"/>
      <c r="CZ30" s="465"/>
      <c r="DA30" s="465"/>
      <c r="DB30" s="465"/>
      <c r="DC30" s="465"/>
      <c r="DD30" s="465"/>
      <c r="DE30" s="465"/>
      <c r="DF30" s="465"/>
      <c r="DG30" s="465"/>
      <c r="DH30" s="465"/>
      <c r="DI30" s="465"/>
      <c r="DJ30" s="465"/>
      <c r="DK30" s="465"/>
      <c r="DL30" s="465"/>
      <c r="DM30" s="465"/>
      <c r="DN30" s="465"/>
      <c r="DO30" s="465"/>
      <c r="DP30" s="465"/>
      <c r="DQ30" s="465"/>
      <c r="DR30" s="465"/>
      <c r="DS30" s="465"/>
      <c r="DT30" s="465"/>
      <c r="DU30" s="465"/>
      <c r="DV30" s="465"/>
      <c r="DW30" s="465"/>
      <c r="DX30" s="465"/>
    </row>
    <row r="31" spans="1:129" ht="5.25" customHeight="1">
      <c r="A31" s="1324"/>
      <c r="B31" s="1324"/>
      <c r="C31" s="1324"/>
      <c r="D31" s="1324"/>
      <c r="E31" s="1324"/>
      <c r="F31" s="1324"/>
      <c r="G31" s="1324"/>
      <c r="H31" s="1324"/>
      <c r="I31" s="1324"/>
      <c r="J31" s="1324"/>
      <c r="K31" s="1324"/>
      <c r="L31" s="1324"/>
      <c r="M31" s="1324"/>
      <c r="N31" s="1324"/>
      <c r="O31" s="1324"/>
      <c r="P31" s="1324"/>
      <c r="Q31" s="1324"/>
      <c r="R31" s="1324"/>
      <c r="S31" s="1324"/>
      <c r="T31" s="1324"/>
      <c r="U31" s="1324"/>
      <c r="V31" s="1324"/>
      <c r="W31" s="1324"/>
      <c r="X31" s="1324"/>
      <c r="Y31" s="1324"/>
      <c r="Z31" s="1324"/>
      <c r="AA31" s="1324"/>
      <c r="AB31" s="1324"/>
      <c r="AC31" s="1324"/>
      <c r="AD31" s="1324"/>
      <c r="AE31" s="1324"/>
      <c r="AF31" s="1324"/>
      <c r="AG31" s="1324"/>
      <c r="AH31" s="1324"/>
      <c r="AI31" s="1324"/>
      <c r="AJ31" s="1324"/>
      <c r="AK31" s="1324"/>
      <c r="AL31" s="1324"/>
      <c r="AM31" s="1324"/>
      <c r="AN31" s="1324"/>
      <c r="AO31" s="1324"/>
      <c r="AP31" s="1324"/>
      <c r="AQ31" s="1324"/>
      <c r="AR31" s="1324"/>
      <c r="AS31" s="1324"/>
      <c r="AT31" s="1324"/>
      <c r="AU31" s="1324"/>
      <c r="AV31" s="1324"/>
      <c r="AW31" s="1324"/>
      <c r="AX31" s="1324"/>
      <c r="AY31" s="1324"/>
      <c r="AZ31" s="1324"/>
      <c r="BA31" s="1324"/>
      <c r="BB31" s="1324"/>
      <c r="BC31" s="1324"/>
      <c r="BD31" s="1324"/>
      <c r="BE31" s="1324"/>
      <c r="BF31" s="1324"/>
      <c r="BG31" s="1324"/>
      <c r="BH31" s="1324"/>
      <c r="BI31" s="1324"/>
      <c r="BJ31" s="1324"/>
      <c r="BK31" s="1324"/>
      <c r="BL31" s="1324"/>
      <c r="BM31" s="1324"/>
      <c r="BN31" s="1324"/>
      <c r="BO31" s="1324"/>
      <c r="BP31" s="1324"/>
      <c r="BQ31" s="1324"/>
      <c r="BR31" s="1324"/>
      <c r="BS31" s="1324"/>
      <c r="BT31" s="1324"/>
      <c r="BU31" s="1324"/>
      <c r="BV31" s="1324"/>
      <c r="BW31" s="1324"/>
      <c r="BX31" s="1324"/>
      <c r="BY31" s="1324"/>
      <c r="BZ31" s="1324"/>
      <c r="CA31" s="1324"/>
      <c r="CB31" s="1324"/>
      <c r="CC31" s="1324"/>
      <c r="CD31" s="1324"/>
      <c r="CE31" s="1324"/>
      <c r="CF31" s="1324"/>
      <c r="CG31" s="1324"/>
      <c r="CH31" s="1324"/>
      <c r="CI31" s="1324"/>
      <c r="CJ31" s="1324"/>
      <c r="CK31" s="1324"/>
      <c r="CL31" s="1324"/>
      <c r="CM31" s="1324"/>
      <c r="CN31" s="1324"/>
      <c r="CO31" s="1324"/>
      <c r="CP31" s="1324"/>
      <c r="CQ31" s="1324"/>
      <c r="CR31" s="1324"/>
      <c r="CS31" s="1324"/>
      <c r="CT31" s="1324"/>
      <c r="CU31" s="1324"/>
      <c r="CV31" s="1324"/>
      <c r="CW31" s="1324"/>
      <c r="CX31" s="460"/>
      <c r="CY31" s="465"/>
      <c r="CZ31" s="465"/>
      <c r="DA31" s="465"/>
      <c r="DB31" s="465"/>
      <c r="DC31" s="465"/>
      <c r="DD31" s="465"/>
      <c r="DE31" s="465"/>
      <c r="DF31" s="465"/>
      <c r="DG31" s="465"/>
      <c r="DH31" s="465"/>
      <c r="DI31" s="465"/>
      <c r="DJ31" s="465"/>
      <c r="DK31" s="465"/>
      <c r="DL31" s="465"/>
      <c r="DM31" s="465"/>
      <c r="DN31" s="465"/>
      <c r="DO31" s="465"/>
      <c r="DP31" s="465"/>
      <c r="DQ31" s="465"/>
      <c r="DR31" s="465"/>
      <c r="DS31" s="465"/>
      <c r="DT31" s="465"/>
      <c r="DU31" s="465"/>
      <c r="DV31" s="465"/>
      <c r="DW31" s="465"/>
      <c r="DX31" s="465"/>
    </row>
    <row r="32" spans="1:129" ht="5.25" customHeight="1">
      <c r="A32" s="1324"/>
      <c r="B32" s="1324"/>
      <c r="C32" s="1324"/>
      <c r="D32" s="1324"/>
      <c r="E32" s="1324"/>
      <c r="F32" s="1324"/>
      <c r="G32" s="1324"/>
      <c r="H32" s="1324"/>
      <c r="I32" s="1324"/>
      <c r="J32" s="1324"/>
      <c r="K32" s="1324"/>
      <c r="L32" s="1324"/>
      <c r="M32" s="1324"/>
      <c r="N32" s="1324"/>
      <c r="O32" s="1324"/>
      <c r="P32" s="1324"/>
      <c r="Q32" s="1324"/>
      <c r="R32" s="1324"/>
      <c r="S32" s="1324"/>
      <c r="T32" s="1324"/>
      <c r="U32" s="1324"/>
      <c r="V32" s="1324"/>
      <c r="W32" s="1324"/>
      <c r="X32" s="1324"/>
      <c r="Y32" s="1324"/>
      <c r="Z32" s="1324"/>
      <c r="AA32" s="1324"/>
      <c r="AB32" s="1324"/>
      <c r="AC32" s="1324"/>
      <c r="AD32" s="1324"/>
      <c r="AE32" s="1324"/>
      <c r="AF32" s="1324"/>
      <c r="AG32" s="1324"/>
      <c r="AH32" s="1324"/>
      <c r="AI32" s="1324"/>
      <c r="AJ32" s="1324"/>
      <c r="AK32" s="1324"/>
      <c r="AL32" s="1324"/>
      <c r="AM32" s="1324"/>
      <c r="AN32" s="1324"/>
      <c r="AO32" s="1324"/>
      <c r="AP32" s="1324"/>
      <c r="AQ32" s="1324"/>
      <c r="AR32" s="1324"/>
      <c r="AS32" s="1324"/>
      <c r="AT32" s="1324"/>
      <c r="AU32" s="1324"/>
      <c r="AV32" s="1324"/>
      <c r="AW32" s="1324"/>
      <c r="AX32" s="1324"/>
      <c r="AY32" s="1324"/>
      <c r="AZ32" s="1324"/>
      <c r="BA32" s="1324"/>
      <c r="BB32" s="1324"/>
      <c r="BC32" s="1324"/>
      <c r="BD32" s="1324"/>
      <c r="BE32" s="1324"/>
      <c r="BF32" s="1324"/>
      <c r="BG32" s="1324"/>
      <c r="BH32" s="1324"/>
      <c r="BI32" s="1324"/>
      <c r="BJ32" s="1324"/>
      <c r="BK32" s="1324"/>
      <c r="BL32" s="1324"/>
      <c r="BM32" s="1324"/>
      <c r="BN32" s="1324"/>
      <c r="BO32" s="1324"/>
      <c r="BP32" s="1324"/>
      <c r="BQ32" s="1324"/>
      <c r="BR32" s="1324"/>
      <c r="BS32" s="1324"/>
      <c r="BT32" s="1324"/>
      <c r="BU32" s="1324"/>
      <c r="BV32" s="1324"/>
      <c r="BW32" s="1324"/>
      <c r="BX32" s="1324"/>
      <c r="BY32" s="1324"/>
      <c r="BZ32" s="1324"/>
      <c r="CA32" s="1324"/>
      <c r="CB32" s="1324"/>
      <c r="CC32" s="1324"/>
      <c r="CD32" s="1324"/>
      <c r="CE32" s="1324"/>
      <c r="CF32" s="1324"/>
      <c r="CG32" s="1324"/>
      <c r="CH32" s="1324"/>
      <c r="CI32" s="1324"/>
      <c r="CJ32" s="1324"/>
      <c r="CK32" s="1324"/>
      <c r="CL32" s="1324"/>
      <c r="CM32" s="1324"/>
      <c r="CN32" s="1324"/>
      <c r="CO32" s="1324"/>
      <c r="CP32" s="1324"/>
      <c r="CQ32" s="1324"/>
      <c r="CR32" s="1324"/>
      <c r="CS32" s="1324"/>
      <c r="CT32" s="1324"/>
      <c r="CU32" s="1324"/>
      <c r="CV32" s="1324"/>
      <c r="CW32" s="1324"/>
      <c r="CX32" s="460"/>
      <c r="CY32" s="465"/>
      <c r="CZ32" s="465"/>
      <c r="DA32" s="465"/>
      <c r="DB32" s="465"/>
      <c r="DC32" s="465"/>
      <c r="DD32" s="465"/>
      <c r="DE32" s="465"/>
      <c r="DF32" s="465"/>
      <c r="DG32" s="465"/>
      <c r="DH32" s="465"/>
      <c r="DI32" s="465"/>
      <c r="DJ32" s="465"/>
      <c r="DK32" s="465"/>
      <c r="DL32" s="465"/>
      <c r="DM32" s="465"/>
      <c r="DN32" s="465"/>
      <c r="DO32" s="465"/>
      <c r="DP32" s="465"/>
      <c r="DQ32" s="465"/>
      <c r="DR32" s="465"/>
      <c r="DS32" s="465"/>
      <c r="DT32" s="465"/>
      <c r="DU32" s="465"/>
      <c r="DV32" s="465"/>
      <c r="DW32" s="465"/>
      <c r="DX32" s="465"/>
    </row>
    <row r="33" spans="1:128" ht="5.25" customHeight="1">
      <c r="A33" s="471"/>
      <c r="B33" s="472"/>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2"/>
      <c r="AM33" s="472"/>
      <c r="AN33" s="472"/>
      <c r="AO33" s="472"/>
      <c r="AP33" s="472"/>
      <c r="AQ33" s="472"/>
      <c r="AR33" s="472"/>
      <c r="AS33" s="472"/>
      <c r="AT33" s="472"/>
      <c r="AU33" s="472"/>
      <c r="AV33" s="472"/>
      <c r="AW33" s="472"/>
      <c r="AX33" s="472"/>
      <c r="AY33" s="472"/>
      <c r="AZ33" s="472"/>
      <c r="BA33" s="472"/>
      <c r="BB33" s="472"/>
      <c r="BC33" s="472"/>
      <c r="BD33" s="472"/>
      <c r="BE33" s="472"/>
      <c r="BF33" s="472"/>
      <c r="BG33" s="472"/>
      <c r="BH33" s="472"/>
      <c r="BI33" s="472"/>
      <c r="BJ33" s="472"/>
      <c r="BK33" s="472"/>
      <c r="BL33" s="472"/>
      <c r="BM33" s="472"/>
      <c r="BN33" s="472"/>
      <c r="BO33" s="472"/>
      <c r="BP33" s="472"/>
      <c r="BQ33" s="472"/>
      <c r="BR33" s="472"/>
      <c r="BS33" s="472"/>
      <c r="BT33" s="472"/>
      <c r="BU33" s="472"/>
      <c r="BV33" s="472"/>
      <c r="BW33" s="472"/>
      <c r="BX33" s="472"/>
      <c r="BY33" s="472"/>
      <c r="BZ33" s="472"/>
      <c r="CA33" s="472"/>
      <c r="CB33" s="472"/>
      <c r="CC33" s="472"/>
      <c r="CD33" s="472"/>
      <c r="CE33" s="472"/>
      <c r="CF33" s="472"/>
      <c r="CG33" s="472"/>
      <c r="CH33" s="472"/>
      <c r="CI33" s="472"/>
      <c r="CJ33" s="472"/>
      <c r="CK33" s="472"/>
      <c r="CL33" s="472"/>
      <c r="CM33" s="472"/>
      <c r="CN33" s="472"/>
      <c r="CO33" s="472"/>
      <c r="CP33" s="472"/>
      <c r="CQ33" s="463"/>
      <c r="CR33" s="463"/>
      <c r="CS33" s="463"/>
      <c r="CT33" s="463"/>
      <c r="CU33" s="473"/>
      <c r="CV33" s="473"/>
      <c r="CW33" s="473"/>
      <c r="CX33" s="460"/>
      <c r="CY33" s="465"/>
      <c r="CZ33" s="465"/>
      <c r="DA33" s="465"/>
      <c r="DB33" s="465"/>
      <c r="DC33" s="465"/>
      <c r="DD33" s="465"/>
      <c r="DE33" s="465"/>
      <c r="DF33" s="465"/>
      <c r="DG33" s="465"/>
      <c r="DH33" s="465"/>
      <c r="DI33" s="465"/>
      <c r="DJ33" s="465"/>
      <c r="DK33" s="465"/>
      <c r="DL33" s="465"/>
      <c r="DM33" s="465"/>
      <c r="DN33" s="465"/>
      <c r="DO33" s="465"/>
      <c r="DP33" s="465"/>
      <c r="DQ33" s="465"/>
      <c r="DR33" s="465"/>
      <c r="DS33" s="465"/>
      <c r="DT33" s="465"/>
      <c r="DU33" s="465"/>
      <c r="DV33" s="465"/>
      <c r="DW33" s="465"/>
      <c r="DX33" s="465"/>
    </row>
    <row r="34" spans="1:128" ht="5.25" customHeight="1">
      <c r="A34" s="471"/>
      <c r="B34" s="472"/>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2"/>
      <c r="AM34" s="472"/>
      <c r="AN34" s="472"/>
      <c r="AO34" s="472"/>
      <c r="AP34" s="472"/>
      <c r="AQ34" s="472"/>
      <c r="AR34" s="472"/>
      <c r="AS34" s="472"/>
      <c r="AT34" s="472"/>
      <c r="AU34" s="472"/>
      <c r="AV34" s="472"/>
      <c r="AW34" s="472"/>
      <c r="AX34" s="472"/>
      <c r="AY34" s="472"/>
      <c r="AZ34" s="472"/>
      <c r="BA34" s="472"/>
      <c r="BB34" s="472"/>
      <c r="BC34" s="472"/>
      <c r="BD34" s="472"/>
      <c r="BE34" s="472"/>
      <c r="BF34" s="472"/>
      <c r="BG34" s="472"/>
      <c r="BH34" s="472"/>
      <c r="BI34" s="472"/>
      <c r="BJ34" s="472"/>
      <c r="BK34" s="472"/>
      <c r="BL34" s="472"/>
      <c r="BM34" s="472"/>
      <c r="BN34" s="472"/>
      <c r="BO34" s="472"/>
      <c r="BP34" s="472"/>
      <c r="BQ34" s="472"/>
      <c r="BR34" s="472"/>
      <c r="BS34" s="472"/>
      <c r="BT34" s="472"/>
      <c r="BU34" s="472"/>
      <c r="BV34" s="472"/>
      <c r="BW34" s="472"/>
      <c r="BX34" s="472"/>
      <c r="BY34" s="472"/>
      <c r="BZ34" s="472"/>
      <c r="CA34" s="472"/>
      <c r="CB34" s="472"/>
      <c r="CC34" s="472"/>
      <c r="CD34" s="472"/>
      <c r="CE34" s="472"/>
      <c r="CF34" s="472"/>
      <c r="CG34" s="472"/>
      <c r="CH34" s="472"/>
      <c r="CI34" s="472"/>
      <c r="CJ34" s="472"/>
      <c r="CK34" s="472"/>
      <c r="CL34" s="472"/>
      <c r="CM34" s="472"/>
      <c r="CN34" s="472"/>
      <c r="CO34" s="472"/>
      <c r="CP34" s="472"/>
      <c r="CQ34" s="463"/>
      <c r="CR34" s="463"/>
      <c r="CS34" s="463"/>
      <c r="CT34" s="463"/>
      <c r="CU34" s="473"/>
      <c r="CV34" s="473"/>
      <c r="CW34" s="473"/>
      <c r="CX34" s="460"/>
      <c r="CY34" s="465"/>
      <c r="CZ34" s="465"/>
      <c r="DA34" s="465"/>
      <c r="DB34" s="465"/>
      <c r="DC34" s="465"/>
      <c r="DD34" s="465"/>
      <c r="DE34" s="465"/>
      <c r="DF34" s="465"/>
      <c r="DG34" s="465"/>
      <c r="DH34" s="465"/>
      <c r="DI34" s="465"/>
      <c r="DJ34" s="465"/>
      <c r="DK34" s="465"/>
      <c r="DL34" s="465"/>
      <c r="DM34" s="465"/>
      <c r="DN34" s="465"/>
      <c r="DO34" s="465"/>
      <c r="DP34" s="465"/>
      <c r="DQ34" s="465"/>
      <c r="DR34" s="465"/>
      <c r="DS34" s="465"/>
      <c r="DT34" s="465"/>
      <c r="DU34" s="465"/>
      <c r="DV34" s="465"/>
      <c r="DW34" s="465"/>
      <c r="DX34" s="465"/>
    </row>
    <row r="35" spans="1:128" ht="5.25" customHeight="1">
      <c r="A35" s="471"/>
      <c r="B35" s="472"/>
      <c r="C35" s="1348" t="s">
        <v>756</v>
      </c>
      <c r="D35" s="1348"/>
      <c r="E35" s="1348"/>
      <c r="F35" s="1348"/>
      <c r="G35" s="1348"/>
      <c r="H35" s="1348"/>
      <c r="I35" s="1348"/>
      <c r="J35" s="1348"/>
      <c r="K35" s="1348"/>
      <c r="L35" s="1348"/>
      <c r="M35" s="1348"/>
      <c r="N35" s="1348"/>
      <c r="O35" s="1348"/>
      <c r="P35" s="1348"/>
      <c r="Q35" s="1348"/>
      <c r="R35" s="1348"/>
      <c r="S35" s="1348"/>
      <c r="T35" s="1348"/>
      <c r="U35" s="1348"/>
      <c r="V35" s="1348"/>
      <c r="W35" s="1348"/>
      <c r="X35" s="1348"/>
      <c r="Y35" s="1348"/>
      <c r="Z35" s="1348"/>
      <c r="AA35" s="1348"/>
      <c r="AB35" s="1348"/>
      <c r="AC35" s="1348"/>
      <c r="AD35" s="1348"/>
      <c r="AE35" s="1348"/>
      <c r="AF35" s="1348"/>
      <c r="AG35" s="1348"/>
      <c r="AH35" s="1348"/>
      <c r="AI35" s="1348"/>
      <c r="AJ35" s="1348"/>
      <c r="AK35" s="1348"/>
      <c r="AL35" s="1348"/>
      <c r="AM35" s="1348"/>
      <c r="AN35" s="1348"/>
      <c r="AO35" s="1348"/>
      <c r="AP35" s="1348"/>
      <c r="AQ35" s="1348"/>
      <c r="AR35" s="1348"/>
      <c r="AS35" s="1348"/>
      <c r="AT35" s="1348"/>
      <c r="AU35" s="1348"/>
      <c r="AV35" s="1348"/>
      <c r="AW35" s="1348"/>
      <c r="AX35" s="1348"/>
      <c r="AY35" s="1348"/>
      <c r="AZ35" s="1348"/>
      <c r="BA35" s="1348"/>
      <c r="BB35" s="1348"/>
      <c r="BC35" s="1348"/>
      <c r="BD35" s="1348"/>
      <c r="BE35" s="1348"/>
      <c r="BF35" s="1348"/>
      <c r="BG35" s="1348"/>
      <c r="BH35" s="1348"/>
      <c r="BI35" s="1348"/>
      <c r="BJ35" s="1348"/>
      <c r="BK35" s="1348"/>
      <c r="BL35" s="1348"/>
      <c r="BM35" s="1348"/>
      <c r="BN35" s="1348"/>
      <c r="BO35" s="1348"/>
      <c r="BP35" s="1348"/>
      <c r="BQ35" s="1348"/>
      <c r="BR35" s="1348"/>
      <c r="BS35" s="1348"/>
      <c r="BT35" s="1348"/>
      <c r="BU35" s="1348"/>
      <c r="BV35" s="1348"/>
      <c r="BW35" s="1348"/>
      <c r="BX35" s="1348"/>
      <c r="BY35" s="1348"/>
      <c r="BZ35" s="1348"/>
      <c r="CA35" s="1348"/>
      <c r="CB35" s="1348"/>
      <c r="CC35" s="1348"/>
      <c r="CD35" s="1330" t="s">
        <v>757</v>
      </c>
      <c r="CE35" s="1330"/>
      <c r="CF35" s="1330"/>
      <c r="CG35" s="1330"/>
      <c r="CH35" s="1330"/>
      <c r="CI35" s="1330"/>
      <c r="CJ35" s="1330"/>
      <c r="CK35" s="1330"/>
      <c r="CL35" s="1330"/>
      <c r="CM35" s="1330"/>
      <c r="CN35" s="1330"/>
      <c r="CO35" s="474"/>
      <c r="CP35" s="474"/>
      <c r="CQ35" s="474"/>
      <c r="CR35" s="474"/>
      <c r="CS35" s="474"/>
      <c r="CT35" s="474"/>
      <c r="CU35" s="473"/>
      <c r="CV35" s="473"/>
      <c r="CW35" s="473"/>
      <c r="CX35" s="460"/>
      <c r="CY35" s="465"/>
      <c r="CZ35" s="465"/>
      <c r="DA35" s="465"/>
      <c r="DB35" s="465"/>
      <c r="DC35" s="465"/>
      <c r="DD35" s="465"/>
      <c r="DE35" s="465"/>
      <c r="DF35" s="465"/>
      <c r="DG35" s="465"/>
      <c r="DH35" s="465"/>
      <c r="DI35" s="465"/>
      <c r="DJ35" s="465"/>
      <c r="DK35" s="465"/>
      <c r="DL35" s="465"/>
      <c r="DM35" s="465"/>
      <c r="DN35" s="465"/>
      <c r="DO35" s="465"/>
      <c r="DP35" s="465"/>
      <c r="DQ35" s="465"/>
      <c r="DR35" s="465"/>
      <c r="DS35" s="465"/>
      <c r="DT35" s="465"/>
      <c r="DU35" s="465"/>
      <c r="DV35" s="465"/>
      <c r="DW35" s="465"/>
      <c r="DX35" s="465"/>
    </row>
    <row r="36" spans="1:128" ht="5.25" customHeight="1">
      <c r="A36" s="471"/>
      <c r="B36" s="472"/>
      <c r="C36" s="1348"/>
      <c r="D36" s="1348"/>
      <c r="E36" s="1348"/>
      <c r="F36" s="1348"/>
      <c r="G36" s="1348"/>
      <c r="H36" s="1348"/>
      <c r="I36" s="1348"/>
      <c r="J36" s="1348"/>
      <c r="K36" s="1348"/>
      <c r="L36" s="1348"/>
      <c r="M36" s="1348"/>
      <c r="N36" s="1348"/>
      <c r="O36" s="1348"/>
      <c r="P36" s="1348"/>
      <c r="Q36" s="1348"/>
      <c r="R36" s="1348"/>
      <c r="S36" s="1348"/>
      <c r="T36" s="1348"/>
      <c r="U36" s="1348"/>
      <c r="V36" s="1348"/>
      <c r="W36" s="1348"/>
      <c r="X36" s="1348"/>
      <c r="Y36" s="1348"/>
      <c r="Z36" s="1348"/>
      <c r="AA36" s="1348"/>
      <c r="AB36" s="1348"/>
      <c r="AC36" s="1348"/>
      <c r="AD36" s="1348"/>
      <c r="AE36" s="1348"/>
      <c r="AF36" s="1348"/>
      <c r="AG36" s="1348"/>
      <c r="AH36" s="1348"/>
      <c r="AI36" s="1348"/>
      <c r="AJ36" s="1348"/>
      <c r="AK36" s="1348"/>
      <c r="AL36" s="1348"/>
      <c r="AM36" s="1348"/>
      <c r="AN36" s="1348"/>
      <c r="AO36" s="1348"/>
      <c r="AP36" s="1348"/>
      <c r="AQ36" s="1348"/>
      <c r="AR36" s="1348"/>
      <c r="AS36" s="1348"/>
      <c r="AT36" s="1348"/>
      <c r="AU36" s="1348"/>
      <c r="AV36" s="1348"/>
      <c r="AW36" s="1348"/>
      <c r="AX36" s="1348"/>
      <c r="AY36" s="1348"/>
      <c r="AZ36" s="1348"/>
      <c r="BA36" s="1348"/>
      <c r="BB36" s="1348"/>
      <c r="BC36" s="1348"/>
      <c r="BD36" s="1348"/>
      <c r="BE36" s="1348"/>
      <c r="BF36" s="1348"/>
      <c r="BG36" s="1348"/>
      <c r="BH36" s="1348"/>
      <c r="BI36" s="1348"/>
      <c r="BJ36" s="1348"/>
      <c r="BK36" s="1348"/>
      <c r="BL36" s="1348"/>
      <c r="BM36" s="1348"/>
      <c r="BN36" s="1348"/>
      <c r="BO36" s="1348"/>
      <c r="BP36" s="1348"/>
      <c r="BQ36" s="1348"/>
      <c r="BR36" s="1348"/>
      <c r="BS36" s="1348"/>
      <c r="BT36" s="1348"/>
      <c r="BU36" s="1348"/>
      <c r="BV36" s="1348"/>
      <c r="BW36" s="1348"/>
      <c r="BX36" s="1348"/>
      <c r="BY36" s="1348"/>
      <c r="BZ36" s="1348"/>
      <c r="CA36" s="1348"/>
      <c r="CB36" s="1348"/>
      <c r="CC36" s="1348"/>
      <c r="CD36" s="1330"/>
      <c r="CE36" s="1330"/>
      <c r="CF36" s="1330"/>
      <c r="CG36" s="1330"/>
      <c r="CH36" s="1330"/>
      <c r="CI36" s="1330"/>
      <c r="CJ36" s="1330"/>
      <c r="CK36" s="1330"/>
      <c r="CL36" s="1330"/>
      <c r="CM36" s="1330"/>
      <c r="CN36" s="1330"/>
      <c r="CO36" s="464"/>
      <c r="CP36" s="464"/>
      <c r="CQ36" s="1323"/>
      <c r="CR36" s="1323"/>
      <c r="CS36" s="1323"/>
      <c r="CT36" s="1323"/>
      <c r="CU36" s="473"/>
      <c r="CV36" s="473"/>
      <c r="CW36" s="473"/>
      <c r="CX36" s="460"/>
      <c r="CY36" s="465"/>
      <c r="CZ36" s="465"/>
      <c r="DA36" s="465"/>
      <c r="DB36" s="465"/>
      <c r="DC36" s="465"/>
      <c r="DD36" s="465"/>
      <c r="DE36" s="465"/>
      <c r="DF36" s="465"/>
      <c r="DG36" s="465"/>
      <c r="DH36" s="465"/>
      <c r="DI36" s="465"/>
      <c r="DJ36" s="465"/>
      <c r="DK36" s="465"/>
      <c r="DL36" s="465"/>
      <c r="DM36" s="465"/>
      <c r="DN36" s="465"/>
      <c r="DO36" s="465"/>
      <c r="DP36" s="465"/>
      <c r="DQ36" s="465"/>
      <c r="DR36" s="465"/>
      <c r="DS36" s="465"/>
      <c r="DT36" s="465"/>
      <c r="DU36" s="465"/>
      <c r="DV36" s="465"/>
      <c r="DW36" s="465"/>
      <c r="DX36" s="465"/>
    </row>
    <row r="37" spans="1:128" ht="5.25" customHeight="1">
      <c r="A37" s="471"/>
      <c r="B37" s="472"/>
      <c r="C37" s="1348"/>
      <c r="D37" s="1348"/>
      <c r="E37" s="1348"/>
      <c r="F37" s="1348"/>
      <c r="G37" s="1348"/>
      <c r="H37" s="1348"/>
      <c r="I37" s="1348"/>
      <c r="J37" s="1348"/>
      <c r="K37" s="1348"/>
      <c r="L37" s="1348"/>
      <c r="M37" s="1348"/>
      <c r="N37" s="1348"/>
      <c r="O37" s="1348"/>
      <c r="P37" s="1348"/>
      <c r="Q37" s="1348"/>
      <c r="R37" s="1348"/>
      <c r="S37" s="1348"/>
      <c r="T37" s="1348"/>
      <c r="U37" s="1348"/>
      <c r="V37" s="1348"/>
      <c r="W37" s="1348"/>
      <c r="X37" s="1348"/>
      <c r="Y37" s="1348"/>
      <c r="Z37" s="1348"/>
      <c r="AA37" s="1348"/>
      <c r="AB37" s="1348"/>
      <c r="AC37" s="1348"/>
      <c r="AD37" s="1348"/>
      <c r="AE37" s="1348"/>
      <c r="AF37" s="1348"/>
      <c r="AG37" s="1348"/>
      <c r="AH37" s="1348"/>
      <c r="AI37" s="1348"/>
      <c r="AJ37" s="1348"/>
      <c r="AK37" s="1348"/>
      <c r="AL37" s="1348"/>
      <c r="AM37" s="1348"/>
      <c r="AN37" s="1348"/>
      <c r="AO37" s="1348"/>
      <c r="AP37" s="1348"/>
      <c r="AQ37" s="1348"/>
      <c r="AR37" s="1348"/>
      <c r="AS37" s="1348"/>
      <c r="AT37" s="1348"/>
      <c r="AU37" s="1348"/>
      <c r="AV37" s="1348"/>
      <c r="AW37" s="1348"/>
      <c r="AX37" s="1348"/>
      <c r="AY37" s="1348"/>
      <c r="AZ37" s="1348"/>
      <c r="BA37" s="1348"/>
      <c r="BB37" s="1348"/>
      <c r="BC37" s="1348"/>
      <c r="BD37" s="1348"/>
      <c r="BE37" s="1348"/>
      <c r="BF37" s="1348"/>
      <c r="BG37" s="1348"/>
      <c r="BH37" s="1348"/>
      <c r="BI37" s="1348"/>
      <c r="BJ37" s="1348"/>
      <c r="BK37" s="1348"/>
      <c r="BL37" s="1348"/>
      <c r="BM37" s="1348"/>
      <c r="BN37" s="1348"/>
      <c r="BO37" s="1348"/>
      <c r="BP37" s="1348"/>
      <c r="BQ37" s="1348"/>
      <c r="BR37" s="1348"/>
      <c r="BS37" s="1348"/>
      <c r="BT37" s="1348"/>
      <c r="BU37" s="1348"/>
      <c r="BV37" s="1348"/>
      <c r="BW37" s="1348"/>
      <c r="BX37" s="1348"/>
      <c r="BY37" s="1348"/>
      <c r="BZ37" s="1348"/>
      <c r="CA37" s="1348"/>
      <c r="CB37" s="1348"/>
      <c r="CC37" s="1348"/>
      <c r="CD37" s="1330"/>
      <c r="CE37" s="1330"/>
      <c r="CF37" s="1330"/>
      <c r="CG37" s="1330"/>
      <c r="CH37" s="1330"/>
      <c r="CI37" s="1330"/>
      <c r="CJ37" s="1330"/>
      <c r="CK37" s="1330"/>
      <c r="CL37" s="1330"/>
      <c r="CM37" s="1330"/>
      <c r="CN37" s="1330"/>
      <c r="CO37" s="464"/>
      <c r="CP37" s="464"/>
      <c r="CQ37" s="1323"/>
      <c r="CR37" s="1323"/>
      <c r="CS37" s="1323"/>
      <c r="CT37" s="1323"/>
      <c r="CU37" s="473"/>
      <c r="CV37" s="473"/>
      <c r="CW37" s="473"/>
      <c r="CX37" s="460"/>
      <c r="CY37" s="465"/>
      <c r="CZ37" s="465"/>
      <c r="DA37" s="465"/>
      <c r="DB37" s="465"/>
      <c r="DC37" s="465"/>
      <c r="DD37" s="465"/>
      <c r="DE37" s="465"/>
      <c r="DF37" s="465"/>
      <c r="DG37" s="465"/>
      <c r="DH37" s="465"/>
      <c r="DI37" s="465"/>
      <c r="DJ37" s="465"/>
      <c r="DK37" s="465"/>
      <c r="DL37" s="465"/>
      <c r="DM37" s="465"/>
      <c r="DN37" s="465"/>
      <c r="DO37" s="465"/>
      <c r="DP37" s="465"/>
      <c r="DQ37" s="465"/>
      <c r="DR37" s="465"/>
      <c r="DS37" s="465"/>
      <c r="DT37" s="465"/>
      <c r="DU37" s="465"/>
      <c r="DV37" s="465"/>
      <c r="DW37" s="465"/>
      <c r="DX37" s="465"/>
    </row>
    <row r="38" spans="1:128" ht="5.25" customHeight="1">
      <c r="A38" s="471"/>
      <c r="B38" s="472"/>
      <c r="C38" s="1348"/>
      <c r="D38" s="1348"/>
      <c r="E38" s="1348"/>
      <c r="F38" s="1348"/>
      <c r="G38" s="1348"/>
      <c r="H38" s="1348"/>
      <c r="I38" s="1348"/>
      <c r="J38" s="1348"/>
      <c r="K38" s="1348"/>
      <c r="L38" s="1348"/>
      <c r="M38" s="1348"/>
      <c r="N38" s="1348"/>
      <c r="O38" s="1348"/>
      <c r="P38" s="1348"/>
      <c r="Q38" s="1348"/>
      <c r="R38" s="1348"/>
      <c r="S38" s="1348"/>
      <c r="T38" s="1348"/>
      <c r="U38" s="1348"/>
      <c r="V38" s="1348"/>
      <c r="W38" s="1348"/>
      <c r="X38" s="1348"/>
      <c r="Y38" s="1348"/>
      <c r="Z38" s="1348"/>
      <c r="AA38" s="1348"/>
      <c r="AB38" s="1348"/>
      <c r="AC38" s="1348"/>
      <c r="AD38" s="1348"/>
      <c r="AE38" s="1348"/>
      <c r="AF38" s="1348"/>
      <c r="AG38" s="1348"/>
      <c r="AH38" s="1348"/>
      <c r="AI38" s="1348"/>
      <c r="AJ38" s="1348"/>
      <c r="AK38" s="1348"/>
      <c r="AL38" s="1348"/>
      <c r="AM38" s="1348"/>
      <c r="AN38" s="1348"/>
      <c r="AO38" s="1348"/>
      <c r="AP38" s="1348"/>
      <c r="AQ38" s="1348"/>
      <c r="AR38" s="1348"/>
      <c r="AS38" s="1348"/>
      <c r="AT38" s="1348"/>
      <c r="AU38" s="1348"/>
      <c r="AV38" s="1348"/>
      <c r="AW38" s="1348"/>
      <c r="AX38" s="1348"/>
      <c r="AY38" s="1348"/>
      <c r="AZ38" s="1348"/>
      <c r="BA38" s="1348"/>
      <c r="BB38" s="1348"/>
      <c r="BC38" s="1348"/>
      <c r="BD38" s="1348"/>
      <c r="BE38" s="1348"/>
      <c r="BF38" s="1348"/>
      <c r="BG38" s="1348"/>
      <c r="BH38" s="1348"/>
      <c r="BI38" s="1348"/>
      <c r="BJ38" s="1348"/>
      <c r="BK38" s="1348"/>
      <c r="BL38" s="1348"/>
      <c r="BM38" s="1348"/>
      <c r="BN38" s="1348"/>
      <c r="BO38" s="1348"/>
      <c r="BP38" s="1348"/>
      <c r="BQ38" s="1348"/>
      <c r="BR38" s="1348"/>
      <c r="BS38" s="1348"/>
      <c r="BT38" s="1348"/>
      <c r="BU38" s="1348"/>
      <c r="BV38" s="1348"/>
      <c r="BW38" s="1348"/>
      <c r="BX38" s="1348"/>
      <c r="BY38" s="1348"/>
      <c r="BZ38" s="1348"/>
      <c r="CA38" s="1348"/>
      <c r="CB38" s="1348"/>
      <c r="CC38" s="1348"/>
      <c r="CD38" s="1330"/>
      <c r="CE38" s="1330"/>
      <c r="CF38" s="1330"/>
      <c r="CG38" s="1330"/>
      <c r="CH38" s="1330"/>
      <c r="CI38" s="1330"/>
      <c r="CJ38" s="1330"/>
      <c r="CK38" s="1330"/>
      <c r="CL38" s="1330"/>
      <c r="CM38" s="1330"/>
      <c r="CN38" s="1330"/>
      <c r="CO38" s="464"/>
      <c r="CP38" s="464"/>
      <c r="CQ38" s="1323"/>
      <c r="CR38" s="1323"/>
      <c r="CS38" s="1323"/>
      <c r="CT38" s="1323"/>
      <c r="CU38" s="473"/>
      <c r="CV38" s="473"/>
      <c r="CW38" s="473"/>
      <c r="CX38" s="460"/>
      <c r="CY38" s="465"/>
      <c r="CZ38" s="465"/>
      <c r="DA38" s="465"/>
      <c r="DB38" s="465"/>
      <c r="DC38" s="465"/>
      <c r="DD38" s="465"/>
      <c r="DE38" s="465"/>
      <c r="DF38" s="465"/>
      <c r="DG38" s="465"/>
      <c r="DH38" s="465"/>
      <c r="DI38" s="465"/>
      <c r="DJ38" s="465"/>
      <c r="DK38" s="465"/>
      <c r="DL38" s="465"/>
      <c r="DM38" s="465"/>
      <c r="DN38" s="465"/>
      <c r="DO38" s="465"/>
      <c r="DP38" s="465"/>
      <c r="DQ38" s="465"/>
      <c r="DR38" s="465"/>
      <c r="DS38" s="465"/>
      <c r="DT38" s="465"/>
      <c r="DU38" s="465"/>
      <c r="DV38" s="465"/>
      <c r="DW38" s="465"/>
      <c r="DX38" s="465"/>
    </row>
    <row r="39" spans="1:128" ht="5.25" customHeight="1">
      <c r="A39" s="471"/>
      <c r="B39" s="472"/>
      <c r="C39" s="472"/>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72"/>
      <c r="AN39" s="472"/>
      <c r="AO39" s="472"/>
      <c r="AP39" s="472"/>
      <c r="AQ39" s="472"/>
      <c r="AR39" s="472"/>
      <c r="AS39" s="472"/>
      <c r="AT39" s="472"/>
      <c r="AU39" s="472"/>
      <c r="AV39" s="472"/>
      <c r="AW39" s="472"/>
      <c r="AX39" s="472"/>
      <c r="AY39" s="472"/>
      <c r="AZ39" s="472"/>
      <c r="BA39" s="472"/>
      <c r="BB39" s="472"/>
      <c r="BC39" s="472"/>
      <c r="BD39" s="472"/>
      <c r="BE39" s="472"/>
      <c r="BF39" s="472"/>
      <c r="BG39" s="472"/>
      <c r="BH39" s="472"/>
      <c r="BI39" s="472"/>
      <c r="BJ39" s="472"/>
      <c r="BK39" s="472"/>
      <c r="BL39" s="472"/>
      <c r="BM39" s="472"/>
      <c r="BN39" s="472"/>
      <c r="BO39" s="472"/>
      <c r="BP39" s="472"/>
      <c r="BQ39" s="472"/>
      <c r="BR39" s="472"/>
      <c r="BS39" s="472"/>
      <c r="BT39" s="472"/>
      <c r="BU39" s="472"/>
      <c r="BV39" s="472"/>
      <c r="BW39" s="472"/>
      <c r="BX39" s="472"/>
      <c r="BY39" s="472"/>
      <c r="BZ39" s="472"/>
      <c r="CA39" s="472"/>
      <c r="CB39" s="472"/>
      <c r="CC39" s="472"/>
      <c r="CD39" s="472"/>
      <c r="CE39" s="472"/>
      <c r="CF39" s="472"/>
      <c r="CG39" s="472"/>
      <c r="CH39" s="472"/>
      <c r="CI39" s="472"/>
      <c r="CJ39" s="472"/>
      <c r="CK39" s="472"/>
      <c r="CL39" s="472"/>
      <c r="CM39" s="472"/>
      <c r="CN39" s="472"/>
      <c r="CO39" s="472"/>
      <c r="CP39" s="472"/>
      <c r="CQ39" s="463"/>
      <c r="CR39" s="463"/>
      <c r="CS39" s="463"/>
      <c r="CT39" s="463"/>
      <c r="CU39" s="473"/>
      <c r="CV39" s="473"/>
      <c r="CW39" s="473"/>
      <c r="CX39" s="460"/>
      <c r="CY39" s="465"/>
      <c r="CZ39" s="465"/>
      <c r="DA39" s="465"/>
      <c r="DB39" s="465"/>
      <c r="DC39" s="465"/>
      <c r="DD39" s="465"/>
      <c r="DE39" s="465"/>
      <c r="DF39" s="465"/>
      <c r="DG39" s="465"/>
      <c r="DH39" s="465"/>
      <c r="DI39" s="465"/>
      <c r="DJ39" s="465"/>
      <c r="DK39" s="465"/>
      <c r="DL39" s="465"/>
      <c r="DM39" s="465"/>
      <c r="DN39" s="465"/>
      <c r="DO39" s="465"/>
      <c r="DP39" s="465"/>
      <c r="DQ39" s="465"/>
      <c r="DR39" s="465"/>
      <c r="DS39" s="465"/>
      <c r="DT39" s="465"/>
      <c r="DU39" s="465"/>
      <c r="DV39" s="465"/>
      <c r="DW39" s="465"/>
      <c r="DX39" s="465"/>
    </row>
    <row r="40" spans="1:128" ht="5.25" customHeight="1">
      <c r="A40" s="471"/>
      <c r="B40" s="472"/>
      <c r="C40" s="472"/>
      <c r="D40" s="472"/>
      <c r="E40" s="472"/>
      <c r="F40" s="472"/>
      <c r="G40" s="472"/>
      <c r="H40" s="472"/>
      <c r="I40" s="472"/>
      <c r="J40" s="472"/>
      <c r="K40" s="472"/>
      <c r="L40" s="472"/>
      <c r="M40" s="472"/>
      <c r="N40" s="472"/>
      <c r="O40" s="472"/>
      <c r="P40" s="472"/>
      <c r="Q40" s="472"/>
      <c r="R40" s="472"/>
      <c r="S40" s="472"/>
      <c r="T40" s="472"/>
      <c r="U40" s="472"/>
      <c r="V40" s="472"/>
      <c r="W40" s="472"/>
      <c r="X40" s="472"/>
      <c r="Y40" s="472"/>
      <c r="Z40" s="472"/>
      <c r="AA40" s="472"/>
      <c r="AB40" s="472"/>
      <c r="AC40" s="472"/>
      <c r="AD40" s="472"/>
      <c r="AE40" s="472"/>
      <c r="AF40" s="472"/>
      <c r="AG40" s="472"/>
      <c r="AH40" s="472"/>
      <c r="AI40" s="472"/>
      <c r="AJ40" s="472"/>
      <c r="AK40" s="472"/>
      <c r="AL40" s="472"/>
      <c r="AM40" s="472"/>
      <c r="AN40" s="472"/>
      <c r="AO40" s="472"/>
      <c r="AP40" s="472"/>
      <c r="AQ40" s="472"/>
      <c r="AR40" s="472"/>
      <c r="AS40" s="472"/>
      <c r="AT40" s="472"/>
      <c r="AU40" s="472"/>
      <c r="AV40" s="472"/>
      <c r="AW40" s="472"/>
      <c r="AX40" s="472"/>
      <c r="AY40" s="472"/>
      <c r="AZ40" s="472"/>
      <c r="BA40" s="472"/>
      <c r="BB40" s="472"/>
      <c r="BC40" s="472"/>
      <c r="BD40" s="472"/>
      <c r="BE40" s="472"/>
      <c r="BF40" s="472"/>
      <c r="BG40" s="472"/>
      <c r="BH40" s="472"/>
      <c r="BI40" s="472"/>
      <c r="BJ40" s="472"/>
      <c r="BK40" s="472"/>
      <c r="BL40" s="472"/>
      <c r="BM40" s="472"/>
      <c r="BN40" s="472"/>
      <c r="BO40" s="472"/>
      <c r="BP40" s="472"/>
      <c r="BQ40" s="472"/>
      <c r="BR40" s="472"/>
      <c r="BS40" s="472"/>
      <c r="BT40" s="472"/>
      <c r="BU40" s="472"/>
      <c r="BV40" s="472"/>
      <c r="BW40" s="472"/>
      <c r="BX40" s="472"/>
      <c r="BY40" s="472"/>
      <c r="BZ40" s="472"/>
      <c r="CA40" s="472"/>
      <c r="CB40" s="472"/>
      <c r="CC40" s="472"/>
      <c r="CD40" s="472"/>
      <c r="CE40" s="472"/>
      <c r="CF40" s="472"/>
      <c r="CG40" s="472"/>
      <c r="CH40" s="472"/>
      <c r="CI40" s="472"/>
      <c r="CJ40" s="472"/>
      <c r="CK40" s="472"/>
      <c r="CL40" s="472"/>
      <c r="CM40" s="472"/>
      <c r="CN40" s="472"/>
      <c r="CO40" s="472"/>
      <c r="CP40" s="472"/>
      <c r="CQ40" s="463"/>
      <c r="CR40" s="463"/>
      <c r="CS40" s="463"/>
      <c r="CT40" s="463"/>
      <c r="CU40" s="473"/>
      <c r="CV40" s="473"/>
      <c r="CW40" s="473"/>
      <c r="CX40" s="460"/>
      <c r="CY40" s="465"/>
      <c r="CZ40" s="465"/>
      <c r="DA40" s="465"/>
      <c r="DB40" s="465"/>
      <c r="DC40" s="465"/>
      <c r="DD40" s="465"/>
      <c r="DE40" s="465"/>
      <c r="DF40" s="465"/>
      <c r="DG40" s="465"/>
      <c r="DH40" s="465"/>
      <c r="DI40" s="465"/>
      <c r="DJ40" s="465"/>
      <c r="DK40" s="465"/>
      <c r="DL40" s="465"/>
      <c r="DM40" s="465"/>
      <c r="DN40" s="465"/>
      <c r="DO40" s="465"/>
      <c r="DP40" s="465"/>
      <c r="DQ40" s="465"/>
      <c r="DR40" s="465"/>
      <c r="DS40" s="465"/>
      <c r="DT40" s="465"/>
      <c r="DU40" s="465"/>
      <c r="DV40" s="465"/>
      <c r="DW40" s="465"/>
      <c r="DX40" s="465"/>
    </row>
    <row r="41" spans="1:128" ht="5.25" customHeight="1">
      <c r="B41" s="468"/>
      <c r="C41" s="468"/>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8"/>
      <c r="AW41" s="468"/>
      <c r="AX41" s="468"/>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3"/>
      <c r="CR41" s="469"/>
      <c r="CS41" s="463"/>
      <c r="CT41" s="463"/>
      <c r="CU41" s="460"/>
      <c r="CV41" s="460"/>
      <c r="CW41" s="460"/>
      <c r="CX41" s="460"/>
      <c r="CY41" s="465"/>
      <c r="CZ41" s="465"/>
      <c r="DA41" s="465"/>
      <c r="DB41" s="465"/>
      <c r="DC41" s="465"/>
      <c r="DD41" s="465"/>
      <c r="DE41" s="465"/>
      <c r="DF41" s="465"/>
      <c r="DG41" s="465"/>
      <c r="DH41" s="465"/>
      <c r="DI41" s="465"/>
      <c r="DJ41" s="465"/>
      <c r="DK41" s="465"/>
      <c r="DL41" s="465"/>
      <c r="DM41" s="465"/>
      <c r="DN41" s="465"/>
      <c r="DO41" s="465"/>
      <c r="DP41" s="465"/>
      <c r="DQ41" s="465"/>
      <c r="DR41" s="465"/>
      <c r="DS41" s="465"/>
      <c r="DT41" s="465"/>
      <c r="DU41" s="465"/>
      <c r="DV41" s="465"/>
      <c r="DW41" s="465"/>
      <c r="DX41" s="465"/>
    </row>
    <row r="42" spans="1:128" ht="5.25" customHeight="1">
      <c r="B42" s="475"/>
      <c r="C42" s="475"/>
      <c r="D42" s="475"/>
      <c r="E42" s="47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75"/>
      <c r="AK42" s="475"/>
      <c r="AL42" s="475"/>
      <c r="AM42" s="475"/>
      <c r="AN42" s="475"/>
      <c r="AO42" s="475"/>
      <c r="AP42" s="475"/>
      <c r="AQ42" s="475"/>
      <c r="AR42" s="475"/>
      <c r="AS42" s="475"/>
      <c r="AT42" s="475"/>
      <c r="AU42" s="475"/>
      <c r="AV42" s="475"/>
      <c r="AW42" s="475"/>
      <c r="AX42" s="475"/>
      <c r="AY42" s="475"/>
      <c r="AZ42" s="475"/>
      <c r="BA42" s="475"/>
      <c r="BB42" s="475"/>
      <c r="BC42" s="475"/>
      <c r="BD42" s="475"/>
      <c r="BE42" s="475"/>
      <c r="BF42" s="475"/>
      <c r="BG42" s="475"/>
      <c r="BH42" s="475"/>
      <c r="BI42" s="475"/>
      <c r="BJ42" s="475"/>
      <c r="BK42" s="475"/>
      <c r="BL42" s="475"/>
      <c r="BM42" s="475"/>
      <c r="BN42" s="475"/>
      <c r="BO42" s="475"/>
      <c r="BP42" s="475"/>
      <c r="BQ42" s="475"/>
      <c r="BR42" s="475"/>
      <c r="BS42" s="475"/>
      <c r="BT42" s="475"/>
      <c r="BU42" s="475"/>
      <c r="BV42" s="475"/>
      <c r="BW42" s="475"/>
      <c r="BX42" s="475"/>
      <c r="BY42" s="475"/>
      <c r="BZ42" s="475"/>
      <c r="CA42" s="475"/>
      <c r="CB42" s="475"/>
      <c r="CC42" s="475"/>
      <c r="CD42" s="475"/>
      <c r="CE42" s="475"/>
      <c r="CF42" s="475"/>
      <c r="CG42" s="475"/>
      <c r="CH42" s="475"/>
      <c r="CI42" s="475"/>
      <c r="CJ42" s="475"/>
      <c r="CK42" s="475"/>
      <c r="CL42" s="475"/>
      <c r="CM42" s="475"/>
      <c r="CN42" s="475"/>
      <c r="CO42" s="475"/>
      <c r="CP42" s="475"/>
      <c r="CQ42" s="463"/>
      <c r="CR42" s="463"/>
      <c r="CS42" s="463"/>
      <c r="CT42" s="463"/>
      <c r="CU42" s="460"/>
      <c r="CV42" s="460"/>
      <c r="CW42" s="460"/>
      <c r="CX42" s="460"/>
      <c r="CY42" s="465"/>
      <c r="CZ42" s="465"/>
      <c r="DA42" s="465"/>
      <c r="DB42" s="465"/>
      <c r="DC42" s="465"/>
      <c r="DD42" s="465"/>
      <c r="DE42" s="465"/>
      <c r="DF42" s="465"/>
      <c r="DG42" s="465"/>
      <c r="DH42" s="465"/>
      <c r="DI42" s="465"/>
      <c r="DJ42" s="465"/>
      <c r="DK42" s="465"/>
      <c r="DL42" s="465"/>
      <c r="DM42" s="465"/>
      <c r="DN42" s="465"/>
      <c r="DO42" s="465"/>
      <c r="DP42" s="465"/>
      <c r="DQ42" s="465"/>
      <c r="DR42" s="465"/>
      <c r="DS42" s="465"/>
      <c r="DT42" s="465"/>
      <c r="DU42" s="465"/>
      <c r="DV42" s="465"/>
      <c r="DW42" s="465"/>
      <c r="DX42" s="465"/>
    </row>
    <row r="43" spans="1:128" ht="5.25" customHeight="1">
      <c r="A43" s="1328" t="s">
        <v>760</v>
      </c>
      <c r="B43" s="1328"/>
      <c r="C43" s="1328"/>
      <c r="D43" s="1328"/>
      <c r="E43" s="1328"/>
      <c r="F43" s="1328"/>
      <c r="G43" s="1328"/>
      <c r="H43" s="1328"/>
      <c r="I43" s="1328"/>
      <c r="J43" s="1328"/>
      <c r="K43" s="1328"/>
      <c r="L43" s="1328"/>
      <c r="M43" s="1328"/>
      <c r="N43" s="1328"/>
      <c r="O43" s="1328"/>
      <c r="P43" s="1328"/>
      <c r="Q43" s="1328"/>
      <c r="R43" s="1328"/>
      <c r="S43" s="1328"/>
      <c r="T43" s="1328"/>
      <c r="U43" s="1328"/>
      <c r="V43" s="1328"/>
      <c r="W43" s="1328"/>
      <c r="X43" s="1328"/>
      <c r="Y43" s="1328"/>
      <c r="Z43" s="1328"/>
      <c r="AA43" s="1328"/>
      <c r="AB43" s="1328"/>
      <c r="AC43" s="1328"/>
      <c r="AD43" s="1328"/>
      <c r="AE43" s="1328"/>
      <c r="AF43" s="1328"/>
      <c r="AG43" s="1328"/>
      <c r="AH43" s="1328"/>
      <c r="AI43" s="1328"/>
      <c r="AJ43" s="1328"/>
      <c r="AK43" s="1328"/>
      <c r="AL43" s="1328"/>
      <c r="AM43" s="1328"/>
      <c r="AN43" s="1328"/>
      <c r="AO43" s="1328"/>
      <c r="AP43" s="1328"/>
      <c r="AQ43" s="1328"/>
      <c r="AR43" s="1328"/>
      <c r="AS43" s="1328"/>
      <c r="AT43" s="1328"/>
      <c r="AU43" s="1328"/>
      <c r="AV43" s="1328"/>
      <c r="AW43" s="1328"/>
      <c r="AX43" s="1328"/>
      <c r="AY43" s="1328"/>
      <c r="AZ43" s="1328"/>
      <c r="BA43" s="1328"/>
      <c r="BB43" s="1328"/>
      <c r="BC43" s="1328"/>
      <c r="BD43" s="1328"/>
      <c r="BE43" s="1328"/>
      <c r="BF43" s="1328"/>
      <c r="BG43" s="1328"/>
      <c r="BH43" s="1328"/>
      <c r="BI43" s="1328"/>
      <c r="BJ43" s="1328"/>
      <c r="BK43" s="1328"/>
      <c r="BL43" s="1328"/>
      <c r="BM43" s="1328"/>
      <c r="BN43" s="1328"/>
      <c r="BO43" s="1328"/>
      <c r="BP43" s="1328"/>
      <c r="BQ43" s="1328"/>
      <c r="BR43" s="1328"/>
    </row>
    <row r="44" spans="1:128" ht="5.25" customHeight="1">
      <c r="A44" s="1328"/>
      <c r="B44" s="1328"/>
      <c r="C44" s="1328"/>
      <c r="D44" s="1328"/>
      <c r="E44" s="1328"/>
      <c r="F44" s="1328"/>
      <c r="G44" s="1328"/>
      <c r="H44" s="1328"/>
      <c r="I44" s="1328"/>
      <c r="J44" s="1328"/>
      <c r="K44" s="1328"/>
      <c r="L44" s="1328"/>
      <c r="M44" s="1328"/>
      <c r="N44" s="1328"/>
      <c r="O44" s="1328"/>
      <c r="P44" s="1328"/>
      <c r="Q44" s="1328"/>
      <c r="R44" s="1328"/>
      <c r="S44" s="1328"/>
      <c r="T44" s="1328"/>
      <c r="U44" s="1328"/>
      <c r="V44" s="1328"/>
      <c r="W44" s="1328"/>
      <c r="X44" s="1328"/>
      <c r="Y44" s="1328"/>
      <c r="Z44" s="1328"/>
      <c r="AA44" s="1328"/>
      <c r="AB44" s="1328"/>
      <c r="AC44" s="1328"/>
      <c r="AD44" s="1328"/>
      <c r="AE44" s="1328"/>
      <c r="AF44" s="1328"/>
      <c r="AG44" s="1328"/>
      <c r="AH44" s="1328"/>
      <c r="AI44" s="1328"/>
      <c r="AJ44" s="1328"/>
      <c r="AK44" s="1328"/>
      <c r="AL44" s="1328"/>
      <c r="AM44" s="1328"/>
      <c r="AN44" s="1328"/>
      <c r="AO44" s="1328"/>
      <c r="AP44" s="1328"/>
      <c r="AQ44" s="1328"/>
      <c r="AR44" s="1328"/>
      <c r="AS44" s="1328"/>
      <c r="AT44" s="1328"/>
      <c r="AU44" s="1328"/>
      <c r="AV44" s="1328"/>
      <c r="AW44" s="1328"/>
      <c r="AX44" s="1328"/>
      <c r="AY44" s="1328"/>
      <c r="AZ44" s="1328"/>
      <c r="BA44" s="1328"/>
      <c r="BB44" s="1328"/>
      <c r="BC44" s="1328"/>
      <c r="BD44" s="1328"/>
      <c r="BE44" s="1328"/>
      <c r="BF44" s="1328"/>
      <c r="BG44" s="1328"/>
      <c r="BH44" s="1328"/>
      <c r="BI44" s="1328"/>
      <c r="BJ44" s="1328"/>
      <c r="BK44" s="1328"/>
      <c r="BL44" s="1328"/>
      <c r="BM44" s="1328"/>
      <c r="BN44" s="1328"/>
      <c r="BO44" s="1328"/>
      <c r="BP44" s="1328"/>
      <c r="BQ44" s="1328"/>
      <c r="BR44" s="1328"/>
    </row>
    <row r="45" spans="1:128" ht="5.25" customHeight="1">
      <c r="A45" s="1328"/>
      <c r="B45" s="1328"/>
      <c r="C45" s="1328"/>
      <c r="D45" s="1328"/>
      <c r="E45" s="1328"/>
      <c r="F45" s="1328"/>
      <c r="G45" s="1328"/>
      <c r="H45" s="1328"/>
      <c r="I45" s="1328"/>
      <c r="J45" s="1328"/>
      <c r="K45" s="1328"/>
      <c r="L45" s="1328"/>
      <c r="M45" s="1328"/>
      <c r="N45" s="1328"/>
      <c r="O45" s="1328"/>
      <c r="P45" s="1328"/>
      <c r="Q45" s="1328"/>
      <c r="R45" s="1328"/>
      <c r="S45" s="1328"/>
      <c r="T45" s="1328"/>
      <c r="U45" s="1328"/>
      <c r="V45" s="1328"/>
      <c r="W45" s="1328"/>
      <c r="X45" s="1328"/>
      <c r="Y45" s="1328"/>
      <c r="Z45" s="1328"/>
      <c r="AA45" s="1328"/>
      <c r="AB45" s="1328"/>
      <c r="AC45" s="1328"/>
      <c r="AD45" s="1328"/>
      <c r="AE45" s="1328"/>
      <c r="AF45" s="1328"/>
      <c r="AG45" s="1328"/>
      <c r="AH45" s="1328"/>
      <c r="AI45" s="1328"/>
      <c r="AJ45" s="1328"/>
      <c r="AK45" s="1328"/>
      <c r="AL45" s="1328"/>
      <c r="AM45" s="1328"/>
      <c r="AN45" s="1328"/>
      <c r="AO45" s="1328"/>
      <c r="AP45" s="1328"/>
      <c r="AQ45" s="1328"/>
      <c r="AR45" s="1328"/>
      <c r="AS45" s="1328"/>
      <c r="AT45" s="1328"/>
      <c r="AU45" s="1328"/>
      <c r="AV45" s="1328"/>
      <c r="AW45" s="1328"/>
      <c r="AX45" s="1328"/>
      <c r="AY45" s="1328"/>
      <c r="AZ45" s="1328"/>
      <c r="BA45" s="1328"/>
      <c r="BB45" s="1328"/>
      <c r="BC45" s="1328"/>
      <c r="BD45" s="1328"/>
      <c r="BE45" s="1328"/>
      <c r="BF45" s="1328"/>
      <c r="BG45" s="1328"/>
      <c r="BH45" s="1328"/>
      <c r="BI45" s="1328"/>
      <c r="BJ45" s="1328"/>
      <c r="BK45" s="1328"/>
      <c r="BL45" s="1328"/>
      <c r="BM45" s="1328"/>
      <c r="BN45" s="1328"/>
      <c r="BO45" s="1328"/>
      <c r="BP45" s="1328"/>
      <c r="BQ45" s="1328"/>
      <c r="BR45" s="1328"/>
    </row>
    <row r="46" spans="1:128" ht="5.25" customHeight="1"/>
    <row r="47" spans="1:128" ht="5.25" customHeight="1"/>
    <row r="48" spans="1:128" ht="5.25" customHeight="1">
      <c r="C48" s="1329" t="s">
        <v>756</v>
      </c>
      <c r="D48" s="1329"/>
      <c r="E48" s="1329"/>
      <c r="F48" s="1329"/>
      <c r="G48" s="1329"/>
      <c r="H48" s="1329"/>
      <c r="I48" s="1329"/>
      <c r="J48" s="1329"/>
      <c r="K48" s="1329"/>
      <c r="L48" s="1329"/>
      <c r="M48" s="1329"/>
      <c r="N48" s="1329"/>
      <c r="O48" s="1329"/>
      <c r="P48" s="1329"/>
      <c r="Q48" s="1329"/>
      <c r="R48" s="1329"/>
      <c r="S48" s="1329"/>
      <c r="T48" s="1329"/>
      <c r="U48" s="1329"/>
      <c r="V48" s="1329"/>
      <c r="W48" s="1329"/>
      <c r="X48" s="1329"/>
      <c r="Y48" s="1329"/>
      <c r="Z48" s="1329"/>
      <c r="AA48" s="1329"/>
      <c r="AB48" s="1329"/>
      <c r="AC48" s="1329"/>
      <c r="AD48" s="1329"/>
      <c r="AE48" s="1329"/>
      <c r="AF48" s="1329"/>
      <c r="AG48" s="1329"/>
      <c r="AH48" s="1329"/>
      <c r="AI48" s="1329"/>
      <c r="AJ48" s="1329"/>
      <c r="AK48" s="1329"/>
      <c r="AL48" s="1329"/>
      <c r="AM48" s="1329"/>
      <c r="AN48" s="1329"/>
      <c r="AO48" s="1329"/>
      <c r="AP48" s="1329"/>
      <c r="AQ48" s="1329"/>
      <c r="AR48" s="1329"/>
      <c r="AS48" s="1329"/>
      <c r="AT48" s="1329"/>
      <c r="AU48" s="1329"/>
      <c r="AV48" s="1329"/>
      <c r="AW48" s="1329"/>
      <c r="AX48" s="1329"/>
      <c r="AY48" s="1329"/>
      <c r="AZ48" s="1329"/>
      <c r="BA48" s="1329"/>
      <c r="BB48" s="1329"/>
      <c r="BC48" s="1329"/>
      <c r="BD48" s="1329"/>
      <c r="BE48" s="1329"/>
      <c r="BF48" s="1329"/>
      <c r="BG48" s="1329"/>
      <c r="BH48" s="1329"/>
      <c r="BI48" s="1329"/>
      <c r="BJ48" s="1329"/>
      <c r="BK48" s="1329"/>
      <c r="BL48" s="1329"/>
      <c r="BM48" s="1329"/>
      <c r="BN48" s="1329"/>
      <c r="BO48" s="1329"/>
      <c r="BP48" s="1329"/>
      <c r="BQ48" s="1329"/>
      <c r="BR48" s="1329"/>
      <c r="BS48" s="1329"/>
      <c r="BT48" s="1329"/>
      <c r="BU48" s="1329"/>
      <c r="BV48" s="1329"/>
      <c r="BW48" s="1329"/>
      <c r="BX48" s="1329"/>
      <c r="BY48" s="1329"/>
      <c r="BZ48" s="1329"/>
      <c r="CA48" s="1329"/>
      <c r="CB48" s="1329"/>
      <c r="CC48" s="1329"/>
      <c r="CD48" s="1329"/>
      <c r="CE48" s="1330" t="s">
        <v>757</v>
      </c>
      <c r="CF48" s="1330"/>
      <c r="CG48" s="1330"/>
      <c r="CH48" s="1330"/>
      <c r="CI48" s="1330"/>
      <c r="CJ48" s="1330"/>
      <c r="CK48" s="1330"/>
      <c r="CL48" s="1330"/>
      <c r="CM48" s="1330"/>
      <c r="CN48" s="1330"/>
      <c r="CO48" s="1330"/>
      <c r="CW48" s="465"/>
      <c r="CX48" s="465"/>
      <c r="CY48" s="465"/>
      <c r="CZ48" s="465"/>
      <c r="DA48" s="465"/>
      <c r="DB48" s="465"/>
      <c r="DC48" s="465"/>
      <c r="DD48" s="465"/>
      <c r="DE48" s="465"/>
      <c r="DF48" s="465"/>
      <c r="DG48" s="465"/>
      <c r="DH48" s="465"/>
      <c r="DI48" s="465"/>
      <c r="DJ48" s="465"/>
      <c r="DK48" s="465"/>
      <c r="DL48" s="465"/>
      <c r="DM48" s="465"/>
      <c r="DN48" s="465"/>
      <c r="DO48" s="465"/>
      <c r="DP48" s="465"/>
      <c r="DQ48" s="465"/>
      <c r="DR48" s="465"/>
      <c r="DS48" s="465"/>
      <c r="DT48" s="465"/>
      <c r="DU48" s="465"/>
    </row>
    <row r="49" spans="1:128" ht="5.25" customHeight="1">
      <c r="C49" s="1329"/>
      <c r="D49" s="1329"/>
      <c r="E49" s="1329"/>
      <c r="F49" s="1329"/>
      <c r="G49" s="1329"/>
      <c r="H49" s="1329"/>
      <c r="I49" s="1329"/>
      <c r="J49" s="1329"/>
      <c r="K49" s="1329"/>
      <c r="L49" s="1329"/>
      <c r="M49" s="1329"/>
      <c r="N49" s="1329"/>
      <c r="O49" s="1329"/>
      <c r="P49" s="1329"/>
      <c r="Q49" s="1329"/>
      <c r="R49" s="1329"/>
      <c r="S49" s="1329"/>
      <c r="T49" s="1329"/>
      <c r="U49" s="1329"/>
      <c r="V49" s="1329"/>
      <c r="W49" s="1329"/>
      <c r="X49" s="1329"/>
      <c r="Y49" s="1329"/>
      <c r="Z49" s="1329"/>
      <c r="AA49" s="1329"/>
      <c r="AB49" s="1329"/>
      <c r="AC49" s="1329"/>
      <c r="AD49" s="1329"/>
      <c r="AE49" s="1329"/>
      <c r="AF49" s="1329"/>
      <c r="AG49" s="1329"/>
      <c r="AH49" s="1329"/>
      <c r="AI49" s="1329"/>
      <c r="AJ49" s="1329"/>
      <c r="AK49" s="1329"/>
      <c r="AL49" s="1329"/>
      <c r="AM49" s="1329"/>
      <c r="AN49" s="1329"/>
      <c r="AO49" s="1329"/>
      <c r="AP49" s="1329"/>
      <c r="AQ49" s="1329"/>
      <c r="AR49" s="1329"/>
      <c r="AS49" s="1329"/>
      <c r="AT49" s="1329"/>
      <c r="AU49" s="1329"/>
      <c r="AV49" s="1329"/>
      <c r="AW49" s="1329"/>
      <c r="AX49" s="1329"/>
      <c r="AY49" s="1329"/>
      <c r="AZ49" s="1329"/>
      <c r="BA49" s="1329"/>
      <c r="BB49" s="1329"/>
      <c r="BC49" s="1329"/>
      <c r="BD49" s="1329"/>
      <c r="BE49" s="1329"/>
      <c r="BF49" s="1329"/>
      <c r="BG49" s="1329"/>
      <c r="BH49" s="1329"/>
      <c r="BI49" s="1329"/>
      <c r="BJ49" s="1329"/>
      <c r="BK49" s="1329"/>
      <c r="BL49" s="1329"/>
      <c r="BM49" s="1329"/>
      <c r="BN49" s="1329"/>
      <c r="BO49" s="1329"/>
      <c r="BP49" s="1329"/>
      <c r="BQ49" s="1329"/>
      <c r="BR49" s="1329"/>
      <c r="BS49" s="1329"/>
      <c r="BT49" s="1329"/>
      <c r="BU49" s="1329"/>
      <c r="BV49" s="1329"/>
      <c r="BW49" s="1329"/>
      <c r="BX49" s="1329"/>
      <c r="BY49" s="1329"/>
      <c r="BZ49" s="1329"/>
      <c r="CA49" s="1329"/>
      <c r="CB49" s="1329"/>
      <c r="CC49" s="1329"/>
      <c r="CD49" s="1329"/>
      <c r="CE49" s="1330"/>
      <c r="CF49" s="1330"/>
      <c r="CG49" s="1330"/>
      <c r="CH49" s="1330"/>
      <c r="CI49" s="1330"/>
      <c r="CJ49" s="1330"/>
      <c r="CK49" s="1330"/>
      <c r="CL49" s="1330"/>
      <c r="CM49" s="1330"/>
      <c r="CN49" s="1330"/>
      <c r="CO49" s="1330"/>
      <c r="CP49" s="464"/>
      <c r="CQ49" s="464"/>
      <c r="CR49" s="464"/>
      <c r="CS49" s="1331"/>
      <c r="CT49" s="1331"/>
      <c r="CU49" s="1331"/>
      <c r="CV49" s="1331"/>
      <c r="CW49" s="465"/>
      <c r="CX49" s="465"/>
      <c r="CY49" s="465"/>
      <c r="CZ49" s="465"/>
      <c r="DA49" s="465"/>
      <c r="DB49" s="465"/>
      <c r="DC49" s="465"/>
      <c r="DD49" s="465"/>
      <c r="DE49" s="465"/>
      <c r="DF49" s="465"/>
      <c r="DG49" s="465"/>
      <c r="DH49" s="465"/>
      <c r="DI49" s="465"/>
      <c r="DJ49" s="465"/>
      <c r="DK49" s="465"/>
      <c r="DL49" s="465"/>
      <c r="DM49" s="465"/>
      <c r="DN49" s="465"/>
      <c r="DO49" s="465"/>
      <c r="DP49" s="465"/>
      <c r="DQ49" s="465"/>
      <c r="DR49" s="465"/>
      <c r="DS49" s="465"/>
      <c r="DT49" s="465"/>
      <c r="DU49" s="465"/>
    </row>
    <row r="50" spans="1:128" ht="5.25" customHeight="1">
      <c r="C50" s="1329"/>
      <c r="D50" s="1329"/>
      <c r="E50" s="1329"/>
      <c r="F50" s="1329"/>
      <c r="G50" s="1329"/>
      <c r="H50" s="1329"/>
      <c r="I50" s="1329"/>
      <c r="J50" s="1329"/>
      <c r="K50" s="1329"/>
      <c r="L50" s="1329"/>
      <c r="M50" s="1329"/>
      <c r="N50" s="1329"/>
      <c r="O50" s="1329"/>
      <c r="P50" s="1329"/>
      <c r="Q50" s="1329"/>
      <c r="R50" s="1329"/>
      <c r="S50" s="1329"/>
      <c r="T50" s="1329"/>
      <c r="U50" s="1329"/>
      <c r="V50" s="1329"/>
      <c r="W50" s="1329"/>
      <c r="X50" s="1329"/>
      <c r="Y50" s="1329"/>
      <c r="Z50" s="1329"/>
      <c r="AA50" s="1329"/>
      <c r="AB50" s="1329"/>
      <c r="AC50" s="1329"/>
      <c r="AD50" s="1329"/>
      <c r="AE50" s="1329"/>
      <c r="AF50" s="1329"/>
      <c r="AG50" s="1329"/>
      <c r="AH50" s="1329"/>
      <c r="AI50" s="1329"/>
      <c r="AJ50" s="1329"/>
      <c r="AK50" s="1329"/>
      <c r="AL50" s="1329"/>
      <c r="AM50" s="1329"/>
      <c r="AN50" s="1329"/>
      <c r="AO50" s="1329"/>
      <c r="AP50" s="1329"/>
      <c r="AQ50" s="1329"/>
      <c r="AR50" s="1329"/>
      <c r="AS50" s="1329"/>
      <c r="AT50" s="1329"/>
      <c r="AU50" s="1329"/>
      <c r="AV50" s="1329"/>
      <c r="AW50" s="1329"/>
      <c r="AX50" s="1329"/>
      <c r="AY50" s="1329"/>
      <c r="AZ50" s="1329"/>
      <c r="BA50" s="1329"/>
      <c r="BB50" s="1329"/>
      <c r="BC50" s="1329"/>
      <c r="BD50" s="1329"/>
      <c r="BE50" s="1329"/>
      <c r="BF50" s="1329"/>
      <c r="BG50" s="1329"/>
      <c r="BH50" s="1329"/>
      <c r="BI50" s="1329"/>
      <c r="BJ50" s="1329"/>
      <c r="BK50" s="1329"/>
      <c r="BL50" s="1329"/>
      <c r="BM50" s="1329"/>
      <c r="BN50" s="1329"/>
      <c r="BO50" s="1329"/>
      <c r="BP50" s="1329"/>
      <c r="BQ50" s="1329"/>
      <c r="BR50" s="1329"/>
      <c r="BS50" s="1329"/>
      <c r="BT50" s="1329"/>
      <c r="BU50" s="1329"/>
      <c r="BV50" s="1329"/>
      <c r="BW50" s="1329"/>
      <c r="BX50" s="1329"/>
      <c r="BY50" s="1329"/>
      <c r="BZ50" s="1329"/>
      <c r="CA50" s="1329"/>
      <c r="CB50" s="1329"/>
      <c r="CC50" s="1329"/>
      <c r="CD50" s="1329"/>
      <c r="CE50" s="1330"/>
      <c r="CF50" s="1330"/>
      <c r="CG50" s="1330"/>
      <c r="CH50" s="1330"/>
      <c r="CI50" s="1330"/>
      <c r="CJ50" s="1330"/>
      <c r="CK50" s="1330"/>
      <c r="CL50" s="1330"/>
      <c r="CM50" s="1330"/>
      <c r="CN50" s="1330"/>
      <c r="CO50" s="1330"/>
      <c r="CP50" s="464"/>
      <c r="CQ50" s="464"/>
      <c r="CR50" s="464"/>
      <c r="CS50" s="1331"/>
      <c r="CT50" s="1331"/>
      <c r="CU50" s="1331"/>
      <c r="CV50" s="1331"/>
      <c r="CW50" s="465"/>
      <c r="CX50" s="465"/>
      <c r="CY50" s="465"/>
      <c r="CZ50" s="465"/>
      <c r="DA50" s="465"/>
      <c r="DB50" s="465"/>
      <c r="DC50" s="465"/>
      <c r="DD50" s="465"/>
      <c r="DE50" s="465"/>
      <c r="DF50" s="465"/>
      <c r="DG50" s="465"/>
      <c r="DH50" s="465"/>
      <c r="DI50" s="465"/>
      <c r="DJ50" s="465"/>
      <c r="DK50" s="465"/>
      <c r="DL50" s="465"/>
      <c r="DM50" s="465"/>
      <c r="DN50" s="465"/>
      <c r="DO50" s="465"/>
      <c r="DP50" s="465"/>
      <c r="DQ50" s="465"/>
      <c r="DR50" s="465"/>
      <c r="DS50" s="465"/>
      <c r="DT50" s="465"/>
      <c r="DU50" s="465"/>
    </row>
    <row r="51" spans="1:128" ht="5.25" customHeight="1">
      <c r="C51" s="1329"/>
      <c r="D51" s="1329"/>
      <c r="E51" s="1329"/>
      <c r="F51" s="1329"/>
      <c r="G51" s="1329"/>
      <c r="H51" s="1329"/>
      <c r="I51" s="1329"/>
      <c r="J51" s="1329"/>
      <c r="K51" s="1329"/>
      <c r="L51" s="1329"/>
      <c r="M51" s="1329"/>
      <c r="N51" s="1329"/>
      <c r="O51" s="1329"/>
      <c r="P51" s="1329"/>
      <c r="Q51" s="1329"/>
      <c r="R51" s="1329"/>
      <c r="S51" s="1329"/>
      <c r="T51" s="1329"/>
      <c r="U51" s="1329"/>
      <c r="V51" s="1329"/>
      <c r="W51" s="1329"/>
      <c r="X51" s="1329"/>
      <c r="Y51" s="1329"/>
      <c r="Z51" s="1329"/>
      <c r="AA51" s="1329"/>
      <c r="AB51" s="1329"/>
      <c r="AC51" s="1329"/>
      <c r="AD51" s="1329"/>
      <c r="AE51" s="1329"/>
      <c r="AF51" s="1329"/>
      <c r="AG51" s="1329"/>
      <c r="AH51" s="1329"/>
      <c r="AI51" s="1329"/>
      <c r="AJ51" s="1329"/>
      <c r="AK51" s="1329"/>
      <c r="AL51" s="1329"/>
      <c r="AM51" s="1329"/>
      <c r="AN51" s="1329"/>
      <c r="AO51" s="1329"/>
      <c r="AP51" s="1329"/>
      <c r="AQ51" s="1329"/>
      <c r="AR51" s="1329"/>
      <c r="AS51" s="1329"/>
      <c r="AT51" s="1329"/>
      <c r="AU51" s="1329"/>
      <c r="AV51" s="1329"/>
      <c r="AW51" s="1329"/>
      <c r="AX51" s="1329"/>
      <c r="AY51" s="1329"/>
      <c r="AZ51" s="1329"/>
      <c r="BA51" s="1329"/>
      <c r="BB51" s="1329"/>
      <c r="BC51" s="1329"/>
      <c r="BD51" s="1329"/>
      <c r="BE51" s="1329"/>
      <c r="BF51" s="1329"/>
      <c r="BG51" s="1329"/>
      <c r="BH51" s="1329"/>
      <c r="BI51" s="1329"/>
      <c r="BJ51" s="1329"/>
      <c r="BK51" s="1329"/>
      <c r="BL51" s="1329"/>
      <c r="BM51" s="1329"/>
      <c r="BN51" s="1329"/>
      <c r="BO51" s="1329"/>
      <c r="BP51" s="1329"/>
      <c r="BQ51" s="1329"/>
      <c r="BR51" s="1329"/>
      <c r="BS51" s="1329"/>
      <c r="BT51" s="1329"/>
      <c r="BU51" s="1329"/>
      <c r="BV51" s="1329"/>
      <c r="BW51" s="1329"/>
      <c r="BX51" s="1329"/>
      <c r="BY51" s="1329"/>
      <c r="BZ51" s="1329"/>
      <c r="CA51" s="1329"/>
      <c r="CB51" s="1329"/>
      <c r="CC51" s="1329"/>
      <c r="CD51" s="1329"/>
      <c r="CE51" s="1330"/>
      <c r="CF51" s="1330"/>
      <c r="CG51" s="1330"/>
      <c r="CH51" s="1330"/>
      <c r="CI51" s="1330"/>
      <c r="CJ51" s="1330"/>
      <c r="CK51" s="1330"/>
      <c r="CL51" s="1330"/>
      <c r="CM51" s="1330"/>
      <c r="CN51" s="1330"/>
      <c r="CO51" s="1330"/>
      <c r="CP51" s="464"/>
      <c r="CQ51" s="464"/>
      <c r="CR51" s="464"/>
      <c r="CS51" s="1331"/>
      <c r="CT51" s="1331"/>
      <c r="CU51" s="1331"/>
      <c r="CV51" s="1331"/>
      <c r="CW51" s="465"/>
      <c r="CX51" s="465"/>
      <c r="CY51" s="465"/>
      <c r="CZ51" s="465"/>
      <c r="DA51" s="465"/>
      <c r="DB51" s="465"/>
      <c r="DC51" s="465"/>
      <c r="DD51" s="465"/>
      <c r="DE51" s="465"/>
      <c r="DF51" s="465"/>
      <c r="DG51" s="465"/>
      <c r="DH51" s="465"/>
      <c r="DI51" s="465"/>
      <c r="DJ51" s="465"/>
      <c r="DK51" s="465"/>
      <c r="DL51" s="465"/>
      <c r="DM51" s="465"/>
      <c r="DN51" s="465"/>
      <c r="DO51" s="465"/>
      <c r="DP51" s="465"/>
      <c r="DQ51" s="465"/>
      <c r="DR51" s="465"/>
      <c r="DS51" s="465"/>
      <c r="DT51" s="465"/>
      <c r="DU51" s="465"/>
    </row>
    <row r="52" spans="1:128" ht="5.25" customHeight="1">
      <c r="CW52" s="465"/>
      <c r="CX52" s="465"/>
      <c r="CY52" s="465"/>
      <c r="CZ52" s="465"/>
      <c r="DA52" s="465"/>
      <c r="DB52" s="465"/>
      <c r="DC52" s="465"/>
      <c r="DD52" s="465"/>
      <c r="DE52" s="465"/>
      <c r="DF52" s="465"/>
      <c r="DG52" s="465"/>
      <c r="DH52" s="465"/>
      <c r="DI52" s="465"/>
      <c r="DJ52" s="465"/>
      <c r="DK52" s="465"/>
      <c r="DL52" s="465"/>
      <c r="DM52" s="465"/>
      <c r="DN52" s="465"/>
      <c r="DO52" s="465"/>
      <c r="DP52" s="465"/>
      <c r="DQ52" s="465"/>
      <c r="DR52" s="465"/>
      <c r="DS52" s="465"/>
      <c r="DT52" s="465"/>
      <c r="DU52" s="465"/>
    </row>
    <row r="53" spans="1:128" ht="5.25" customHeight="1">
      <c r="CW53" s="465"/>
      <c r="CX53" s="465"/>
      <c r="CY53" s="465"/>
      <c r="CZ53" s="465"/>
      <c r="DA53" s="465"/>
      <c r="DB53" s="465"/>
      <c r="DC53" s="465"/>
      <c r="DD53" s="465"/>
      <c r="DE53" s="465"/>
      <c r="DF53" s="465"/>
      <c r="DG53" s="465"/>
      <c r="DH53" s="465"/>
      <c r="DI53" s="465"/>
      <c r="DJ53" s="465"/>
      <c r="DK53" s="465"/>
      <c r="DL53" s="465"/>
      <c r="DM53" s="465"/>
      <c r="DN53" s="465"/>
      <c r="DO53" s="465"/>
      <c r="DP53" s="465"/>
      <c r="DQ53" s="465"/>
      <c r="DR53" s="465"/>
      <c r="DS53" s="465"/>
      <c r="DT53" s="465"/>
      <c r="DU53" s="465"/>
    </row>
    <row r="54" spans="1:128" ht="5.25" customHeight="1">
      <c r="B54" s="1332" t="s">
        <v>761</v>
      </c>
      <c r="C54" s="1332"/>
      <c r="D54" s="1332"/>
      <c r="E54" s="1332"/>
      <c r="F54" s="1332"/>
      <c r="G54" s="1332"/>
      <c r="H54" s="1332"/>
      <c r="I54" s="1332"/>
      <c r="J54" s="1332"/>
      <c r="K54" s="1332"/>
      <c r="L54" s="1332"/>
      <c r="M54" s="1332"/>
      <c r="N54" s="1332"/>
      <c r="O54" s="1332"/>
      <c r="P54" s="1332"/>
      <c r="Q54" s="1332"/>
      <c r="R54" s="1332"/>
      <c r="S54" s="1332"/>
      <c r="T54" s="1332"/>
      <c r="U54" s="1332"/>
      <c r="V54" s="1332"/>
      <c r="W54" s="1332"/>
      <c r="X54" s="1332"/>
      <c r="Y54" s="1332"/>
      <c r="Z54" s="1332"/>
      <c r="AA54" s="1332"/>
      <c r="AB54" s="1332"/>
      <c r="AC54" s="1332"/>
      <c r="AD54" s="1332"/>
      <c r="AE54" s="1332"/>
      <c r="AF54" s="1332"/>
      <c r="AG54" s="1332"/>
      <c r="AH54" s="1332"/>
      <c r="AI54" s="1332"/>
      <c r="AJ54" s="1332"/>
      <c r="AK54" s="1332"/>
      <c r="AL54" s="1332"/>
      <c r="AM54" s="1332"/>
      <c r="AN54" s="1332"/>
      <c r="AO54" s="1332"/>
      <c r="AP54" s="1332"/>
      <c r="AQ54" s="1332"/>
      <c r="AR54" s="1332"/>
      <c r="AS54" s="1332"/>
      <c r="AT54" s="1332"/>
      <c r="AU54" s="1332"/>
      <c r="AV54" s="1332"/>
      <c r="AW54" s="1332"/>
      <c r="AX54" s="1332"/>
      <c r="AY54" s="1332"/>
      <c r="AZ54" s="1332"/>
      <c r="BA54" s="1332"/>
      <c r="BB54" s="1332"/>
      <c r="BC54" s="1332"/>
      <c r="BD54" s="1332"/>
      <c r="BE54" s="1332"/>
      <c r="BF54" s="1332"/>
      <c r="BG54" s="1332"/>
      <c r="BH54" s="1332"/>
      <c r="BI54" s="1332"/>
      <c r="BJ54" s="1332"/>
      <c r="BK54" s="1332"/>
      <c r="BL54" s="1332"/>
      <c r="BM54" s="1332"/>
      <c r="BN54" s="1332"/>
      <c r="BO54" s="1332"/>
      <c r="BP54" s="1332"/>
      <c r="BQ54" s="1332"/>
      <c r="BR54" s="1332"/>
      <c r="BS54" s="1332"/>
      <c r="BT54" s="1332"/>
      <c r="BU54" s="1332"/>
      <c r="BV54" s="1332"/>
      <c r="BW54" s="1332"/>
      <c r="BX54" s="1332"/>
      <c r="BY54" s="1332"/>
      <c r="BZ54" s="1332"/>
      <c r="CA54" s="1332"/>
      <c r="CB54" s="1332"/>
      <c r="CC54" s="1332"/>
      <c r="CD54" s="1332"/>
      <c r="CE54" s="1332"/>
      <c r="CF54" s="1332"/>
      <c r="CG54" s="1332"/>
      <c r="CH54" s="1332"/>
      <c r="CI54" s="1332"/>
      <c r="CJ54" s="1332"/>
      <c r="CK54" s="1332"/>
      <c r="CL54" s="1332"/>
      <c r="CM54" s="1332"/>
      <c r="CN54" s="1332"/>
      <c r="CO54" s="1332"/>
      <c r="CP54" s="1332"/>
      <c r="CQ54" s="1332"/>
      <c r="CR54" s="1332"/>
      <c r="CS54" s="1332"/>
      <c r="CT54" s="1332"/>
      <c r="CX54" s="465"/>
      <c r="CY54" s="465"/>
      <c r="CZ54" s="465"/>
      <c r="DA54" s="465"/>
      <c r="DB54" s="465"/>
      <c r="DC54" s="465"/>
      <c r="DD54" s="465"/>
      <c r="DE54" s="465"/>
      <c r="DF54" s="465"/>
      <c r="DG54" s="465"/>
      <c r="DH54" s="465"/>
      <c r="DI54" s="465"/>
      <c r="DJ54" s="465"/>
      <c r="DK54" s="465"/>
      <c r="DL54" s="465"/>
      <c r="DM54" s="465"/>
      <c r="DN54" s="465"/>
      <c r="DO54" s="465"/>
      <c r="DP54" s="465"/>
      <c r="DQ54" s="465"/>
      <c r="DR54" s="465"/>
      <c r="DS54" s="465"/>
      <c r="DT54" s="465"/>
      <c r="DU54" s="465"/>
    </row>
    <row r="55" spans="1:128" ht="5.25" customHeight="1">
      <c r="B55" s="1332"/>
      <c r="C55" s="1332"/>
      <c r="D55" s="1332"/>
      <c r="E55" s="1332"/>
      <c r="F55" s="1332"/>
      <c r="G55" s="1332"/>
      <c r="H55" s="1332"/>
      <c r="I55" s="1332"/>
      <c r="J55" s="1332"/>
      <c r="K55" s="1332"/>
      <c r="L55" s="1332"/>
      <c r="M55" s="1332"/>
      <c r="N55" s="1332"/>
      <c r="O55" s="1332"/>
      <c r="P55" s="1332"/>
      <c r="Q55" s="1332"/>
      <c r="R55" s="1332"/>
      <c r="S55" s="1332"/>
      <c r="T55" s="1332"/>
      <c r="U55" s="1332"/>
      <c r="V55" s="1332"/>
      <c r="W55" s="1332"/>
      <c r="X55" s="1332"/>
      <c r="Y55" s="1332"/>
      <c r="Z55" s="1332"/>
      <c r="AA55" s="1332"/>
      <c r="AB55" s="1332"/>
      <c r="AC55" s="1332"/>
      <c r="AD55" s="1332"/>
      <c r="AE55" s="1332"/>
      <c r="AF55" s="1332"/>
      <c r="AG55" s="1332"/>
      <c r="AH55" s="1332"/>
      <c r="AI55" s="1332"/>
      <c r="AJ55" s="1332"/>
      <c r="AK55" s="1332"/>
      <c r="AL55" s="1332"/>
      <c r="AM55" s="1332"/>
      <c r="AN55" s="1332"/>
      <c r="AO55" s="1332"/>
      <c r="AP55" s="1332"/>
      <c r="AQ55" s="1332"/>
      <c r="AR55" s="1332"/>
      <c r="AS55" s="1332"/>
      <c r="AT55" s="1332"/>
      <c r="AU55" s="1332"/>
      <c r="AV55" s="1332"/>
      <c r="AW55" s="1332"/>
      <c r="AX55" s="1332"/>
      <c r="AY55" s="1332"/>
      <c r="AZ55" s="1332"/>
      <c r="BA55" s="1332"/>
      <c r="BB55" s="1332"/>
      <c r="BC55" s="1332"/>
      <c r="BD55" s="1332"/>
      <c r="BE55" s="1332"/>
      <c r="BF55" s="1332"/>
      <c r="BG55" s="1332"/>
      <c r="BH55" s="1332"/>
      <c r="BI55" s="1332"/>
      <c r="BJ55" s="1332"/>
      <c r="BK55" s="1332"/>
      <c r="BL55" s="1332"/>
      <c r="BM55" s="1332"/>
      <c r="BN55" s="1332"/>
      <c r="BO55" s="1332"/>
      <c r="BP55" s="1332"/>
      <c r="BQ55" s="1332"/>
      <c r="BR55" s="1332"/>
      <c r="BS55" s="1332"/>
      <c r="BT55" s="1332"/>
      <c r="BU55" s="1332"/>
      <c r="BV55" s="1332"/>
      <c r="BW55" s="1332"/>
      <c r="BX55" s="1332"/>
      <c r="BY55" s="1332"/>
      <c r="BZ55" s="1332"/>
      <c r="CA55" s="1332"/>
      <c r="CB55" s="1332"/>
      <c r="CC55" s="1332"/>
      <c r="CD55" s="1332"/>
      <c r="CE55" s="1332"/>
      <c r="CF55" s="1332"/>
      <c r="CG55" s="1332"/>
      <c r="CH55" s="1332"/>
      <c r="CI55" s="1332"/>
      <c r="CJ55" s="1332"/>
      <c r="CK55" s="1332"/>
      <c r="CL55" s="1332"/>
      <c r="CM55" s="1332"/>
      <c r="CN55" s="1332"/>
      <c r="CO55" s="1332"/>
      <c r="CP55" s="1332"/>
      <c r="CQ55" s="1332"/>
      <c r="CR55" s="1332"/>
      <c r="CS55" s="1332"/>
      <c r="CT55" s="1332"/>
    </row>
    <row r="56" spans="1:128" ht="5.25" customHeight="1">
      <c r="B56" s="1332"/>
      <c r="C56" s="1332"/>
      <c r="D56" s="1332"/>
      <c r="E56" s="1332"/>
      <c r="F56" s="1332"/>
      <c r="G56" s="1332"/>
      <c r="H56" s="1332"/>
      <c r="I56" s="1332"/>
      <c r="J56" s="1332"/>
      <c r="K56" s="1332"/>
      <c r="L56" s="1332"/>
      <c r="M56" s="1332"/>
      <c r="N56" s="1332"/>
      <c r="O56" s="1332"/>
      <c r="P56" s="1332"/>
      <c r="Q56" s="1332"/>
      <c r="R56" s="1332"/>
      <c r="S56" s="1332"/>
      <c r="T56" s="1332"/>
      <c r="U56" s="1332"/>
      <c r="V56" s="1332"/>
      <c r="W56" s="1332"/>
      <c r="X56" s="1332"/>
      <c r="Y56" s="1332"/>
      <c r="Z56" s="1332"/>
      <c r="AA56" s="1332"/>
      <c r="AB56" s="1332"/>
      <c r="AC56" s="1332"/>
      <c r="AD56" s="1332"/>
      <c r="AE56" s="1332"/>
      <c r="AF56" s="1332"/>
      <c r="AG56" s="1332"/>
      <c r="AH56" s="1332"/>
      <c r="AI56" s="1332"/>
      <c r="AJ56" s="1332"/>
      <c r="AK56" s="1332"/>
      <c r="AL56" s="1332"/>
      <c r="AM56" s="1332"/>
      <c r="AN56" s="1332"/>
      <c r="AO56" s="1332"/>
      <c r="AP56" s="1332"/>
      <c r="AQ56" s="1332"/>
      <c r="AR56" s="1332"/>
      <c r="AS56" s="1332"/>
      <c r="AT56" s="1332"/>
      <c r="AU56" s="1332"/>
      <c r="AV56" s="1332"/>
      <c r="AW56" s="1332"/>
      <c r="AX56" s="1332"/>
      <c r="AY56" s="1332"/>
      <c r="AZ56" s="1332"/>
      <c r="BA56" s="1332"/>
      <c r="BB56" s="1332"/>
      <c r="BC56" s="1332"/>
      <c r="BD56" s="1332"/>
      <c r="BE56" s="1332"/>
      <c r="BF56" s="1332"/>
      <c r="BG56" s="1332"/>
      <c r="BH56" s="1332"/>
      <c r="BI56" s="1332"/>
      <c r="BJ56" s="1332"/>
      <c r="BK56" s="1332"/>
      <c r="BL56" s="1332"/>
      <c r="BM56" s="1332"/>
      <c r="BN56" s="1332"/>
      <c r="BO56" s="1332"/>
      <c r="BP56" s="1332"/>
      <c r="BQ56" s="1332"/>
      <c r="BR56" s="1332"/>
      <c r="BS56" s="1332"/>
      <c r="BT56" s="1332"/>
      <c r="BU56" s="1332"/>
      <c r="BV56" s="1332"/>
      <c r="BW56" s="1332"/>
      <c r="BX56" s="1332"/>
      <c r="BY56" s="1332"/>
      <c r="BZ56" s="1332"/>
      <c r="CA56" s="1332"/>
      <c r="CB56" s="1332"/>
      <c r="CC56" s="1332"/>
      <c r="CD56" s="1332"/>
      <c r="CE56" s="1332"/>
      <c r="CF56" s="1332"/>
      <c r="CG56" s="1332"/>
      <c r="CH56" s="1332"/>
      <c r="CI56" s="1332"/>
      <c r="CJ56" s="1332"/>
      <c r="CK56" s="1332"/>
      <c r="CL56" s="1332"/>
      <c r="CM56" s="1332"/>
      <c r="CN56" s="1332"/>
      <c r="CO56" s="1332"/>
      <c r="CP56" s="1332"/>
      <c r="CQ56" s="1332"/>
      <c r="CR56" s="1332"/>
      <c r="CS56" s="1332"/>
      <c r="CT56" s="1332"/>
    </row>
    <row r="57" spans="1:128" ht="5.25" customHeight="1">
      <c r="B57" s="476"/>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I57" s="476"/>
      <c r="BJ57" s="476"/>
      <c r="BK57" s="476"/>
      <c r="BL57" s="476"/>
      <c r="BM57" s="476"/>
      <c r="BN57" s="476"/>
      <c r="BO57" s="476"/>
      <c r="BP57" s="476"/>
      <c r="BQ57" s="476"/>
      <c r="BR57" s="476"/>
      <c r="BS57" s="476"/>
      <c r="BT57" s="476"/>
      <c r="BU57" s="476"/>
      <c r="BV57" s="476"/>
      <c r="BW57" s="476"/>
      <c r="BX57" s="476"/>
      <c r="BY57" s="476"/>
      <c r="BZ57" s="476"/>
      <c r="CA57" s="476"/>
      <c r="CB57" s="476"/>
      <c r="CC57" s="476"/>
      <c r="CD57" s="476"/>
      <c r="CE57" s="476"/>
      <c r="CF57" s="476"/>
      <c r="CG57" s="476"/>
      <c r="CH57" s="476"/>
      <c r="CI57" s="476"/>
      <c r="CJ57" s="476"/>
      <c r="CK57" s="476"/>
      <c r="CL57" s="476"/>
      <c r="CM57" s="476"/>
      <c r="CN57" s="476"/>
      <c r="CO57" s="476"/>
      <c r="CP57" s="476"/>
      <c r="CQ57" s="476"/>
      <c r="CR57" s="476"/>
      <c r="CS57" s="477"/>
      <c r="CT57" s="477"/>
      <c r="CU57" s="477"/>
      <c r="CV57" s="477"/>
      <c r="CW57" s="477"/>
      <c r="CX57" s="477"/>
      <c r="CY57" s="477"/>
    </row>
    <row r="58" spans="1:128" ht="5.25" customHeight="1">
      <c r="B58" s="468"/>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c r="BB58" s="468"/>
      <c r="BC58" s="468"/>
      <c r="BD58" s="468"/>
      <c r="BE58" s="468"/>
      <c r="BF58" s="468"/>
      <c r="BG58" s="468"/>
      <c r="BH58" s="468"/>
      <c r="BI58" s="468"/>
      <c r="BJ58" s="468"/>
      <c r="BK58" s="468"/>
      <c r="BL58" s="468"/>
      <c r="BM58" s="468"/>
      <c r="BN58" s="468"/>
      <c r="BO58" s="468"/>
      <c r="BP58" s="468"/>
      <c r="BQ58" s="468"/>
      <c r="BR58" s="468"/>
      <c r="BS58" s="468"/>
      <c r="BT58" s="468"/>
      <c r="BU58" s="468"/>
      <c r="BV58" s="468"/>
      <c r="BW58" s="468"/>
      <c r="BX58" s="468"/>
      <c r="BY58" s="468"/>
      <c r="BZ58" s="468"/>
      <c r="CA58" s="468"/>
      <c r="CB58" s="468"/>
      <c r="CC58" s="468"/>
      <c r="CD58" s="468"/>
      <c r="CE58" s="468"/>
      <c r="CF58" s="468"/>
      <c r="CG58" s="468"/>
      <c r="CH58" s="468"/>
      <c r="CI58" s="468"/>
      <c r="CJ58" s="468"/>
      <c r="CK58" s="468"/>
      <c r="CL58" s="468"/>
      <c r="CM58" s="468"/>
      <c r="CN58" s="468"/>
      <c r="CO58" s="468"/>
      <c r="CP58" s="468"/>
      <c r="CQ58" s="463"/>
      <c r="CR58" s="469"/>
      <c r="CS58" s="463"/>
      <c r="CT58" s="463"/>
      <c r="CU58" s="460"/>
      <c r="CV58" s="460"/>
      <c r="CW58" s="460"/>
      <c r="CX58" s="460"/>
      <c r="CY58" s="465"/>
      <c r="CZ58" s="465"/>
      <c r="DA58" s="465"/>
      <c r="DB58" s="465"/>
      <c r="DC58" s="465"/>
      <c r="DD58" s="465"/>
      <c r="DE58" s="465"/>
      <c r="DF58" s="465"/>
      <c r="DG58" s="465"/>
      <c r="DH58" s="465"/>
      <c r="DI58" s="465"/>
      <c r="DJ58" s="465"/>
      <c r="DK58" s="465"/>
      <c r="DL58" s="465"/>
      <c r="DM58" s="465"/>
      <c r="DN58" s="465"/>
      <c r="DO58" s="465"/>
      <c r="DP58" s="465"/>
      <c r="DQ58" s="465"/>
      <c r="DR58" s="465"/>
      <c r="DS58" s="465"/>
      <c r="DT58" s="465"/>
      <c r="DU58" s="465"/>
      <c r="DV58" s="465"/>
      <c r="DW58" s="465"/>
      <c r="DX58" s="465"/>
    </row>
    <row r="59" spans="1:128" ht="5.25" customHeight="1">
      <c r="B59" s="468"/>
      <c r="C59" s="468"/>
      <c r="D59" s="468"/>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c r="BU59" s="468"/>
      <c r="BV59" s="468"/>
      <c r="BW59" s="468"/>
      <c r="BX59" s="468"/>
      <c r="BY59" s="468"/>
      <c r="BZ59" s="468"/>
      <c r="CA59" s="468"/>
      <c r="CB59" s="468"/>
      <c r="CC59" s="468"/>
      <c r="CD59" s="468"/>
      <c r="CE59" s="468"/>
      <c r="CF59" s="468"/>
      <c r="CG59" s="468"/>
      <c r="CH59" s="468"/>
      <c r="CI59" s="468"/>
      <c r="CJ59" s="468"/>
      <c r="CK59" s="468"/>
      <c r="CL59" s="468"/>
      <c r="CM59" s="468"/>
      <c r="CN59" s="468"/>
      <c r="CO59" s="468"/>
      <c r="CP59" s="468"/>
      <c r="CQ59" s="463"/>
      <c r="CR59" s="469"/>
      <c r="CS59" s="463"/>
      <c r="CT59" s="463"/>
      <c r="CU59" s="460"/>
      <c r="CV59" s="460"/>
      <c r="CW59" s="460"/>
      <c r="CX59" s="460"/>
      <c r="CY59" s="465"/>
      <c r="CZ59" s="465"/>
      <c r="DA59" s="465"/>
      <c r="DB59" s="465"/>
      <c r="DC59" s="465"/>
      <c r="DD59" s="465"/>
      <c r="DE59" s="465"/>
      <c r="DF59" s="465"/>
      <c r="DG59" s="465"/>
      <c r="DH59" s="465"/>
      <c r="DI59" s="465"/>
      <c r="DJ59" s="465"/>
      <c r="DK59" s="465"/>
      <c r="DL59" s="465"/>
      <c r="DM59" s="465"/>
      <c r="DN59" s="465"/>
      <c r="DO59" s="465"/>
      <c r="DP59" s="465"/>
      <c r="DQ59" s="465"/>
      <c r="DR59" s="465"/>
      <c r="DS59" s="465"/>
      <c r="DT59" s="465"/>
      <c r="DU59" s="465"/>
      <c r="DV59" s="465"/>
      <c r="DW59" s="465"/>
      <c r="DX59" s="465"/>
    </row>
    <row r="60" spans="1:128" ht="5.25" customHeight="1"/>
    <row r="61" spans="1:128" ht="5.25" customHeight="1">
      <c r="A61" s="1324" t="s">
        <v>762</v>
      </c>
      <c r="B61" s="1324"/>
      <c r="C61" s="1324"/>
      <c r="D61" s="1324"/>
      <c r="E61" s="1324"/>
      <c r="F61" s="1324"/>
      <c r="G61" s="1324"/>
      <c r="H61" s="1324"/>
      <c r="I61" s="1324"/>
      <c r="J61" s="1324"/>
      <c r="K61" s="1324"/>
      <c r="L61" s="1324"/>
      <c r="M61" s="1324"/>
      <c r="N61" s="1324"/>
      <c r="O61" s="1324"/>
      <c r="P61" s="1324"/>
      <c r="Q61" s="1324"/>
      <c r="R61" s="1324"/>
      <c r="S61" s="1324"/>
      <c r="T61" s="1324"/>
      <c r="U61" s="1324"/>
      <c r="V61" s="1324"/>
      <c r="W61" s="1324"/>
      <c r="X61" s="1324"/>
      <c r="Y61" s="1324"/>
      <c r="Z61" s="1324"/>
      <c r="AA61" s="1324"/>
      <c r="AB61" s="1324"/>
      <c r="AC61" s="1324"/>
      <c r="AD61" s="1324"/>
      <c r="AE61" s="1324"/>
      <c r="AF61" s="1324"/>
      <c r="AG61" s="1324"/>
      <c r="AH61" s="1324"/>
      <c r="AI61" s="1324"/>
      <c r="AJ61" s="1324"/>
      <c r="AK61" s="1324"/>
      <c r="AL61" s="1324"/>
      <c r="AM61" s="1324"/>
      <c r="AN61" s="1324"/>
      <c r="AO61" s="1324"/>
      <c r="AP61" s="1324"/>
      <c r="AQ61" s="1324"/>
      <c r="AR61" s="1324"/>
      <c r="AS61" s="1324"/>
      <c r="AT61" s="1324"/>
      <c r="AU61" s="1324"/>
      <c r="AV61" s="1324"/>
      <c r="AW61" s="1324"/>
      <c r="AX61" s="1324"/>
      <c r="AY61" s="1324"/>
      <c r="AZ61" s="1324"/>
      <c r="BA61" s="1324"/>
      <c r="BB61" s="1324"/>
      <c r="BC61" s="1324"/>
      <c r="BD61" s="1324"/>
      <c r="BE61" s="1324"/>
      <c r="BF61" s="1324"/>
      <c r="BG61" s="1324"/>
      <c r="BH61" s="1324"/>
      <c r="BI61" s="1324"/>
      <c r="BJ61" s="1324"/>
      <c r="BK61" s="1324"/>
      <c r="BL61" s="1324"/>
      <c r="BM61" s="1324"/>
      <c r="BN61" s="1324"/>
      <c r="BO61" s="1324"/>
      <c r="BP61" s="1324"/>
      <c r="BQ61" s="1324"/>
      <c r="BR61" s="1324"/>
      <c r="BS61" s="1324"/>
      <c r="BT61" s="1324"/>
      <c r="BU61" s="1324"/>
      <c r="BV61" s="1324"/>
      <c r="BW61" s="1324"/>
      <c r="BX61" s="1324"/>
      <c r="BY61" s="1324"/>
      <c r="BZ61" s="1324"/>
      <c r="CA61" s="1324"/>
      <c r="CB61" s="1324"/>
      <c r="CC61" s="1324"/>
      <c r="CD61" s="1324"/>
      <c r="CE61" s="1324"/>
      <c r="CF61" s="1324"/>
      <c r="CG61" s="1324"/>
      <c r="CH61" s="1324"/>
      <c r="CI61" s="1324"/>
      <c r="CJ61" s="1324"/>
      <c r="CK61" s="1324"/>
      <c r="CL61" s="1324"/>
      <c r="CM61" s="1324"/>
      <c r="CN61" s="1324"/>
      <c r="CO61" s="1324"/>
      <c r="CP61" s="1324"/>
      <c r="CQ61" s="1324"/>
      <c r="CR61" s="1324"/>
      <c r="CS61" s="1324"/>
      <c r="CT61" s="1324"/>
      <c r="CU61" s="1324"/>
      <c r="CV61" s="1324"/>
      <c r="CW61" s="1324"/>
      <c r="CX61" s="1324"/>
      <c r="CY61" s="1324"/>
    </row>
    <row r="62" spans="1:128" ht="5.25" customHeight="1">
      <c r="A62" s="1324"/>
      <c r="B62" s="1324"/>
      <c r="C62" s="1324"/>
      <c r="D62" s="1324"/>
      <c r="E62" s="1324"/>
      <c r="F62" s="1324"/>
      <c r="G62" s="1324"/>
      <c r="H62" s="1324"/>
      <c r="I62" s="1324"/>
      <c r="J62" s="1324"/>
      <c r="K62" s="1324"/>
      <c r="L62" s="1324"/>
      <c r="M62" s="1324"/>
      <c r="N62" s="1324"/>
      <c r="O62" s="1324"/>
      <c r="P62" s="1324"/>
      <c r="Q62" s="1324"/>
      <c r="R62" s="1324"/>
      <c r="S62" s="1324"/>
      <c r="T62" s="1324"/>
      <c r="U62" s="1324"/>
      <c r="V62" s="1324"/>
      <c r="W62" s="1324"/>
      <c r="X62" s="1324"/>
      <c r="Y62" s="1324"/>
      <c r="Z62" s="1324"/>
      <c r="AA62" s="1324"/>
      <c r="AB62" s="1324"/>
      <c r="AC62" s="1324"/>
      <c r="AD62" s="1324"/>
      <c r="AE62" s="1324"/>
      <c r="AF62" s="1324"/>
      <c r="AG62" s="1324"/>
      <c r="AH62" s="1324"/>
      <c r="AI62" s="1324"/>
      <c r="AJ62" s="1324"/>
      <c r="AK62" s="1324"/>
      <c r="AL62" s="1324"/>
      <c r="AM62" s="1324"/>
      <c r="AN62" s="1324"/>
      <c r="AO62" s="1324"/>
      <c r="AP62" s="1324"/>
      <c r="AQ62" s="1324"/>
      <c r="AR62" s="1324"/>
      <c r="AS62" s="1324"/>
      <c r="AT62" s="1324"/>
      <c r="AU62" s="1324"/>
      <c r="AV62" s="1324"/>
      <c r="AW62" s="1324"/>
      <c r="AX62" s="1324"/>
      <c r="AY62" s="1324"/>
      <c r="AZ62" s="1324"/>
      <c r="BA62" s="1324"/>
      <c r="BB62" s="1324"/>
      <c r="BC62" s="1324"/>
      <c r="BD62" s="1324"/>
      <c r="BE62" s="1324"/>
      <c r="BF62" s="1324"/>
      <c r="BG62" s="1324"/>
      <c r="BH62" s="1324"/>
      <c r="BI62" s="1324"/>
      <c r="BJ62" s="1324"/>
      <c r="BK62" s="1324"/>
      <c r="BL62" s="1324"/>
      <c r="BM62" s="1324"/>
      <c r="BN62" s="1324"/>
      <c r="BO62" s="1324"/>
      <c r="BP62" s="1324"/>
      <c r="BQ62" s="1324"/>
      <c r="BR62" s="1324"/>
      <c r="BS62" s="1324"/>
      <c r="BT62" s="1324"/>
      <c r="BU62" s="1324"/>
      <c r="BV62" s="1324"/>
      <c r="BW62" s="1324"/>
      <c r="BX62" s="1324"/>
      <c r="BY62" s="1324"/>
      <c r="BZ62" s="1324"/>
      <c r="CA62" s="1324"/>
      <c r="CB62" s="1324"/>
      <c r="CC62" s="1324"/>
      <c r="CD62" s="1324"/>
      <c r="CE62" s="1324"/>
      <c r="CF62" s="1324"/>
      <c r="CG62" s="1324"/>
      <c r="CH62" s="1324"/>
      <c r="CI62" s="1324"/>
      <c r="CJ62" s="1324"/>
      <c r="CK62" s="1324"/>
      <c r="CL62" s="1324"/>
      <c r="CM62" s="1324"/>
      <c r="CN62" s="1324"/>
      <c r="CO62" s="1324"/>
      <c r="CP62" s="1324"/>
      <c r="CQ62" s="1324"/>
      <c r="CR62" s="1324"/>
      <c r="CS62" s="1324"/>
      <c r="CT62" s="1324"/>
      <c r="CU62" s="1324"/>
      <c r="CV62" s="1324"/>
      <c r="CW62" s="1324"/>
      <c r="CX62" s="1324"/>
      <c r="CY62" s="1324"/>
    </row>
    <row r="63" spans="1:128" ht="5.25" customHeight="1">
      <c r="A63" s="1324"/>
      <c r="B63" s="1324"/>
      <c r="C63" s="1324"/>
      <c r="D63" s="1324"/>
      <c r="E63" s="1324"/>
      <c r="F63" s="1324"/>
      <c r="G63" s="1324"/>
      <c r="H63" s="1324"/>
      <c r="I63" s="1324"/>
      <c r="J63" s="1324"/>
      <c r="K63" s="1324"/>
      <c r="L63" s="1324"/>
      <c r="M63" s="1324"/>
      <c r="N63" s="1324"/>
      <c r="O63" s="1324"/>
      <c r="P63" s="1324"/>
      <c r="Q63" s="1324"/>
      <c r="R63" s="1324"/>
      <c r="S63" s="1324"/>
      <c r="T63" s="1324"/>
      <c r="U63" s="1324"/>
      <c r="V63" s="1324"/>
      <c r="W63" s="1324"/>
      <c r="X63" s="1324"/>
      <c r="Y63" s="1324"/>
      <c r="Z63" s="1324"/>
      <c r="AA63" s="1324"/>
      <c r="AB63" s="1324"/>
      <c r="AC63" s="1324"/>
      <c r="AD63" s="1324"/>
      <c r="AE63" s="1324"/>
      <c r="AF63" s="1324"/>
      <c r="AG63" s="1324"/>
      <c r="AH63" s="1324"/>
      <c r="AI63" s="1324"/>
      <c r="AJ63" s="1324"/>
      <c r="AK63" s="1324"/>
      <c r="AL63" s="1324"/>
      <c r="AM63" s="1324"/>
      <c r="AN63" s="1324"/>
      <c r="AO63" s="1324"/>
      <c r="AP63" s="1324"/>
      <c r="AQ63" s="1324"/>
      <c r="AR63" s="1324"/>
      <c r="AS63" s="1324"/>
      <c r="AT63" s="1324"/>
      <c r="AU63" s="1324"/>
      <c r="AV63" s="1324"/>
      <c r="AW63" s="1324"/>
      <c r="AX63" s="1324"/>
      <c r="AY63" s="1324"/>
      <c r="AZ63" s="1324"/>
      <c r="BA63" s="1324"/>
      <c r="BB63" s="1324"/>
      <c r="BC63" s="1324"/>
      <c r="BD63" s="1324"/>
      <c r="BE63" s="1324"/>
      <c r="BF63" s="1324"/>
      <c r="BG63" s="1324"/>
      <c r="BH63" s="1324"/>
      <c r="BI63" s="1324"/>
      <c r="BJ63" s="1324"/>
      <c r="BK63" s="1324"/>
      <c r="BL63" s="1324"/>
      <c r="BM63" s="1324"/>
      <c r="BN63" s="1324"/>
      <c r="BO63" s="1324"/>
      <c r="BP63" s="1324"/>
      <c r="BQ63" s="1324"/>
      <c r="BR63" s="1324"/>
      <c r="BS63" s="1324"/>
      <c r="BT63" s="1324"/>
      <c r="BU63" s="1324"/>
      <c r="BV63" s="1324"/>
      <c r="BW63" s="1324"/>
      <c r="BX63" s="1324"/>
      <c r="BY63" s="1324"/>
      <c r="BZ63" s="1324"/>
      <c r="CA63" s="1324"/>
      <c r="CB63" s="1324"/>
      <c r="CC63" s="1324"/>
      <c r="CD63" s="1324"/>
      <c r="CE63" s="1324"/>
      <c r="CF63" s="1324"/>
      <c r="CG63" s="1324"/>
      <c r="CH63" s="1324"/>
      <c r="CI63" s="1324"/>
      <c r="CJ63" s="1324"/>
      <c r="CK63" s="1324"/>
      <c r="CL63" s="1324"/>
      <c r="CM63" s="1324"/>
      <c r="CN63" s="1324"/>
      <c r="CO63" s="1324"/>
      <c r="CP63" s="1324"/>
      <c r="CQ63" s="1324"/>
      <c r="CR63" s="1324"/>
      <c r="CS63" s="1324"/>
      <c r="CT63" s="1324"/>
      <c r="CU63" s="1324"/>
      <c r="CV63" s="1324"/>
      <c r="CW63" s="1324"/>
      <c r="CX63" s="1324"/>
      <c r="CY63" s="1324"/>
    </row>
    <row r="64" spans="1:128" ht="5.25" customHeight="1">
      <c r="A64" s="470"/>
      <c r="B64" s="470"/>
      <c r="C64" s="470"/>
      <c r="D64" s="470"/>
      <c r="E64" s="470"/>
      <c r="F64" s="470"/>
      <c r="G64" s="470"/>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c r="AE64" s="470"/>
      <c r="AF64" s="470"/>
      <c r="AG64" s="470"/>
      <c r="AH64" s="470"/>
      <c r="AI64" s="470"/>
      <c r="AJ64" s="470"/>
      <c r="AK64" s="470"/>
      <c r="AL64" s="470"/>
      <c r="AM64" s="470"/>
      <c r="AN64" s="470"/>
      <c r="AO64" s="470"/>
      <c r="AP64" s="470"/>
      <c r="AQ64" s="470"/>
      <c r="AR64" s="470"/>
      <c r="AS64" s="470"/>
      <c r="AT64" s="470"/>
      <c r="AU64" s="470"/>
      <c r="AV64" s="470"/>
      <c r="AW64" s="470"/>
      <c r="AX64" s="470"/>
      <c r="AY64" s="470"/>
      <c r="AZ64" s="470"/>
      <c r="BA64" s="470"/>
      <c r="BB64" s="470"/>
      <c r="BC64" s="470"/>
      <c r="BD64" s="470"/>
      <c r="BE64" s="470"/>
      <c r="BF64" s="470"/>
      <c r="BG64" s="470"/>
      <c r="BH64" s="470"/>
      <c r="BI64" s="470"/>
      <c r="BJ64" s="470"/>
      <c r="BK64" s="470"/>
      <c r="BL64" s="470"/>
      <c r="BM64" s="470"/>
      <c r="BN64" s="470"/>
      <c r="BO64" s="470"/>
      <c r="BP64" s="470"/>
      <c r="BQ64" s="470"/>
      <c r="BR64" s="470"/>
      <c r="BS64" s="470"/>
      <c r="BT64" s="470"/>
      <c r="BU64" s="470"/>
      <c r="BV64" s="470"/>
      <c r="BW64" s="470"/>
      <c r="BX64" s="470"/>
      <c r="BY64" s="470"/>
      <c r="BZ64" s="470"/>
      <c r="CA64" s="470"/>
      <c r="CB64" s="470"/>
      <c r="CC64" s="470"/>
      <c r="CD64" s="470"/>
      <c r="CE64" s="470"/>
      <c r="CF64" s="470"/>
      <c r="CG64" s="470"/>
      <c r="CH64" s="470"/>
      <c r="CI64" s="470"/>
      <c r="CJ64" s="470"/>
      <c r="CK64" s="470"/>
      <c r="CL64" s="470"/>
      <c r="CM64" s="470"/>
      <c r="CN64" s="470"/>
      <c r="CO64" s="470"/>
      <c r="CP64" s="470"/>
      <c r="CQ64" s="470"/>
      <c r="CR64" s="470"/>
      <c r="CS64" s="470"/>
      <c r="CT64" s="470"/>
      <c r="CU64" s="470"/>
      <c r="CV64" s="470"/>
      <c r="CW64" s="470"/>
      <c r="CX64" s="470"/>
      <c r="CY64" s="470"/>
    </row>
    <row r="65" spans="1:128" ht="5.25" customHeight="1">
      <c r="A65" s="470"/>
      <c r="B65" s="470"/>
      <c r="C65" s="470"/>
      <c r="D65" s="470"/>
      <c r="E65" s="470"/>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478"/>
      <c r="AF65" s="478"/>
      <c r="AG65" s="478"/>
      <c r="AH65" s="478"/>
      <c r="AI65" s="478"/>
      <c r="AJ65" s="478"/>
      <c r="AK65" s="478"/>
      <c r="AL65" s="478"/>
      <c r="AM65" s="478"/>
      <c r="AN65" s="478"/>
      <c r="AO65" s="478"/>
      <c r="AP65" s="478"/>
      <c r="AQ65" s="478"/>
      <c r="AR65" s="478"/>
      <c r="AS65" s="478"/>
      <c r="AT65" s="478"/>
      <c r="AU65" s="478"/>
      <c r="AV65" s="478"/>
      <c r="AW65" s="478"/>
      <c r="AX65" s="478"/>
      <c r="AY65" s="478"/>
      <c r="AZ65" s="478"/>
      <c r="BA65" s="478"/>
      <c r="BB65" s="478"/>
      <c r="BC65" s="478"/>
      <c r="BD65" s="478"/>
      <c r="BE65" s="478"/>
      <c r="BF65" s="478"/>
      <c r="BG65" s="478"/>
      <c r="BH65" s="478"/>
      <c r="BI65" s="478"/>
      <c r="BJ65" s="478"/>
      <c r="BK65" s="478"/>
      <c r="BL65" s="478"/>
      <c r="BM65" s="478"/>
      <c r="BN65" s="478"/>
      <c r="BO65" s="478"/>
      <c r="BP65" s="478"/>
      <c r="BQ65" s="478"/>
      <c r="BR65" s="478"/>
      <c r="BS65" s="478"/>
      <c r="BT65" s="478"/>
      <c r="BU65" s="478"/>
      <c r="BV65" s="478"/>
      <c r="BW65" s="478"/>
      <c r="BX65" s="478"/>
      <c r="BY65" s="478"/>
      <c r="BZ65" s="478"/>
      <c r="CA65" s="478"/>
      <c r="CB65" s="478"/>
      <c r="CC65" s="478"/>
      <c r="CD65" s="478"/>
      <c r="CE65" s="478"/>
      <c r="CF65" s="478"/>
      <c r="CG65" s="478"/>
      <c r="CH65" s="478"/>
      <c r="CI65" s="478"/>
      <c r="CJ65" s="478"/>
      <c r="CK65" s="478"/>
      <c r="CL65" s="478"/>
      <c r="CM65" s="478"/>
      <c r="CN65" s="478"/>
      <c r="CO65" s="478"/>
      <c r="CP65" s="478"/>
      <c r="CQ65" s="478"/>
      <c r="CR65" s="478"/>
      <c r="CS65" s="478"/>
      <c r="CT65" s="470"/>
      <c r="CU65" s="470"/>
      <c r="CV65" s="470"/>
      <c r="CW65" s="470"/>
      <c r="CX65" s="470"/>
      <c r="CY65" s="470"/>
    </row>
    <row r="66" spans="1:128" ht="5.25" customHeight="1">
      <c r="A66" s="470"/>
      <c r="B66" s="470"/>
      <c r="C66" s="470"/>
      <c r="D66" s="1333" t="s">
        <v>763</v>
      </c>
      <c r="E66" s="1321"/>
      <c r="F66" s="1321"/>
      <c r="G66" s="1321"/>
      <c r="H66" s="1321"/>
      <c r="I66" s="1321"/>
      <c r="J66" s="1321"/>
      <c r="K66" s="1321"/>
      <c r="L66" s="1321"/>
      <c r="M66" s="1321"/>
      <c r="N66" s="1321"/>
      <c r="O66" s="1321"/>
      <c r="P66" s="1321"/>
      <c r="Q66" s="1321"/>
      <c r="R66" s="1321"/>
      <c r="S66" s="1321"/>
      <c r="T66" s="1321"/>
      <c r="U66" s="1321"/>
      <c r="V66" s="1321"/>
      <c r="W66" s="1321"/>
      <c r="X66" s="1321"/>
      <c r="Y66" s="1321"/>
      <c r="Z66" s="1321"/>
      <c r="AA66" s="1321"/>
      <c r="AB66" s="1321"/>
      <c r="AC66" s="1321"/>
      <c r="AD66" s="1321"/>
      <c r="AE66" s="1321"/>
      <c r="AF66" s="1321"/>
      <c r="AG66" s="1321"/>
      <c r="AH66" s="1321"/>
      <c r="AI66" s="1321"/>
      <c r="AJ66" s="1321"/>
      <c r="AK66" s="1321"/>
      <c r="AL66" s="1321"/>
      <c r="AM66" s="1321"/>
      <c r="AN66" s="1321"/>
      <c r="AO66" s="1321"/>
      <c r="AP66" s="1321"/>
      <c r="AQ66" s="1321"/>
      <c r="AR66" s="1321"/>
      <c r="AS66" s="1321"/>
      <c r="AT66" s="1321"/>
      <c r="AU66" s="1321"/>
      <c r="AV66" s="1321"/>
      <c r="AW66" s="1321"/>
      <c r="AX66" s="1321"/>
      <c r="AY66" s="1321"/>
      <c r="AZ66" s="1321"/>
      <c r="BA66" s="1321"/>
      <c r="BB66" s="1321"/>
      <c r="BC66" s="1321"/>
      <c r="BD66" s="1321"/>
      <c r="BE66" s="1321"/>
      <c r="BF66" s="1321"/>
      <c r="BG66" s="1321"/>
      <c r="BH66" s="1321"/>
      <c r="BI66" s="1321"/>
      <c r="BJ66" s="1321"/>
      <c r="BK66" s="1321"/>
      <c r="BL66" s="479"/>
      <c r="BM66" s="479"/>
      <c r="BN66" s="479"/>
      <c r="BO66" s="479"/>
      <c r="BP66" s="479"/>
      <c r="BQ66" s="479"/>
      <c r="BR66" s="479"/>
      <c r="BS66" s="479"/>
      <c r="BT66" s="479"/>
      <c r="BU66" s="1322" t="s">
        <v>764</v>
      </c>
      <c r="BV66" s="1322"/>
      <c r="BW66" s="1322"/>
      <c r="BX66" s="1322"/>
      <c r="BY66" s="1322"/>
      <c r="BZ66" s="1322"/>
      <c r="CA66" s="1322"/>
      <c r="CB66" s="1322"/>
      <c r="CC66" s="1322"/>
      <c r="CD66" s="1327"/>
      <c r="CE66" s="1327"/>
      <c r="CF66" s="1327"/>
      <c r="CG66" s="1327"/>
      <c r="CH66" s="1322" t="s">
        <v>765</v>
      </c>
      <c r="CI66" s="1322"/>
      <c r="CJ66" s="1322"/>
      <c r="CK66" s="1322"/>
      <c r="CL66" s="1322"/>
      <c r="CM66" s="1322"/>
      <c r="CN66" s="1322"/>
      <c r="CO66" s="1322"/>
      <c r="CP66" s="1322"/>
      <c r="CQ66" s="1327"/>
      <c r="CR66" s="1327"/>
      <c r="CS66" s="1327"/>
      <c r="CT66" s="1327"/>
      <c r="CU66" s="464"/>
      <c r="CV66" s="464"/>
      <c r="CW66" s="480"/>
      <c r="CX66" s="480"/>
      <c r="CY66" s="480"/>
      <c r="CZ66" s="480"/>
      <c r="DA66" s="480"/>
      <c r="DB66" s="480"/>
      <c r="DC66" s="461"/>
      <c r="DD66" s="461"/>
      <c r="DE66" s="461"/>
      <c r="DF66" s="481"/>
    </row>
    <row r="67" spans="1:128" ht="5.25" customHeight="1">
      <c r="A67" s="470"/>
      <c r="B67" s="470"/>
      <c r="C67" s="470"/>
      <c r="D67" s="1321"/>
      <c r="E67" s="1321"/>
      <c r="F67" s="1321"/>
      <c r="G67" s="1321"/>
      <c r="H67" s="1321"/>
      <c r="I67" s="1321"/>
      <c r="J67" s="1321"/>
      <c r="K67" s="1321"/>
      <c r="L67" s="1321"/>
      <c r="M67" s="1321"/>
      <c r="N67" s="1321"/>
      <c r="O67" s="1321"/>
      <c r="P67" s="1321"/>
      <c r="Q67" s="1321"/>
      <c r="R67" s="1321"/>
      <c r="S67" s="1321"/>
      <c r="T67" s="1321"/>
      <c r="U67" s="1321"/>
      <c r="V67" s="1321"/>
      <c r="W67" s="1321"/>
      <c r="X67" s="1321"/>
      <c r="Y67" s="1321"/>
      <c r="Z67" s="1321"/>
      <c r="AA67" s="1321"/>
      <c r="AB67" s="1321"/>
      <c r="AC67" s="1321"/>
      <c r="AD67" s="1321"/>
      <c r="AE67" s="1321"/>
      <c r="AF67" s="1321"/>
      <c r="AG67" s="1321"/>
      <c r="AH67" s="1321"/>
      <c r="AI67" s="1321"/>
      <c r="AJ67" s="1321"/>
      <c r="AK67" s="1321"/>
      <c r="AL67" s="1321"/>
      <c r="AM67" s="1321"/>
      <c r="AN67" s="1321"/>
      <c r="AO67" s="1321"/>
      <c r="AP67" s="1321"/>
      <c r="AQ67" s="1321"/>
      <c r="AR67" s="1321"/>
      <c r="AS67" s="1321"/>
      <c r="AT67" s="1321"/>
      <c r="AU67" s="1321"/>
      <c r="AV67" s="1321"/>
      <c r="AW67" s="1321"/>
      <c r="AX67" s="1321"/>
      <c r="AY67" s="1321"/>
      <c r="AZ67" s="1321"/>
      <c r="BA67" s="1321"/>
      <c r="BB67" s="1321"/>
      <c r="BC67" s="1321"/>
      <c r="BD67" s="1321"/>
      <c r="BE67" s="1321"/>
      <c r="BF67" s="1321"/>
      <c r="BG67" s="1321"/>
      <c r="BH67" s="1321"/>
      <c r="BI67" s="1321"/>
      <c r="BJ67" s="1321"/>
      <c r="BK67" s="1321"/>
      <c r="BL67" s="479"/>
      <c r="BM67" s="479"/>
      <c r="BN67" s="479"/>
      <c r="BO67" s="479"/>
      <c r="BP67" s="479"/>
      <c r="BQ67" s="479"/>
      <c r="BR67" s="479"/>
      <c r="BS67" s="479"/>
      <c r="BT67" s="479"/>
      <c r="BU67" s="1322"/>
      <c r="BV67" s="1322"/>
      <c r="BW67" s="1322"/>
      <c r="BX67" s="1322"/>
      <c r="BY67" s="1322"/>
      <c r="BZ67" s="1322"/>
      <c r="CA67" s="1322"/>
      <c r="CB67" s="1322"/>
      <c r="CC67" s="1322"/>
      <c r="CD67" s="1327"/>
      <c r="CE67" s="1327"/>
      <c r="CF67" s="1327"/>
      <c r="CG67" s="1327"/>
      <c r="CH67" s="1322"/>
      <c r="CI67" s="1322"/>
      <c r="CJ67" s="1322"/>
      <c r="CK67" s="1322"/>
      <c r="CL67" s="1322"/>
      <c r="CM67" s="1322"/>
      <c r="CN67" s="1322"/>
      <c r="CO67" s="1322"/>
      <c r="CP67" s="1322"/>
      <c r="CQ67" s="1327"/>
      <c r="CR67" s="1327"/>
      <c r="CS67" s="1327"/>
      <c r="CT67" s="1327"/>
      <c r="CU67" s="464"/>
      <c r="CV67" s="464"/>
      <c r="CW67" s="480"/>
      <c r="CX67" s="480"/>
      <c r="CY67" s="480"/>
      <c r="CZ67" s="480"/>
      <c r="DA67" s="480"/>
      <c r="DB67" s="480"/>
      <c r="DC67" s="461"/>
      <c r="DD67" s="461"/>
      <c r="DE67" s="461"/>
      <c r="DF67" s="481"/>
    </row>
    <row r="68" spans="1:128" ht="5.25" customHeight="1">
      <c r="A68" s="471"/>
      <c r="B68" s="471"/>
      <c r="C68" s="471"/>
      <c r="D68" s="1321"/>
      <c r="E68" s="1321"/>
      <c r="F68" s="1321"/>
      <c r="G68" s="1321"/>
      <c r="H68" s="1321"/>
      <c r="I68" s="1321"/>
      <c r="J68" s="1321"/>
      <c r="K68" s="1321"/>
      <c r="L68" s="1321"/>
      <c r="M68" s="1321"/>
      <c r="N68" s="1321"/>
      <c r="O68" s="1321"/>
      <c r="P68" s="1321"/>
      <c r="Q68" s="1321"/>
      <c r="R68" s="1321"/>
      <c r="S68" s="1321"/>
      <c r="T68" s="1321"/>
      <c r="U68" s="1321"/>
      <c r="V68" s="1321"/>
      <c r="W68" s="1321"/>
      <c r="X68" s="1321"/>
      <c r="Y68" s="1321"/>
      <c r="Z68" s="1321"/>
      <c r="AA68" s="1321"/>
      <c r="AB68" s="1321"/>
      <c r="AC68" s="1321"/>
      <c r="AD68" s="1321"/>
      <c r="AE68" s="1321"/>
      <c r="AF68" s="1321"/>
      <c r="AG68" s="1321"/>
      <c r="AH68" s="1321"/>
      <c r="AI68" s="1321"/>
      <c r="AJ68" s="1321"/>
      <c r="AK68" s="1321"/>
      <c r="AL68" s="1321"/>
      <c r="AM68" s="1321"/>
      <c r="AN68" s="1321"/>
      <c r="AO68" s="1321"/>
      <c r="AP68" s="1321"/>
      <c r="AQ68" s="1321"/>
      <c r="AR68" s="1321"/>
      <c r="AS68" s="1321"/>
      <c r="AT68" s="1321"/>
      <c r="AU68" s="1321"/>
      <c r="AV68" s="1321"/>
      <c r="AW68" s="1321"/>
      <c r="AX68" s="1321"/>
      <c r="AY68" s="1321"/>
      <c r="AZ68" s="1321"/>
      <c r="BA68" s="1321"/>
      <c r="BB68" s="1321"/>
      <c r="BC68" s="1321"/>
      <c r="BD68" s="1321"/>
      <c r="BE68" s="1321"/>
      <c r="BF68" s="1321"/>
      <c r="BG68" s="1321"/>
      <c r="BH68" s="1321"/>
      <c r="BI68" s="1321"/>
      <c r="BJ68" s="1321"/>
      <c r="BK68" s="1321"/>
      <c r="BL68" s="479"/>
      <c r="BM68" s="479"/>
      <c r="BN68" s="479"/>
      <c r="BO68" s="479"/>
      <c r="BP68" s="479"/>
      <c r="BQ68" s="479"/>
      <c r="BR68" s="479"/>
      <c r="BS68" s="479"/>
      <c r="BT68" s="479"/>
      <c r="BU68" s="1322"/>
      <c r="BV68" s="1322"/>
      <c r="BW68" s="1322"/>
      <c r="BX68" s="1322"/>
      <c r="BY68" s="1322"/>
      <c r="BZ68" s="1322"/>
      <c r="CA68" s="1322"/>
      <c r="CB68" s="1322"/>
      <c r="CC68" s="1322"/>
      <c r="CD68" s="1327"/>
      <c r="CE68" s="1327"/>
      <c r="CF68" s="1327"/>
      <c r="CG68" s="1327"/>
      <c r="CH68" s="1322"/>
      <c r="CI68" s="1322"/>
      <c r="CJ68" s="1322"/>
      <c r="CK68" s="1322"/>
      <c r="CL68" s="1322"/>
      <c r="CM68" s="1322"/>
      <c r="CN68" s="1322"/>
      <c r="CO68" s="1322"/>
      <c r="CP68" s="1322"/>
      <c r="CQ68" s="1327"/>
      <c r="CR68" s="1327"/>
      <c r="CS68" s="1327"/>
      <c r="CT68" s="1327"/>
      <c r="CU68" s="464"/>
      <c r="CV68" s="464"/>
      <c r="CW68" s="480"/>
      <c r="CX68" s="480"/>
      <c r="CY68" s="480"/>
      <c r="CZ68" s="480"/>
      <c r="DA68" s="480"/>
      <c r="DB68" s="480"/>
      <c r="DF68" s="482"/>
    </row>
    <row r="69" spans="1:128" ht="5.25" customHeight="1">
      <c r="A69" s="471"/>
      <c r="B69" s="471"/>
      <c r="C69" s="471"/>
      <c r="D69" s="1321"/>
      <c r="E69" s="1321"/>
      <c r="F69" s="1321"/>
      <c r="G69" s="1321"/>
      <c r="H69" s="1321"/>
      <c r="I69" s="1321"/>
      <c r="J69" s="1321"/>
      <c r="K69" s="1321"/>
      <c r="L69" s="1321"/>
      <c r="M69" s="1321"/>
      <c r="N69" s="1321"/>
      <c r="O69" s="1321"/>
      <c r="P69" s="1321"/>
      <c r="Q69" s="1321"/>
      <c r="R69" s="1321"/>
      <c r="S69" s="1321"/>
      <c r="T69" s="1321"/>
      <c r="U69" s="1321"/>
      <c r="V69" s="1321"/>
      <c r="W69" s="1321"/>
      <c r="X69" s="1321"/>
      <c r="Y69" s="1321"/>
      <c r="Z69" s="1321"/>
      <c r="AA69" s="1321"/>
      <c r="AB69" s="1321"/>
      <c r="AC69" s="1321"/>
      <c r="AD69" s="1321"/>
      <c r="AE69" s="1321"/>
      <c r="AF69" s="1321"/>
      <c r="AG69" s="1321"/>
      <c r="AH69" s="1321"/>
      <c r="AI69" s="1321"/>
      <c r="AJ69" s="1321"/>
      <c r="AK69" s="1321"/>
      <c r="AL69" s="1321"/>
      <c r="AM69" s="1321"/>
      <c r="AN69" s="1321"/>
      <c r="AO69" s="1321"/>
      <c r="AP69" s="1321"/>
      <c r="AQ69" s="1321"/>
      <c r="AR69" s="1321"/>
      <c r="AS69" s="1321"/>
      <c r="AT69" s="1321"/>
      <c r="AU69" s="1321"/>
      <c r="AV69" s="1321"/>
      <c r="AW69" s="1321"/>
      <c r="AX69" s="1321"/>
      <c r="AY69" s="1321"/>
      <c r="AZ69" s="1321"/>
      <c r="BA69" s="1321"/>
      <c r="BB69" s="1321"/>
      <c r="BC69" s="1321"/>
      <c r="BD69" s="1321"/>
      <c r="BE69" s="1321"/>
      <c r="BF69" s="1321"/>
      <c r="BG69" s="1321"/>
      <c r="BH69" s="1321"/>
      <c r="BI69" s="1321"/>
      <c r="BJ69" s="1321"/>
      <c r="BK69" s="1321"/>
      <c r="BL69" s="479"/>
      <c r="BM69" s="479"/>
      <c r="BN69" s="479"/>
      <c r="BO69" s="479"/>
      <c r="BP69" s="479"/>
      <c r="BQ69" s="479"/>
      <c r="BR69" s="479"/>
      <c r="BS69" s="479"/>
      <c r="BT69" s="479"/>
      <c r="BU69" s="1322"/>
      <c r="BV69" s="1322"/>
      <c r="BW69" s="1322"/>
      <c r="BX69" s="1322"/>
      <c r="BY69" s="1322"/>
      <c r="BZ69" s="1322"/>
      <c r="CA69" s="1322"/>
      <c r="CB69" s="1322"/>
      <c r="CC69" s="1322"/>
      <c r="CD69" s="1327"/>
      <c r="CE69" s="1327"/>
      <c r="CF69" s="1327"/>
      <c r="CG69" s="1327"/>
      <c r="CH69" s="1322"/>
      <c r="CI69" s="1322"/>
      <c r="CJ69" s="1322"/>
      <c r="CK69" s="1322"/>
      <c r="CL69" s="1322"/>
      <c r="CM69" s="1322"/>
      <c r="CN69" s="1322"/>
      <c r="CO69" s="1322"/>
      <c r="CP69" s="1322"/>
      <c r="CQ69" s="1327"/>
      <c r="CR69" s="1327"/>
      <c r="CS69" s="1327"/>
      <c r="CT69" s="1327"/>
      <c r="CU69" s="464"/>
      <c r="CV69" s="464"/>
      <c r="CW69" s="480"/>
      <c r="CX69" s="480"/>
      <c r="CY69" s="480"/>
      <c r="CZ69" s="480"/>
      <c r="DA69" s="480"/>
      <c r="DB69" s="480"/>
      <c r="DF69" s="482"/>
    </row>
    <row r="70" spans="1:128" ht="5.25" customHeight="1">
      <c r="A70" s="471"/>
      <c r="B70" s="471"/>
      <c r="C70" s="471"/>
      <c r="D70" s="471"/>
      <c r="E70" s="471"/>
      <c r="F70" s="478"/>
      <c r="G70" s="478"/>
      <c r="H70" s="478"/>
      <c r="I70" s="478"/>
      <c r="J70" s="478"/>
      <c r="K70" s="478"/>
      <c r="L70" s="478"/>
      <c r="M70" s="478"/>
      <c r="N70" s="478"/>
      <c r="O70" s="478"/>
      <c r="P70" s="478"/>
      <c r="Q70" s="478"/>
      <c r="R70" s="478"/>
      <c r="S70" s="478"/>
      <c r="T70" s="478"/>
      <c r="U70" s="478"/>
      <c r="V70" s="478"/>
      <c r="W70" s="478"/>
      <c r="X70" s="478"/>
      <c r="Y70" s="478"/>
      <c r="Z70" s="478"/>
      <c r="AA70" s="478"/>
      <c r="AB70" s="478"/>
      <c r="AC70" s="478"/>
      <c r="AD70" s="478"/>
      <c r="AE70" s="478"/>
      <c r="AF70" s="478"/>
      <c r="AG70" s="478"/>
      <c r="AH70" s="478"/>
      <c r="AI70" s="478"/>
      <c r="AJ70" s="478"/>
      <c r="AK70" s="478"/>
      <c r="AL70" s="478"/>
      <c r="AM70" s="478"/>
      <c r="AN70" s="478"/>
      <c r="AO70" s="478"/>
      <c r="AP70" s="478"/>
      <c r="AQ70" s="478"/>
      <c r="AR70" s="478"/>
      <c r="AS70" s="478"/>
      <c r="AT70" s="478"/>
      <c r="AU70" s="478"/>
      <c r="AV70" s="478"/>
      <c r="AW70" s="478"/>
      <c r="AX70" s="478"/>
      <c r="AY70" s="478"/>
      <c r="AZ70" s="478"/>
      <c r="BA70" s="478"/>
      <c r="BB70" s="478"/>
      <c r="BC70" s="478"/>
      <c r="BD70" s="478"/>
      <c r="BE70" s="478"/>
      <c r="BF70" s="478"/>
      <c r="BG70" s="478"/>
      <c r="BH70" s="478"/>
      <c r="BI70" s="478"/>
      <c r="BJ70" s="478"/>
      <c r="BK70" s="478"/>
      <c r="BL70" s="478"/>
      <c r="BM70" s="478"/>
      <c r="BN70" s="478"/>
      <c r="BO70" s="478"/>
      <c r="BP70" s="478"/>
      <c r="BQ70" s="478"/>
      <c r="BR70" s="478"/>
      <c r="BS70" s="478"/>
      <c r="BT70" s="478"/>
      <c r="BU70" s="478"/>
      <c r="BV70" s="478"/>
      <c r="BW70" s="478"/>
      <c r="BX70" s="478"/>
      <c r="BY70" s="478"/>
      <c r="BZ70" s="478"/>
      <c r="CA70" s="478"/>
      <c r="CB70" s="478"/>
      <c r="CC70" s="478"/>
      <c r="CD70" s="478"/>
      <c r="CE70" s="478"/>
      <c r="CF70" s="478"/>
      <c r="CG70" s="478"/>
      <c r="CH70" s="478"/>
      <c r="CI70" s="478"/>
      <c r="CJ70" s="478"/>
      <c r="CK70" s="478"/>
      <c r="CL70" s="478"/>
      <c r="CM70" s="478"/>
      <c r="CN70" s="478"/>
      <c r="CO70" s="478"/>
      <c r="CP70" s="478"/>
      <c r="CQ70" s="478"/>
      <c r="CR70" s="478"/>
      <c r="CS70" s="478"/>
      <c r="CT70" s="471"/>
      <c r="CU70" s="471"/>
      <c r="CV70" s="471"/>
      <c r="CW70" s="471"/>
      <c r="CX70" s="471"/>
      <c r="CY70" s="471"/>
    </row>
    <row r="71" spans="1:128" ht="5.25" customHeight="1">
      <c r="A71" s="471"/>
      <c r="B71" s="471"/>
      <c r="C71" s="471"/>
      <c r="D71" s="483"/>
      <c r="E71" s="483"/>
      <c r="F71" s="483"/>
      <c r="G71" s="483"/>
      <c r="H71" s="483"/>
      <c r="I71" s="483"/>
      <c r="J71" s="483"/>
      <c r="K71" s="483"/>
      <c r="L71" s="483"/>
      <c r="M71" s="483"/>
      <c r="N71" s="483"/>
      <c r="O71" s="483"/>
      <c r="P71" s="483"/>
      <c r="Q71" s="483"/>
      <c r="R71" s="483"/>
      <c r="S71" s="483"/>
      <c r="T71" s="483"/>
      <c r="U71" s="483"/>
      <c r="V71" s="483"/>
      <c r="W71" s="483"/>
      <c r="X71" s="483"/>
      <c r="Y71" s="483"/>
      <c r="Z71" s="483"/>
      <c r="AA71" s="483"/>
      <c r="AB71" s="483"/>
      <c r="AC71" s="483"/>
      <c r="AD71" s="483"/>
      <c r="AE71" s="483"/>
      <c r="AF71" s="483"/>
      <c r="AG71" s="483"/>
      <c r="AH71" s="483"/>
      <c r="AI71" s="483"/>
      <c r="AJ71" s="483"/>
      <c r="AK71" s="483"/>
      <c r="AL71" s="483"/>
      <c r="AM71" s="483"/>
      <c r="AN71" s="483"/>
      <c r="AO71" s="483"/>
      <c r="AP71" s="483"/>
      <c r="AQ71" s="483"/>
      <c r="AR71" s="483"/>
      <c r="AS71" s="483"/>
      <c r="AT71" s="483"/>
      <c r="AU71" s="483"/>
      <c r="AV71" s="483"/>
      <c r="AW71" s="483"/>
      <c r="AX71" s="483"/>
      <c r="AY71" s="483"/>
      <c r="AZ71" s="483"/>
      <c r="BA71" s="483"/>
      <c r="BB71" s="483"/>
      <c r="BC71" s="483"/>
      <c r="BD71" s="483"/>
      <c r="BE71" s="483"/>
      <c r="BF71" s="483"/>
      <c r="BG71" s="483"/>
      <c r="BH71" s="483"/>
      <c r="BI71" s="483"/>
      <c r="BJ71" s="483"/>
      <c r="BK71" s="483"/>
      <c r="BL71" s="478"/>
      <c r="BM71" s="478"/>
      <c r="BN71" s="478"/>
      <c r="BO71" s="478"/>
      <c r="BP71" s="478"/>
      <c r="BQ71" s="478"/>
      <c r="BR71" s="478"/>
      <c r="BS71" s="478"/>
      <c r="BT71" s="478"/>
      <c r="BU71" s="478"/>
      <c r="BV71" s="478"/>
      <c r="BW71" s="478"/>
      <c r="BX71" s="478"/>
      <c r="BY71" s="478"/>
      <c r="BZ71" s="478"/>
      <c r="CA71" s="478"/>
      <c r="CB71" s="478"/>
      <c r="CC71" s="478"/>
      <c r="CD71" s="478"/>
      <c r="CE71" s="478"/>
      <c r="CF71" s="478"/>
      <c r="CG71" s="478"/>
      <c r="CH71" s="478"/>
      <c r="CI71" s="478"/>
      <c r="CJ71" s="478"/>
      <c r="CK71" s="478"/>
      <c r="CL71" s="478"/>
      <c r="CM71" s="478"/>
      <c r="CN71" s="478"/>
      <c r="CO71" s="478"/>
      <c r="CP71" s="478"/>
      <c r="CQ71" s="478"/>
      <c r="CR71" s="478"/>
      <c r="CS71" s="478"/>
      <c r="CT71" s="471"/>
      <c r="CU71" s="471"/>
      <c r="CV71" s="471"/>
      <c r="CW71" s="471"/>
      <c r="CX71" s="471"/>
      <c r="CY71" s="471"/>
    </row>
    <row r="72" spans="1:128" ht="5.25" customHeight="1">
      <c r="A72" s="471"/>
      <c r="B72" s="471"/>
      <c r="C72" s="471"/>
      <c r="D72" s="1321" t="s">
        <v>766</v>
      </c>
      <c r="E72" s="1321"/>
      <c r="F72" s="1321"/>
      <c r="G72" s="1321"/>
      <c r="H72" s="1321"/>
      <c r="I72" s="1321"/>
      <c r="J72" s="1321"/>
      <c r="K72" s="1321"/>
      <c r="L72" s="1321"/>
      <c r="M72" s="1321"/>
      <c r="N72" s="1321"/>
      <c r="O72" s="1321"/>
      <c r="P72" s="1321"/>
      <c r="Q72" s="1321"/>
      <c r="R72" s="1321"/>
      <c r="S72" s="1321"/>
      <c r="T72" s="1321"/>
      <c r="U72" s="1321"/>
      <c r="V72" s="1321"/>
      <c r="W72" s="1321"/>
      <c r="X72" s="1321"/>
      <c r="Y72" s="1321"/>
      <c r="Z72" s="1321"/>
      <c r="AA72" s="1321"/>
      <c r="AB72" s="1321"/>
      <c r="AC72" s="1321"/>
      <c r="AD72" s="1321"/>
      <c r="AE72" s="1321"/>
      <c r="AF72" s="1321"/>
      <c r="AG72" s="1321"/>
      <c r="AH72" s="1321"/>
      <c r="AI72" s="1321"/>
      <c r="AJ72" s="1321"/>
      <c r="AK72" s="1321"/>
      <c r="AL72" s="1321"/>
      <c r="AM72" s="1321"/>
      <c r="AN72" s="1321"/>
      <c r="AO72" s="1321"/>
      <c r="AP72" s="1321"/>
      <c r="AQ72" s="1321"/>
      <c r="AR72" s="1321"/>
      <c r="AS72" s="1321"/>
      <c r="AT72" s="1321"/>
      <c r="AU72" s="1321"/>
      <c r="AV72" s="1321"/>
      <c r="AW72" s="1321"/>
      <c r="AX72" s="1321"/>
      <c r="AY72" s="1321"/>
      <c r="AZ72" s="1321"/>
      <c r="BA72" s="1321"/>
      <c r="BB72" s="1321"/>
      <c r="BC72" s="1321"/>
      <c r="BD72" s="1321"/>
      <c r="BE72" s="1321"/>
      <c r="BF72" s="1321"/>
      <c r="BG72" s="1321"/>
      <c r="BH72" s="1321"/>
      <c r="BI72" s="1321"/>
      <c r="BJ72" s="1321"/>
      <c r="BK72" s="1321"/>
      <c r="BL72" s="1321"/>
      <c r="BM72" s="1321"/>
      <c r="BN72" s="1321"/>
      <c r="BO72" s="1321"/>
      <c r="BP72" s="1321"/>
      <c r="BQ72" s="1321"/>
      <c r="BR72" s="1321"/>
      <c r="BS72" s="1321"/>
      <c r="BT72" s="1321"/>
      <c r="BU72" s="1322" t="s">
        <v>764</v>
      </c>
      <c r="BV72" s="1322"/>
      <c r="BW72" s="1322"/>
      <c r="BX72" s="1322"/>
      <c r="BY72" s="1322"/>
      <c r="BZ72" s="1322"/>
      <c r="CA72" s="1322"/>
      <c r="CB72" s="1322"/>
      <c r="CC72" s="1322"/>
      <c r="CD72" s="1327"/>
      <c r="CE72" s="1327"/>
      <c r="CF72" s="1327"/>
      <c r="CG72" s="1327"/>
      <c r="CH72" s="1322" t="s">
        <v>765</v>
      </c>
      <c r="CI72" s="1322"/>
      <c r="CJ72" s="1322"/>
      <c r="CK72" s="1322"/>
      <c r="CL72" s="1322"/>
      <c r="CM72" s="1322"/>
      <c r="CN72" s="1322"/>
      <c r="CO72" s="1322"/>
      <c r="CP72" s="1322"/>
      <c r="CQ72" s="1327"/>
      <c r="CR72" s="1327"/>
      <c r="CS72" s="1327"/>
      <c r="CT72" s="1327"/>
      <c r="CU72" s="478"/>
      <c r="CV72" s="478"/>
      <c r="CW72" s="478"/>
      <c r="CX72" s="478"/>
      <c r="CY72" s="478"/>
      <c r="CZ72" s="484"/>
      <c r="DF72" s="482"/>
    </row>
    <row r="73" spans="1:128" ht="5.25" customHeight="1">
      <c r="A73" s="471"/>
      <c r="B73" s="471"/>
      <c r="C73" s="471"/>
      <c r="D73" s="1321"/>
      <c r="E73" s="1321"/>
      <c r="F73" s="1321"/>
      <c r="G73" s="1321"/>
      <c r="H73" s="1321"/>
      <c r="I73" s="1321"/>
      <c r="J73" s="1321"/>
      <c r="K73" s="1321"/>
      <c r="L73" s="1321"/>
      <c r="M73" s="1321"/>
      <c r="N73" s="1321"/>
      <c r="O73" s="1321"/>
      <c r="P73" s="1321"/>
      <c r="Q73" s="1321"/>
      <c r="R73" s="1321"/>
      <c r="S73" s="1321"/>
      <c r="T73" s="1321"/>
      <c r="U73" s="1321"/>
      <c r="V73" s="1321"/>
      <c r="W73" s="1321"/>
      <c r="X73" s="1321"/>
      <c r="Y73" s="1321"/>
      <c r="Z73" s="1321"/>
      <c r="AA73" s="1321"/>
      <c r="AB73" s="1321"/>
      <c r="AC73" s="1321"/>
      <c r="AD73" s="1321"/>
      <c r="AE73" s="1321"/>
      <c r="AF73" s="1321"/>
      <c r="AG73" s="1321"/>
      <c r="AH73" s="1321"/>
      <c r="AI73" s="1321"/>
      <c r="AJ73" s="1321"/>
      <c r="AK73" s="1321"/>
      <c r="AL73" s="1321"/>
      <c r="AM73" s="1321"/>
      <c r="AN73" s="1321"/>
      <c r="AO73" s="1321"/>
      <c r="AP73" s="1321"/>
      <c r="AQ73" s="1321"/>
      <c r="AR73" s="1321"/>
      <c r="AS73" s="1321"/>
      <c r="AT73" s="1321"/>
      <c r="AU73" s="1321"/>
      <c r="AV73" s="1321"/>
      <c r="AW73" s="1321"/>
      <c r="AX73" s="1321"/>
      <c r="AY73" s="1321"/>
      <c r="AZ73" s="1321"/>
      <c r="BA73" s="1321"/>
      <c r="BB73" s="1321"/>
      <c r="BC73" s="1321"/>
      <c r="BD73" s="1321"/>
      <c r="BE73" s="1321"/>
      <c r="BF73" s="1321"/>
      <c r="BG73" s="1321"/>
      <c r="BH73" s="1321"/>
      <c r="BI73" s="1321"/>
      <c r="BJ73" s="1321"/>
      <c r="BK73" s="1321"/>
      <c r="BL73" s="1321"/>
      <c r="BM73" s="1321"/>
      <c r="BN73" s="1321"/>
      <c r="BO73" s="1321"/>
      <c r="BP73" s="1321"/>
      <c r="BQ73" s="1321"/>
      <c r="BR73" s="1321"/>
      <c r="BS73" s="1321"/>
      <c r="BT73" s="1321"/>
      <c r="BU73" s="1322"/>
      <c r="BV73" s="1322"/>
      <c r="BW73" s="1322"/>
      <c r="BX73" s="1322"/>
      <c r="BY73" s="1322"/>
      <c r="BZ73" s="1322"/>
      <c r="CA73" s="1322"/>
      <c r="CB73" s="1322"/>
      <c r="CC73" s="1322"/>
      <c r="CD73" s="1327"/>
      <c r="CE73" s="1327"/>
      <c r="CF73" s="1327"/>
      <c r="CG73" s="1327"/>
      <c r="CH73" s="1322"/>
      <c r="CI73" s="1322"/>
      <c r="CJ73" s="1322"/>
      <c r="CK73" s="1322"/>
      <c r="CL73" s="1322"/>
      <c r="CM73" s="1322"/>
      <c r="CN73" s="1322"/>
      <c r="CO73" s="1322"/>
      <c r="CP73" s="1322"/>
      <c r="CQ73" s="1327"/>
      <c r="CR73" s="1327"/>
      <c r="CS73" s="1327"/>
      <c r="CT73" s="1327"/>
      <c r="CU73" s="478"/>
      <c r="CV73" s="478"/>
      <c r="CW73" s="478"/>
      <c r="CX73" s="478"/>
      <c r="CY73" s="478"/>
      <c r="CZ73" s="484"/>
      <c r="DF73" s="482"/>
    </row>
    <row r="74" spans="1:128" ht="5.25" customHeight="1">
      <c r="A74" s="471"/>
      <c r="B74" s="471"/>
      <c r="C74" s="471"/>
      <c r="D74" s="1321"/>
      <c r="E74" s="1321"/>
      <c r="F74" s="1321"/>
      <c r="G74" s="1321"/>
      <c r="H74" s="1321"/>
      <c r="I74" s="1321"/>
      <c r="J74" s="1321"/>
      <c r="K74" s="1321"/>
      <c r="L74" s="1321"/>
      <c r="M74" s="1321"/>
      <c r="N74" s="1321"/>
      <c r="O74" s="1321"/>
      <c r="P74" s="1321"/>
      <c r="Q74" s="1321"/>
      <c r="R74" s="1321"/>
      <c r="S74" s="1321"/>
      <c r="T74" s="1321"/>
      <c r="U74" s="1321"/>
      <c r="V74" s="1321"/>
      <c r="W74" s="1321"/>
      <c r="X74" s="1321"/>
      <c r="Y74" s="1321"/>
      <c r="Z74" s="1321"/>
      <c r="AA74" s="1321"/>
      <c r="AB74" s="1321"/>
      <c r="AC74" s="1321"/>
      <c r="AD74" s="1321"/>
      <c r="AE74" s="1321"/>
      <c r="AF74" s="1321"/>
      <c r="AG74" s="1321"/>
      <c r="AH74" s="1321"/>
      <c r="AI74" s="1321"/>
      <c r="AJ74" s="1321"/>
      <c r="AK74" s="1321"/>
      <c r="AL74" s="1321"/>
      <c r="AM74" s="1321"/>
      <c r="AN74" s="1321"/>
      <c r="AO74" s="1321"/>
      <c r="AP74" s="1321"/>
      <c r="AQ74" s="1321"/>
      <c r="AR74" s="1321"/>
      <c r="AS74" s="1321"/>
      <c r="AT74" s="1321"/>
      <c r="AU74" s="1321"/>
      <c r="AV74" s="1321"/>
      <c r="AW74" s="1321"/>
      <c r="AX74" s="1321"/>
      <c r="AY74" s="1321"/>
      <c r="AZ74" s="1321"/>
      <c r="BA74" s="1321"/>
      <c r="BB74" s="1321"/>
      <c r="BC74" s="1321"/>
      <c r="BD74" s="1321"/>
      <c r="BE74" s="1321"/>
      <c r="BF74" s="1321"/>
      <c r="BG74" s="1321"/>
      <c r="BH74" s="1321"/>
      <c r="BI74" s="1321"/>
      <c r="BJ74" s="1321"/>
      <c r="BK74" s="1321"/>
      <c r="BL74" s="1321"/>
      <c r="BM74" s="1321"/>
      <c r="BN74" s="1321"/>
      <c r="BO74" s="1321"/>
      <c r="BP74" s="1321"/>
      <c r="BQ74" s="1321"/>
      <c r="BR74" s="1321"/>
      <c r="BS74" s="1321"/>
      <c r="BT74" s="1321"/>
      <c r="BU74" s="1322"/>
      <c r="BV74" s="1322"/>
      <c r="BW74" s="1322"/>
      <c r="BX74" s="1322"/>
      <c r="BY74" s="1322"/>
      <c r="BZ74" s="1322"/>
      <c r="CA74" s="1322"/>
      <c r="CB74" s="1322"/>
      <c r="CC74" s="1322"/>
      <c r="CD74" s="1327"/>
      <c r="CE74" s="1327"/>
      <c r="CF74" s="1327"/>
      <c r="CG74" s="1327"/>
      <c r="CH74" s="1322"/>
      <c r="CI74" s="1322"/>
      <c r="CJ74" s="1322"/>
      <c r="CK74" s="1322"/>
      <c r="CL74" s="1322"/>
      <c r="CM74" s="1322"/>
      <c r="CN74" s="1322"/>
      <c r="CO74" s="1322"/>
      <c r="CP74" s="1322"/>
      <c r="CQ74" s="1327"/>
      <c r="CR74" s="1327"/>
      <c r="CS74" s="1327"/>
      <c r="CT74" s="1327"/>
      <c r="CU74" s="478"/>
      <c r="CV74" s="478"/>
      <c r="CW74" s="478"/>
      <c r="CX74" s="478"/>
      <c r="CY74" s="478"/>
      <c r="CZ74" s="484"/>
      <c r="DF74" s="482"/>
    </row>
    <row r="75" spans="1:128" ht="5.25" customHeight="1">
      <c r="A75" s="471"/>
      <c r="B75" s="471"/>
      <c r="C75" s="471"/>
      <c r="D75" s="1321"/>
      <c r="E75" s="1321"/>
      <c r="F75" s="1321"/>
      <c r="G75" s="1321"/>
      <c r="H75" s="1321"/>
      <c r="I75" s="1321"/>
      <c r="J75" s="1321"/>
      <c r="K75" s="1321"/>
      <c r="L75" s="1321"/>
      <c r="M75" s="1321"/>
      <c r="N75" s="1321"/>
      <c r="O75" s="1321"/>
      <c r="P75" s="1321"/>
      <c r="Q75" s="1321"/>
      <c r="R75" s="1321"/>
      <c r="S75" s="1321"/>
      <c r="T75" s="1321"/>
      <c r="U75" s="1321"/>
      <c r="V75" s="1321"/>
      <c r="W75" s="1321"/>
      <c r="X75" s="1321"/>
      <c r="Y75" s="1321"/>
      <c r="Z75" s="1321"/>
      <c r="AA75" s="1321"/>
      <c r="AB75" s="1321"/>
      <c r="AC75" s="1321"/>
      <c r="AD75" s="1321"/>
      <c r="AE75" s="1321"/>
      <c r="AF75" s="1321"/>
      <c r="AG75" s="1321"/>
      <c r="AH75" s="1321"/>
      <c r="AI75" s="1321"/>
      <c r="AJ75" s="1321"/>
      <c r="AK75" s="1321"/>
      <c r="AL75" s="1321"/>
      <c r="AM75" s="1321"/>
      <c r="AN75" s="1321"/>
      <c r="AO75" s="1321"/>
      <c r="AP75" s="1321"/>
      <c r="AQ75" s="1321"/>
      <c r="AR75" s="1321"/>
      <c r="AS75" s="1321"/>
      <c r="AT75" s="1321"/>
      <c r="AU75" s="1321"/>
      <c r="AV75" s="1321"/>
      <c r="AW75" s="1321"/>
      <c r="AX75" s="1321"/>
      <c r="AY75" s="1321"/>
      <c r="AZ75" s="1321"/>
      <c r="BA75" s="1321"/>
      <c r="BB75" s="1321"/>
      <c r="BC75" s="1321"/>
      <c r="BD75" s="1321"/>
      <c r="BE75" s="1321"/>
      <c r="BF75" s="1321"/>
      <c r="BG75" s="1321"/>
      <c r="BH75" s="1321"/>
      <c r="BI75" s="1321"/>
      <c r="BJ75" s="1321"/>
      <c r="BK75" s="1321"/>
      <c r="BL75" s="1321"/>
      <c r="BM75" s="1321"/>
      <c r="BN75" s="1321"/>
      <c r="BO75" s="1321"/>
      <c r="BP75" s="1321"/>
      <c r="BQ75" s="1321"/>
      <c r="BR75" s="1321"/>
      <c r="BS75" s="1321"/>
      <c r="BT75" s="1321"/>
      <c r="BU75" s="1322"/>
      <c r="BV75" s="1322"/>
      <c r="BW75" s="1322"/>
      <c r="BX75" s="1322"/>
      <c r="BY75" s="1322"/>
      <c r="BZ75" s="1322"/>
      <c r="CA75" s="1322"/>
      <c r="CB75" s="1322"/>
      <c r="CC75" s="1322"/>
      <c r="CD75" s="1327"/>
      <c r="CE75" s="1327"/>
      <c r="CF75" s="1327"/>
      <c r="CG75" s="1327"/>
      <c r="CH75" s="1322"/>
      <c r="CI75" s="1322"/>
      <c r="CJ75" s="1322"/>
      <c r="CK75" s="1322"/>
      <c r="CL75" s="1322"/>
      <c r="CM75" s="1322"/>
      <c r="CN75" s="1322"/>
      <c r="CO75" s="1322"/>
      <c r="CP75" s="1322"/>
      <c r="CQ75" s="1327"/>
      <c r="CR75" s="1327"/>
      <c r="CS75" s="1327"/>
      <c r="CT75" s="1327"/>
      <c r="CU75" s="478"/>
      <c r="CV75" s="478"/>
      <c r="CW75" s="478"/>
      <c r="CX75" s="478"/>
      <c r="CY75" s="478"/>
      <c r="CZ75" s="484"/>
      <c r="DF75" s="482"/>
    </row>
    <row r="76" spans="1:128" ht="5.25" customHeight="1">
      <c r="A76" s="471"/>
      <c r="B76" s="471"/>
      <c r="C76" s="471"/>
      <c r="D76" s="1321"/>
      <c r="E76" s="1321"/>
      <c r="F76" s="1321"/>
      <c r="G76" s="1321"/>
      <c r="H76" s="1321"/>
      <c r="I76" s="1321"/>
      <c r="J76" s="1321"/>
      <c r="K76" s="1321"/>
      <c r="L76" s="1321"/>
      <c r="M76" s="1321"/>
      <c r="N76" s="1321"/>
      <c r="O76" s="1321"/>
      <c r="P76" s="1321"/>
      <c r="Q76" s="1321"/>
      <c r="R76" s="1321"/>
      <c r="S76" s="1321"/>
      <c r="T76" s="1321"/>
      <c r="U76" s="1321"/>
      <c r="V76" s="1321"/>
      <c r="W76" s="1321"/>
      <c r="X76" s="1321"/>
      <c r="Y76" s="1321"/>
      <c r="Z76" s="1321"/>
      <c r="AA76" s="1321"/>
      <c r="AB76" s="1321"/>
      <c r="AC76" s="1321"/>
      <c r="AD76" s="1321"/>
      <c r="AE76" s="1321"/>
      <c r="AF76" s="1321"/>
      <c r="AG76" s="1321"/>
      <c r="AH76" s="1321"/>
      <c r="AI76" s="1321"/>
      <c r="AJ76" s="1321"/>
      <c r="AK76" s="1321"/>
      <c r="AL76" s="1321"/>
      <c r="AM76" s="1321"/>
      <c r="AN76" s="1321"/>
      <c r="AO76" s="1321"/>
      <c r="AP76" s="1321"/>
      <c r="AQ76" s="1321"/>
      <c r="AR76" s="1321"/>
      <c r="AS76" s="1321"/>
      <c r="AT76" s="1321"/>
      <c r="AU76" s="1321"/>
      <c r="AV76" s="1321"/>
      <c r="AW76" s="1321"/>
      <c r="AX76" s="1321"/>
      <c r="AY76" s="1321"/>
      <c r="AZ76" s="1321"/>
      <c r="BA76" s="1321"/>
      <c r="BB76" s="1321"/>
      <c r="BC76" s="1321"/>
      <c r="BD76" s="1321"/>
      <c r="BE76" s="1321"/>
      <c r="BF76" s="1321"/>
      <c r="BG76" s="1321"/>
      <c r="BH76" s="1321"/>
      <c r="BI76" s="1321"/>
      <c r="BJ76" s="1321"/>
      <c r="BK76" s="1321"/>
      <c r="BL76" s="1321"/>
      <c r="BM76" s="1321"/>
      <c r="BN76" s="1321"/>
      <c r="BO76" s="1321"/>
      <c r="BP76" s="1321"/>
      <c r="BQ76" s="1321"/>
      <c r="BR76" s="1321"/>
      <c r="BS76" s="1321"/>
      <c r="BT76" s="1321"/>
      <c r="BU76" s="1322"/>
      <c r="BV76" s="1322"/>
      <c r="BW76" s="1322"/>
      <c r="BX76" s="1322"/>
      <c r="BY76" s="1322"/>
      <c r="BZ76" s="1322"/>
      <c r="CA76" s="1322"/>
      <c r="CB76" s="1322"/>
      <c r="CC76" s="1322"/>
      <c r="CD76" s="1327"/>
      <c r="CE76" s="1327"/>
      <c r="CF76" s="1327"/>
      <c r="CG76" s="1327"/>
      <c r="CH76" s="1322"/>
      <c r="CI76" s="1322"/>
      <c r="CJ76" s="1322"/>
      <c r="CK76" s="1322"/>
      <c r="CL76" s="1322"/>
      <c r="CM76" s="1322"/>
      <c r="CN76" s="1322"/>
      <c r="CO76" s="1322"/>
      <c r="CP76" s="1322"/>
      <c r="CQ76" s="1327"/>
      <c r="CR76" s="1327"/>
      <c r="CS76" s="1327"/>
      <c r="CT76" s="1327"/>
      <c r="CU76" s="478"/>
      <c r="CV76" s="478"/>
      <c r="CW76" s="478"/>
      <c r="CX76" s="478"/>
      <c r="CY76" s="478"/>
      <c r="CZ76" s="484"/>
      <c r="DF76" s="482"/>
    </row>
    <row r="77" spans="1:128" ht="6" customHeight="1">
      <c r="A77" s="471"/>
      <c r="B77" s="471"/>
      <c r="C77" s="471"/>
      <c r="D77" s="1321"/>
      <c r="E77" s="1321"/>
      <c r="F77" s="1321"/>
      <c r="G77" s="1321"/>
      <c r="H77" s="1321"/>
      <c r="I77" s="1321"/>
      <c r="J77" s="1321"/>
      <c r="K77" s="1321"/>
      <c r="L77" s="1321"/>
      <c r="M77" s="1321"/>
      <c r="N77" s="1321"/>
      <c r="O77" s="1321"/>
      <c r="P77" s="1321"/>
      <c r="Q77" s="1321"/>
      <c r="R77" s="1321"/>
      <c r="S77" s="1321"/>
      <c r="T77" s="1321"/>
      <c r="U77" s="1321"/>
      <c r="V77" s="1321"/>
      <c r="W77" s="1321"/>
      <c r="X77" s="1321"/>
      <c r="Y77" s="1321"/>
      <c r="Z77" s="1321"/>
      <c r="AA77" s="1321"/>
      <c r="AB77" s="1321"/>
      <c r="AC77" s="1321"/>
      <c r="AD77" s="1321"/>
      <c r="AE77" s="1321"/>
      <c r="AF77" s="1321"/>
      <c r="AG77" s="1321"/>
      <c r="AH77" s="1321"/>
      <c r="AI77" s="1321"/>
      <c r="AJ77" s="1321"/>
      <c r="AK77" s="1321"/>
      <c r="AL77" s="1321"/>
      <c r="AM77" s="1321"/>
      <c r="AN77" s="1321"/>
      <c r="AO77" s="1321"/>
      <c r="AP77" s="1321"/>
      <c r="AQ77" s="1321"/>
      <c r="AR77" s="1321"/>
      <c r="AS77" s="1321"/>
      <c r="AT77" s="1321"/>
      <c r="AU77" s="1321"/>
      <c r="AV77" s="1321"/>
      <c r="AW77" s="1321"/>
      <c r="AX77" s="1321"/>
      <c r="AY77" s="1321"/>
      <c r="AZ77" s="1321"/>
      <c r="BA77" s="1321"/>
      <c r="BB77" s="1321"/>
      <c r="BC77" s="1321"/>
      <c r="BD77" s="1321"/>
      <c r="BE77" s="1321"/>
      <c r="BF77" s="1321"/>
      <c r="BG77" s="1321"/>
      <c r="BH77" s="1321"/>
      <c r="BI77" s="1321"/>
      <c r="BJ77" s="1321"/>
      <c r="BK77" s="1321"/>
      <c r="BL77" s="1321"/>
      <c r="BM77" s="1321"/>
      <c r="BN77" s="1321"/>
      <c r="BO77" s="1321"/>
      <c r="BP77" s="1321"/>
      <c r="BQ77" s="1321"/>
      <c r="BR77" s="1321"/>
      <c r="BS77" s="1321"/>
      <c r="BT77" s="1321"/>
      <c r="BU77" s="1322"/>
      <c r="BV77" s="1322"/>
      <c r="BW77" s="1322"/>
      <c r="BX77" s="1322"/>
      <c r="BY77" s="1322"/>
      <c r="BZ77" s="1322"/>
      <c r="CA77" s="1322"/>
      <c r="CB77" s="1322"/>
      <c r="CC77" s="1322"/>
      <c r="CD77" s="1327"/>
      <c r="CE77" s="1327"/>
      <c r="CF77" s="1327"/>
      <c r="CG77" s="1327"/>
      <c r="CH77" s="1322"/>
      <c r="CI77" s="1322"/>
      <c r="CJ77" s="1322"/>
      <c r="CK77" s="1322"/>
      <c r="CL77" s="1322"/>
      <c r="CM77" s="1322"/>
      <c r="CN77" s="1322"/>
      <c r="CO77" s="1322"/>
      <c r="CP77" s="1322"/>
      <c r="CQ77" s="1327"/>
      <c r="CR77" s="1327"/>
      <c r="CS77" s="1327"/>
      <c r="CT77" s="1327"/>
      <c r="CU77" s="471"/>
      <c r="CV77" s="471"/>
      <c r="CW77" s="471"/>
      <c r="CX77" s="471"/>
      <c r="CY77" s="471"/>
      <c r="DF77" s="482"/>
    </row>
    <row r="78" spans="1:128" ht="4.95" customHeight="1">
      <c r="A78" s="471"/>
      <c r="B78" s="471"/>
      <c r="C78" s="471"/>
      <c r="D78" s="471"/>
      <c r="E78" s="471"/>
      <c r="F78" s="471"/>
      <c r="G78" s="471"/>
      <c r="H78" s="471"/>
      <c r="I78" s="471"/>
      <c r="J78" s="471"/>
      <c r="K78" s="471"/>
      <c r="L78" s="471"/>
      <c r="M78" s="471"/>
      <c r="N78" s="471"/>
      <c r="O78" s="471"/>
      <c r="P78" s="471"/>
      <c r="Q78" s="471"/>
      <c r="R78" s="471"/>
      <c r="S78" s="471"/>
      <c r="T78" s="471"/>
      <c r="U78" s="471"/>
      <c r="V78" s="471"/>
      <c r="W78" s="471"/>
      <c r="X78" s="471"/>
      <c r="Y78" s="471"/>
      <c r="Z78" s="471"/>
      <c r="AA78" s="471"/>
      <c r="AB78" s="471"/>
      <c r="AC78" s="471"/>
      <c r="AD78" s="471"/>
      <c r="AE78" s="471"/>
      <c r="AF78" s="471"/>
      <c r="AG78" s="471"/>
      <c r="AH78" s="471"/>
      <c r="AI78" s="471"/>
      <c r="AJ78" s="471"/>
      <c r="AK78" s="471"/>
      <c r="AL78" s="471"/>
      <c r="AM78" s="471"/>
      <c r="AN78" s="471"/>
      <c r="AO78" s="471"/>
      <c r="AP78" s="471"/>
      <c r="AQ78" s="471"/>
      <c r="AR78" s="471"/>
      <c r="AS78" s="471"/>
      <c r="AT78" s="471"/>
      <c r="AU78" s="471"/>
      <c r="AV78" s="471"/>
      <c r="AW78" s="471"/>
      <c r="AX78" s="471"/>
      <c r="AY78" s="471"/>
      <c r="AZ78" s="471"/>
      <c r="BA78" s="471"/>
      <c r="BB78" s="471"/>
      <c r="BC78" s="471"/>
      <c r="BD78" s="471"/>
      <c r="BE78" s="471"/>
      <c r="BF78" s="471"/>
      <c r="BG78" s="471"/>
      <c r="BH78" s="471"/>
      <c r="BI78" s="471"/>
      <c r="BJ78" s="471"/>
      <c r="BK78" s="471"/>
      <c r="BL78" s="471"/>
      <c r="BM78" s="471"/>
      <c r="BN78" s="471"/>
      <c r="BO78" s="471"/>
      <c r="BP78" s="471"/>
      <c r="BQ78" s="471"/>
      <c r="BR78" s="471"/>
      <c r="BS78" s="471"/>
      <c r="BT78" s="471"/>
      <c r="BU78" s="471"/>
      <c r="BV78" s="471"/>
      <c r="BW78" s="471"/>
      <c r="BX78" s="471"/>
      <c r="BY78" s="471"/>
      <c r="BZ78" s="471"/>
      <c r="CA78" s="471"/>
      <c r="CB78" s="471"/>
      <c r="CC78" s="471"/>
      <c r="CD78" s="471"/>
      <c r="CE78" s="471"/>
      <c r="CF78" s="471"/>
      <c r="CG78" s="471"/>
      <c r="CH78" s="471"/>
      <c r="CI78" s="471"/>
      <c r="CJ78" s="471"/>
      <c r="CK78" s="471"/>
      <c r="CL78" s="471"/>
      <c r="CM78" s="471"/>
      <c r="CN78" s="471"/>
      <c r="CO78" s="471"/>
      <c r="CP78" s="471"/>
      <c r="CQ78" s="471"/>
      <c r="CR78" s="471"/>
      <c r="CS78" s="471"/>
      <c r="CT78" s="471"/>
      <c r="CU78" s="471"/>
      <c r="CV78" s="471"/>
      <c r="CW78" s="471"/>
      <c r="CX78" s="471"/>
      <c r="CY78" s="471"/>
    </row>
    <row r="79" spans="1:128" ht="5.25" customHeight="1">
      <c r="A79" s="471"/>
      <c r="B79" s="472"/>
      <c r="C79" s="472"/>
      <c r="D79" s="472"/>
      <c r="E79" s="472"/>
      <c r="F79" s="472"/>
      <c r="G79" s="472"/>
      <c r="H79" s="472"/>
      <c r="I79" s="472"/>
      <c r="J79" s="472"/>
      <c r="K79" s="472"/>
      <c r="L79" s="472"/>
      <c r="M79" s="472"/>
      <c r="N79" s="472"/>
      <c r="O79" s="472"/>
      <c r="P79" s="472"/>
      <c r="Q79" s="472"/>
      <c r="R79" s="472"/>
      <c r="S79" s="472"/>
      <c r="T79" s="472"/>
      <c r="U79" s="472"/>
      <c r="V79" s="472"/>
      <c r="W79" s="472"/>
      <c r="X79" s="472"/>
      <c r="Y79" s="472"/>
      <c r="Z79" s="472"/>
      <c r="AA79" s="472"/>
      <c r="AB79" s="472"/>
      <c r="AC79" s="472"/>
      <c r="AD79" s="472"/>
      <c r="AE79" s="472"/>
      <c r="AF79" s="472"/>
      <c r="AG79" s="472"/>
      <c r="AH79" s="472"/>
      <c r="AI79" s="472"/>
      <c r="AJ79" s="472"/>
      <c r="AK79" s="472"/>
      <c r="AL79" s="472"/>
      <c r="AM79" s="472"/>
      <c r="AN79" s="472"/>
      <c r="AO79" s="472"/>
      <c r="AP79" s="472"/>
      <c r="AQ79" s="472"/>
      <c r="AR79" s="472"/>
      <c r="AS79" s="472"/>
      <c r="AT79" s="472"/>
      <c r="AU79" s="472"/>
      <c r="AV79" s="472"/>
      <c r="AW79" s="472"/>
      <c r="AX79" s="472"/>
      <c r="AY79" s="472"/>
      <c r="AZ79" s="472"/>
      <c r="BA79" s="472"/>
      <c r="BB79" s="472"/>
      <c r="BC79" s="472"/>
      <c r="BD79" s="472"/>
      <c r="BE79" s="472"/>
      <c r="BF79" s="472"/>
      <c r="BG79" s="472"/>
      <c r="BH79" s="472"/>
      <c r="BI79" s="472"/>
      <c r="BJ79" s="472"/>
      <c r="BK79" s="472"/>
      <c r="BL79" s="472"/>
      <c r="BM79" s="472"/>
      <c r="BN79" s="472"/>
      <c r="BO79" s="472"/>
      <c r="BP79" s="472"/>
      <c r="BQ79" s="472"/>
      <c r="BR79" s="472"/>
      <c r="BS79" s="472"/>
      <c r="BT79" s="472"/>
      <c r="BU79" s="472"/>
      <c r="BV79" s="472"/>
      <c r="BW79" s="472"/>
      <c r="BX79" s="472"/>
      <c r="BY79" s="472"/>
      <c r="BZ79" s="472"/>
      <c r="CA79" s="472"/>
      <c r="CB79" s="472"/>
      <c r="CC79" s="472"/>
      <c r="CD79" s="472"/>
      <c r="CE79" s="472"/>
      <c r="CF79" s="472"/>
      <c r="CG79" s="472"/>
      <c r="CH79" s="472"/>
      <c r="CI79" s="472"/>
      <c r="CJ79" s="472"/>
      <c r="CK79" s="472"/>
      <c r="CL79" s="472"/>
      <c r="CM79" s="472"/>
      <c r="CN79" s="472"/>
      <c r="CO79" s="472"/>
      <c r="CP79" s="472"/>
      <c r="CQ79" s="463"/>
      <c r="CR79" s="463"/>
      <c r="CS79" s="463"/>
      <c r="CT79" s="463"/>
      <c r="CU79" s="473"/>
      <c r="CV79" s="473"/>
      <c r="CW79" s="473"/>
      <c r="CX79" s="473"/>
      <c r="CY79" s="465"/>
      <c r="CZ79" s="465"/>
      <c r="DA79" s="465"/>
      <c r="DB79" s="465"/>
      <c r="DC79" s="465"/>
      <c r="DD79" s="465"/>
      <c r="DE79" s="465"/>
      <c r="DF79" s="465"/>
      <c r="DG79" s="465"/>
      <c r="DH79" s="465"/>
      <c r="DI79" s="465"/>
      <c r="DJ79" s="465"/>
      <c r="DK79" s="465"/>
      <c r="DL79" s="465"/>
      <c r="DM79" s="465"/>
      <c r="DN79" s="465"/>
      <c r="DO79" s="465"/>
      <c r="DP79" s="465"/>
      <c r="DQ79" s="465"/>
      <c r="DR79" s="465"/>
      <c r="DS79" s="465"/>
      <c r="DT79" s="465"/>
      <c r="DU79" s="465"/>
      <c r="DV79" s="465"/>
      <c r="DW79" s="465"/>
      <c r="DX79" s="465"/>
    </row>
    <row r="80" spans="1:128" ht="5.25" customHeight="1">
      <c r="A80" s="471"/>
      <c r="B80" s="472"/>
      <c r="C80" s="472"/>
      <c r="D80" s="472"/>
      <c r="E80" s="472"/>
      <c r="F80" s="472"/>
      <c r="G80" s="472"/>
      <c r="H80" s="472"/>
      <c r="I80" s="472"/>
      <c r="J80" s="472"/>
      <c r="K80" s="472"/>
      <c r="L80" s="472"/>
      <c r="M80" s="472"/>
      <c r="N80" s="472"/>
      <c r="O80" s="472"/>
      <c r="P80" s="472"/>
      <c r="Q80" s="472"/>
      <c r="R80" s="472"/>
      <c r="S80" s="472"/>
      <c r="T80" s="472"/>
      <c r="U80" s="472"/>
      <c r="V80" s="472"/>
      <c r="W80" s="472"/>
      <c r="X80" s="472"/>
      <c r="Y80" s="472"/>
      <c r="Z80" s="472"/>
      <c r="AA80" s="472"/>
      <c r="AB80" s="472"/>
      <c r="AC80" s="472"/>
      <c r="AD80" s="472"/>
      <c r="AE80" s="472"/>
      <c r="AF80" s="472"/>
      <c r="AG80" s="472"/>
      <c r="AH80" s="472"/>
      <c r="AI80" s="472"/>
      <c r="AJ80" s="472"/>
      <c r="AK80" s="472"/>
      <c r="AL80" s="472"/>
      <c r="AM80" s="472"/>
      <c r="AN80" s="472"/>
      <c r="AO80" s="472"/>
      <c r="AP80" s="472"/>
      <c r="AQ80" s="472"/>
      <c r="AR80" s="472"/>
      <c r="AS80" s="472"/>
      <c r="AT80" s="472"/>
      <c r="AU80" s="472"/>
      <c r="AV80" s="472"/>
      <c r="AW80" s="472"/>
      <c r="AX80" s="472"/>
      <c r="AY80" s="472"/>
      <c r="AZ80" s="472"/>
      <c r="BA80" s="472"/>
      <c r="BB80" s="472"/>
      <c r="BC80" s="472"/>
      <c r="BD80" s="472"/>
      <c r="BE80" s="472"/>
      <c r="BF80" s="472"/>
      <c r="BG80" s="472"/>
      <c r="BH80" s="472"/>
      <c r="BI80" s="472"/>
      <c r="BJ80" s="472"/>
      <c r="BK80" s="472"/>
      <c r="BL80" s="472"/>
      <c r="BM80" s="472"/>
      <c r="BN80" s="472"/>
      <c r="BO80" s="472"/>
      <c r="BP80" s="472"/>
      <c r="BQ80" s="472"/>
      <c r="BR80" s="472"/>
      <c r="BS80" s="472"/>
      <c r="BT80" s="472"/>
      <c r="BU80" s="472"/>
      <c r="BV80" s="472"/>
      <c r="BW80" s="472"/>
      <c r="BX80" s="472"/>
      <c r="BY80" s="472"/>
      <c r="BZ80" s="472"/>
      <c r="CA80" s="472"/>
      <c r="CB80" s="472"/>
      <c r="CC80" s="472"/>
      <c r="CD80" s="472"/>
      <c r="CE80" s="472"/>
      <c r="CF80" s="472"/>
      <c r="CG80" s="472"/>
      <c r="CH80" s="472"/>
      <c r="CI80" s="472"/>
      <c r="CJ80" s="472"/>
      <c r="CK80" s="472"/>
      <c r="CL80" s="472"/>
      <c r="CM80" s="472"/>
      <c r="CN80" s="472"/>
      <c r="CO80" s="472"/>
      <c r="CP80" s="472"/>
      <c r="CQ80" s="463"/>
      <c r="CR80" s="463"/>
      <c r="CS80" s="463"/>
      <c r="CT80" s="463"/>
      <c r="CU80" s="473"/>
      <c r="CV80" s="473"/>
      <c r="CW80" s="473"/>
      <c r="CX80" s="473"/>
      <c r="CY80" s="465"/>
      <c r="CZ80" s="465"/>
      <c r="DA80" s="465"/>
      <c r="DB80" s="465"/>
      <c r="DC80" s="465"/>
      <c r="DD80" s="465"/>
      <c r="DE80" s="465"/>
      <c r="DF80" s="465"/>
      <c r="DG80" s="465"/>
      <c r="DH80" s="465"/>
      <c r="DI80" s="465"/>
      <c r="DJ80" s="465"/>
      <c r="DK80" s="465"/>
      <c r="DL80" s="465"/>
      <c r="DM80" s="465"/>
      <c r="DN80" s="465"/>
      <c r="DO80" s="465"/>
      <c r="DP80" s="465"/>
      <c r="DQ80" s="465"/>
      <c r="DR80" s="465"/>
      <c r="DS80" s="465"/>
      <c r="DT80" s="465"/>
      <c r="DU80" s="465"/>
      <c r="DV80" s="465"/>
      <c r="DW80" s="465"/>
      <c r="DX80" s="465"/>
    </row>
    <row r="81" spans="1:103" ht="4.95" customHeight="1">
      <c r="A81" s="471"/>
      <c r="B81" s="471"/>
      <c r="C81" s="471"/>
      <c r="D81" s="471"/>
      <c r="E81" s="471"/>
      <c r="F81" s="471"/>
      <c r="G81" s="471"/>
      <c r="H81" s="471"/>
      <c r="I81" s="471"/>
      <c r="J81" s="471"/>
      <c r="K81" s="471"/>
      <c r="L81" s="471"/>
      <c r="M81" s="471"/>
      <c r="N81" s="471"/>
      <c r="O81" s="471"/>
      <c r="P81" s="471"/>
      <c r="Q81" s="471"/>
      <c r="R81" s="471"/>
      <c r="S81" s="471"/>
      <c r="T81" s="471"/>
      <c r="U81" s="471"/>
      <c r="V81" s="471"/>
      <c r="W81" s="471"/>
      <c r="X81" s="471"/>
      <c r="Y81" s="471"/>
      <c r="Z81" s="471"/>
      <c r="AA81" s="471"/>
      <c r="AB81" s="471"/>
      <c r="AC81" s="471"/>
      <c r="AD81" s="471"/>
      <c r="AE81" s="471"/>
      <c r="AF81" s="471"/>
      <c r="AG81" s="471"/>
      <c r="AH81" s="471"/>
      <c r="AI81" s="471"/>
      <c r="AJ81" s="471"/>
      <c r="AK81" s="471"/>
      <c r="AL81" s="471"/>
      <c r="AM81" s="471"/>
      <c r="AN81" s="471"/>
      <c r="AO81" s="471"/>
      <c r="AP81" s="471"/>
      <c r="AQ81" s="471"/>
      <c r="AR81" s="471"/>
      <c r="AS81" s="471"/>
      <c r="AT81" s="471"/>
      <c r="AU81" s="471"/>
      <c r="AV81" s="471"/>
      <c r="AW81" s="471"/>
      <c r="AX81" s="471"/>
      <c r="AY81" s="471"/>
      <c r="AZ81" s="471"/>
      <c r="BA81" s="471"/>
      <c r="BB81" s="471"/>
      <c r="BC81" s="471"/>
      <c r="BD81" s="471"/>
      <c r="BE81" s="471"/>
      <c r="BF81" s="471"/>
      <c r="BG81" s="471"/>
      <c r="BH81" s="471"/>
      <c r="BI81" s="471"/>
      <c r="BJ81" s="471"/>
      <c r="BK81" s="471"/>
      <c r="BL81" s="471"/>
      <c r="BM81" s="471"/>
      <c r="BN81" s="471"/>
      <c r="BO81" s="471"/>
      <c r="BP81" s="471"/>
      <c r="BQ81" s="471"/>
      <c r="BR81" s="471"/>
      <c r="BS81" s="471"/>
      <c r="BT81" s="471"/>
      <c r="BU81" s="471"/>
      <c r="BV81" s="471"/>
      <c r="BW81" s="471"/>
      <c r="BX81" s="471"/>
      <c r="BY81" s="471"/>
      <c r="BZ81" s="471"/>
      <c r="CA81" s="471"/>
      <c r="CB81" s="471"/>
      <c r="CC81" s="471"/>
      <c r="CD81" s="471"/>
      <c r="CE81" s="471"/>
      <c r="CF81" s="471"/>
      <c r="CG81" s="471"/>
      <c r="CH81" s="471"/>
      <c r="CI81" s="471"/>
      <c r="CJ81" s="471"/>
      <c r="CK81" s="471"/>
      <c r="CL81" s="471"/>
      <c r="CM81" s="471"/>
      <c r="CN81" s="471"/>
      <c r="CO81" s="471"/>
      <c r="CP81" s="471"/>
      <c r="CQ81" s="471"/>
      <c r="CR81" s="471"/>
      <c r="CS81" s="471"/>
      <c r="CT81" s="471"/>
      <c r="CU81" s="471"/>
      <c r="CV81" s="471"/>
      <c r="CW81" s="471"/>
      <c r="CX81" s="471"/>
      <c r="CY81" s="471"/>
    </row>
    <row r="82" spans="1:103" ht="4.95" customHeight="1">
      <c r="A82" s="1328" t="s">
        <v>767</v>
      </c>
      <c r="B82" s="1328"/>
      <c r="C82" s="1328"/>
      <c r="D82" s="1328"/>
      <c r="E82" s="1328"/>
      <c r="F82" s="1328"/>
      <c r="G82" s="1328"/>
      <c r="H82" s="1328"/>
      <c r="I82" s="1328"/>
      <c r="J82" s="1328"/>
      <c r="K82" s="1328"/>
      <c r="L82" s="1328"/>
      <c r="M82" s="1328"/>
      <c r="N82" s="1328"/>
      <c r="O82" s="1328"/>
      <c r="P82" s="1328"/>
      <c r="Q82" s="1328"/>
      <c r="R82" s="1328"/>
      <c r="S82" s="1328"/>
      <c r="T82" s="1328"/>
      <c r="U82" s="1328"/>
      <c r="V82" s="1328"/>
      <c r="W82" s="1328"/>
      <c r="X82" s="1328"/>
      <c r="Y82" s="1328"/>
      <c r="Z82" s="1328"/>
      <c r="AA82" s="1328"/>
      <c r="AB82" s="1328"/>
      <c r="AC82" s="1328"/>
      <c r="AD82" s="1328"/>
      <c r="AE82" s="1328"/>
      <c r="AF82" s="1328"/>
      <c r="AG82" s="1328"/>
      <c r="AH82" s="1328"/>
      <c r="AI82" s="1328"/>
      <c r="AJ82" s="1328"/>
      <c r="AK82" s="1328"/>
      <c r="AL82" s="1328"/>
      <c r="AM82" s="1328"/>
      <c r="AN82" s="1328"/>
      <c r="AO82" s="1328"/>
      <c r="AP82" s="1328"/>
      <c r="AQ82" s="1328"/>
      <c r="AR82" s="1328"/>
      <c r="AS82" s="1328"/>
      <c r="AT82" s="1328"/>
      <c r="AU82" s="1328"/>
      <c r="AV82" s="1328"/>
      <c r="AW82" s="1328"/>
      <c r="AX82" s="1328"/>
      <c r="AY82" s="1328"/>
      <c r="AZ82" s="1328"/>
      <c r="BA82" s="1328"/>
      <c r="BB82" s="1328"/>
      <c r="BC82" s="1328"/>
      <c r="BD82" s="1328"/>
      <c r="BE82" s="1328"/>
      <c r="BF82" s="1328"/>
      <c r="BG82" s="1328"/>
      <c r="BH82" s="1328"/>
      <c r="BI82" s="1328"/>
      <c r="BJ82" s="1328"/>
      <c r="BK82" s="1328"/>
      <c r="BL82" s="1328"/>
      <c r="BM82" s="1328"/>
      <c r="BN82" s="1328"/>
      <c r="BO82" s="1328"/>
      <c r="BP82" s="1328"/>
      <c r="BQ82" s="1328"/>
      <c r="BR82" s="1328"/>
      <c r="BS82" s="1328"/>
      <c r="BT82" s="1328"/>
      <c r="BU82" s="1328"/>
      <c r="BV82" s="1328"/>
      <c r="BW82" s="1328"/>
      <c r="BX82" s="1328"/>
      <c r="BY82" s="1328"/>
      <c r="BZ82" s="1328"/>
      <c r="CA82" s="1328"/>
      <c r="CB82" s="1328"/>
      <c r="CC82" s="1328"/>
      <c r="CD82" s="1328"/>
      <c r="CE82" s="1328"/>
      <c r="CF82" s="1328"/>
      <c r="CG82" s="1328"/>
      <c r="CH82" s="1328"/>
      <c r="CI82" s="1328"/>
      <c r="CJ82" s="1328"/>
      <c r="CK82" s="1328"/>
      <c r="CL82" s="1328"/>
      <c r="CM82" s="1328"/>
      <c r="CN82" s="1328"/>
      <c r="CO82" s="1328"/>
      <c r="CP82" s="1328"/>
      <c r="CQ82" s="1328"/>
      <c r="CR82" s="1328"/>
      <c r="CS82" s="1328"/>
      <c r="CT82" s="1328"/>
      <c r="CU82" s="1328"/>
      <c r="CV82" s="1328"/>
      <c r="CW82" s="1328"/>
      <c r="CX82" s="1328"/>
      <c r="CY82" s="1328"/>
    </row>
    <row r="83" spans="1:103" ht="4.95" customHeight="1">
      <c r="A83" s="1328"/>
      <c r="B83" s="1328"/>
      <c r="C83" s="1328"/>
      <c r="D83" s="1328"/>
      <c r="E83" s="1328"/>
      <c r="F83" s="1328"/>
      <c r="G83" s="1328"/>
      <c r="H83" s="1328"/>
      <c r="I83" s="1328"/>
      <c r="J83" s="1328"/>
      <c r="K83" s="1328"/>
      <c r="L83" s="1328"/>
      <c r="M83" s="1328"/>
      <c r="N83" s="1328"/>
      <c r="O83" s="1328"/>
      <c r="P83" s="1328"/>
      <c r="Q83" s="1328"/>
      <c r="R83" s="1328"/>
      <c r="S83" s="1328"/>
      <c r="T83" s="1328"/>
      <c r="U83" s="1328"/>
      <c r="V83" s="1328"/>
      <c r="W83" s="1328"/>
      <c r="X83" s="1328"/>
      <c r="Y83" s="1328"/>
      <c r="Z83" s="1328"/>
      <c r="AA83" s="1328"/>
      <c r="AB83" s="1328"/>
      <c r="AC83" s="1328"/>
      <c r="AD83" s="1328"/>
      <c r="AE83" s="1328"/>
      <c r="AF83" s="1328"/>
      <c r="AG83" s="1328"/>
      <c r="AH83" s="1328"/>
      <c r="AI83" s="1328"/>
      <c r="AJ83" s="1328"/>
      <c r="AK83" s="1328"/>
      <c r="AL83" s="1328"/>
      <c r="AM83" s="1328"/>
      <c r="AN83" s="1328"/>
      <c r="AO83" s="1328"/>
      <c r="AP83" s="1328"/>
      <c r="AQ83" s="1328"/>
      <c r="AR83" s="1328"/>
      <c r="AS83" s="1328"/>
      <c r="AT83" s="1328"/>
      <c r="AU83" s="1328"/>
      <c r="AV83" s="1328"/>
      <c r="AW83" s="1328"/>
      <c r="AX83" s="1328"/>
      <c r="AY83" s="1328"/>
      <c r="AZ83" s="1328"/>
      <c r="BA83" s="1328"/>
      <c r="BB83" s="1328"/>
      <c r="BC83" s="1328"/>
      <c r="BD83" s="1328"/>
      <c r="BE83" s="1328"/>
      <c r="BF83" s="1328"/>
      <c r="BG83" s="1328"/>
      <c r="BH83" s="1328"/>
      <c r="BI83" s="1328"/>
      <c r="BJ83" s="1328"/>
      <c r="BK83" s="1328"/>
      <c r="BL83" s="1328"/>
      <c r="BM83" s="1328"/>
      <c r="BN83" s="1328"/>
      <c r="BO83" s="1328"/>
      <c r="BP83" s="1328"/>
      <c r="BQ83" s="1328"/>
      <c r="BR83" s="1328"/>
      <c r="BS83" s="1328"/>
      <c r="BT83" s="1328"/>
      <c r="BU83" s="1328"/>
      <c r="BV83" s="1328"/>
      <c r="BW83" s="1328"/>
      <c r="BX83" s="1328"/>
      <c r="BY83" s="1328"/>
      <c r="BZ83" s="1328"/>
      <c r="CA83" s="1328"/>
      <c r="CB83" s="1328"/>
      <c r="CC83" s="1328"/>
      <c r="CD83" s="1328"/>
      <c r="CE83" s="1328"/>
      <c r="CF83" s="1328"/>
      <c r="CG83" s="1328"/>
      <c r="CH83" s="1328"/>
      <c r="CI83" s="1328"/>
      <c r="CJ83" s="1328"/>
      <c r="CK83" s="1328"/>
      <c r="CL83" s="1328"/>
      <c r="CM83" s="1328"/>
      <c r="CN83" s="1328"/>
      <c r="CO83" s="1328"/>
      <c r="CP83" s="1328"/>
      <c r="CQ83" s="1328"/>
      <c r="CR83" s="1328"/>
      <c r="CS83" s="1328"/>
      <c r="CT83" s="1328"/>
      <c r="CU83" s="1328"/>
      <c r="CV83" s="1328"/>
      <c r="CW83" s="1328"/>
      <c r="CX83" s="1328"/>
      <c r="CY83" s="1328"/>
    </row>
    <row r="84" spans="1:103" ht="4.95" customHeight="1">
      <c r="A84" s="1328"/>
      <c r="B84" s="1328"/>
      <c r="C84" s="1328"/>
      <c r="D84" s="1328"/>
      <c r="E84" s="1328"/>
      <c r="F84" s="1328"/>
      <c r="G84" s="1328"/>
      <c r="H84" s="1328"/>
      <c r="I84" s="1328"/>
      <c r="J84" s="1328"/>
      <c r="K84" s="1328"/>
      <c r="L84" s="1328"/>
      <c r="M84" s="1328"/>
      <c r="N84" s="1328"/>
      <c r="O84" s="1328"/>
      <c r="P84" s="1328"/>
      <c r="Q84" s="1328"/>
      <c r="R84" s="1328"/>
      <c r="S84" s="1328"/>
      <c r="T84" s="1328"/>
      <c r="U84" s="1328"/>
      <c r="V84" s="1328"/>
      <c r="W84" s="1328"/>
      <c r="X84" s="1328"/>
      <c r="Y84" s="1328"/>
      <c r="Z84" s="1328"/>
      <c r="AA84" s="1328"/>
      <c r="AB84" s="1328"/>
      <c r="AC84" s="1328"/>
      <c r="AD84" s="1328"/>
      <c r="AE84" s="1328"/>
      <c r="AF84" s="1328"/>
      <c r="AG84" s="1328"/>
      <c r="AH84" s="1328"/>
      <c r="AI84" s="1328"/>
      <c r="AJ84" s="1328"/>
      <c r="AK84" s="1328"/>
      <c r="AL84" s="1328"/>
      <c r="AM84" s="1328"/>
      <c r="AN84" s="1328"/>
      <c r="AO84" s="1328"/>
      <c r="AP84" s="1328"/>
      <c r="AQ84" s="1328"/>
      <c r="AR84" s="1328"/>
      <c r="AS84" s="1328"/>
      <c r="AT84" s="1328"/>
      <c r="AU84" s="1328"/>
      <c r="AV84" s="1328"/>
      <c r="AW84" s="1328"/>
      <c r="AX84" s="1328"/>
      <c r="AY84" s="1328"/>
      <c r="AZ84" s="1328"/>
      <c r="BA84" s="1328"/>
      <c r="BB84" s="1328"/>
      <c r="BC84" s="1328"/>
      <c r="BD84" s="1328"/>
      <c r="BE84" s="1328"/>
      <c r="BF84" s="1328"/>
      <c r="BG84" s="1328"/>
      <c r="BH84" s="1328"/>
      <c r="BI84" s="1328"/>
      <c r="BJ84" s="1328"/>
      <c r="BK84" s="1328"/>
      <c r="BL84" s="1328"/>
      <c r="BM84" s="1328"/>
      <c r="BN84" s="1328"/>
      <c r="BO84" s="1328"/>
      <c r="BP84" s="1328"/>
      <c r="BQ84" s="1328"/>
      <c r="BR84" s="1328"/>
      <c r="BS84" s="1328"/>
      <c r="BT84" s="1328"/>
      <c r="BU84" s="1328"/>
      <c r="BV84" s="1328"/>
      <c r="BW84" s="1328"/>
      <c r="BX84" s="1328"/>
      <c r="BY84" s="1328"/>
      <c r="BZ84" s="1328"/>
      <c r="CA84" s="1328"/>
      <c r="CB84" s="1328"/>
      <c r="CC84" s="1328"/>
      <c r="CD84" s="1328"/>
      <c r="CE84" s="1328"/>
      <c r="CF84" s="1328"/>
      <c r="CG84" s="1328"/>
      <c r="CH84" s="1328"/>
      <c r="CI84" s="1328"/>
      <c r="CJ84" s="1328"/>
      <c r="CK84" s="1328"/>
      <c r="CL84" s="1328"/>
      <c r="CM84" s="1328"/>
      <c r="CN84" s="1328"/>
      <c r="CO84" s="1328"/>
      <c r="CP84" s="1328"/>
      <c r="CQ84" s="1328"/>
      <c r="CR84" s="1328"/>
      <c r="CS84" s="1328"/>
      <c r="CT84" s="1328"/>
      <c r="CU84" s="1328"/>
      <c r="CV84" s="1328"/>
      <c r="CW84" s="1328"/>
      <c r="CX84" s="1328"/>
      <c r="CY84" s="1328"/>
    </row>
    <row r="85" spans="1:103" ht="4.95" customHeight="1">
      <c r="A85" s="461"/>
      <c r="B85" s="461"/>
      <c r="C85" s="461"/>
      <c r="D85" s="461"/>
      <c r="E85" s="461"/>
      <c r="F85" s="461"/>
      <c r="G85" s="461"/>
      <c r="H85" s="461"/>
      <c r="I85" s="461"/>
      <c r="J85" s="461"/>
      <c r="K85" s="461"/>
      <c r="L85" s="461"/>
      <c r="M85" s="461"/>
      <c r="N85" s="461"/>
      <c r="O85" s="461"/>
      <c r="P85" s="461"/>
      <c r="Q85" s="461"/>
      <c r="R85" s="461"/>
      <c r="S85" s="461"/>
      <c r="T85" s="461"/>
      <c r="U85" s="461"/>
      <c r="V85" s="461"/>
      <c r="W85" s="461"/>
      <c r="X85" s="461"/>
      <c r="Y85" s="461"/>
      <c r="Z85" s="461"/>
      <c r="AA85" s="461"/>
      <c r="AB85" s="461"/>
      <c r="AC85" s="461"/>
      <c r="AD85" s="461"/>
      <c r="AE85" s="461"/>
      <c r="AF85" s="461"/>
      <c r="AG85" s="461"/>
      <c r="AH85" s="461"/>
      <c r="AI85" s="461"/>
      <c r="AJ85" s="461"/>
      <c r="AK85" s="461"/>
      <c r="AL85" s="461"/>
      <c r="AM85" s="461"/>
      <c r="AN85" s="461"/>
      <c r="AO85" s="461"/>
      <c r="AP85" s="461"/>
      <c r="AQ85" s="461"/>
      <c r="AR85" s="461"/>
      <c r="AS85" s="461"/>
      <c r="AT85" s="461"/>
      <c r="AU85" s="461"/>
      <c r="AV85" s="461"/>
      <c r="AW85" s="461"/>
      <c r="AX85" s="461"/>
      <c r="AY85" s="461"/>
      <c r="AZ85" s="461"/>
      <c r="BA85" s="461"/>
      <c r="BB85" s="461"/>
      <c r="BC85" s="461"/>
      <c r="BD85" s="461"/>
      <c r="BE85" s="461"/>
      <c r="BF85" s="461"/>
      <c r="BG85" s="461"/>
      <c r="BH85" s="461"/>
      <c r="BI85" s="461"/>
      <c r="BJ85" s="461"/>
      <c r="BK85" s="461"/>
      <c r="BL85" s="461"/>
      <c r="BM85" s="461"/>
      <c r="BN85" s="461"/>
      <c r="BO85" s="461"/>
      <c r="BP85" s="461"/>
      <c r="BQ85" s="461"/>
      <c r="BR85" s="461"/>
      <c r="BS85" s="461"/>
      <c r="BT85" s="461"/>
      <c r="BU85" s="461"/>
      <c r="BV85" s="461"/>
      <c r="BW85" s="461"/>
      <c r="BX85" s="461"/>
      <c r="BY85" s="461"/>
      <c r="BZ85" s="461"/>
      <c r="CA85" s="461"/>
      <c r="CB85" s="461"/>
      <c r="CC85" s="461"/>
      <c r="CD85" s="461"/>
      <c r="CE85" s="461"/>
      <c r="CF85" s="461"/>
      <c r="CG85" s="461"/>
      <c r="CH85" s="461"/>
      <c r="CI85" s="461"/>
      <c r="CJ85" s="461"/>
      <c r="CK85" s="461"/>
      <c r="CL85" s="461"/>
      <c r="CM85" s="461"/>
      <c r="CN85" s="461"/>
      <c r="CO85" s="461"/>
      <c r="CP85" s="461"/>
      <c r="CQ85" s="461"/>
      <c r="CR85" s="461"/>
      <c r="CS85" s="461"/>
      <c r="CT85" s="461"/>
      <c r="CU85" s="461"/>
      <c r="CV85" s="461"/>
      <c r="CW85" s="461"/>
      <c r="CX85" s="461"/>
      <c r="CY85" s="461"/>
    </row>
    <row r="86" spans="1:103" ht="4.95" customHeight="1">
      <c r="A86" s="470"/>
      <c r="B86" s="470"/>
      <c r="C86" s="470"/>
      <c r="D86" s="470"/>
      <c r="E86" s="470"/>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c r="AJ86" s="478"/>
      <c r="AK86" s="478"/>
      <c r="AL86" s="478"/>
      <c r="AM86" s="478"/>
      <c r="AN86" s="478"/>
      <c r="AO86" s="478"/>
      <c r="AP86" s="478"/>
      <c r="AQ86" s="478"/>
      <c r="AR86" s="478"/>
      <c r="AS86" s="478"/>
      <c r="AT86" s="478"/>
      <c r="AU86" s="478"/>
      <c r="AV86" s="478"/>
      <c r="AW86" s="478"/>
      <c r="AX86" s="478"/>
      <c r="AY86" s="478"/>
      <c r="AZ86" s="478"/>
      <c r="BA86" s="478"/>
      <c r="BB86" s="478"/>
      <c r="BC86" s="478"/>
      <c r="BD86" s="478"/>
      <c r="BE86" s="478"/>
      <c r="BF86" s="478"/>
      <c r="BG86" s="478"/>
      <c r="BH86" s="478"/>
      <c r="BI86" s="478"/>
      <c r="BJ86" s="478"/>
      <c r="BK86" s="478"/>
      <c r="BL86" s="478"/>
      <c r="BM86" s="478"/>
      <c r="BN86" s="478"/>
      <c r="BO86" s="478"/>
      <c r="BP86" s="478"/>
      <c r="BQ86" s="478"/>
      <c r="BR86" s="478"/>
      <c r="BS86" s="478"/>
      <c r="BT86" s="478"/>
      <c r="BU86" s="478"/>
      <c r="BV86" s="478"/>
      <c r="BW86" s="478"/>
      <c r="BX86" s="478"/>
      <c r="BY86" s="478"/>
      <c r="BZ86" s="478"/>
      <c r="CA86" s="478"/>
      <c r="CB86" s="478"/>
      <c r="CC86" s="478"/>
      <c r="CD86" s="478"/>
      <c r="CE86" s="478"/>
      <c r="CF86" s="478"/>
      <c r="CG86" s="478"/>
      <c r="CH86" s="478"/>
      <c r="CI86" s="478"/>
      <c r="CJ86" s="478"/>
      <c r="CK86" s="478"/>
      <c r="CL86" s="478"/>
      <c r="CM86" s="478"/>
      <c r="CN86" s="478"/>
      <c r="CO86" s="478"/>
      <c r="CP86" s="478"/>
      <c r="CQ86" s="478"/>
      <c r="CR86" s="478"/>
      <c r="CS86" s="478"/>
      <c r="CT86" s="470"/>
      <c r="CU86" s="470"/>
      <c r="CV86" s="470"/>
      <c r="CW86" s="470"/>
      <c r="CX86" s="470"/>
      <c r="CY86" s="470"/>
    </row>
    <row r="87" spans="1:103" ht="4.95" customHeight="1">
      <c r="A87" s="470"/>
      <c r="B87" s="470"/>
      <c r="C87" s="470"/>
      <c r="D87" s="1321" t="s">
        <v>768</v>
      </c>
      <c r="E87" s="1321"/>
      <c r="F87" s="1321"/>
      <c r="G87" s="1321"/>
      <c r="H87" s="1321"/>
      <c r="I87" s="1321"/>
      <c r="J87" s="1321"/>
      <c r="K87" s="1321"/>
      <c r="L87" s="1321"/>
      <c r="M87" s="1321"/>
      <c r="N87" s="1321"/>
      <c r="O87" s="1321"/>
      <c r="P87" s="1321"/>
      <c r="Q87" s="1321"/>
      <c r="R87" s="1321"/>
      <c r="S87" s="1321"/>
      <c r="T87" s="1321"/>
      <c r="U87" s="1321"/>
      <c r="V87" s="1321"/>
      <c r="W87" s="1321"/>
      <c r="X87" s="1321"/>
      <c r="Y87" s="1321"/>
      <c r="Z87" s="1321"/>
      <c r="AA87" s="1321"/>
      <c r="AB87" s="1321"/>
      <c r="AC87" s="1321"/>
      <c r="AD87" s="1321"/>
      <c r="AE87" s="1321"/>
      <c r="AF87" s="1321"/>
      <c r="AG87" s="1321"/>
      <c r="AH87" s="1321"/>
      <c r="AI87" s="1321"/>
      <c r="AJ87" s="1321"/>
      <c r="AK87" s="1321"/>
      <c r="AL87" s="1321"/>
      <c r="AM87" s="1321"/>
      <c r="AN87" s="1321"/>
      <c r="AO87" s="1321"/>
      <c r="AP87" s="1321"/>
      <c r="AQ87" s="1321"/>
      <c r="AR87" s="1321"/>
      <c r="AS87" s="1321"/>
      <c r="AT87" s="1321"/>
      <c r="AU87" s="1321"/>
      <c r="AV87" s="1321"/>
      <c r="AW87" s="1321"/>
      <c r="AX87" s="1321"/>
      <c r="AY87" s="1321"/>
      <c r="AZ87" s="1321"/>
      <c r="BA87" s="1321"/>
      <c r="BB87" s="1321"/>
      <c r="BC87" s="1321"/>
      <c r="BD87" s="1321"/>
      <c r="BE87" s="1321"/>
      <c r="BF87" s="1321"/>
      <c r="BG87" s="1321"/>
      <c r="BH87" s="1321"/>
      <c r="BI87" s="1321"/>
      <c r="BJ87" s="1321"/>
      <c r="BK87" s="1321"/>
      <c r="BL87" s="1321"/>
      <c r="BM87" s="1321"/>
      <c r="BN87" s="1321"/>
      <c r="BO87" s="1321"/>
      <c r="BP87" s="1321"/>
      <c r="BQ87" s="1321"/>
      <c r="BR87" s="1321"/>
      <c r="BS87" s="1321"/>
      <c r="BT87" s="1321"/>
      <c r="BU87" s="1322" t="s">
        <v>769</v>
      </c>
      <c r="BV87" s="1322"/>
      <c r="BW87" s="1322"/>
      <c r="BX87" s="1322"/>
      <c r="BY87" s="1322"/>
      <c r="BZ87" s="1322"/>
      <c r="CA87" s="1322"/>
      <c r="CB87" s="1322"/>
      <c r="CC87" s="1322"/>
      <c r="CD87" s="1327"/>
      <c r="CE87" s="1327"/>
      <c r="CF87" s="1327"/>
      <c r="CG87" s="1327"/>
      <c r="CH87" s="1322" t="s">
        <v>770</v>
      </c>
      <c r="CI87" s="1322"/>
      <c r="CJ87" s="1322"/>
      <c r="CK87" s="1322"/>
      <c r="CL87" s="1322"/>
      <c r="CM87" s="1322"/>
      <c r="CN87" s="1322"/>
      <c r="CO87" s="1322"/>
      <c r="CP87" s="1322"/>
      <c r="CQ87" s="1327"/>
      <c r="CR87" s="1327"/>
      <c r="CS87" s="1327"/>
      <c r="CT87" s="1327"/>
      <c r="CU87" s="464"/>
      <c r="CV87" s="464"/>
      <c r="CW87" s="480"/>
      <c r="CX87" s="480"/>
      <c r="CY87" s="480"/>
    </row>
    <row r="88" spans="1:103" ht="4.95" customHeight="1">
      <c r="A88" s="470"/>
      <c r="B88" s="470"/>
      <c r="C88" s="470"/>
      <c r="D88" s="1321"/>
      <c r="E88" s="1321"/>
      <c r="F88" s="1321"/>
      <c r="G88" s="1321"/>
      <c r="H88" s="1321"/>
      <c r="I88" s="1321"/>
      <c r="J88" s="1321"/>
      <c r="K88" s="1321"/>
      <c r="L88" s="1321"/>
      <c r="M88" s="1321"/>
      <c r="N88" s="1321"/>
      <c r="O88" s="1321"/>
      <c r="P88" s="1321"/>
      <c r="Q88" s="1321"/>
      <c r="R88" s="1321"/>
      <c r="S88" s="1321"/>
      <c r="T88" s="1321"/>
      <c r="U88" s="1321"/>
      <c r="V88" s="1321"/>
      <c r="W88" s="1321"/>
      <c r="X88" s="1321"/>
      <c r="Y88" s="1321"/>
      <c r="Z88" s="1321"/>
      <c r="AA88" s="1321"/>
      <c r="AB88" s="1321"/>
      <c r="AC88" s="1321"/>
      <c r="AD88" s="1321"/>
      <c r="AE88" s="1321"/>
      <c r="AF88" s="1321"/>
      <c r="AG88" s="1321"/>
      <c r="AH88" s="1321"/>
      <c r="AI88" s="1321"/>
      <c r="AJ88" s="1321"/>
      <c r="AK88" s="1321"/>
      <c r="AL88" s="1321"/>
      <c r="AM88" s="1321"/>
      <c r="AN88" s="1321"/>
      <c r="AO88" s="1321"/>
      <c r="AP88" s="1321"/>
      <c r="AQ88" s="1321"/>
      <c r="AR88" s="1321"/>
      <c r="AS88" s="1321"/>
      <c r="AT88" s="1321"/>
      <c r="AU88" s="1321"/>
      <c r="AV88" s="1321"/>
      <c r="AW88" s="1321"/>
      <c r="AX88" s="1321"/>
      <c r="AY88" s="1321"/>
      <c r="AZ88" s="1321"/>
      <c r="BA88" s="1321"/>
      <c r="BB88" s="1321"/>
      <c r="BC88" s="1321"/>
      <c r="BD88" s="1321"/>
      <c r="BE88" s="1321"/>
      <c r="BF88" s="1321"/>
      <c r="BG88" s="1321"/>
      <c r="BH88" s="1321"/>
      <c r="BI88" s="1321"/>
      <c r="BJ88" s="1321"/>
      <c r="BK88" s="1321"/>
      <c r="BL88" s="1321"/>
      <c r="BM88" s="1321"/>
      <c r="BN88" s="1321"/>
      <c r="BO88" s="1321"/>
      <c r="BP88" s="1321"/>
      <c r="BQ88" s="1321"/>
      <c r="BR88" s="1321"/>
      <c r="BS88" s="1321"/>
      <c r="BT88" s="1321"/>
      <c r="BU88" s="1322"/>
      <c r="BV88" s="1322"/>
      <c r="BW88" s="1322"/>
      <c r="BX88" s="1322"/>
      <c r="BY88" s="1322"/>
      <c r="BZ88" s="1322"/>
      <c r="CA88" s="1322"/>
      <c r="CB88" s="1322"/>
      <c r="CC88" s="1322"/>
      <c r="CD88" s="1327"/>
      <c r="CE88" s="1327"/>
      <c r="CF88" s="1327"/>
      <c r="CG88" s="1327"/>
      <c r="CH88" s="1322"/>
      <c r="CI88" s="1322"/>
      <c r="CJ88" s="1322"/>
      <c r="CK88" s="1322"/>
      <c r="CL88" s="1322"/>
      <c r="CM88" s="1322"/>
      <c r="CN88" s="1322"/>
      <c r="CO88" s="1322"/>
      <c r="CP88" s="1322"/>
      <c r="CQ88" s="1327"/>
      <c r="CR88" s="1327"/>
      <c r="CS88" s="1327"/>
      <c r="CT88" s="1327"/>
      <c r="CU88" s="464"/>
      <c r="CV88" s="464"/>
      <c r="CW88" s="480"/>
      <c r="CX88" s="480"/>
      <c r="CY88" s="480"/>
    </row>
    <row r="89" spans="1:103" ht="4.95" customHeight="1">
      <c r="A89" s="470"/>
      <c r="B89" s="470"/>
      <c r="C89" s="470"/>
      <c r="D89" s="1321"/>
      <c r="E89" s="1321"/>
      <c r="F89" s="1321"/>
      <c r="G89" s="1321"/>
      <c r="H89" s="1321"/>
      <c r="I89" s="1321"/>
      <c r="J89" s="1321"/>
      <c r="K89" s="1321"/>
      <c r="L89" s="1321"/>
      <c r="M89" s="1321"/>
      <c r="N89" s="1321"/>
      <c r="O89" s="1321"/>
      <c r="P89" s="1321"/>
      <c r="Q89" s="1321"/>
      <c r="R89" s="1321"/>
      <c r="S89" s="1321"/>
      <c r="T89" s="1321"/>
      <c r="U89" s="1321"/>
      <c r="V89" s="1321"/>
      <c r="W89" s="1321"/>
      <c r="X89" s="1321"/>
      <c r="Y89" s="1321"/>
      <c r="Z89" s="1321"/>
      <c r="AA89" s="1321"/>
      <c r="AB89" s="1321"/>
      <c r="AC89" s="1321"/>
      <c r="AD89" s="1321"/>
      <c r="AE89" s="1321"/>
      <c r="AF89" s="1321"/>
      <c r="AG89" s="1321"/>
      <c r="AH89" s="1321"/>
      <c r="AI89" s="1321"/>
      <c r="AJ89" s="1321"/>
      <c r="AK89" s="1321"/>
      <c r="AL89" s="1321"/>
      <c r="AM89" s="1321"/>
      <c r="AN89" s="1321"/>
      <c r="AO89" s="1321"/>
      <c r="AP89" s="1321"/>
      <c r="AQ89" s="1321"/>
      <c r="AR89" s="1321"/>
      <c r="AS89" s="1321"/>
      <c r="AT89" s="1321"/>
      <c r="AU89" s="1321"/>
      <c r="AV89" s="1321"/>
      <c r="AW89" s="1321"/>
      <c r="AX89" s="1321"/>
      <c r="AY89" s="1321"/>
      <c r="AZ89" s="1321"/>
      <c r="BA89" s="1321"/>
      <c r="BB89" s="1321"/>
      <c r="BC89" s="1321"/>
      <c r="BD89" s="1321"/>
      <c r="BE89" s="1321"/>
      <c r="BF89" s="1321"/>
      <c r="BG89" s="1321"/>
      <c r="BH89" s="1321"/>
      <c r="BI89" s="1321"/>
      <c r="BJ89" s="1321"/>
      <c r="BK89" s="1321"/>
      <c r="BL89" s="1321"/>
      <c r="BM89" s="1321"/>
      <c r="BN89" s="1321"/>
      <c r="BO89" s="1321"/>
      <c r="BP89" s="1321"/>
      <c r="BQ89" s="1321"/>
      <c r="BR89" s="1321"/>
      <c r="BS89" s="1321"/>
      <c r="BT89" s="1321"/>
      <c r="BU89" s="1322"/>
      <c r="BV89" s="1322"/>
      <c r="BW89" s="1322"/>
      <c r="BX89" s="1322"/>
      <c r="BY89" s="1322"/>
      <c r="BZ89" s="1322"/>
      <c r="CA89" s="1322"/>
      <c r="CB89" s="1322"/>
      <c r="CC89" s="1322"/>
      <c r="CD89" s="1327"/>
      <c r="CE89" s="1327"/>
      <c r="CF89" s="1327"/>
      <c r="CG89" s="1327"/>
      <c r="CH89" s="1322"/>
      <c r="CI89" s="1322"/>
      <c r="CJ89" s="1322"/>
      <c r="CK89" s="1322"/>
      <c r="CL89" s="1322"/>
      <c r="CM89" s="1322"/>
      <c r="CN89" s="1322"/>
      <c r="CO89" s="1322"/>
      <c r="CP89" s="1322"/>
      <c r="CQ89" s="1327"/>
      <c r="CR89" s="1327"/>
      <c r="CS89" s="1327"/>
      <c r="CT89" s="1327"/>
      <c r="CU89" s="464"/>
      <c r="CV89" s="464"/>
      <c r="CW89" s="480"/>
      <c r="CX89" s="480"/>
      <c r="CY89" s="480"/>
    </row>
    <row r="90" spans="1:103" ht="4.95" customHeight="1">
      <c r="A90" s="470"/>
      <c r="B90" s="470"/>
      <c r="C90" s="470"/>
      <c r="D90" s="1321"/>
      <c r="E90" s="1321"/>
      <c r="F90" s="1321"/>
      <c r="G90" s="1321"/>
      <c r="H90" s="1321"/>
      <c r="I90" s="1321"/>
      <c r="J90" s="1321"/>
      <c r="K90" s="1321"/>
      <c r="L90" s="1321"/>
      <c r="M90" s="1321"/>
      <c r="N90" s="1321"/>
      <c r="O90" s="1321"/>
      <c r="P90" s="1321"/>
      <c r="Q90" s="1321"/>
      <c r="R90" s="1321"/>
      <c r="S90" s="1321"/>
      <c r="T90" s="1321"/>
      <c r="U90" s="1321"/>
      <c r="V90" s="1321"/>
      <c r="W90" s="1321"/>
      <c r="X90" s="1321"/>
      <c r="Y90" s="1321"/>
      <c r="Z90" s="1321"/>
      <c r="AA90" s="1321"/>
      <c r="AB90" s="1321"/>
      <c r="AC90" s="1321"/>
      <c r="AD90" s="1321"/>
      <c r="AE90" s="1321"/>
      <c r="AF90" s="1321"/>
      <c r="AG90" s="1321"/>
      <c r="AH90" s="1321"/>
      <c r="AI90" s="1321"/>
      <c r="AJ90" s="1321"/>
      <c r="AK90" s="1321"/>
      <c r="AL90" s="1321"/>
      <c r="AM90" s="1321"/>
      <c r="AN90" s="1321"/>
      <c r="AO90" s="1321"/>
      <c r="AP90" s="1321"/>
      <c r="AQ90" s="1321"/>
      <c r="AR90" s="1321"/>
      <c r="AS90" s="1321"/>
      <c r="AT90" s="1321"/>
      <c r="AU90" s="1321"/>
      <c r="AV90" s="1321"/>
      <c r="AW90" s="1321"/>
      <c r="AX90" s="1321"/>
      <c r="AY90" s="1321"/>
      <c r="AZ90" s="1321"/>
      <c r="BA90" s="1321"/>
      <c r="BB90" s="1321"/>
      <c r="BC90" s="1321"/>
      <c r="BD90" s="1321"/>
      <c r="BE90" s="1321"/>
      <c r="BF90" s="1321"/>
      <c r="BG90" s="1321"/>
      <c r="BH90" s="1321"/>
      <c r="BI90" s="1321"/>
      <c r="BJ90" s="1321"/>
      <c r="BK90" s="1321"/>
      <c r="BL90" s="1321"/>
      <c r="BM90" s="1321"/>
      <c r="BN90" s="1321"/>
      <c r="BO90" s="1321"/>
      <c r="BP90" s="1321"/>
      <c r="BQ90" s="1321"/>
      <c r="BR90" s="1321"/>
      <c r="BS90" s="1321"/>
      <c r="BT90" s="1321"/>
      <c r="BU90" s="1322"/>
      <c r="BV90" s="1322"/>
      <c r="BW90" s="1322"/>
      <c r="BX90" s="1322"/>
      <c r="BY90" s="1322"/>
      <c r="BZ90" s="1322"/>
      <c r="CA90" s="1322"/>
      <c r="CB90" s="1322"/>
      <c r="CC90" s="1322"/>
      <c r="CD90" s="1327"/>
      <c r="CE90" s="1327"/>
      <c r="CF90" s="1327"/>
      <c r="CG90" s="1327"/>
      <c r="CH90" s="1322"/>
      <c r="CI90" s="1322"/>
      <c r="CJ90" s="1322"/>
      <c r="CK90" s="1322"/>
      <c r="CL90" s="1322"/>
      <c r="CM90" s="1322"/>
      <c r="CN90" s="1322"/>
      <c r="CO90" s="1322"/>
      <c r="CP90" s="1322"/>
      <c r="CQ90" s="1327"/>
      <c r="CR90" s="1327"/>
      <c r="CS90" s="1327"/>
      <c r="CT90" s="1327"/>
      <c r="CU90" s="464"/>
      <c r="CV90" s="464"/>
      <c r="CW90" s="480"/>
      <c r="CX90" s="480"/>
      <c r="CY90" s="480"/>
    </row>
    <row r="91" spans="1:103" ht="4.95" customHeight="1">
      <c r="A91" s="471"/>
      <c r="B91" s="471"/>
      <c r="C91" s="471"/>
      <c r="D91" s="1321"/>
      <c r="E91" s="1321"/>
      <c r="F91" s="1321"/>
      <c r="G91" s="1321"/>
      <c r="H91" s="1321"/>
      <c r="I91" s="1321"/>
      <c r="J91" s="1321"/>
      <c r="K91" s="1321"/>
      <c r="L91" s="1321"/>
      <c r="M91" s="1321"/>
      <c r="N91" s="1321"/>
      <c r="O91" s="1321"/>
      <c r="P91" s="1321"/>
      <c r="Q91" s="1321"/>
      <c r="R91" s="1321"/>
      <c r="S91" s="1321"/>
      <c r="T91" s="1321"/>
      <c r="U91" s="1321"/>
      <c r="V91" s="1321"/>
      <c r="W91" s="1321"/>
      <c r="X91" s="1321"/>
      <c r="Y91" s="1321"/>
      <c r="Z91" s="1321"/>
      <c r="AA91" s="1321"/>
      <c r="AB91" s="1321"/>
      <c r="AC91" s="1321"/>
      <c r="AD91" s="1321"/>
      <c r="AE91" s="1321"/>
      <c r="AF91" s="1321"/>
      <c r="AG91" s="1321"/>
      <c r="AH91" s="1321"/>
      <c r="AI91" s="1321"/>
      <c r="AJ91" s="1321"/>
      <c r="AK91" s="1321"/>
      <c r="AL91" s="1321"/>
      <c r="AM91" s="1321"/>
      <c r="AN91" s="1321"/>
      <c r="AO91" s="1321"/>
      <c r="AP91" s="1321"/>
      <c r="AQ91" s="1321"/>
      <c r="AR91" s="1321"/>
      <c r="AS91" s="1321"/>
      <c r="AT91" s="1321"/>
      <c r="AU91" s="1321"/>
      <c r="AV91" s="1321"/>
      <c r="AW91" s="1321"/>
      <c r="AX91" s="1321"/>
      <c r="AY91" s="1321"/>
      <c r="AZ91" s="1321"/>
      <c r="BA91" s="1321"/>
      <c r="BB91" s="1321"/>
      <c r="BC91" s="1321"/>
      <c r="BD91" s="1321"/>
      <c r="BE91" s="1321"/>
      <c r="BF91" s="1321"/>
      <c r="BG91" s="1321"/>
      <c r="BH91" s="1321"/>
      <c r="BI91" s="1321"/>
      <c r="BJ91" s="1321"/>
      <c r="BK91" s="1321"/>
      <c r="BL91" s="1321"/>
      <c r="BM91" s="1321"/>
      <c r="BN91" s="1321"/>
      <c r="BO91" s="1321"/>
      <c r="BP91" s="1321"/>
      <c r="BQ91" s="1321"/>
      <c r="BR91" s="1321"/>
      <c r="BS91" s="1321"/>
      <c r="BT91" s="1321"/>
      <c r="BU91" s="1322"/>
      <c r="BV91" s="1322"/>
      <c r="BW91" s="1322"/>
      <c r="BX91" s="1322"/>
      <c r="BY91" s="1322"/>
      <c r="BZ91" s="1322"/>
      <c r="CA91" s="1322"/>
      <c r="CB91" s="1322"/>
      <c r="CC91" s="1322"/>
      <c r="CD91" s="1327"/>
      <c r="CE91" s="1327"/>
      <c r="CF91" s="1327"/>
      <c r="CG91" s="1327"/>
      <c r="CH91" s="1322"/>
      <c r="CI91" s="1322"/>
      <c r="CJ91" s="1322"/>
      <c r="CK91" s="1322"/>
      <c r="CL91" s="1322"/>
      <c r="CM91" s="1322"/>
      <c r="CN91" s="1322"/>
      <c r="CO91" s="1322"/>
      <c r="CP91" s="1322"/>
      <c r="CQ91" s="1327"/>
      <c r="CR91" s="1327"/>
      <c r="CS91" s="1327"/>
      <c r="CT91" s="1327"/>
      <c r="CU91" s="464"/>
      <c r="CV91" s="464"/>
      <c r="CW91" s="480"/>
      <c r="CX91" s="480"/>
      <c r="CY91" s="480"/>
    </row>
    <row r="92" spans="1:103" ht="4.95" customHeight="1">
      <c r="A92" s="471"/>
      <c r="B92" s="471"/>
      <c r="C92" s="471"/>
      <c r="D92" s="1321"/>
      <c r="E92" s="1321"/>
      <c r="F92" s="1321"/>
      <c r="G92" s="1321"/>
      <c r="H92" s="1321"/>
      <c r="I92" s="1321"/>
      <c r="J92" s="1321"/>
      <c r="K92" s="1321"/>
      <c r="L92" s="1321"/>
      <c r="M92" s="1321"/>
      <c r="N92" s="1321"/>
      <c r="O92" s="1321"/>
      <c r="P92" s="1321"/>
      <c r="Q92" s="1321"/>
      <c r="R92" s="1321"/>
      <c r="S92" s="1321"/>
      <c r="T92" s="1321"/>
      <c r="U92" s="1321"/>
      <c r="V92" s="1321"/>
      <c r="W92" s="1321"/>
      <c r="X92" s="1321"/>
      <c r="Y92" s="1321"/>
      <c r="Z92" s="1321"/>
      <c r="AA92" s="1321"/>
      <c r="AB92" s="1321"/>
      <c r="AC92" s="1321"/>
      <c r="AD92" s="1321"/>
      <c r="AE92" s="1321"/>
      <c r="AF92" s="1321"/>
      <c r="AG92" s="1321"/>
      <c r="AH92" s="1321"/>
      <c r="AI92" s="1321"/>
      <c r="AJ92" s="1321"/>
      <c r="AK92" s="1321"/>
      <c r="AL92" s="1321"/>
      <c r="AM92" s="1321"/>
      <c r="AN92" s="1321"/>
      <c r="AO92" s="1321"/>
      <c r="AP92" s="1321"/>
      <c r="AQ92" s="1321"/>
      <c r="AR92" s="1321"/>
      <c r="AS92" s="1321"/>
      <c r="AT92" s="1321"/>
      <c r="AU92" s="1321"/>
      <c r="AV92" s="1321"/>
      <c r="AW92" s="1321"/>
      <c r="AX92" s="1321"/>
      <c r="AY92" s="1321"/>
      <c r="AZ92" s="1321"/>
      <c r="BA92" s="1321"/>
      <c r="BB92" s="1321"/>
      <c r="BC92" s="1321"/>
      <c r="BD92" s="1321"/>
      <c r="BE92" s="1321"/>
      <c r="BF92" s="1321"/>
      <c r="BG92" s="1321"/>
      <c r="BH92" s="1321"/>
      <c r="BI92" s="1321"/>
      <c r="BJ92" s="1321"/>
      <c r="BK92" s="1321"/>
      <c r="BL92" s="1321"/>
      <c r="BM92" s="1321"/>
      <c r="BN92" s="1321"/>
      <c r="BO92" s="1321"/>
      <c r="BP92" s="1321"/>
      <c r="BQ92" s="1321"/>
      <c r="BR92" s="1321"/>
      <c r="BS92" s="1321"/>
      <c r="BT92" s="1321"/>
      <c r="BU92" s="1322"/>
      <c r="BV92" s="1322"/>
      <c r="BW92" s="1322"/>
      <c r="BX92" s="1322"/>
      <c r="BY92" s="1322"/>
      <c r="BZ92" s="1322"/>
      <c r="CA92" s="1322"/>
      <c r="CB92" s="1322"/>
      <c r="CC92" s="1322"/>
      <c r="CD92" s="1327"/>
      <c r="CE92" s="1327"/>
      <c r="CF92" s="1327"/>
      <c r="CG92" s="1327"/>
      <c r="CH92" s="1322"/>
      <c r="CI92" s="1322"/>
      <c r="CJ92" s="1322"/>
      <c r="CK92" s="1322"/>
      <c r="CL92" s="1322"/>
      <c r="CM92" s="1322"/>
      <c r="CN92" s="1322"/>
      <c r="CO92" s="1322"/>
      <c r="CP92" s="1322"/>
      <c r="CQ92" s="1327"/>
      <c r="CR92" s="1327"/>
      <c r="CS92" s="1327"/>
      <c r="CT92" s="1327"/>
      <c r="CU92" s="464"/>
      <c r="CV92" s="464"/>
      <c r="CW92" s="480"/>
      <c r="CX92" s="480"/>
      <c r="CY92" s="480"/>
    </row>
    <row r="93" spans="1:103" ht="4.95" customHeight="1">
      <c r="A93" s="471"/>
      <c r="B93" s="471"/>
      <c r="C93" s="471"/>
      <c r="D93" s="471"/>
      <c r="E93" s="471"/>
      <c r="F93" s="478"/>
      <c r="G93" s="478"/>
      <c r="H93" s="478"/>
      <c r="I93" s="478"/>
      <c r="J93" s="478"/>
      <c r="K93" s="478"/>
      <c r="L93" s="478"/>
      <c r="M93" s="478"/>
      <c r="N93" s="478"/>
      <c r="O93" s="478"/>
      <c r="P93" s="478"/>
      <c r="Q93" s="478"/>
      <c r="R93" s="478"/>
      <c r="S93" s="478"/>
      <c r="T93" s="478"/>
      <c r="U93" s="478"/>
      <c r="V93" s="478"/>
      <c r="W93" s="478"/>
      <c r="X93" s="478"/>
      <c r="Y93" s="478"/>
      <c r="Z93" s="478"/>
      <c r="AA93" s="478"/>
      <c r="AB93" s="478"/>
      <c r="AC93" s="478"/>
      <c r="AD93" s="478"/>
      <c r="AE93" s="478"/>
      <c r="AF93" s="478"/>
      <c r="AG93" s="478"/>
      <c r="AH93" s="478"/>
      <c r="AI93" s="478"/>
      <c r="AJ93" s="478"/>
      <c r="AK93" s="478"/>
      <c r="AL93" s="478"/>
      <c r="AM93" s="478"/>
      <c r="AN93" s="478"/>
      <c r="AO93" s="478"/>
      <c r="AP93" s="478"/>
      <c r="AQ93" s="478"/>
      <c r="AR93" s="478"/>
      <c r="AS93" s="478"/>
      <c r="AT93" s="478"/>
      <c r="AU93" s="478"/>
      <c r="AV93" s="478"/>
      <c r="AW93" s="478"/>
      <c r="AX93" s="478"/>
      <c r="AY93" s="478"/>
      <c r="AZ93" s="478"/>
      <c r="BA93" s="478"/>
      <c r="BB93" s="478"/>
      <c r="BC93" s="478"/>
      <c r="BD93" s="478"/>
      <c r="BE93" s="478"/>
      <c r="BF93" s="478"/>
      <c r="BG93" s="478"/>
      <c r="BH93" s="478"/>
      <c r="BI93" s="478"/>
      <c r="BJ93" s="478"/>
      <c r="BK93" s="478"/>
      <c r="BL93" s="478"/>
      <c r="BM93" s="478"/>
      <c r="BN93" s="478"/>
      <c r="BO93" s="478"/>
      <c r="BP93" s="478"/>
      <c r="BQ93" s="478"/>
      <c r="BR93" s="478"/>
      <c r="BS93" s="478"/>
      <c r="BT93" s="478"/>
      <c r="BU93" s="478"/>
      <c r="BV93" s="478"/>
      <c r="BW93" s="478"/>
      <c r="BX93" s="478"/>
      <c r="BY93" s="478"/>
      <c r="BZ93" s="478"/>
      <c r="CA93" s="478"/>
      <c r="CB93" s="478"/>
      <c r="CC93" s="478"/>
      <c r="CD93" s="478"/>
      <c r="CE93" s="478"/>
      <c r="CF93" s="478"/>
      <c r="CG93" s="478"/>
      <c r="CH93" s="478"/>
      <c r="CI93" s="478"/>
      <c r="CJ93" s="478"/>
      <c r="CK93" s="478"/>
      <c r="CL93" s="478"/>
      <c r="CM93" s="478"/>
      <c r="CN93" s="478"/>
      <c r="CO93" s="478"/>
      <c r="CP93" s="478"/>
      <c r="CQ93" s="478"/>
      <c r="CR93" s="478"/>
      <c r="CS93" s="478"/>
      <c r="CT93" s="471"/>
      <c r="CU93" s="471"/>
      <c r="CV93" s="471"/>
      <c r="CW93" s="471"/>
      <c r="CX93" s="471"/>
      <c r="CY93" s="471"/>
    </row>
    <row r="94" spans="1:103" ht="4.95" customHeight="1">
      <c r="A94" s="471"/>
      <c r="B94" s="471"/>
      <c r="C94" s="471"/>
      <c r="D94" s="471"/>
      <c r="E94" s="471"/>
      <c r="F94" s="478"/>
      <c r="G94" s="478"/>
      <c r="H94" s="478"/>
      <c r="I94" s="478"/>
      <c r="J94" s="478"/>
      <c r="K94" s="478"/>
      <c r="L94" s="478"/>
      <c r="M94" s="478"/>
      <c r="N94" s="478"/>
      <c r="O94" s="478"/>
      <c r="P94" s="478"/>
      <c r="Q94" s="478"/>
      <c r="R94" s="478"/>
      <c r="S94" s="478"/>
      <c r="T94" s="478"/>
      <c r="U94" s="478"/>
      <c r="V94" s="478"/>
      <c r="W94" s="478"/>
      <c r="X94" s="478"/>
      <c r="Y94" s="478"/>
      <c r="Z94" s="478"/>
      <c r="AA94" s="478"/>
      <c r="AB94" s="478"/>
      <c r="AC94" s="478"/>
      <c r="AD94" s="478"/>
      <c r="AE94" s="478"/>
      <c r="AF94" s="478"/>
      <c r="AG94" s="478"/>
      <c r="AH94" s="478"/>
      <c r="AI94" s="478"/>
      <c r="AJ94" s="478"/>
      <c r="AK94" s="478"/>
      <c r="AL94" s="478"/>
      <c r="AM94" s="478"/>
      <c r="AN94" s="478"/>
      <c r="AO94" s="478"/>
      <c r="AP94" s="478"/>
      <c r="AQ94" s="478"/>
      <c r="AR94" s="478"/>
      <c r="AS94" s="478"/>
      <c r="AT94" s="478"/>
      <c r="AU94" s="478"/>
      <c r="AV94" s="478"/>
      <c r="AW94" s="478"/>
      <c r="AX94" s="478"/>
      <c r="AY94" s="478"/>
      <c r="AZ94" s="478"/>
      <c r="BA94" s="478"/>
      <c r="BB94" s="478"/>
      <c r="BC94" s="478"/>
      <c r="BD94" s="478"/>
      <c r="BE94" s="478"/>
      <c r="BF94" s="478"/>
      <c r="BG94" s="478"/>
      <c r="BH94" s="478"/>
      <c r="BI94" s="478"/>
      <c r="BJ94" s="478"/>
      <c r="BK94" s="478"/>
      <c r="BL94" s="478"/>
      <c r="BM94" s="478"/>
      <c r="BN94" s="478"/>
      <c r="BO94" s="478"/>
      <c r="BP94" s="478"/>
      <c r="BQ94" s="478"/>
      <c r="BR94" s="478"/>
      <c r="BS94" s="478"/>
      <c r="BT94" s="478"/>
      <c r="BU94" s="478"/>
      <c r="BV94" s="478"/>
      <c r="BW94" s="478"/>
      <c r="BX94" s="478"/>
      <c r="BY94" s="478"/>
      <c r="BZ94" s="478"/>
      <c r="CA94" s="478"/>
      <c r="CB94" s="478"/>
      <c r="CC94" s="478"/>
      <c r="CD94" s="478"/>
      <c r="CE94" s="478"/>
      <c r="CF94" s="478"/>
      <c r="CG94" s="478"/>
      <c r="CH94" s="478"/>
      <c r="CI94" s="478"/>
      <c r="CJ94" s="478"/>
      <c r="CK94" s="478"/>
      <c r="CL94" s="478"/>
      <c r="CM94" s="478"/>
      <c r="CN94" s="478"/>
      <c r="CO94" s="478"/>
      <c r="CP94" s="478"/>
      <c r="CQ94" s="478"/>
      <c r="CR94" s="478"/>
      <c r="CS94" s="478"/>
      <c r="CT94" s="471"/>
      <c r="CU94" s="471"/>
      <c r="CV94" s="471"/>
      <c r="CW94" s="471"/>
      <c r="CX94" s="471"/>
      <c r="CY94" s="471"/>
    </row>
    <row r="95" spans="1:103" ht="5.4" customHeight="1">
      <c r="A95" s="471"/>
      <c r="B95" s="471"/>
      <c r="C95" s="471"/>
      <c r="D95" s="485" t="s">
        <v>771</v>
      </c>
      <c r="E95" s="485"/>
      <c r="F95" s="485"/>
      <c r="G95" s="1326" t="s">
        <v>772</v>
      </c>
      <c r="H95" s="1326"/>
      <c r="I95" s="1326"/>
      <c r="J95" s="1326"/>
      <c r="K95" s="1326"/>
      <c r="L95" s="1326"/>
      <c r="M95" s="1326"/>
      <c r="N95" s="1326"/>
      <c r="O95" s="1326"/>
      <c r="P95" s="1326"/>
      <c r="Q95" s="1326"/>
      <c r="R95" s="1326"/>
      <c r="S95" s="1326"/>
      <c r="T95" s="1326"/>
      <c r="U95" s="1326"/>
      <c r="V95" s="1326"/>
      <c r="W95" s="1326"/>
      <c r="X95" s="1326"/>
      <c r="Y95" s="1326"/>
      <c r="Z95" s="1326"/>
      <c r="AA95" s="1326"/>
      <c r="AB95" s="1326"/>
      <c r="AC95" s="1326"/>
      <c r="AD95" s="1326"/>
      <c r="AE95" s="1326"/>
      <c r="AF95" s="1326"/>
      <c r="AG95" s="1326"/>
      <c r="AH95" s="1326"/>
      <c r="AI95" s="1326"/>
      <c r="AJ95" s="1326"/>
      <c r="AK95" s="1326"/>
      <c r="AL95" s="1326"/>
      <c r="AM95" s="1326"/>
      <c r="AN95" s="1326"/>
      <c r="AO95" s="1326"/>
      <c r="AP95" s="1326"/>
      <c r="AQ95" s="1326"/>
      <c r="AR95" s="1326"/>
      <c r="AS95" s="1326"/>
      <c r="AT95" s="1326"/>
      <c r="AU95" s="1326"/>
      <c r="AV95" s="1326"/>
      <c r="AW95" s="1326"/>
      <c r="AX95" s="1326"/>
      <c r="AY95" s="1326"/>
      <c r="AZ95" s="1326"/>
      <c r="BA95" s="1326"/>
      <c r="BB95" s="1326"/>
      <c r="BC95" s="1326"/>
      <c r="BD95" s="1326"/>
      <c r="BE95" s="1326"/>
      <c r="BF95" s="1326"/>
      <c r="BG95" s="1326"/>
      <c r="BH95" s="1326"/>
      <c r="BI95" s="1326"/>
      <c r="BJ95" s="1326"/>
      <c r="BK95" s="1326"/>
      <c r="BL95" s="1326"/>
      <c r="BM95" s="1326"/>
      <c r="BN95" s="1326"/>
      <c r="BO95" s="1326"/>
      <c r="BP95" s="1326"/>
      <c r="BQ95" s="1326"/>
      <c r="BR95" s="1326"/>
      <c r="BS95" s="1326"/>
      <c r="BT95" s="1326"/>
      <c r="BU95" s="1326"/>
      <c r="BV95" s="1326"/>
      <c r="BW95" s="1326"/>
      <c r="BX95" s="1326"/>
      <c r="BY95" s="1326"/>
      <c r="BZ95" s="1326"/>
      <c r="CA95" s="1326"/>
      <c r="CB95" s="1326"/>
      <c r="CC95" s="1326"/>
      <c r="CD95" s="1326"/>
      <c r="CE95" s="1326"/>
      <c r="CF95" s="1326"/>
      <c r="CG95" s="1326"/>
      <c r="CH95" s="1326"/>
      <c r="CI95" s="1326"/>
      <c r="CJ95" s="1326"/>
      <c r="CK95" s="1326"/>
      <c r="CL95" s="1326"/>
      <c r="CM95" s="1326"/>
      <c r="CN95" s="1326"/>
      <c r="CO95" s="1326"/>
      <c r="CP95" s="1326"/>
      <c r="CQ95" s="1326"/>
      <c r="CR95" s="1326"/>
      <c r="CS95" s="1326"/>
      <c r="CT95" s="1326"/>
      <c r="CU95" s="1326"/>
      <c r="CV95" s="1326"/>
      <c r="CW95" s="1326"/>
      <c r="CX95" s="1326"/>
      <c r="CY95" s="1326"/>
    </row>
    <row r="96" spans="1:103" ht="5.4" customHeight="1">
      <c r="A96" s="471"/>
      <c r="B96" s="471"/>
      <c r="C96" s="471"/>
      <c r="D96" s="485"/>
      <c r="E96" s="485"/>
      <c r="F96" s="485"/>
      <c r="G96" s="1326"/>
      <c r="H96" s="1326"/>
      <c r="I96" s="1326"/>
      <c r="J96" s="1326"/>
      <c r="K96" s="1326"/>
      <c r="L96" s="1326"/>
      <c r="M96" s="1326"/>
      <c r="N96" s="1326"/>
      <c r="O96" s="1326"/>
      <c r="P96" s="1326"/>
      <c r="Q96" s="1326"/>
      <c r="R96" s="1326"/>
      <c r="S96" s="1326"/>
      <c r="T96" s="1326"/>
      <c r="U96" s="1326"/>
      <c r="V96" s="1326"/>
      <c r="W96" s="1326"/>
      <c r="X96" s="1326"/>
      <c r="Y96" s="1326"/>
      <c r="Z96" s="1326"/>
      <c r="AA96" s="1326"/>
      <c r="AB96" s="1326"/>
      <c r="AC96" s="1326"/>
      <c r="AD96" s="1326"/>
      <c r="AE96" s="1326"/>
      <c r="AF96" s="1326"/>
      <c r="AG96" s="1326"/>
      <c r="AH96" s="1326"/>
      <c r="AI96" s="1326"/>
      <c r="AJ96" s="1326"/>
      <c r="AK96" s="1326"/>
      <c r="AL96" s="1326"/>
      <c r="AM96" s="1326"/>
      <c r="AN96" s="1326"/>
      <c r="AO96" s="1326"/>
      <c r="AP96" s="1326"/>
      <c r="AQ96" s="1326"/>
      <c r="AR96" s="1326"/>
      <c r="AS96" s="1326"/>
      <c r="AT96" s="1326"/>
      <c r="AU96" s="1326"/>
      <c r="AV96" s="1326"/>
      <c r="AW96" s="1326"/>
      <c r="AX96" s="1326"/>
      <c r="AY96" s="1326"/>
      <c r="AZ96" s="1326"/>
      <c r="BA96" s="1326"/>
      <c r="BB96" s="1326"/>
      <c r="BC96" s="1326"/>
      <c r="BD96" s="1326"/>
      <c r="BE96" s="1326"/>
      <c r="BF96" s="1326"/>
      <c r="BG96" s="1326"/>
      <c r="BH96" s="1326"/>
      <c r="BI96" s="1326"/>
      <c r="BJ96" s="1326"/>
      <c r="BK96" s="1326"/>
      <c r="BL96" s="1326"/>
      <c r="BM96" s="1326"/>
      <c r="BN96" s="1326"/>
      <c r="BO96" s="1326"/>
      <c r="BP96" s="1326"/>
      <c r="BQ96" s="1326"/>
      <c r="BR96" s="1326"/>
      <c r="BS96" s="1326"/>
      <c r="BT96" s="1326"/>
      <c r="BU96" s="1326"/>
      <c r="BV96" s="1326"/>
      <c r="BW96" s="1326"/>
      <c r="BX96" s="1326"/>
      <c r="BY96" s="1326"/>
      <c r="BZ96" s="1326"/>
      <c r="CA96" s="1326"/>
      <c r="CB96" s="1326"/>
      <c r="CC96" s="1326"/>
      <c r="CD96" s="1326"/>
      <c r="CE96" s="1326"/>
      <c r="CF96" s="1326"/>
      <c r="CG96" s="1326"/>
      <c r="CH96" s="1326"/>
      <c r="CI96" s="1326"/>
      <c r="CJ96" s="1326"/>
      <c r="CK96" s="1326"/>
      <c r="CL96" s="1326"/>
      <c r="CM96" s="1326"/>
      <c r="CN96" s="1326"/>
      <c r="CO96" s="1326"/>
      <c r="CP96" s="1326"/>
      <c r="CQ96" s="1326"/>
      <c r="CR96" s="1326"/>
      <c r="CS96" s="1326"/>
      <c r="CT96" s="1326"/>
      <c r="CU96" s="1326"/>
      <c r="CV96" s="1326"/>
      <c r="CW96" s="1326"/>
      <c r="CX96" s="1326"/>
      <c r="CY96" s="1326"/>
    </row>
    <row r="97" spans="1:103" ht="5.4" customHeight="1">
      <c r="A97" s="471"/>
      <c r="B97" s="471"/>
      <c r="C97" s="471"/>
      <c r="D97" s="485"/>
      <c r="E97" s="485"/>
      <c r="F97" s="485"/>
      <c r="G97" s="1326"/>
      <c r="H97" s="1326"/>
      <c r="I97" s="1326"/>
      <c r="J97" s="1326"/>
      <c r="K97" s="1326"/>
      <c r="L97" s="1326"/>
      <c r="M97" s="1326"/>
      <c r="N97" s="1326"/>
      <c r="O97" s="1326"/>
      <c r="P97" s="1326"/>
      <c r="Q97" s="1326"/>
      <c r="R97" s="1326"/>
      <c r="S97" s="1326"/>
      <c r="T97" s="1326"/>
      <c r="U97" s="1326"/>
      <c r="V97" s="1326"/>
      <c r="W97" s="1326"/>
      <c r="X97" s="1326"/>
      <c r="Y97" s="1326"/>
      <c r="Z97" s="1326"/>
      <c r="AA97" s="1326"/>
      <c r="AB97" s="1326"/>
      <c r="AC97" s="1326"/>
      <c r="AD97" s="1326"/>
      <c r="AE97" s="1326"/>
      <c r="AF97" s="1326"/>
      <c r="AG97" s="1326"/>
      <c r="AH97" s="1326"/>
      <c r="AI97" s="1326"/>
      <c r="AJ97" s="1326"/>
      <c r="AK97" s="1326"/>
      <c r="AL97" s="1326"/>
      <c r="AM97" s="1326"/>
      <c r="AN97" s="1326"/>
      <c r="AO97" s="1326"/>
      <c r="AP97" s="1326"/>
      <c r="AQ97" s="1326"/>
      <c r="AR97" s="1326"/>
      <c r="AS97" s="1326"/>
      <c r="AT97" s="1326"/>
      <c r="AU97" s="1326"/>
      <c r="AV97" s="1326"/>
      <c r="AW97" s="1326"/>
      <c r="AX97" s="1326"/>
      <c r="AY97" s="1326"/>
      <c r="AZ97" s="1326"/>
      <c r="BA97" s="1326"/>
      <c r="BB97" s="1326"/>
      <c r="BC97" s="1326"/>
      <c r="BD97" s="1326"/>
      <c r="BE97" s="1326"/>
      <c r="BF97" s="1326"/>
      <c r="BG97" s="1326"/>
      <c r="BH97" s="1326"/>
      <c r="BI97" s="1326"/>
      <c r="BJ97" s="1326"/>
      <c r="BK97" s="1326"/>
      <c r="BL97" s="1326"/>
      <c r="BM97" s="1326"/>
      <c r="BN97" s="1326"/>
      <c r="BO97" s="1326"/>
      <c r="BP97" s="1326"/>
      <c r="BQ97" s="1326"/>
      <c r="BR97" s="1326"/>
      <c r="BS97" s="1326"/>
      <c r="BT97" s="1326"/>
      <c r="BU97" s="1326"/>
      <c r="BV97" s="1326"/>
      <c r="BW97" s="1326"/>
      <c r="BX97" s="1326"/>
      <c r="BY97" s="1326"/>
      <c r="BZ97" s="1326"/>
      <c r="CA97" s="1326"/>
      <c r="CB97" s="1326"/>
      <c r="CC97" s="1326"/>
      <c r="CD97" s="1326"/>
      <c r="CE97" s="1326"/>
      <c r="CF97" s="1326"/>
      <c r="CG97" s="1326"/>
      <c r="CH97" s="1326"/>
      <c r="CI97" s="1326"/>
      <c r="CJ97" s="1326"/>
      <c r="CK97" s="1326"/>
      <c r="CL97" s="1326"/>
      <c r="CM97" s="1326"/>
      <c r="CN97" s="1326"/>
      <c r="CO97" s="1326"/>
      <c r="CP97" s="1326"/>
      <c r="CQ97" s="1326"/>
      <c r="CR97" s="1326"/>
      <c r="CS97" s="1326"/>
      <c r="CT97" s="1326"/>
      <c r="CU97" s="1326"/>
      <c r="CV97" s="1326"/>
      <c r="CW97" s="1326"/>
      <c r="CX97" s="1326"/>
      <c r="CY97" s="1326"/>
    </row>
    <row r="98" spans="1:103" ht="5.4" customHeight="1">
      <c r="A98" s="471"/>
      <c r="B98" s="471"/>
      <c r="C98" s="471"/>
      <c r="D98" s="485"/>
      <c r="E98" s="485"/>
      <c r="F98" s="485"/>
      <c r="G98" s="1326"/>
      <c r="H98" s="1326"/>
      <c r="I98" s="1326"/>
      <c r="J98" s="1326"/>
      <c r="K98" s="1326"/>
      <c r="L98" s="1326"/>
      <c r="M98" s="1326"/>
      <c r="N98" s="1326"/>
      <c r="O98" s="1326"/>
      <c r="P98" s="1326"/>
      <c r="Q98" s="1326"/>
      <c r="R98" s="1326"/>
      <c r="S98" s="1326"/>
      <c r="T98" s="1326"/>
      <c r="U98" s="1326"/>
      <c r="V98" s="1326"/>
      <c r="W98" s="1326"/>
      <c r="X98" s="1326"/>
      <c r="Y98" s="1326"/>
      <c r="Z98" s="1326"/>
      <c r="AA98" s="1326"/>
      <c r="AB98" s="1326"/>
      <c r="AC98" s="1326"/>
      <c r="AD98" s="1326"/>
      <c r="AE98" s="1326"/>
      <c r="AF98" s="1326"/>
      <c r="AG98" s="1326"/>
      <c r="AH98" s="1326"/>
      <c r="AI98" s="1326"/>
      <c r="AJ98" s="1326"/>
      <c r="AK98" s="1326"/>
      <c r="AL98" s="1326"/>
      <c r="AM98" s="1326"/>
      <c r="AN98" s="1326"/>
      <c r="AO98" s="1326"/>
      <c r="AP98" s="1326"/>
      <c r="AQ98" s="1326"/>
      <c r="AR98" s="1326"/>
      <c r="AS98" s="1326"/>
      <c r="AT98" s="1326"/>
      <c r="AU98" s="1326"/>
      <c r="AV98" s="1326"/>
      <c r="AW98" s="1326"/>
      <c r="AX98" s="1326"/>
      <c r="AY98" s="1326"/>
      <c r="AZ98" s="1326"/>
      <c r="BA98" s="1326"/>
      <c r="BB98" s="1326"/>
      <c r="BC98" s="1326"/>
      <c r="BD98" s="1326"/>
      <c r="BE98" s="1326"/>
      <c r="BF98" s="1326"/>
      <c r="BG98" s="1326"/>
      <c r="BH98" s="1326"/>
      <c r="BI98" s="1326"/>
      <c r="BJ98" s="1326"/>
      <c r="BK98" s="1326"/>
      <c r="BL98" s="1326"/>
      <c r="BM98" s="1326"/>
      <c r="BN98" s="1326"/>
      <c r="BO98" s="1326"/>
      <c r="BP98" s="1326"/>
      <c r="BQ98" s="1326"/>
      <c r="BR98" s="1326"/>
      <c r="BS98" s="1326"/>
      <c r="BT98" s="1326"/>
      <c r="BU98" s="1326"/>
      <c r="BV98" s="1326"/>
      <c r="BW98" s="1326"/>
      <c r="BX98" s="1326"/>
      <c r="BY98" s="1326"/>
      <c r="BZ98" s="1326"/>
      <c r="CA98" s="1326"/>
      <c r="CB98" s="1326"/>
      <c r="CC98" s="1326"/>
      <c r="CD98" s="1326"/>
      <c r="CE98" s="1326"/>
      <c r="CF98" s="1326"/>
      <c r="CG98" s="1326"/>
      <c r="CH98" s="1326"/>
      <c r="CI98" s="1326"/>
      <c r="CJ98" s="1326"/>
      <c r="CK98" s="1326"/>
      <c r="CL98" s="1326"/>
      <c r="CM98" s="1326"/>
      <c r="CN98" s="1326"/>
      <c r="CO98" s="1326"/>
      <c r="CP98" s="1326"/>
      <c r="CQ98" s="1326"/>
      <c r="CR98" s="1326"/>
      <c r="CS98" s="1326"/>
      <c r="CT98" s="1326"/>
      <c r="CU98" s="1326"/>
      <c r="CV98" s="1326"/>
      <c r="CW98" s="1326"/>
      <c r="CX98" s="1326"/>
      <c r="CY98" s="1326"/>
    </row>
    <row r="99" spans="1:103" ht="5.4" customHeight="1">
      <c r="A99" s="471"/>
      <c r="B99" s="471"/>
      <c r="C99" s="471"/>
      <c r="D99" s="486"/>
      <c r="E99" s="486"/>
      <c r="F99" s="486"/>
      <c r="G99" s="486"/>
      <c r="H99" s="486"/>
      <c r="I99" s="486"/>
      <c r="J99" s="487"/>
      <c r="K99" s="487"/>
      <c r="L99" s="487"/>
      <c r="M99" s="487"/>
      <c r="N99" s="487"/>
      <c r="O99" s="487"/>
      <c r="P99" s="487"/>
      <c r="Q99" s="487"/>
      <c r="R99" s="487"/>
      <c r="S99" s="487"/>
      <c r="T99" s="487"/>
      <c r="U99" s="487"/>
      <c r="V99" s="487"/>
      <c r="W99" s="487"/>
      <c r="X99" s="487"/>
      <c r="Y99" s="487"/>
      <c r="Z99" s="487"/>
      <c r="AA99" s="487"/>
      <c r="AB99" s="487"/>
      <c r="AC99" s="487"/>
      <c r="AD99" s="487"/>
      <c r="AE99" s="487"/>
      <c r="AF99" s="487"/>
      <c r="AG99" s="487"/>
      <c r="AH99" s="487"/>
      <c r="AI99" s="487"/>
      <c r="AJ99" s="487"/>
      <c r="AK99" s="487"/>
      <c r="AL99" s="487"/>
      <c r="AM99" s="487"/>
      <c r="AN99" s="487"/>
      <c r="AO99" s="487"/>
      <c r="AP99" s="487"/>
      <c r="AQ99" s="487"/>
      <c r="AR99" s="487"/>
      <c r="AS99" s="487"/>
      <c r="AT99" s="487"/>
      <c r="AU99" s="487"/>
      <c r="AV99" s="487"/>
      <c r="AW99" s="487"/>
      <c r="AX99" s="487"/>
      <c r="AY99" s="487"/>
      <c r="AZ99" s="487"/>
      <c r="BA99" s="487"/>
      <c r="BB99" s="487"/>
      <c r="BC99" s="487"/>
      <c r="BD99" s="487"/>
      <c r="BE99" s="487"/>
      <c r="BF99" s="487"/>
      <c r="BG99" s="487"/>
      <c r="BH99" s="487"/>
      <c r="BI99" s="487"/>
      <c r="BJ99" s="487"/>
      <c r="BK99" s="487"/>
      <c r="BL99" s="487"/>
      <c r="BM99" s="487"/>
      <c r="BN99" s="487"/>
      <c r="BO99" s="487"/>
      <c r="BP99" s="487"/>
      <c r="BQ99" s="487"/>
      <c r="BR99" s="487"/>
      <c r="BS99" s="487"/>
      <c r="BT99" s="487"/>
      <c r="BU99" s="487"/>
      <c r="BV99" s="487"/>
      <c r="BW99" s="487"/>
      <c r="BX99" s="487"/>
      <c r="BY99" s="487"/>
      <c r="BZ99" s="487"/>
      <c r="CA99" s="487"/>
      <c r="CB99" s="487"/>
      <c r="CC99" s="487"/>
      <c r="CD99" s="487"/>
      <c r="CE99" s="487"/>
      <c r="CF99" s="487"/>
      <c r="CG99" s="487"/>
      <c r="CH99" s="487"/>
      <c r="CI99" s="487"/>
      <c r="CJ99" s="487"/>
      <c r="CK99" s="487"/>
      <c r="CL99" s="487"/>
      <c r="CM99" s="487"/>
      <c r="CN99" s="487"/>
      <c r="CO99" s="487"/>
      <c r="CP99" s="487"/>
      <c r="CQ99" s="487"/>
      <c r="CR99" s="487"/>
      <c r="CS99" s="487"/>
      <c r="CT99" s="487"/>
      <c r="CU99" s="487"/>
      <c r="CV99" s="487"/>
      <c r="CW99" s="487"/>
      <c r="CX99" s="487"/>
      <c r="CY99" s="487"/>
    </row>
    <row r="100" spans="1:103" ht="5.4" customHeight="1">
      <c r="A100" s="471"/>
      <c r="B100" s="471"/>
      <c r="C100" s="471"/>
      <c r="D100" s="486"/>
      <c r="E100" s="486"/>
      <c r="F100" s="486"/>
      <c r="G100" s="486"/>
      <c r="H100" s="486"/>
      <c r="I100" s="486"/>
      <c r="J100" s="487"/>
      <c r="K100" s="487"/>
      <c r="L100" s="487"/>
      <c r="M100" s="487"/>
      <c r="N100" s="487"/>
      <c r="O100" s="487"/>
      <c r="P100" s="487"/>
      <c r="Q100" s="487"/>
      <c r="R100" s="487"/>
      <c r="S100" s="487"/>
      <c r="T100" s="487"/>
      <c r="U100" s="487"/>
      <c r="V100" s="487"/>
      <c r="W100" s="487"/>
      <c r="X100" s="487"/>
      <c r="Y100" s="487"/>
      <c r="Z100" s="487"/>
      <c r="AA100" s="487"/>
      <c r="AB100" s="487"/>
      <c r="AC100" s="487"/>
      <c r="AD100" s="487"/>
      <c r="AE100" s="487"/>
      <c r="AF100" s="487"/>
      <c r="AG100" s="487"/>
      <c r="AH100" s="487"/>
      <c r="AI100" s="487"/>
      <c r="AJ100" s="487"/>
      <c r="AK100" s="487"/>
      <c r="AL100" s="487"/>
      <c r="AM100" s="487"/>
      <c r="AN100" s="487"/>
      <c r="AO100" s="487"/>
      <c r="AP100" s="487"/>
      <c r="AQ100" s="487"/>
      <c r="AR100" s="487"/>
      <c r="AS100" s="487"/>
      <c r="AT100" s="487"/>
      <c r="AU100" s="487"/>
      <c r="AV100" s="487"/>
      <c r="AW100" s="487"/>
      <c r="AX100" s="487"/>
      <c r="AY100" s="487"/>
      <c r="AZ100" s="487"/>
      <c r="BA100" s="487"/>
      <c r="BB100" s="487"/>
      <c r="BC100" s="487"/>
      <c r="BD100" s="487"/>
      <c r="BE100" s="487"/>
      <c r="BF100" s="487"/>
      <c r="BG100" s="487"/>
      <c r="BH100" s="487"/>
      <c r="BI100" s="487"/>
      <c r="BJ100" s="487"/>
      <c r="BK100" s="487"/>
      <c r="BL100" s="487"/>
      <c r="BM100" s="487"/>
      <c r="BN100" s="487"/>
      <c r="BO100" s="487"/>
      <c r="BP100" s="487"/>
      <c r="BQ100" s="487"/>
      <c r="BR100" s="487"/>
      <c r="BS100" s="487"/>
      <c r="BT100" s="487"/>
      <c r="BU100" s="487"/>
      <c r="BV100" s="487"/>
      <c r="BW100" s="487"/>
      <c r="BX100" s="487"/>
      <c r="BY100" s="487"/>
      <c r="BZ100" s="487"/>
      <c r="CA100" s="487"/>
      <c r="CB100" s="487"/>
      <c r="CC100" s="487"/>
      <c r="CD100" s="487"/>
      <c r="CE100" s="487"/>
      <c r="CF100" s="487"/>
      <c r="CG100" s="487"/>
      <c r="CH100" s="487"/>
      <c r="CI100" s="487"/>
      <c r="CJ100" s="487"/>
      <c r="CK100" s="487"/>
      <c r="CL100" s="487"/>
      <c r="CM100" s="487"/>
      <c r="CN100" s="487"/>
      <c r="CO100" s="487"/>
      <c r="CP100" s="487"/>
      <c r="CQ100" s="487"/>
      <c r="CR100" s="487"/>
      <c r="CS100" s="487"/>
      <c r="CT100" s="487"/>
      <c r="CU100" s="487"/>
      <c r="CV100" s="487"/>
      <c r="CW100" s="487"/>
      <c r="CX100" s="487"/>
      <c r="CY100" s="487"/>
    </row>
    <row r="101" spans="1:103" ht="5.4" customHeight="1">
      <c r="A101" s="471"/>
      <c r="B101" s="471"/>
      <c r="C101" s="471"/>
      <c r="D101" s="486"/>
      <c r="E101" s="486"/>
      <c r="F101" s="486"/>
      <c r="G101" s="486"/>
      <c r="H101" s="486"/>
      <c r="I101" s="486"/>
      <c r="J101" s="487"/>
      <c r="K101" s="487"/>
      <c r="L101" s="487"/>
      <c r="M101" s="487"/>
      <c r="N101" s="487"/>
      <c r="O101" s="487"/>
      <c r="P101" s="487"/>
      <c r="Q101" s="487"/>
      <c r="R101" s="487"/>
      <c r="S101" s="487"/>
      <c r="T101" s="487"/>
      <c r="U101" s="487"/>
      <c r="V101" s="487"/>
      <c r="W101" s="487"/>
      <c r="X101" s="487"/>
      <c r="Y101" s="487"/>
      <c r="Z101" s="487"/>
      <c r="AA101" s="487"/>
      <c r="AB101" s="487"/>
      <c r="AC101" s="487"/>
      <c r="AD101" s="487"/>
      <c r="AE101" s="487"/>
      <c r="AF101" s="487"/>
      <c r="AG101" s="487"/>
      <c r="AH101" s="487"/>
      <c r="AI101" s="487"/>
      <c r="AJ101" s="487"/>
      <c r="AK101" s="487"/>
      <c r="AL101" s="487"/>
      <c r="AM101" s="487"/>
      <c r="AN101" s="487"/>
      <c r="AO101" s="487"/>
      <c r="AP101" s="487"/>
      <c r="AQ101" s="487"/>
      <c r="AR101" s="487"/>
      <c r="AS101" s="487"/>
      <c r="AT101" s="487"/>
      <c r="AU101" s="487"/>
      <c r="AV101" s="487"/>
      <c r="AW101" s="487"/>
      <c r="AX101" s="487"/>
      <c r="AY101" s="487"/>
      <c r="AZ101" s="487"/>
      <c r="BA101" s="487"/>
      <c r="BB101" s="487"/>
      <c r="BC101" s="487"/>
      <c r="BD101" s="487"/>
      <c r="BE101" s="487"/>
      <c r="BF101" s="487"/>
      <c r="BG101" s="487"/>
      <c r="BH101" s="487"/>
      <c r="BI101" s="487"/>
      <c r="BJ101" s="487"/>
      <c r="BK101" s="487"/>
      <c r="BL101" s="487"/>
      <c r="BM101" s="487"/>
      <c r="BN101" s="487"/>
      <c r="BO101" s="487"/>
      <c r="BP101" s="487"/>
      <c r="BQ101" s="487"/>
      <c r="BR101" s="487"/>
      <c r="BS101" s="487"/>
      <c r="BT101" s="487"/>
      <c r="BU101" s="487"/>
      <c r="BV101" s="487"/>
      <c r="BW101" s="487"/>
      <c r="BX101" s="487"/>
      <c r="BY101" s="487"/>
      <c r="BZ101" s="487"/>
      <c r="CA101" s="487"/>
      <c r="CB101" s="487"/>
      <c r="CC101" s="487"/>
      <c r="CD101" s="487"/>
      <c r="CE101" s="487"/>
      <c r="CF101" s="487"/>
      <c r="CG101" s="487"/>
      <c r="CH101" s="487"/>
      <c r="CI101" s="487"/>
      <c r="CJ101" s="487"/>
      <c r="CK101" s="487"/>
      <c r="CL101" s="487"/>
      <c r="CM101" s="487"/>
      <c r="CN101" s="487"/>
      <c r="CO101" s="487"/>
      <c r="CP101" s="487"/>
      <c r="CQ101" s="487"/>
      <c r="CR101" s="487"/>
      <c r="CS101" s="487"/>
      <c r="CT101" s="487"/>
      <c r="CU101" s="487"/>
      <c r="CV101" s="487"/>
      <c r="CW101" s="487"/>
      <c r="CX101" s="487"/>
      <c r="CY101" s="487"/>
    </row>
    <row r="102" spans="1:103" ht="5.4" customHeight="1">
      <c r="A102" s="471"/>
      <c r="B102" s="471"/>
      <c r="C102" s="471"/>
      <c r="D102" s="486"/>
      <c r="E102" s="486"/>
      <c r="F102" s="486"/>
      <c r="G102" s="486"/>
      <c r="H102" s="486"/>
      <c r="I102" s="486"/>
      <c r="J102" s="487"/>
      <c r="K102" s="487"/>
      <c r="L102" s="487"/>
      <c r="M102" s="487"/>
      <c r="N102" s="487"/>
      <c r="O102" s="487"/>
      <c r="P102" s="487"/>
      <c r="Q102" s="487"/>
      <c r="R102" s="487"/>
      <c r="S102" s="487"/>
      <c r="T102" s="487"/>
      <c r="U102" s="487"/>
      <c r="V102" s="487"/>
      <c r="W102" s="487"/>
      <c r="X102" s="487"/>
      <c r="Y102" s="487"/>
      <c r="Z102" s="487"/>
      <c r="AA102" s="487"/>
      <c r="AB102" s="487"/>
      <c r="AC102" s="487"/>
      <c r="AD102" s="487"/>
      <c r="AE102" s="487"/>
      <c r="AF102" s="487"/>
      <c r="AG102" s="487"/>
      <c r="AH102" s="487"/>
      <c r="AI102" s="487"/>
      <c r="AJ102" s="487"/>
      <c r="AK102" s="487"/>
      <c r="AL102" s="487"/>
      <c r="AM102" s="487"/>
      <c r="AN102" s="487"/>
      <c r="AO102" s="487"/>
      <c r="AP102" s="487"/>
      <c r="AQ102" s="487"/>
      <c r="AR102" s="487"/>
      <c r="AS102" s="487"/>
      <c r="AT102" s="487"/>
      <c r="AU102" s="487"/>
      <c r="AV102" s="487"/>
      <c r="AW102" s="487"/>
      <c r="AX102" s="487"/>
      <c r="AY102" s="487"/>
      <c r="AZ102" s="487"/>
      <c r="BA102" s="487"/>
      <c r="BB102" s="487"/>
      <c r="BC102" s="487"/>
      <c r="BD102" s="487"/>
      <c r="BE102" s="487"/>
      <c r="BF102" s="487"/>
      <c r="BG102" s="487"/>
      <c r="BH102" s="487"/>
      <c r="BI102" s="487"/>
      <c r="BJ102" s="487"/>
      <c r="BK102" s="487"/>
      <c r="BL102" s="487"/>
      <c r="BM102" s="487"/>
      <c r="BN102" s="487"/>
      <c r="BO102" s="487"/>
      <c r="BP102" s="487"/>
      <c r="BQ102" s="487"/>
      <c r="BR102" s="487"/>
      <c r="BS102" s="487"/>
      <c r="BT102" s="487"/>
      <c r="BU102" s="487"/>
      <c r="BV102" s="487"/>
      <c r="BW102" s="487"/>
      <c r="BX102" s="487"/>
      <c r="BY102" s="487"/>
      <c r="BZ102" s="487"/>
      <c r="CA102" s="487"/>
      <c r="CB102" s="487"/>
      <c r="CC102" s="487"/>
      <c r="CD102" s="487"/>
      <c r="CE102" s="487"/>
      <c r="CF102" s="487"/>
      <c r="CG102" s="487"/>
      <c r="CH102" s="487"/>
      <c r="CI102" s="487"/>
      <c r="CJ102" s="487"/>
      <c r="CK102" s="487"/>
      <c r="CL102" s="487"/>
      <c r="CM102" s="487"/>
      <c r="CN102" s="487"/>
      <c r="CO102" s="487"/>
      <c r="CP102" s="487"/>
      <c r="CQ102" s="487"/>
      <c r="CR102" s="487"/>
      <c r="CS102" s="487"/>
      <c r="CT102" s="487"/>
      <c r="CU102" s="487"/>
      <c r="CV102" s="487"/>
      <c r="CW102" s="487"/>
      <c r="CX102" s="487"/>
      <c r="CY102" s="487"/>
    </row>
    <row r="103" spans="1:103" ht="5.4" customHeight="1">
      <c r="A103" s="1324" t="s">
        <v>773</v>
      </c>
      <c r="B103" s="1324"/>
      <c r="C103" s="1324"/>
      <c r="D103" s="1324"/>
      <c r="E103" s="1324"/>
      <c r="F103" s="1324"/>
      <c r="G103" s="1324"/>
      <c r="H103" s="1324"/>
      <c r="I103" s="1324"/>
      <c r="J103" s="1324"/>
      <c r="K103" s="1324"/>
      <c r="L103" s="1324"/>
      <c r="M103" s="1324"/>
      <c r="N103" s="1324"/>
      <c r="O103" s="1324"/>
      <c r="P103" s="1324"/>
      <c r="Q103" s="1324"/>
      <c r="R103" s="1324"/>
      <c r="S103" s="1324"/>
      <c r="T103" s="1324"/>
      <c r="U103" s="1324"/>
      <c r="V103" s="1324"/>
      <c r="W103" s="1324"/>
      <c r="X103" s="1324"/>
      <c r="Y103" s="1324"/>
      <c r="Z103" s="1324"/>
      <c r="AA103" s="1324"/>
      <c r="AB103" s="1324"/>
      <c r="AC103" s="1324"/>
      <c r="AD103" s="1324"/>
      <c r="AE103" s="1324"/>
      <c r="AF103" s="1324"/>
      <c r="AG103" s="1324"/>
      <c r="AH103" s="1324"/>
      <c r="AI103" s="1324"/>
      <c r="AJ103" s="1324"/>
      <c r="AK103" s="1324"/>
      <c r="AL103" s="1324"/>
      <c r="AM103" s="1324"/>
      <c r="AN103" s="1324"/>
      <c r="AO103" s="1324"/>
      <c r="AP103" s="1324"/>
      <c r="AQ103" s="1324"/>
      <c r="AR103" s="1324"/>
      <c r="AS103" s="1324"/>
      <c r="AT103" s="1324"/>
      <c r="AU103" s="1324"/>
      <c r="AV103" s="1324"/>
      <c r="AW103" s="1324"/>
      <c r="AX103" s="1324"/>
      <c r="AY103" s="1324"/>
      <c r="AZ103" s="1324"/>
      <c r="BA103" s="1324"/>
      <c r="BB103" s="1324"/>
      <c r="BC103" s="1324"/>
      <c r="BD103" s="1324"/>
      <c r="BE103" s="1324"/>
      <c r="BF103" s="1324"/>
      <c r="BG103" s="1324"/>
      <c r="BH103" s="1324"/>
      <c r="BI103" s="1324"/>
      <c r="BJ103" s="1324"/>
      <c r="BK103" s="1324"/>
      <c r="BL103" s="1324"/>
      <c r="BM103" s="1324"/>
      <c r="BN103" s="1324"/>
      <c r="BO103" s="1324"/>
      <c r="BP103" s="1324"/>
      <c r="BQ103" s="1324"/>
      <c r="BR103" s="1324"/>
      <c r="BS103" s="1324"/>
      <c r="BT103" s="1324"/>
      <c r="BU103" s="1324"/>
      <c r="BV103" s="1324"/>
      <c r="BW103" s="1324"/>
      <c r="BX103" s="1324"/>
      <c r="BY103" s="1324"/>
      <c r="BZ103" s="1324"/>
      <c r="CA103" s="1324"/>
      <c r="CB103" s="1324"/>
      <c r="CC103" s="1324"/>
      <c r="CD103" s="1324"/>
      <c r="CE103" s="1324"/>
      <c r="CF103" s="1324"/>
      <c r="CG103" s="1324"/>
      <c r="CH103" s="1324"/>
      <c r="CI103" s="1324"/>
      <c r="CJ103" s="1324"/>
      <c r="CK103" s="1324"/>
      <c r="CL103" s="1324"/>
      <c r="CM103" s="1324"/>
      <c r="CN103" s="1324"/>
      <c r="CO103" s="1324"/>
      <c r="CP103" s="1324"/>
      <c r="CQ103" s="1324"/>
      <c r="CR103" s="1324"/>
      <c r="CS103" s="1324"/>
      <c r="CT103" s="1324"/>
      <c r="CU103" s="1324"/>
      <c r="CV103" s="1324"/>
      <c r="CW103" s="1324"/>
      <c r="CX103" s="1324"/>
      <c r="CY103" s="1324"/>
    </row>
    <row r="104" spans="1:103" ht="5.4" customHeight="1">
      <c r="A104" s="1324"/>
      <c r="B104" s="1324"/>
      <c r="C104" s="1324"/>
      <c r="D104" s="1324"/>
      <c r="E104" s="1324"/>
      <c r="F104" s="1324"/>
      <c r="G104" s="1324"/>
      <c r="H104" s="1324"/>
      <c r="I104" s="1324"/>
      <c r="J104" s="1324"/>
      <c r="K104" s="1324"/>
      <c r="L104" s="1324"/>
      <c r="M104" s="1324"/>
      <c r="N104" s="1324"/>
      <c r="O104" s="1324"/>
      <c r="P104" s="1324"/>
      <c r="Q104" s="1324"/>
      <c r="R104" s="1324"/>
      <c r="S104" s="1324"/>
      <c r="T104" s="1324"/>
      <c r="U104" s="1324"/>
      <c r="V104" s="1324"/>
      <c r="W104" s="1324"/>
      <c r="X104" s="1324"/>
      <c r="Y104" s="1324"/>
      <c r="Z104" s="1324"/>
      <c r="AA104" s="1324"/>
      <c r="AB104" s="1324"/>
      <c r="AC104" s="1324"/>
      <c r="AD104" s="1324"/>
      <c r="AE104" s="1324"/>
      <c r="AF104" s="1324"/>
      <c r="AG104" s="1324"/>
      <c r="AH104" s="1324"/>
      <c r="AI104" s="1324"/>
      <c r="AJ104" s="1324"/>
      <c r="AK104" s="1324"/>
      <c r="AL104" s="1324"/>
      <c r="AM104" s="1324"/>
      <c r="AN104" s="1324"/>
      <c r="AO104" s="1324"/>
      <c r="AP104" s="1324"/>
      <c r="AQ104" s="1324"/>
      <c r="AR104" s="1324"/>
      <c r="AS104" s="1324"/>
      <c r="AT104" s="1324"/>
      <c r="AU104" s="1324"/>
      <c r="AV104" s="1324"/>
      <c r="AW104" s="1324"/>
      <c r="AX104" s="1324"/>
      <c r="AY104" s="1324"/>
      <c r="AZ104" s="1324"/>
      <c r="BA104" s="1324"/>
      <c r="BB104" s="1324"/>
      <c r="BC104" s="1324"/>
      <c r="BD104" s="1324"/>
      <c r="BE104" s="1324"/>
      <c r="BF104" s="1324"/>
      <c r="BG104" s="1324"/>
      <c r="BH104" s="1324"/>
      <c r="BI104" s="1324"/>
      <c r="BJ104" s="1324"/>
      <c r="BK104" s="1324"/>
      <c r="BL104" s="1324"/>
      <c r="BM104" s="1324"/>
      <c r="BN104" s="1324"/>
      <c r="BO104" s="1324"/>
      <c r="BP104" s="1324"/>
      <c r="BQ104" s="1324"/>
      <c r="BR104" s="1324"/>
      <c r="BS104" s="1324"/>
      <c r="BT104" s="1324"/>
      <c r="BU104" s="1324"/>
      <c r="BV104" s="1324"/>
      <c r="BW104" s="1324"/>
      <c r="BX104" s="1324"/>
      <c r="BY104" s="1324"/>
      <c r="BZ104" s="1324"/>
      <c r="CA104" s="1324"/>
      <c r="CB104" s="1324"/>
      <c r="CC104" s="1324"/>
      <c r="CD104" s="1324"/>
      <c r="CE104" s="1324"/>
      <c r="CF104" s="1324"/>
      <c r="CG104" s="1324"/>
      <c r="CH104" s="1324"/>
      <c r="CI104" s="1324"/>
      <c r="CJ104" s="1324"/>
      <c r="CK104" s="1324"/>
      <c r="CL104" s="1324"/>
      <c r="CM104" s="1324"/>
      <c r="CN104" s="1324"/>
      <c r="CO104" s="1324"/>
      <c r="CP104" s="1324"/>
      <c r="CQ104" s="1324"/>
      <c r="CR104" s="1324"/>
      <c r="CS104" s="1324"/>
      <c r="CT104" s="1324"/>
      <c r="CU104" s="1324"/>
      <c r="CV104" s="1324"/>
      <c r="CW104" s="1324"/>
      <c r="CX104" s="1324"/>
      <c r="CY104" s="1324"/>
    </row>
    <row r="105" spans="1:103" ht="5.4" customHeight="1">
      <c r="A105" s="1324"/>
      <c r="B105" s="1324"/>
      <c r="C105" s="1324"/>
      <c r="D105" s="1324"/>
      <c r="E105" s="1324"/>
      <c r="F105" s="1324"/>
      <c r="G105" s="1324"/>
      <c r="H105" s="1324"/>
      <c r="I105" s="1324"/>
      <c r="J105" s="1324"/>
      <c r="K105" s="1324"/>
      <c r="L105" s="1324"/>
      <c r="M105" s="1324"/>
      <c r="N105" s="1324"/>
      <c r="O105" s="1324"/>
      <c r="P105" s="1324"/>
      <c r="Q105" s="1324"/>
      <c r="R105" s="1324"/>
      <c r="S105" s="1324"/>
      <c r="T105" s="1324"/>
      <c r="U105" s="1324"/>
      <c r="V105" s="1324"/>
      <c r="W105" s="1324"/>
      <c r="X105" s="1324"/>
      <c r="Y105" s="1324"/>
      <c r="Z105" s="1324"/>
      <c r="AA105" s="1324"/>
      <c r="AB105" s="1324"/>
      <c r="AC105" s="1324"/>
      <c r="AD105" s="1324"/>
      <c r="AE105" s="1324"/>
      <c r="AF105" s="1324"/>
      <c r="AG105" s="1324"/>
      <c r="AH105" s="1324"/>
      <c r="AI105" s="1324"/>
      <c r="AJ105" s="1324"/>
      <c r="AK105" s="1324"/>
      <c r="AL105" s="1324"/>
      <c r="AM105" s="1324"/>
      <c r="AN105" s="1324"/>
      <c r="AO105" s="1324"/>
      <c r="AP105" s="1324"/>
      <c r="AQ105" s="1324"/>
      <c r="AR105" s="1324"/>
      <c r="AS105" s="1324"/>
      <c r="AT105" s="1324"/>
      <c r="AU105" s="1324"/>
      <c r="AV105" s="1324"/>
      <c r="AW105" s="1324"/>
      <c r="AX105" s="1324"/>
      <c r="AY105" s="1324"/>
      <c r="AZ105" s="1324"/>
      <c r="BA105" s="1324"/>
      <c r="BB105" s="1324"/>
      <c r="BC105" s="1324"/>
      <c r="BD105" s="1324"/>
      <c r="BE105" s="1324"/>
      <c r="BF105" s="1324"/>
      <c r="BG105" s="1324"/>
      <c r="BH105" s="1324"/>
      <c r="BI105" s="1324"/>
      <c r="BJ105" s="1324"/>
      <c r="BK105" s="1324"/>
      <c r="BL105" s="1324"/>
      <c r="BM105" s="1324"/>
      <c r="BN105" s="1324"/>
      <c r="BO105" s="1324"/>
      <c r="BP105" s="1324"/>
      <c r="BQ105" s="1324"/>
      <c r="BR105" s="1324"/>
      <c r="BS105" s="1324"/>
      <c r="BT105" s="1324"/>
      <c r="BU105" s="1324"/>
      <c r="BV105" s="1324"/>
      <c r="BW105" s="1324"/>
      <c r="BX105" s="1324"/>
      <c r="BY105" s="1324"/>
      <c r="BZ105" s="1324"/>
      <c r="CA105" s="1324"/>
      <c r="CB105" s="1324"/>
      <c r="CC105" s="1324"/>
      <c r="CD105" s="1324"/>
      <c r="CE105" s="1324"/>
      <c r="CF105" s="1324"/>
      <c r="CG105" s="1324"/>
      <c r="CH105" s="1324"/>
      <c r="CI105" s="1324"/>
      <c r="CJ105" s="1324"/>
      <c r="CK105" s="1324"/>
      <c r="CL105" s="1324"/>
      <c r="CM105" s="1324"/>
      <c r="CN105" s="1324"/>
      <c r="CO105" s="1324"/>
      <c r="CP105" s="1324"/>
      <c r="CQ105" s="1324"/>
      <c r="CR105" s="1324"/>
      <c r="CS105" s="1324"/>
      <c r="CT105" s="1324"/>
      <c r="CU105" s="1324"/>
      <c r="CV105" s="1324"/>
      <c r="CW105" s="1324"/>
      <c r="CX105" s="1324"/>
      <c r="CY105" s="1324"/>
    </row>
    <row r="106" spans="1:103" ht="5.4" customHeight="1">
      <c r="A106" s="474"/>
      <c r="B106" s="474"/>
      <c r="C106" s="474"/>
      <c r="D106" s="474"/>
      <c r="E106" s="474"/>
      <c r="F106" s="474"/>
      <c r="G106" s="474"/>
      <c r="H106" s="474"/>
      <c r="I106" s="474"/>
      <c r="J106" s="474"/>
      <c r="K106" s="474"/>
      <c r="L106" s="474"/>
      <c r="M106" s="474"/>
      <c r="N106" s="474"/>
      <c r="O106" s="474"/>
      <c r="P106" s="474"/>
      <c r="Q106" s="474"/>
      <c r="R106" s="474"/>
      <c r="S106" s="474"/>
      <c r="T106" s="474"/>
      <c r="U106" s="474"/>
      <c r="V106" s="474"/>
      <c r="W106" s="474"/>
      <c r="X106" s="474"/>
      <c r="Y106" s="474"/>
      <c r="Z106" s="474"/>
      <c r="AA106" s="474"/>
      <c r="AB106" s="474"/>
      <c r="AC106" s="474"/>
      <c r="AD106" s="474"/>
      <c r="AE106" s="474"/>
      <c r="AF106" s="474"/>
      <c r="AG106" s="474"/>
      <c r="AH106" s="474"/>
      <c r="AI106" s="474"/>
      <c r="AJ106" s="474"/>
      <c r="AK106" s="474"/>
      <c r="AL106" s="474"/>
      <c r="AM106" s="474"/>
      <c r="AN106" s="474"/>
      <c r="AO106" s="474"/>
      <c r="AP106" s="474"/>
      <c r="AQ106" s="474"/>
      <c r="AR106" s="474"/>
      <c r="AS106" s="474"/>
      <c r="AT106" s="474"/>
      <c r="AU106" s="474"/>
      <c r="AV106" s="474"/>
      <c r="AW106" s="474"/>
      <c r="AX106" s="474"/>
      <c r="AY106" s="474"/>
      <c r="AZ106" s="474"/>
      <c r="BA106" s="474"/>
      <c r="BB106" s="474"/>
      <c r="BC106" s="474"/>
      <c r="BD106" s="474"/>
      <c r="BE106" s="474"/>
      <c r="BF106" s="474"/>
      <c r="BG106" s="474"/>
      <c r="BH106" s="474"/>
      <c r="BI106" s="474"/>
      <c r="BJ106" s="474"/>
      <c r="BK106" s="474"/>
      <c r="BL106" s="474"/>
      <c r="BM106" s="474"/>
      <c r="BN106" s="474"/>
      <c r="BO106" s="474"/>
      <c r="BP106" s="474"/>
      <c r="BQ106" s="474"/>
      <c r="BR106" s="474"/>
      <c r="BS106" s="474"/>
      <c r="BT106" s="474"/>
      <c r="BU106" s="474"/>
      <c r="BV106" s="474"/>
      <c r="BW106" s="474"/>
      <c r="BX106" s="474"/>
      <c r="BY106" s="474"/>
      <c r="BZ106" s="474"/>
      <c r="CA106" s="474"/>
      <c r="CB106" s="474"/>
      <c r="CC106" s="474"/>
      <c r="CD106" s="474"/>
      <c r="CE106" s="474"/>
      <c r="CF106" s="474"/>
      <c r="CG106" s="474"/>
      <c r="CH106" s="474"/>
      <c r="CI106" s="474"/>
      <c r="CJ106" s="474"/>
      <c r="CK106" s="474"/>
      <c r="CL106" s="474"/>
      <c r="CM106" s="474"/>
      <c r="CN106" s="474"/>
      <c r="CO106" s="474"/>
      <c r="CP106" s="474"/>
      <c r="CQ106" s="474"/>
      <c r="CR106" s="474"/>
      <c r="CS106" s="474"/>
      <c r="CT106" s="474"/>
      <c r="CU106" s="474"/>
      <c r="CV106" s="474"/>
      <c r="CW106" s="474"/>
      <c r="CX106" s="474"/>
      <c r="CY106" s="474"/>
    </row>
    <row r="107" spans="1:103" ht="5.4" customHeight="1">
      <c r="A107" s="474"/>
      <c r="B107" s="474"/>
      <c r="C107" s="474"/>
      <c r="D107" s="474"/>
      <c r="E107" s="474"/>
      <c r="F107" s="474"/>
      <c r="G107" s="474"/>
      <c r="H107" s="474"/>
      <c r="I107" s="474"/>
      <c r="J107" s="474"/>
      <c r="K107" s="474"/>
      <c r="L107" s="474"/>
      <c r="M107" s="474"/>
      <c r="N107" s="474"/>
      <c r="O107" s="474"/>
      <c r="P107" s="474"/>
      <c r="Q107" s="474"/>
      <c r="R107" s="474"/>
      <c r="S107" s="474"/>
      <c r="T107" s="474"/>
      <c r="U107" s="474"/>
      <c r="V107" s="474"/>
      <c r="W107" s="474"/>
      <c r="X107" s="474"/>
      <c r="Y107" s="474"/>
      <c r="Z107" s="474"/>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4"/>
      <c r="BC107" s="474"/>
      <c r="BD107" s="474"/>
      <c r="BE107" s="474"/>
      <c r="BF107" s="474"/>
      <c r="BG107" s="474"/>
      <c r="BH107" s="474"/>
      <c r="BI107" s="474"/>
      <c r="BJ107" s="474"/>
      <c r="BK107" s="474"/>
      <c r="BL107" s="474"/>
      <c r="BM107" s="474"/>
      <c r="BN107" s="474"/>
      <c r="BO107" s="474"/>
      <c r="BP107" s="474"/>
      <c r="BQ107" s="474"/>
      <c r="BR107" s="474"/>
      <c r="BS107" s="474"/>
      <c r="BT107" s="474"/>
      <c r="BU107" s="474"/>
      <c r="BV107" s="474"/>
      <c r="BW107" s="474"/>
      <c r="BX107" s="474"/>
      <c r="BY107" s="474"/>
      <c r="BZ107" s="474"/>
      <c r="CA107" s="474"/>
      <c r="CB107" s="474"/>
      <c r="CC107" s="474"/>
      <c r="CD107" s="474"/>
      <c r="CE107" s="474"/>
      <c r="CF107" s="474"/>
      <c r="CG107" s="474"/>
      <c r="CH107" s="474"/>
      <c r="CI107" s="474"/>
      <c r="CJ107" s="474"/>
      <c r="CK107" s="474"/>
      <c r="CL107" s="474"/>
      <c r="CM107" s="474"/>
      <c r="CN107" s="474"/>
      <c r="CO107" s="474"/>
      <c r="CP107" s="474"/>
      <c r="CQ107" s="474"/>
      <c r="CR107" s="474"/>
      <c r="CS107" s="474"/>
      <c r="CT107" s="474"/>
      <c r="CU107" s="474"/>
      <c r="CV107" s="474"/>
      <c r="CW107" s="474"/>
      <c r="CX107" s="474"/>
      <c r="CY107" s="474"/>
    </row>
    <row r="108" spans="1:103" ht="5.4" customHeight="1">
      <c r="A108" s="474"/>
      <c r="B108" s="474"/>
      <c r="C108" s="474"/>
      <c r="D108" s="1321" t="s">
        <v>774</v>
      </c>
      <c r="E108" s="1321"/>
      <c r="F108" s="1321"/>
      <c r="G108" s="1321"/>
      <c r="H108" s="1321"/>
      <c r="I108" s="1321"/>
      <c r="J108" s="1321"/>
      <c r="K108" s="1321"/>
      <c r="L108" s="1321"/>
      <c r="M108" s="1321"/>
      <c r="N108" s="1321"/>
      <c r="O108" s="1321"/>
      <c r="P108" s="1321"/>
      <c r="Q108" s="1321"/>
      <c r="R108" s="1321"/>
      <c r="S108" s="1321"/>
      <c r="T108" s="1321"/>
      <c r="U108" s="1321"/>
      <c r="V108" s="1321"/>
      <c r="W108" s="1321"/>
      <c r="X108" s="1321"/>
      <c r="Y108" s="1321"/>
      <c r="Z108" s="1321"/>
      <c r="AA108" s="1321"/>
      <c r="AB108" s="1321"/>
      <c r="AC108" s="1321"/>
      <c r="AD108" s="1321"/>
      <c r="AE108" s="1321"/>
      <c r="AF108" s="1321"/>
      <c r="AG108" s="1321"/>
      <c r="AH108" s="1321"/>
      <c r="AI108" s="1321"/>
      <c r="AJ108" s="1321"/>
      <c r="AK108" s="1321"/>
      <c r="AL108" s="1321"/>
      <c r="AM108" s="1321"/>
      <c r="AN108" s="1321"/>
      <c r="AO108" s="1321"/>
      <c r="AP108" s="1321"/>
      <c r="AQ108" s="1321"/>
      <c r="AR108" s="1321"/>
      <c r="AS108" s="1321"/>
      <c r="AT108" s="1321"/>
      <c r="AU108" s="1321"/>
      <c r="AV108" s="1321"/>
      <c r="AW108" s="1321"/>
      <c r="AX108" s="1321"/>
      <c r="AY108" s="1321"/>
      <c r="AZ108" s="1321"/>
      <c r="BA108" s="1321"/>
      <c r="BB108" s="1321"/>
      <c r="BC108" s="1321"/>
      <c r="BD108" s="1321"/>
      <c r="BE108" s="1321"/>
      <c r="BF108" s="1321"/>
      <c r="BG108" s="1321"/>
      <c r="BH108" s="1321"/>
      <c r="BI108" s="1321"/>
      <c r="BJ108" s="1321"/>
      <c r="BK108" s="1321"/>
      <c r="BL108" s="1321"/>
      <c r="BM108" s="1321"/>
      <c r="BN108" s="1321"/>
      <c r="BO108" s="1321"/>
      <c r="BP108" s="1321"/>
      <c r="BQ108" s="1321"/>
      <c r="BR108" s="1321"/>
      <c r="BS108" s="1321"/>
      <c r="BT108" s="1321"/>
      <c r="BU108" s="1322" t="s">
        <v>764</v>
      </c>
      <c r="BV108" s="1322"/>
      <c r="BW108" s="1322"/>
      <c r="BX108" s="1322"/>
      <c r="BY108" s="1322"/>
      <c r="BZ108" s="1322"/>
      <c r="CA108" s="1322"/>
      <c r="CB108" s="1322"/>
      <c r="CC108" s="1322"/>
      <c r="CD108" s="1323"/>
      <c r="CE108" s="1323"/>
      <c r="CF108" s="1323"/>
      <c r="CG108" s="1323"/>
      <c r="CH108" s="1322" t="s">
        <v>765</v>
      </c>
      <c r="CI108" s="1322"/>
      <c r="CJ108" s="1322"/>
      <c r="CK108" s="1322"/>
      <c r="CL108" s="1322"/>
      <c r="CM108" s="1322"/>
      <c r="CN108" s="1322"/>
      <c r="CO108" s="1322"/>
      <c r="CP108" s="1322"/>
      <c r="CQ108" s="1323"/>
      <c r="CR108" s="1323"/>
      <c r="CS108" s="1323"/>
      <c r="CT108" s="1323"/>
      <c r="CU108" s="486"/>
      <c r="CV108" s="486"/>
      <c r="CW108" s="474"/>
      <c r="CX108" s="474"/>
      <c r="CY108" s="474"/>
    </row>
    <row r="109" spans="1:103" ht="5.4" customHeight="1">
      <c r="A109" s="474"/>
      <c r="B109" s="474"/>
      <c r="C109" s="474"/>
      <c r="D109" s="1321"/>
      <c r="E109" s="1321"/>
      <c r="F109" s="1321"/>
      <c r="G109" s="1321"/>
      <c r="H109" s="1321"/>
      <c r="I109" s="1321"/>
      <c r="J109" s="1321"/>
      <c r="K109" s="1321"/>
      <c r="L109" s="1321"/>
      <c r="M109" s="1321"/>
      <c r="N109" s="1321"/>
      <c r="O109" s="1321"/>
      <c r="P109" s="1321"/>
      <c r="Q109" s="1321"/>
      <c r="R109" s="1321"/>
      <c r="S109" s="1321"/>
      <c r="T109" s="1321"/>
      <c r="U109" s="1321"/>
      <c r="V109" s="1321"/>
      <c r="W109" s="1321"/>
      <c r="X109" s="1321"/>
      <c r="Y109" s="1321"/>
      <c r="Z109" s="1321"/>
      <c r="AA109" s="1321"/>
      <c r="AB109" s="1321"/>
      <c r="AC109" s="1321"/>
      <c r="AD109" s="1321"/>
      <c r="AE109" s="1321"/>
      <c r="AF109" s="1321"/>
      <c r="AG109" s="1321"/>
      <c r="AH109" s="1321"/>
      <c r="AI109" s="1321"/>
      <c r="AJ109" s="1321"/>
      <c r="AK109" s="1321"/>
      <c r="AL109" s="1321"/>
      <c r="AM109" s="1321"/>
      <c r="AN109" s="1321"/>
      <c r="AO109" s="1321"/>
      <c r="AP109" s="1321"/>
      <c r="AQ109" s="1321"/>
      <c r="AR109" s="1321"/>
      <c r="AS109" s="1321"/>
      <c r="AT109" s="1321"/>
      <c r="AU109" s="1321"/>
      <c r="AV109" s="1321"/>
      <c r="AW109" s="1321"/>
      <c r="AX109" s="1321"/>
      <c r="AY109" s="1321"/>
      <c r="AZ109" s="1321"/>
      <c r="BA109" s="1321"/>
      <c r="BB109" s="1321"/>
      <c r="BC109" s="1321"/>
      <c r="BD109" s="1321"/>
      <c r="BE109" s="1321"/>
      <c r="BF109" s="1321"/>
      <c r="BG109" s="1321"/>
      <c r="BH109" s="1321"/>
      <c r="BI109" s="1321"/>
      <c r="BJ109" s="1321"/>
      <c r="BK109" s="1321"/>
      <c r="BL109" s="1321"/>
      <c r="BM109" s="1321"/>
      <c r="BN109" s="1321"/>
      <c r="BO109" s="1321"/>
      <c r="BP109" s="1321"/>
      <c r="BQ109" s="1321"/>
      <c r="BR109" s="1321"/>
      <c r="BS109" s="1321"/>
      <c r="BT109" s="1321"/>
      <c r="BU109" s="1322"/>
      <c r="BV109" s="1322"/>
      <c r="BW109" s="1322"/>
      <c r="BX109" s="1322"/>
      <c r="BY109" s="1322"/>
      <c r="BZ109" s="1322"/>
      <c r="CA109" s="1322"/>
      <c r="CB109" s="1322"/>
      <c r="CC109" s="1322"/>
      <c r="CD109" s="1323"/>
      <c r="CE109" s="1323"/>
      <c r="CF109" s="1323"/>
      <c r="CG109" s="1323"/>
      <c r="CH109" s="1322"/>
      <c r="CI109" s="1322"/>
      <c r="CJ109" s="1322"/>
      <c r="CK109" s="1322"/>
      <c r="CL109" s="1322"/>
      <c r="CM109" s="1322"/>
      <c r="CN109" s="1322"/>
      <c r="CO109" s="1322"/>
      <c r="CP109" s="1322"/>
      <c r="CQ109" s="1323"/>
      <c r="CR109" s="1323"/>
      <c r="CS109" s="1323"/>
      <c r="CT109" s="1323"/>
      <c r="CU109" s="486"/>
      <c r="CV109" s="486"/>
      <c r="CW109" s="474"/>
      <c r="CX109" s="474"/>
      <c r="CY109" s="474"/>
    </row>
    <row r="110" spans="1:103" ht="5.4" customHeight="1">
      <c r="A110" s="474"/>
      <c r="B110" s="474"/>
      <c r="C110" s="474"/>
      <c r="D110" s="1321"/>
      <c r="E110" s="1321"/>
      <c r="F110" s="1321"/>
      <c r="G110" s="1321"/>
      <c r="H110" s="1321"/>
      <c r="I110" s="1321"/>
      <c r="J110" s="1321"/>
      <c r="K110" s="1321"/>
      <c r="L110" s="1321"/>
      <c r="M110" s="1321"/>
      <c r="N110" s="1321"/>
      <c r="O110" s="1321"/>
      <c r="P110" s="1321"/>
      <c r="Q110" s="1321"/>
      <c r="R110" s="1321"/>
      <c r="S110" s="1321"/>
      <c r="T110" s="1321"/>
      <c r="U110" s="1321"/>
      <c r="V110" s="1321"/>
      <c r="W110" s="1321"/>
      <c r="X110" s="1321"/>
      <c r="Y110" s="1321"/>
      <c r="Z110" s="1321"/>
      <c r="AA110" s="1321"/>
      <c r="AB110" s="1321"/>
      <c r="AC110" s="1321"/>
      <c r="AD110" s="1321"/>
      <c r="AE110" s="1321"/>
      <c r="AF110" s="1321"/>
      <c r="AG110" s="1321"/>
      <c r="AH110" s="1321"/>
      <c r="AI110" s="1321"/>
      <c r="AJ110" s="1321"/>
      <c r="AK110" s="1321"/>
      <c r="AL110" s="1321"/>
      <c r="AM110" s="1321"/>
      <c r="AN110" s="1321"/>
      <c r="AO110" s="1321"/>
      <c r="AP110" s="1321"/>
      <c r="AQ110" s="1321"/>
      <c r="AR110" s="1321"/>
      <c r="AS110" s="1321"/>
      <c r="AT110" s="1321"/>
      <c r="AU110" s="1321"/>
      <c r="AV110" s="1321"/>
      <c r="AW110" s="1321"/>
      <c r="AX110" s="1321"/>
      <c r="AY110" s="1321"/>
      <c r="AZ110" s="1321"/>
      <c r="BA110" s="1321"/>
      <c r="BB110" s="1321"/>
      <c r="BC110" s="1321"/>
      <c r="BD110" s="1321"/>
      <c r="BE110" s="1321"/>
      <c r="BF110" s="1321"/>
      <c r="BG110" s="1321"/>
      <c r="BH110" s="1321"/>
      <c r="BI110" s="1321"/>
      <c r="BJ110" s="1321"/>
      <c r="BK110" s="1321"/>
      <c r="BL110" s="1321"/>
      <c r="BM110" s="1321"/>
      <c r="BN110" s="1321"/>
      <c r="BO110" s="1321"/>
      <c r="BP110" s="1321"/>
      <c r="BQ110" s="1321"/>
      <c r="BR110" s="1321"/>
      <c r="BS110" s="1321"/>
      <c r="BT110" s="1321"/>
      <c r="BU110" s="1322"/>
      <c r="BV110" s="1322"/>
      <c r="BW110" s="1322"/>
      <c r="BX110" s="1322"/>
      <c r="BY110" s="1322"/>
      <c r="BZ110" s="1322"/>
      <c r="CA110" s="1322"/>
      <c r="CB110" s="1322"/>
      <c r="CC110" s="1322"/>
      <c r="CD110" s="1323"/>
      <c r="CE110" s="1323"/>
      <c r="CF110" s="1323"/>
      <c r="CG110" s="1323"/>
      <c r="CH110" s="1322"/>
      <c r="CI110" s="1322"/>
      <c r="CJ110" s="1322"/>
      <c r="CK110" s="1322"/>
      <c r="CL110" s="1322"/>
      <c r="CM110" s="1322"/>
      <c r="CN110" s="1322"/>
      <c r="CO110" s="1322"/>
      <c r="CP110" s="1322"/>
      <c r="CQ110" s="1323"/>
      <c r="CR110" s="1323"/>
      <c r="CS110" s="1323"/>
      <c r="CT110" s="1323"/>
      <c r="CU110" s="486"/>
      <c r="CV110" s="486"/>
      <c r="CW110" s="474"/>
      <c r="CX110" s="474"/>
      <c r="CY110" s="474"/>
    </row>
    <row r="111" spans="1:103" ht="5.4" customHeight="1">
      <c r="A111" s="474"/>
      <c r="B111" s="474"/>
      <c r="C111" s="474"/>
      <c r="D111" s="1321"/>
      <c r="E111" s="1321"/>
      <c r="F111" s="1321"/>
      <c r="G111" s="1321"/>
      <c r="H111" s="1321"/>
      <c r="I111" s="1321"/>
      <c r="J111" s="1321"/>
      <c r="K111" s="1321"/>
      <c r="L111" s="1321"/>
      <c r="M111" s="1321"/>
      <c r="N111" s="1321"/>
      <c r="O111" s="1321"/>
      <c r="P111" s="1321"/>
      <c r="Q111" s="1321"/>
      <c r="R111" s="1321"/>
      <c r="S111" s="1321"/>
      <c r="T111" s="1321"/>
      <c r="U111" s="1321"/>
      <c r="V111" s="1321"/>
      <c r="W111" s="1321"/>
      <c r="X111" s="1321"/>
      <c r="Y111" s="1321"/>
      <c r="Z111" s="1321"/>
      <c r="AA111" s="1321"/>
      <c r="AB111" s="1321"/>
      <c r="AC111" s="1321"/>
      <c r="AD111" s="1321"/>
      <c r="AE111" s="1321"/>
      <c r="AF111" s="1321"/>
      <c r="AG111" s="1321"/>
      <c r="AH111" s="1321"/>
      <c r="AI111" s="1321"/>
      <c r="AJ111" s="1321"/>
      <c r="AK111" s="1321"/>
      <c r="AL111" s="1321"/>
      <c r="AM111" s="1321"/>
      <c r="AN111" s="1321"/>
      <c r="AO111" s="1321"/>
      <c r="AP111" s="1321"/>
      <c r="AQ111" s="1321"/>
      <c r="AR111" s="1321"/>
      <c r="AS111" s="1321"/>
      <c r="AT111" s="1321"/>
      <c r="AU111" s="1321"/>
      <c r="AV111" s="1321"/>
      <c r="AW111" s="1321"/>
      <c r="AX111" s="1321"/>
      <c r="AY111" s="1321"/>
      <c r="AZ111" s="1321"/>
      <c r="BA111" s="1321"/>
      <c r="BB111" s="1321"/>
      <c r="BC111" s="1321"/>
      <c r="BD111" s="1321"/>
      <c r="BE111" s="1321"/>
      <c r="BF111" s="1321"/>
      <c r="BG111" s="1321"/>
      <c r="BH111" s="1321"/>
      <c r="BI111" s="1321"/>
      <c r="BJ111" s="1321"/>
      <c r="BK111" s="1321"/>
      <c r="BL111" s="1321"/>
      <c r="BM111" s="1321"/>
      <c r="BN111" s="1321"/>
      <c r="BO111" s="1321"/>
      <c r="BP111" s="1321"/>
      <c r="BQ111" s="1321"/>
      <c r="BR111" s="1321"/>
      <c r="BS111" s="1321"/>
      <c r="BT111" s="1321"/>
      <c r="BU111" s="1322"/>
      <c r="BV111" s="1322"/>
      <c r="BW111" s="1322"/>
      <c r="BX111" s="1322"/>
      <c r="BY111" s="1322"/>
      <c r="BZ111" s="1322"/>
      <c r="CA111" s="1322"/>
      <c r="CB111" s="1322"/>
      <c r="CC111" s="1322"/>
      <c r="CD111" s="1323"/>
      <c r="CE111" s="1323"/>
      <c r="CF111" s="1323"/>
      <c r="CG111" s="1323"/>
      <c r="CH111" s="1322"/>
      <c r="CI111" s="1322"/>
      <c r="CJ111" s="1322"/>
      <c r="CK111" s="1322"/>
      <c r="CL111" s="1322"/>
      <c r="CM111" s="1322"/>
      <c r="CN111" s="1322"/>
      <c r="CO111" s="1322"/>
      <c r="CP111" s="1322"/>
      <c r="CQ111" s="1323"/>
      <c r="CR111" s="1323"/>
      <c r="CS111" s="1323"/>
      <c r="CT111" s="1323"/>
      <c r="CU111" s="486"/>
      <c r="CV111" s="486"/>
      <c r="CW111" s="474"/>
      <c r="CX111" s="474"/>
      <c r="CY111" s="474"/>
    </row>
    <row r="112" spans="1:103" ht="5.4" customHeight="1">
      <c r="A112" s="474"/>
      <c r="B112" s="474"/>
      <c r="C112" s="474"/>
      <c r="D112" s="1321"/>
      <c r="E112" s="1321"/>
      <c r="F112" s="1321"/>
      <c r="G112" s="1321"/>
      <c r="H112" s="1321"/>
      <c r="I112" s="1321"/>
      <c r="J112" s="1321"/>
      <c r="K112" s="1321"/>
      <c r="L112" s="1321"/>
      <c r="M112" s="1321"/>
      <c r="N112" s="1321"/>
      <c r="O112" s="1321"/>
      <c r="P112" s="1321"/>
      <c r="Q112" s="1321"/>
      <c r="R112" s="1321"/>
      <c r="S112" s="1321"/>
      <c r="T112" s="1321"/>
      <c r="U112" s="1321"/>
      <c r="V112" s="1321"/>
      <c r="W112" s="1321"/>
      <c r="X112" s="1321"/>
      <c r="Y112" s="1321"/>
      <c r="Z112" s="1321"/>
      <c r="AA112" s="1321"/>
      <c r="AB112" s="1321"/>
      <c r="AC112" s="1321"/>
      <c r="AD112" s="1321"/>
      <c r="AE112" s="1321"/>
      <c r="AF112" s="1321"/>
      <c r="AG112" s="1321"/>
      <c r="AH112" s="1321"/>
      <c r="AI112" s="1321"/>
      <c r="AJ112" s="1321"/>
      <c r="AK112" s="1321"/>
      <c r="AL112" s="1321"/>
      <c r="AM112" s="1321"/>
      <c r="AN112" s="1321"/>
      <c r="AO112" s="1321"/>
      <c r="AP112" s="1321"/>
      <c r="AQ112" s="1321"/>
      <c r="AR112" s="1321"/>
      <c r="AS112" s="1321"/>
      <c r="AT112" s="1321"/>
      <c r="AU112" s="1321"/>
      <c r="AV112" s="1321"/>
      <c r="AW112" s="1321"/>
      <c r="AX112" s="1321"/>
      <c r="AY112" s="1321"/>
      <c r="AZ112" s="1321"/>
      <c r="BA112" s="1321"/>
      <c r="BB112" s="1321"/>
      <c r="BC112" s="1321"/>
      <c r="BD112" s="1321"/>
      <c r="BE112" s="1321"/>
      <c r="BF112" s="1321"/>
      <c r="BG112" s="1321"/>
      <c r="BH112" s="1321"/>
      <c r="BI112" s="1321"/>
      <c r="BJ112" s="1321"/>
      <c r="BK112" s="1321"/>
      <c r="BL112" s="1321"/>
      <c r="BM112" s="1321"/>
      <c r="BN112" s="1321"/>
      <c r="BO112" s="1321"/>
      <c r="BP112" s="1321"/>
      <c r="BQ112" s="1321"/>
      <c r="BR112" s="1321"/>
      <c r="BS112" s="1321"/>
      <c r="BT112" s="1321"/>
      <c r="BU112" s="1322"/>
      <c r="BV112" s="1322"/>
      <c r="BW112" s="1322"/>
      <c r="BX112" s="1322"/>
      <c r="BY112" s="1322"/>
      <c r="BZ112" s="1322"/>
      <c r="CA112" s="1322"/>
      <c r="CB112" s="1322"/>
      <c r="CC112" s="1322"/>
      <c r="CD112" s="1323"/>
      <c r="CE112" s="1323"/>
      <c r="CF112" s="1323"/>
      <c r="CG112" s="1323"/>
      <c r="CH112" s="1322"/>
      <c r="CI112" s="1322"/>
      <c r="CJ112" s="1322"/>
      <c r="CK112" s="1322"/>
      <c r="CL112" s="1322"/>
      <c r="CM112" s="1322"/>
      <c r="CN112" s="1322"/>
      <c r="CO112" s="1322"/>
      <c r="CP112" s="1322"/>
      <c r="CQ112" s="1323"/>
      <c r="CR112" s="1323"/>
      <c r="CS112" s="1323"/>
      <c r="CT112" s="1323"/>
      <c r="CU112" s="474"/>
      <c r="CV112" s="474"/>
      <c r="CW112" s="474"/>
      <c r="CX112" s="474"/>
      <c r="CY112" s="474"/>
    </row>
    <row r="113" spans="1:103" ht="5.4" customHeight="1">
      <c r="A113" s="474"/>
      <c r="B113" s="474"/>
      <c r="C113" s="474"/>
      <c r="D113" s="1321"/>
      <c r="E113" s="1321"/>
      <c r="F113" s="1321"/>
      <c r="G113" s="1321"/>
      <c r="H113" s="1321"/>
      <c r="I113" s="1321"/>
      <c r="J113" s="1321"/>
      <c r="K113" s="1321"/>
      <c r="L113" s="1321"/>
      <c r="M113" s="1321"/>
      <c r="N113" s="1321"/>
      <c r="O113" s="1321"/>
      <c r="P113" s="1321"/>
      <c r="Q113" s="1321"/>
      <c r="R113" s="1321"/>
      <c r="S113" s="1321"/>
      <c r="T113" s="1321"/>
      <c r="U113" s="1321"/>
      <c r="V113" s="1321"/>
      <c r="W113" s="1321"/>
      <c r="X113" s="1321"/>
      <c r="Y113" s="1321"/>
      <c r="Z113" s="1321"/>
      <c r="AA113" s="1321"/>
      <c r="AB113" s="1321"/>
      <c r="AC113" s="1321"/>
      <c r="AD113" s="1321"/>
      <c r="AE113" s="1321"/>
      <c r="AF113" s="1321"/>
      <c r="AG113" s="1321"/>
      <c r="AH113" s="1321"/>
      <c r="AI113" s="1321"/>
      <c r="AJ113" s="1321"/>
      <c r="AK113" s="1321"/>
      <c r="AL113" s="1321"/>
      <c r="AM113" s="1321"/>
      <c r="AN113" s="1321"/>
      <c r="AO113" s="1321"/>
      <c r="AP113" s="1321"/>
      <c r="AQ113" s="1321"/>
      <c r="AR113" s="1321"/>
      <c r="AS113" s="1321"/>
      <c r="AT113" s="1321"/>
      <c r="AU113" s="1321"/>
      <c r="AV113" s="1321"/>
      <c r="AW113" s="1321"/>
      <c r="AX113" s="1321"/>
      <c r="AY113" s="1321"/>
      <c r="AZ113" s="1321"/>
      <c r="BA113" s="1321"/>
      <c r="BB113" s="1321"/>
      <c r="BC113" s="1321"/>
      <c r="BD113" s="1321"/>
      <c r="BE113" s="1321"/>
      <c r="BF113" s="1321"/>
      <c r="BG113" s="1321"/>
      <c r="BH113" s="1321"/>
      <c r="BI113" s="1321"/>
      <c r="BJ113" s="1321"/>
      <c r="BK113" s="1321"/>
      <c r="BL113" s="1321"/>
      <c r="BM113" s="1321"/>
      <c r="BN113" s="1321"/>
      <c r="BO113" s="1321"/>
      <c r="BP113" s="1321"/>
      <c r="BQ113" s="1321"/>
      <c r="BR113" s="1321"/>
      <c r="BS113" s="1321"/>
      <c r="BT113" s="1321"/>
      <c r="BU113" s="1322"/>
      <c r="BV113" s="1322"/>
      <c r="BW113" s="1322"/>
      <c r="BX113" s="1322"/>
      <c r="BY113" s="1322"/>
      <c r="BZ113" s="1322"/>
      <c r="CA113" s="1322"/>
      <c r="CB113" s="1322"/>
      <c r="CC113" s="1322"/>
      <c r="CD113" s="1323"/>
      <c r="CE113" s="1323"/>
      <c r="CF113" s="1323"/>
      <c r="CG113" s="1323"/>
      <c r="CH113" s="1322"/>
      <c r="CI113" s="1322"/>
      <c r="CJ113" s="1322"/>
      <c r="CK113" s="1322"/>
      <c r="CL113" s="1322"/>
      <c r="CM113" s="1322"/>
      <c r="CN113" s="1322"/>
      <c r="CO113" s="1322"/>
      <c r="CP113" s="1322"/>
      <c r="CQ113" s="1323"/>
      <c r="CR113" s="1323"/>
      <c r="CS113" s="1323"/>
      <c r="CT113" s="1323"/>
      <c r="CU113" s="474"/>
      <c r="CV113" s="474"/>
      <c r="CW113" s="474"/>
      <c r="CX113" s="474"/>
      <c r="CY113" s="474"/>
    </row>
    <row r="114" spans="1:103" ht="5.4" customHeight="1">
      <c r="A114" s="474"/>
      <c r="B114" s="474"/>
      <c r="C114" s="474"/>
      <c r="D114" s="479"/>
      <c r="E114" s="479"/>
      <c r="F114" s="479"/>
      <c r="G114" s="479"/>
      <c r="H114" s="479"/>
      <c r="I114" s="479"/>
      <c r="J114" s="479"/>
      <c r="K114" s="479"/>
      <c r="L114" s="479"/>
      <c r="M114" s="479"/>
      <c r="N114" s="479"/>
      <c r="O114" s="479"/>
      <c r="P114" s="479"/>
      <c r="Q114" s="479"/>
      <c r="R114" s="479"/>
      <c r="S114" s="479"/>
      <c r="T114" s="479"/>
      <c r="U114" s="479"/>
      <c r="V114" s="479"/>
      <c r="W114" s="479"/>
      <c r="X114" s="479"/>
      <c r="Y114" s="479"/>
      <c r="Z114" s="479"/>
      <c r="AA114" s="479"/>
      <c r="AB114" s="479"/>
      <c r="AC114" s="479"/>
      <c r="AD114" s="479"/>
      <c r="AE114" s="479"/>
      <c r="AF114" s="479"/>
      <c r="AG114" s="479"/>
      <c r="AH114" s="479"/>
      <c r="AI114" s="479"/>
      <c r="AJ114" s="479"/>
      <c r="AK114" s="479"/>
      <c r="AL114" s="479"/>
      <c r="AM114" s="479"/>
      <c r="AN114" s="479"/>
      <c r="AO114" s="479"/>
      <c r="AP114" s="479"/>
      <c r="AQ114" s="479"/>
      <c r="AR114" s="479"/>
      <c r="AS114" s="479"/>
      <c r="AT114" s="479"/>
      <c r="AU114" s="479"/>
      <c r="AV114" s="479"/>
      <c r="AW114" s="479"/>
      <c r="AX114" s="479"/>
      <c r="AY114" s="479"/>
      <c r="AZ114" s="479"/>
      <c r="BA114" s="479"/>
      <c r="BB114" s="479"/>
      <c r="BC114" s="479"/>
      <c r="BD114" s="479"/>
      <c r="BE114" s="479"/>
      <c r="BF114" s="479"/>
      <c r="BG114" s="479"/>
      <c r="BH114" s="479"/>
      <c r="BI114" s="479"/>
      <c r="BJ114" s="479"/>
      <c r="BK114" s="479"/>
      <c r="BL114" s="474"/>
      <c r="BM114" s="474"/>
      <c r="BN114" s="474"/>
      <c r="BO114" s="474"/>
      <c r="BP114" s="474"/>
      <c r="BQ114" s="474"/>
      <c r="BR114" s="474"/>
      <c r="BS114" s="474"/>
      <c r="BT114" s="474"/>
      <c r="BU114" s="474"/>
      <c r="BV114" s="474"/>
      <c r="BW114" s="474"/>
      <c r="BX114" s="474"/>
      <c r="BY114" s="474"/>
      <c r="BZ114" s="474"/>
      <c r="CA114" s="474"/>
      <c r="CB114" s="474"/>
      <c r="CC114" s="474"/>
      <c r="CD114" s="474"/>
      <c r="CE114" s="474"/>
      <c r="CF114" s="474"/>
      <c r="CG114" s="474"/>
      <c r="CH114" s="1325"/>
      <c r="CI114" s="1325"/>
      <c r="CJ114" s="1325"/>
      <c r="CK114" s="1325"/>
      <c r="CL114" s="1325"/>
      <c r="CM114" s="1325"/>
      <c r="CN114" s="1325"/>
      <c r="CO114" s="1325"/>
      <c r="CP114" s="1325"/>
      <c r="CQ114" s="474"/>
      <c r="CR114" s="474"/>
      <c r="CS114" s="474"/>
      <c r="CT114" s="474"/>
      <c r="CU114" s="474"/>
      <c r="CV114" s="474"/>
      <c r="CW114" s="474"/>
      <c r="CX114" s="474"/>
      <c r="CY114" s="474"/>
    </row>
    <row r="115" spans="1:103" ht="5.4" customHeight="1">
      <c r="A115" s="474"/>
      <c r="B115" s="474"/>
      <c r="C115" s="474"/>
      <c r="D115" s="479"/>
      <c r="E115" s="479"/>
      <c r="F115" s="479"/>
      <c r="G115" s="479"/>
      <c r="H115" s="479"/>
      <c r="I115" s="479"/>
      <c r="J115" s="479"/>
      <c r="K115" s="479"/>
      <c r="L115" s="479"/>
      <c r="M115" s="479"/>
      <c r="N115" s="479"/>
      <c r="O115" s="479"/>
      <c r="P115" s="479"/>
      <c r="Q115" s="479"/>
      <c r="R115" s="479"/>
      <c r="S115" s="479"/>
      <c r="T115" s="479"/>
      <c r="U115" s="479"/>
      <c r="V115" s="479"/>
      <c r="W115" s="479"/>
      <c r="X115" s="479"/>
      <c r="Y115" s="479"/>
      <c r="Z115" s="479"/>
      <c r="AA115" s="479"/>
      <c r="AB115" s="479"/>
      <c r="AC115" s="479"/>
      <c r="AD115" s="479"/>
      <c r="AE115" s="479"/>
      <c r="AF115" s="479"/>
      <c r="AG115" s="479"/>
      <c r="AH115" s="479"/>
      <c r="AI115" s="479"/>
      <c r="AJ115" s="479"/>
      <c r="AK115" s="479"/>
      <c r="AL115" s="479"/>
      <c r="AM115" s="479"/>
      <c r="AN115" s="479"/>
      <c r="AO115" s="479"/>
      <c r="AP115" s="479"/>
      <c r="AQ115" s="479"/>
      <c r="AR115" s="479"/>
      <c r="AS115" s="479"/>
      <c r="AT115" s="479"/>
      <c r="AU115" s="479"/>
      <c r="AV115" s="479"/>
      <c r="AW115" s="479"/>
      <c r="AX115" s="479"/>
      <c r="AY115" s="479"/>
      <c r="AZ115" s="479"/>
      <c r="BA115" s="479"/>
      <c r="BB115" s="479"/>
      <c r="BC115" s="479"/>
      <c r="BD115" s="479"/>
      <c r="BE115" s="479"/>
      <c r="BF115" s="479"/>
      <c r="BG115" s="479"/>
      <c r="BH115" s="479"/>
      <c r="BI115" s="479"/>
      <c r="BJ115" s="479"/>
      <c r="BK115" s="479"/>
      <c r="BL115" s="474"/>
      <c r="BM115" s="474"/>
      <c r="BN115" s="474"/>
      <c r="BO115" s="474"/>
      <c r="BP115" s="474"/>
      <c r="BQ115" s="474"/>
      <c r="BR115" s="474"/>
      <c r="BS115" s="474"/>
      <c r="BT115" s="474"/>
      <c r="BU115" s="474"/>
      <c r="BV115" s="474"/>
      <c r="BW115" s="474"/>
      <c r="BX115" s="474"/>
      <c r="BY115" s="474"/>
      <c r="BZ115" s="474"/>
      <c r="CA115" s="474"/>
      <c r="CB115" s="474"/>
      <c r="CC115" s="474"/>
      <c r="CD115" s="474"/>
      <c r="CE115" s="474"/>
      <c r="CF115" s="474"/>
      <c r="CG115" s="474"/>
      <c r="CH115" s="474"/>
      <c r="CI115" s="474"/>
      <c r="CJ115" s="474"/>
      <c r="CK115" s="474"/>
      <c r="CL115" s="474"/>
      <c r="CM115" s="474"/>
      <c r="CN115" s="474"/>
      <c r="CO115" s="474"/>
      <c r="CP115" s="474"/>
      <c r="CQ115" s="474"/>
      <c r="CR115" s="474"/>
      <c r="CS115" s="474"/>
      <c r="CT115" s="474"/>
      <c r="CU115" s="474"/>
      <c r="CV115" s="474"/>
      <c r="CW115" s="474"/>
      <c r="CX115" s="474"/>
      <c r="CY115" s="474"/>
    </row>
    <row r="116" spans="1:103" ht="5.4" customHeight="1">
      <c r="A116" s="474"/>
      <c r="B116" s="474"/>
      <c r="C116" s="474"/>
      <c r="D116" s="1321" t="s">
        <v>775</v>
      </c>
      <c r="E116" s="1321"/>
      <c r="F116" s="1321"/>
      <c r="G116" s="1321"/>
      <c r="H116" s="1321"/>
      <c r="I116" s="1321"/>
      <c r="J116" s="1321"/>
      <c r="K116" s="1321"/>
      <c r="L116" s="1321"/>
      <c r="M116" s="1321"/>
      <c r="N116" s="1321"/>
      <c r="O116" s="1321"/>
      <c r="P116" s="1321"/>
      <c r="Q116" s="1321"/>
      <c r="R116" s="1321"/>
      <c r="S116" s="1321"/>
      <c r="T116" s="1321"/>
      <c r="U116" s="1321"/>
      <c r="V116" s="1321"/>
      <c r="W116" s="1321"/>
      <c r="X116" s="1321"/>
      <c r="Y116" s="1321"/>
      <c r="Z116" s="1321"/>
      <c r="AA116" s="1321"/>
      <c r="AB116" s="1321"/>
      <c r="AC116" s="1321"/>
      <c r="AD116" s="1321"/>
      <c r="AE116" s="1321"/>
      <c r="AF116" s="1321"/>
      <c r="AG116" s="1321"/>
      <c r="AH116" s="1321"/>
      <c r="AI116" s="1321"/>
      <c r="AJ116" s="1321"/>
      <c r="AK116" s="1321"/>
      <c r="AL116" s="1321"/>
      <c r="AM116" s="1321"/>
      <c r="AN116" s="1321"/>
      <c r="AO116" s="1321"/>
      <c r="AP116" s="1321"/>
      <c r="AQ116" s="1321"/>
      <c r="AR116" s="1321"/>
      <c r="AS116" s="1321"/>
      <c r="AT116" s="1321"/>
      <c r="AU116" s="1321"/>
      <c r="AV116" s="1321"/>
      <c r="AW116" s="1321"/>
      <c r="AX116" s="1321"/>
      <c r="AY116" s="1321"/>
      <c r="AZ116" s="1321"/>
      <c r="BA116" s="1321"/>
      <c r="BB116" s="1321"/>
      <c r="BC116" s="1321"/>
      <c r="BD116" s="1321"/>
      <c r="BE116" s="1321"/>
      <c r="BF116" s="1321"/>
      <c r="BG116" s="1321"/>
      <c r="BH116" s="1321"/>
      <c r="BI116" s="1321"/>
      <c r="BJ116" s="1321"/>
      <c r="BK116" s="1321"/>
      <c r="BL116" s="1321"/>
      <c r="BM116" s="1321"/>
      <c r="BN116" s="1321"/>
      <c r="BO116" s="1321"/>
      <c r="BP116" s="1321"/>
      <c r="BQ116" s="1321"/>
      <c r="BR116" s="1321"/>
      <c r="BS116" s="1321"/>
      <c r="BT116" s="1321"/>
      <c r="BU116" s="1322" t="s">
        <v>764</v>
      </c>
      <c r="BV116" s="1322"/>
      <c r="BW116" s="1322"/>
      <c r="BX116" s="1322"/>
      <c r="BY116" s="1322"/>
      <c r="BZ116" s="1322"/>
      <c r="CA116" s="1322"/>
      <c r="CB116" s="1322"/>
      <c r="CC116" s="1322"/>
      <c r="CD116" s="1323"/>
      <c r="CE116" s="1323"/>
      <c r="CF116" s="1323"/>
      <c r="CG116" s="1323"/>
      <c r="CH116" s="1322" t="s">
        <v>765</v>
      </c>
      <c r="CI116" s="1322"/>
      <c r="CJ116" s="1322"/>
      <c r="CK116" s="1322"/>
      <c r="CL116" s="1322"/>
      <c r="CM116" s="1322"/>
      <c r="CN116" s="1322"/>
      <c r="CO116" s="1322"/>
      <c r="CP116" s="1322"/>
      <c r="CQ116" s="1323"/>
      <c r="CR116" s="1323"/>
      <c r="CS116" s="1323"/>
      <c r="CT116" s="1323"/>
      <c r="CU116" s="474"/>
      <c r="CV116" s="474"/>
      <c r="CW116" s="474"/>
      <c r="CX116" s="474"/>
      <c r="CY116" s="474"/>
    </row>
    <row r="117" spans="1:103" ht="5.4" customHeight="1">
      <c r="A117" s="474"/>
      <c r="B117" s="474"/>
      <c r="C117" s="474"/>
      <c r="D117" s="1321"/>
      <c r="E117" s="1321"/>
      <c r="F117" s="1321"/>
      <c r="G117" s="1321"/>
      <c r="H117" s="1321"/>
      <c r="I117" s="1321"/>
      <c r="J117" s="1321"/>
      <c r="K117" s="1321"/>
      <c r="L117" s="1321"/>
      <c r="M117" s="1321"/>
      <c r="N117" s="1321"/>
      <c r="O117" s="1321"/>
      <c r="P117" s="1321"/>
      <c r="Q117" s="1321"/>
      <c r="R117" s="1321"/>
      <c r="S117" s="1321"/>
      <c r="T117" s="1321"/>
      <c r="U117" s="1321"/>
      <c r="V117" s="1321"/>
      <c r="W117" s="1321"/>
      <c r="X117" s="1321"/>
      <c r="Y117" s="1321"/>
      <c r="Z117" s="1321"/>
      <c r="AA117" s="1321"/>
      <c r="AB117" s="1321"/>
      <c r="AC117" s="1321"/>
      <c r="AD117" s="1321"/>
      <c r="AE117" s="1321"/>
      <c r="AF117" s="1321"/>
      <c r="AG117" s="1321"/>
      <c r="AH117" s="1321"/>
      <c r="AI117" s="1321"/>
      <c r="AJ117" s="1321"/>
      <c r="AK117" s="1321"/>
      <c r="AL117" s="1321"/>
      <c r="AM117" s="1321"/>
      <c r="AN117" s="1321"/>
      <c r="AO117" s="1321"/>
      <c r="AP117" s="1321"/>
      <c r="AQ117" s="1321"/>
      <c r="AR117" s="1321"/>
      <c r="AS117" s="1321"/>
      <c r="AT117" s="1321"/>
      <c r="AU117" s="1321"/>
      <c r="AV117" s="1321"/>
      <c r="AW117" s="1321"/>
      <c r="AX117" s="1321"/>
      <c r="AY117" s="1321"/>
      <c r="AZ117" s="1321"/>
      <c r="BA117" s="1321"/>
      <c r="BB117" s="1321"/>
      <c r="BC117" s="1321"/>
      <c r="BD117" s="1321"/>
      <c r="BE117" s="1321"/>
      <c r="BF117" s="1321"/>
      <c r="BG117" s="1321"/>
      <c r="BH117" s="1321"/>
      <c r="BI117" s="1321"/>
      <c r="BJ117" s="1321"/>
      <c r="BK117" s="1321"/>
      <c r="BL117" s="1321"/>
      <c r="BM117" s="1321"/>
      <c r="BN117" s="1321"/>
      <c r="BO117" s="1321"/>
      <c r="BP117" s="1321"/>
      <c r="BQ117" s="1321"/>
      <c r="BR117" s="1321"/>
      <c r="BS117" s="1321"/>
      <c r="BT117" s="1321"/>
      <c r="BU117" s="1322"/>
      <c r="BV117" s="1322"/>
      <c r="BW117" s="1322"/>
      <c r="BX117" s="1322"/>
      <c r="BY117" s="1322"/>
      <c r="BZ117" s="1322"/>
      <c r="CA117" s="1322"/>
      <c r="CB117" s="1322"/>
      <c r="CC117" s="1322"/>
      <c r="CD117" s="1323"/>
      <c r="CE117" s="1323"/>
      <c r="CF117" s="1323"/>
      <c r="CG117" s="1323"/>
      <c r="CH117" s="1322"/>
      <c r="CI117" s="1322"/>
      <c r="CJ117" s="1322"/>
      <c r="CK117" s="1322"/>
      <c r="CL117" s="1322"/>
      <c r="CM117" s="1322"/>
      <c r="CN117" s="1322"/>
      <c r="CO117" s="1322"/>
      <c r="CP117" s="1322"/>
      <c r="CQ117" s="1323"/>
      <c r="CR117" s="1323"/>
      <c r="CS117" s="1323"/>
      <c r="CT117" s="1323"/>
      <c r="CU117" s="474"/>
      <c r="CV117" s="474"/>
      <c r="CW117" s="474"/>
      <c r="CX117" s="474"/>
      <c r="CY117" s="474"/>
    </row>
    <row r="118" spans="1:103" ht="5.4" customHeight="1">
      <c r="A118" s="474"/>
      <c r="B118" s="474"/>
      <c r="C118" s="474"/>
      <c r="D118" s="1321"/>
      <c r="E118" s="1321"/>
      <c r="F118" s="1321"/>
      <c r="G118" s="1321"/>
      <c r="H118" s="1321"/>
      <c r="I118" s="1321"/>
      <c r="J118" s="1321"/>
      <c r="K118" s="1321"/>
      <c r="L118" s="1321"/>
      <c r="M118" s="1321"/>
      <c r="N118" s="1321"/>
      <c r="O118" s="1321"/>
      <c r="P118" s="1321"/>
      <c r="Q118" s="1321"/>
      <c r="R118" s="1321"/>
      <c r="S118" s="1321"/>
      <c r="T118" s="1321"/>
      <c r="U118" s="1321"/>
      <c r="V118" s="1321"/>
      <c r="W118" s="1321"/>
      <c r="X118" s="1321"/>
      <c r="Y118" s="1321"/>
      <c r="Z118" s="1321"/>
      <c r="AA118" s="1321"/>
      <c r="AB118" s="1321"/>
      <c r="AC118" s="1321"/>
      <c r="AD118" s="1321"/>
      <c r="AE118" s="1321"/>
      <c r="AF118" s="1321"/>
      <c r="AG118" s="1321"/>
      <c r="AH118" s="1321"/>
      <c r="AI118" s="1321"/>
      <c r="AJ118" s="1321"/>
      <c r="AK118" s="1321"/>
      <c r="AL118" s="1321"/>
      <c r="AM118" s="1321"/>
      <c r="AN118" s="1321"/>
      <c r="AO118" s="1321"/>
      <c r="AP118" s="1321"/>
      <c r="AQ118" s="1321"/>
      <c r="AR118" s="1321"/>
      <c r="AS118" s="1321"/>
      <c r="AT118" s="1321"/>
      <c r="AU118" s="1321"/>
      <c r="AV118" s="1321"/>
      <c r="AW118" s="1321"/>
      <c r="AX118" s="1321"/>
      <c r="AY118" s="1321"/>
      <c r="AZ118" s="1321"/>
      <c r="BA118" s="1321"/>
      <c r="BB118" s="1321"/>
      <c r="BC118" s="1321"/>
      <c r="BD118" s="1321"/>
      <c r="BE118" s="1321"/>
      <c r="BF118" s="1321"/>
      <c r="BG118" s="1321"/>
      <c r="BH118" s="1321"/>
      <c r="BI118" s="1321"/>
      <c r="BJ118" s="1321"/>
      <c r="BK118" s="1321"/>
      <c r="BL118" s="1321"/>
      <c r="BM118" s="1321"/>
      <c r="BN118" s="1321"/>
      <c r="BO118" s="1321"/>
      <c r="BP118" s="1321"/>
      <c r="BQ118" s="1321"/>
      <c r="BR118" s="1321"/>
      <c r="BS118" s="1321"/>
      <c r="BT118" s="1321"/>
      <c r="BU118" s="1322"/>
      <c r="BV118" s="1322"/>
      <c r="BW118" s="1322"/>
      <c r="BX118" s="1322"/>
      <c r="BY118" s="1322"/>
      <c r="BZ118" s="1322"/>
      <c r="CA118" s="1322"/>
      <c r="CB118" s="1322"/>
      <c r="CC118" s="1322"/>
      <c r="CD118" s="1323"/>
      <c r="CE118" s="1323"/>
      <c r="CF118" s="1323"/>
      <c r="CG118" s="1323"/>
      <c r="CH118" s="1322"/>
      <c r="CI118" s="1322"/>
      <c r="CJ118" s="1322"/>
      <c r="CK118" s="1322"/>
      <c r="CL118" s="1322"/>
      <c r="CM118" s="1322"/>
      <c r="CN118" s="1322"/>
      <c r="CO118" s="1322"/>
      <c r="CP118" s="1322"/>
      <c r="CQ118" s="1323"/>
      <c r="CR118" s="1323"/>
      <c r="CS118" s="1323"/>
      <c r="CT118" s="1323"/>
      <c r="CU118" s="474"/>
      <c r="CV118" s="474"/>
      <c r="CW118" s="474"/>
      <c r="CX118" s="474"/>
      <c r="CY118" s="474"/>
    </row>
    <row r="119" spans="1:103" ht="5.4" customHeight="1">
      <c r="A119" s="474"/>
      <c r="B119" s="474"/>
      <c r="C119" s="474"/>
      <c r="D119" s="1321"/>
      <c r="E119" s="1321"/>
      <c r="F119" s="1321"/>
      <c r="G119" s="1321"/>
      <c r="H119" s="1321"/>
      <c r="I119" s="1321"/>
      <c r="J119" s="1321"/>
      <c r="K119" s="1321"/>
      <c r="L119" s="1321"/>
      <c r="M119" s="1321"/>
      <c r="N119" s="1321"/>
      <c r="O119" s="1321"/>
      <c r="P119" s="1321"/>
      <c r="Q119" s="1321"/>
      <c r="R119" s="1321"/>
      <c r="S119" s="1321"/>
      <c r="T119" s="1321"/>
      <c r="U119" s="1321"/>
      <c r="V119" s="1321"/>
      <c r="W119" s="1321"/>
      <c r="X119" s="1321"/>
      <c r="Y119" s="1321"/>
      <c r="Z119" s="1321"/>
      <c r="AA119" s="1321"/>
      <c r="AB119" s="1321"/>
      <c r="AC119" s="1321"/>
      <c r="AD119" s="1321"/>
      <c r="AE119" s="1321"/>
      <c r="AF119" s="1321"/>
      <c r="AG119" s="1321"/>
      <c r="AH119" s="1321"/>
      <c r="AI119" s="1321"/>
      <c r="AJ119" s="1321"/>
      <c r="AK119" s="1321"/>
      <c r="AL119" s="1321"/>
      <c r="AM119" s="1321"/>
      <c r="AN119" s="1321"/>
      <c r="AO119" s="1321"/>
      <c r="AP119" s="1321"/>
      <c r="AQ119" s="1321"/>
      <c r="AR119" s="1321"/>
      <c r="AS119" s="1321"/>
      <c r="AT119" s="1321"/>
      <c r="AU119" s="1321"/>
      <c r="AV119" s="1321"/>
      <c r="AW119" s="1321"/>
      <c r="AX119" s="1321"/>
      <c r="AY119" s="1321"/>
      <c r="AZ119" s="1321"/>
      <c r="BA119" s="1321"/>
      <c r="BB119" s="1321"/>
      <c r="BC119" s="1321"/>
      <c r="BD119" s="1321"/>
      <c r="BE119" s="1321"/>
      <c r="BF119" s="1321"/>
      <c r="BG119" s="1321"/>
      <c r="BH119" s="1321"/>
      <c r="BI119" s="1321"/>
      <c r="BJ119" s="1321"/>
      <c r="BK119" s="1321"/>
      <c r="BL119" s="1321"/>
      <c r="BM119" s="1321"/>
      <c r="BN119" s="1321"/>
      <c r="BO119" s="1321"/>
      <c r="BP119" s="1321"/>
      <c r="BQ119" s="1321"/>
      <c r="BR119" s="1321"/>
      <c r="BS119" s="1321"/>
      <c r="BT119" s="1321"/>
      <c r="BU119" s="1322"/>
      <c r="BV119" s="1322"/>
      <c r="BW119" s="1322"/>
      <c r="BX119" s="1322"/>
      <c r="BY119" s="1322"/>
      <c r="BZ119" s="1322"/>
      <c r="CA119" s="1322"/>
      <c r="CB119" s="1322"/>
      <c r="CC119" s="1322"/>
      <c r="CD119" s="1323"/>
      <c r="CE119" s="1323"/>
      <c r="CF119" s="1323"/>
      <c r="CG119" s="1323"/>
      <c r="CH119" s="1322"/>
      <c r="CI119" s="1322"/>
      <c r="CJ119" s="1322"/>
      <c r="CK119" s="1322"/>
      <c r="CL119" s="1322"/>
      <c r="CM119" s="1322"/>
      <c r="CN119" s="1322"/>
      <c r="CO119" s="1322"/>
      <c r="CP119" s="1322"/>
      <c r="CQ119" s="1323"/>
      <c r="CR119" s="1323"/>
      <c r="CS119" s="1323"/>
      <c r="CT119" s="1323"/>
      <c r="CU119" s="474"/>
      <c r="CV119" s="474"/>
      <c r="CW119" s="474"/>
      <c r="CX119" s="474"/>
      <c r="CY119" s="474"/>
    </row>
    <row r="120" spans="1:103" ht="5.4" customHeight="1">
      <c r="A120" s="474"/>
      <c r="B120" s="474"/>
      <c r="C120" s="474"/>
      <c r="D120" s="1321"/>
      <c r="E120" s="1321"/>
      <c r="F120" s="1321"/>
      <c r="G120" s="1321"/>
      <c r="H120" s="1321"/>
      <c r="I120" s="1321"/>
      <c r="J120" s="1321"/>
      <c r="K120" s="1321"/>
      <c r="L120" s="1321"/>
      <c r="M120" s="1321"/>
      <c r="N120" s="1321"/>
      <c r="O120" s="1321"/>
      <c r="P120" s="1321"/>
      <c r="Q120" s="1321"/>
      <c r="R120" s="1321"/>
      <c r="S120" s="1321"/>
      <c r="T120" s="1321"/>
      <c r="U120" s="1321"/>
      <c r="V120" s="1321"/>
      <c r="W120" s="1321"/>
      <c r="X120" s="1321"/>
      <c r="Y120" s="1321"/>
      <c r="Z120" s="1321"/>
      <c r="AA120" s="1321"/>
      <c r="AB120" s="1321"/>
      <c r="AC120" s="1321"/>
      <c r="AD120" s="1321"/>
      <c r="AE120" s="1321"/>
      <c r="AF120" s="1321"/>
      <c r="AG120" s="1321"/>
      <c r="AH120" s="1321"/>
      <c r="AI120" s="1321"/>
      <c r="AJ120" s="1321"/>
      <c r="AK120" s="1321"/>
      <c r="AL120" s="1321"/>
      <c r="AM120" s="1321"/>
      <c r="AN120" s="1321"/>
      <c r="AO120" s="1321"/>
      <c r="AP120" s="1321"/>
      <c r="AQ120" s="1321"/>
      <c r="AR120" s="1321"/>
      <c r="AS120" s="1321"/>
      <c r="AT120" s="1321"/>
      <c r="AU120" s="1321"/>
      <c r="AV120" s="1321"/>
      <c r="AW120" s="1321"/>
      <c r="AX120" s="1321"/>
      <c r="AY120" s="1321"/>
      <c r="AZ120" s="1321"/>
      <c r="BA120" s="1321"/>
      <c r="BB120" s="1321"/>
      <c r="BC120" s="1321"/>
      <c r="BD120" s="1321"/>
      <c r="BE120" s="1321"/>
      <c r="BF120" s="1321"/>
      <c r="BG120" s="1321"/>
      <c r="BH120" s="1321"/>
      <c r="BI120" s="1321"/>
      <c r="BJ120" s="1321"/>
      <c r="BK120" s="1321"/>
      <c r="BL120" s="1321"/>
      <c r="BM120" s="1321"/>
      <c r="BN120" s="1321"/>
      <c r="BO120" s="1321"/>
      <c r="BP120" s="1321"/>
      <c r="BQ120" s="1321"/>
      <c r="BR120" s="1321"/>
      <c r="BS120" s="1321"/>
      <c r="BT120" s="1321"/>
      <c r="BU120" s="1322"/>
      <c r="BV120" s="1322"/>
      <c r="BW120" s="1322"/>
      <c r="BX120" s="1322"/>
      <c r="BY120" s="1322"/>
      <c r="BZ120" s="1322"/>
      <c r="CA120" s="1322"/>
      <c r="CB120" s="1322"/>
      <c r="CC120" s="1322"/>
      <c r="CD120" s="1323"/>
      <c r="CE120" s="1323"/>
      <c r="CF120" s="1323"/>
      <c r="CG120" s="1323"/>
      <c r="CH120" s="1322"/>
      <c r="CI120" s="1322"/>
      <c r="CJ120" s="1322"/>
      <c r="CK120" s="1322"/>
      <c r="CL120" s="1322"/>
      <c r="CM120" s="1322"/>
      <c r="CN120" s="1322"/>
      <c r="CO120" s="1322"/>
      <c r="CP120" s="1322"/>
      <c r="CQ120" s="1323"/>
      <c r="CR120" s="1323"/>
      <c r="CS120" s="1323"/>
      <c r="CT120" s="1323"/>
      <c r="CU120" s="474"/>
      <c r="CV120" s="474"/>
      <c r="CW120" s="474"/>
      <c r="CX120" s="474"/>
      <c r="CY120" s="474"/>
    </row>
    <row r="121" spans="1:103" ht="5.4" customHeight="1">
      <c r="A121" s="474"/>
      <c r="B121" s="474"/>
      <c r="C121" s="474"/>
      <c r="D121" s="1321"/>
      <c r="E121" s="1321"/>
      <c r="F121" s="1321"/>
      <c r="G121" s="1321"/>
      <c r="H121" s="1321"/>
      <c r="I121" s="1321"/>
      <c r="J121" s="1321"/>
      <c r="K121" s="1321"/>
      <c r="L121" s="1321"/>
      <c r="M121" s="1321"/>
      <c r="N121" s="1321"/>
      <c r="O121" s="1321"/>
      <c r="P121" s="1321"/>
      <c r="Q121" s="1321"/>
      <c r="R121" s="1321"/>
      <c r="S121" s="1321"/>
      <c r="T121" s="1321"/>
      <c r="U121" s="1321"/>
      <c r="V121" s="1321"/>
      <c r="W121" s="1321"/>
      <c r="X121" s="1321"/>
      <c r="Y121" s="1321"/>
      <c r="Z121" s="1321"/>
      <c r="AA121" s="1321"/>
      <c r="AB121" s="1321"/>
      <c r="AC121" s="1321"/>
      <c r="AD121" s="1321"/>
      <c r="AE121" s="1321"/>
      <c r="AF121" s="1321"/>
      <c r="AG121" s="1321"/>
      <c r="AH121" s="1321"/>
      <c r="AI121" s="1321"/>
      <c r="AJ121" s="1321"/>
      <c r="AK121" s="1321"/>
      <c r="AL121" s="1321"/>
      <c r="AM121" s="1321"/>
      <c r="AN121" s="1321"/>
      <c r="AO121" s="1321"/>
      <c r="AP121" s="1321"/>
      <c r="AQ121" s="1321"/>
      <c r="AR121" s="1321"/>
      <c r="AS121" s="1321"/>
      <c r="AT121" s="1321"/>
      <c r="AU121" s="1321"/>
      <c r="AV121" s="1321"/>
      <c r="AW121" s="1321"/>
      <c r="AX121" s="1321"/>
      <c r="AY121" s="1321"/>
      <c r="AZ121" s="1321"/>
      <c r="BA121" s="1321"/>
      <c r="BB121" s="1321"/>
      <c r="BC121" s="1321"/>
      <c r="BD121" s="1321"/>
      <c r="BE121" s="1321"/>
      <c r="BF121" s="1321"/>
      <c r="BG121" s="1321"/>
      <c r="BH121" s="1321"/>
      <c r="BI121" s="1321"/>
      <c r="BJ121" s="1321"/>
      <c r="BK121" s="1321"/>
      <c r="BL121" s="1321"/>
      <c r="BM121" s="1321"/>
      <c r="BN121" s="1321"/>
      <c r="BO121" s="1321"/>
      <c r="BP121" s="1321"/>
      <c r="BQ121" s="1321"/>
      <c r="BR121" s="1321"/>
      <c r="BS121" s="1321"/>
      <c r="BT121" s="1321"/>
      <c r="BU121" s="1322"/>
      <c r="BV121" s="1322"/>
      <c r="BW121" s="1322"/>
      <c r="BX121" s="1322"/>
      <c r="BY121" s="1322"/>
      <c r="BZ121" s="1322"/>
      <c r="CA121" s="1322"/>
      <c r="CB121" s="1322"/>
      <c r="CC121" s="1322"/>
      <c r="CD121" s="1323"/>
      <c r="CE121" s="1323"/>
      <c r="CF121" s="1323"/>
      <c r="CG121" s="1323"/>
      <c r="CH121" s="1322"/>
      <c r="CI121" s="1322"/>
      <c r="CJ121" s="1322"/>
      <c r="CK121" s="1322"/>
      <c r="CL121" s="1322"/>
      <c r="CM121" s="1322"/>
      <c r="CN121" s="1322"/>
      <c r="CO121" s="1322"/>
      <c r="CP121" s="1322"/>
      <c r="CQ121" s="1323"/>
      <c r="CR121" s="1323"/>
      <c r="CS121" s="1323"/>
      <c r="CT121" s="1323"/>
      <c r="CU121" s="474"/>
      <c r="CV121" s="474"/>
      <c r="CW121" s="474"/>
      <c r="CX121" s="474"/>
      <c r="CY121" s="474"/>
    </row>
    <row r="122" spans="1:103" ht="5.4" customHeight="1">
      <c r="A122" s="474"/>
      <c r="B122" s="474"/>
      <c r="C122" s="474"/>
      <c r="D122" s="1321"/>
      <c r="E122" s="1321"/>
      <c r="F122" s="1321"/>
      <c r="G122" s="1321"/>
      <c r="H122" s="1321"/>
      <c r="I122" s="1321"/>
      <c r="J122" s="1321"/>
      <c r="K122" s="1321"/>
      <c r="L122" s="1321"/>
      <c r="M122" s="1321"/>
      <c r="N122" s="1321"/>
      <c r="O122" s="1321"/>
      <c r="P122" s="1321"/>
      <c r="Q122" s="1321"/>
      <c r="R122" s="1321"/>
      <c r="S122" s="1321"/>
      <c r="T122" s="1321"/>
      <c r="U122" s="1321"/>
      <c r="V122" s="1321"/>
      <c r="W122" s="1321"/>
      <c r="X122" s="1321"/>
      <c r="Y122" s="1321"/>
      <c r="Z122" s="1321"/>
      <c r="AA122" s="1321"/>
      <c r="AB122" s="1321"/>
      <c r="AC122" s="1321"/>
      <c r="AD122" s="1321"/>
      <c r="AE122" s="1321"/>
      <c r="AF122" s="1321"/>
      <c r="AG122" s="1321"/>
      <c r="AH122" s="1321"/>
      <c r="AI122" s="1321"/>
      <c r="AJ122" s="1321"/>
      <c r="AK122" s="1321"/>
      <c r="AL122" s="1321"/>
      <c r="AM122" s="1321"/>
      <c r="AN122" s="1321"/>
      <c r="AO122" s="1321"/>
      <c r="AP122" s="1321"/>
      <c r="AQ122" s="1321"/>
      <c r="AR122" s="1321"/>
      <c r="AS122" s="1321"/>
      <c r="AT122" s="1321"/>
      <c r="AU122" s="1321"/>
      <c r="AV122" s="1321"/>
      <c r="AW122" s="1321"/>
      <c r="AX122" s="1321"/>
      <c r="AY122" s="1321"/>
      <c r="AZ122" s="1321"/>
      <c r="BA122" s="1321"/>
      <c r="BB122" s="1321"/>
      <c r="BC122" s="1321"/>
      <c r="BD122" s="1321"/>
      <c r="BE122" s="1321"/>
      <c r="BF122" s="1321"/>
      <c r="BG122" s="1321"/>
      <c r="BH122" s="1321"/>
      <c r="BI122" s="1321"/>
      <c r="BJ122" s="1321"/>
      <c r="BK122" s="1321"/>
      <c r="BL122" s="1321"/>
      <c r="BM122" s="1321"/>
      <c r="BN122" s="1321"/>
      <c r="BO122" s="1321"/>
      <c r="BP122" s="1321"/>
      <c r="BQ122" s="1321"/>
      <c r="BR122" s="1321"/>
      <c r="BS122" s="1321"/>
      <c r="BT122" s="1321"/>
      <c r="BU122" s="479"/>
      <c r="BV122" s="474"/>
      <c r="BW122" s="474"/>
      <c r="BX122" s="474"/>
      <c r="BY122" s="474"/>
      <c r="BZ122" s="474"/>
      <c r="CA122" s="474"/>
      <c r="CB122" s="474"/>
      <c r="CC122" s="474"/>
      <c r="CD122" s="474"/>
      <c r="CE122" s="474"/>
      <c r="CF122" s="474"/>
      <c r="CG122" s="474"/>
      <c r="CH122" s="474"/>
      <c r="CI122" s="474"/>
      <c r="CJ122" s="474"/>
      <c r="CK122" s="474"/>
      <c r="CL122" s="474"/>
      <c r="CM122" s="474"/>
      <c r="CN122" s="474"/>
      <c r="CO122" s="474"/>
      <c r="CP122" s="474"/>
      <c r="CQ122" s="474"/>
      <c r="CR122" s="474"/>
      <c r="CS122" s="474"/>
      <c r="CT122" s="474"/>
      <c r="CU122" s="474"/>
      <c r="CV122" s="474"/>
      <c r="CW122" s="474"/>
      <c r="CX122" s="474"/>
      <c r="CY122" s="474"/>
    </row>
    <row r="123" spans="1:103" ht="5.4" customHeight="1">
      <c r="A123" s="474"/>
      <c r="B123" s="474"/>
      <c r="C123" s="474"/>
      <c r="D123" s="1321"/>
      <c r="E123" s="1321"/>
      <c r="F123" s="1321"/>
      <c r="G123" s="1321"/>
      <c r="H123" s="1321"/>
      <c r="I123" s="1321"/>
      <c r="J123" s="1321"/>
      <c r="K123" s="1321"/>
      <c r="L123" s="1321"/>
      <c r="M123" s="1321"/>
      <c r="N123" s="1321"/>
      <c r="O123" s="1321"/>
      <c r="P123" s="1321"/>
      <c r="Q123" s="1321"/>
      <c r="R123" s="1321"/>
      <c r="S123" s="1321"/>
      <c r="T123" s="1321"/>
      <c r="U123" s="1321"/>
      <c r="V123" s="1321"/>
      <c r="W123" s="1321"/>
      <c r="X123" s="1321"/>
      <c r="Y123" s="1321"/>
      <c r="Z123" s="1321"/>
      <c r="AA123" s="1321"/>
      <c r="AB123" s="1321"/>
      <c r="AC123" s="1321"/>
      <c r="AD123" s="1321"/>
      <c r="AE123" s="1321"/>
      <c r="AF123" s="1321"/>
      <c r="AG123" s="1321"/>
      <c r="AH123" s="1321"/>
      <c r="AI123" s="1321"/>
      <c r="AJ123" s="1321"/>
      <c r="AK123" s="1321"/>
      <c r="AL123" s="1321"/>
      <c r="AM123" s="1321"/>
      <c r="AN123" s="1321"/>
      <c r="AO123" s="1321"/>
      <c r="AP123" s="1321"/>
      <c r="AQ123" s="1321"/>
      <c r="AR123" s="1321"/>
      <c r="AS123" s="1321"/>
      <c r="AT123" s="1321"/>
      <c r="AU123" s="1321"/>
      <c r="AV123" s="1321"/>
      <c r="AW123" s="1321"/>
      <c r="AX123" s="1321"/>
      <c r="AY123" s="1321"/>
      <c r="AZ123" s="1321"/>
      <c r="BA123" s="1321"/>
      <c r="BB123" s="1321"/>
      <c r="BC123" s="1321"/>
      <c r="BD123" s="1321"/>
      <c r="BE123" s="1321"/>
      <c r="BF123" s="1321"/>
      <c r="BG123" s="1321"/>
      <c r="BH123" s="1321"/>
      <c r="BI123" s="1321"/>
      <c r="BJ123" s="1321"/>
      <c r="BK123" s="1321"/>
      <c r="BL123" s="1321"/>
      <c r="BM123" s="1321"/>
      <c r="BN123" s="1321"/>
      <c r="BO123" s="1321"/>
      <c r="BP123" s="1321"/>
      <c r="BQ123" s="1321"/>
      <c r="BR123" s="1321"/>
      <c r="BS123" s="1321"/>
      <c r="BT123" s="1321"/>
      <c r="BU123" s="479"/>
      <c r="BV123" s="474"/>
      <c r="BW123" s="474"/>
      <c r="BX123" s="474"/>
      <c r="BY123" s="474"/>
      <c r="BZ123" s="474"/>
      <c r="CA123" s="474"/>
      <c r="CB123" s="474"/>
      <c r="CC123" s="474"/>
      <c r="CD123" s="474"/>
      <c r="CE123" s="474"/>
      <c r="CF123" s="474"/>
      <c r="CG123" s="474"/>
      <c r="CH123" s="474"/>
      <c r="CI123" s="474"/>
      <c r="CJ123" s="474"/>
      <c r="CK123" s="474"/>
      <c r="CL123" s="474"/>
      <c r="CM123" s="474"/>
      <c r="CN123" s="474"/>
      <c r="CO123" s="474"/>
      <c r="CP123" s="474"/>
      <c r="CQ123" s="474"/>
      <c r="CR123" s="474"/>
      <c r="CS123" s="474"/>
      <c r="CT123" s="474"/>
      <c r="CU123" s="474"/>
      <c r="CV123" s="474"/>
      <c r="CW123" s="474"/>
      <c r="CX123" s="474"/>
      <c r="CY123" s="474"/>
    </row>
    <row r="124" spans="1:103" ht="5.4" customHeight="1">
      <c r="A124" s="474"/>
      <c r="B124" s="474"/>
      <c r="C124" s="474"/>
      <c r="D124" s="479"/>
      <c r="E124" s="479"/>
      <c r="F124" s="479"/>
      <c r="G124" s="479"/>
      <c r="H124" s="479"/>
      <c r="I124" s="479"/>
      <c r="J124" s="479"/>
      <c r="K124" s="479"/>
      <c r="L124" s="479"/>
      <c r="M124" s="479"/>
      <c r="N124" s="479"/>
      <c r="O124" s="479"/>
      <c r="P124" s="479"/>
      <c r="Q124" s="479"/>
      <c r="R124" s="479"/>
      <c r="S124" s="479"/>
      <c r="T124" s="479"/>
      <c r="U124" s="479"/>
      <c r="V124" s="479"/>
      <c r="W124" s="479"/>
      <c r="X124" s="479"/>
      <c r="Y124" s="479"/>
      <c r="Z124" s="479"/>
      <c r="AA124" s="479"/>
      <c r="AB124" s="479"/>
      <c r="AC124" s="479"/>
      <c r="AD124" s="479"/>
      <c r="AE124" s="479"/>
      <c r="AF124" s="479"/>
      <c r="AG124" s="479"/>
      <c r="AH124" s="479"/>
      <c r="AI124" s="479"/>
      <c r="AJ124" s="479"/>
      <c r="AK124" s="479"/>
      <c r="AL124" s="479"/>
      <c r="AM124" s="479"/>
      <c r="AN124" s="479"/>
      <c r="AO124" s="479"/>
      <c r="AP124" s="479"/>
      <c r="AQ124" s="479"/>
      <c r="AR124" s="479"/>
      <c r="AS124" s="479"/>
      <c r="AT124" s="479"/>
      <c r="AU124" s="479"/>
      <c r="AV124" s="479"/>
      <c r="AW124" s="479"/>
      <c r="AX124" s="479"/>
      <c r="AY124" s="479"/>
      <c r="AZ124" s="479"/>
      <c r="BA124" s="479"/>
      <c r="BB124" s="479"/>
      <c r="BC124" s="479"/>
      <c r="BD124" s="479"/>
      <c r="BE124" s="479"/>
      <c r="BF124" s="479"/>
      <c r="BG124" s="479"/>
      <c r="BH124" s="479"/>
      <c r="BI124" s="479"/>
      <c r="BJ124" s="479"/>
      <c r="BK124" s="479"/>
      <c r="BL124" s="474"/>
      <c r="BM124" s="474"/>
      <c r="BN124" s="474"/>
      <c r="BO124" s="474"/>
      <c r="BP124" s="474"/>
      <c r="BQ124" s="474"/>
      <c r="BR124" s="474"/>
      <c r="BS124" s="474"/>
      <c r="BT124" s="474"/>
      <c r="BU124" s="474"/>
      <c r="BV124" s="474"/>
      <c r="BW124" s="474"/>
      <c r="BX124" s="474"/>
      <c r="BY124" s="474"/>
      <c r="BZ124" s="474"/>
      <c r="CA124" s="474"/>
      <c r="CB124" s="474"/>
      <c r="CC124" s="474"/>
      <c r="CD124" s="474"/>
      <c r="CE124" s="474"/>
      <c r="CF124" s="474"/>
      <c r="CG124" s="474"/>
      <c r="CH124" s="474"/>
      <c r="CI124" s="474"/>
      <c r="CJ124" s="474"/>
      <c r="CK124" s="474"/>
      <c r="CL124" s="474"/>
      <c r="CM124" s="474"/>
      <c r="CN124" s="474"/>
      <c r="CO124" s="474"/>
      <c r="CP124" s="474"/>
      <c r="CQ124" s="474"/>
      <c r="CR124" s="474"/>
      <c r="CS124" s="474"/>
      <c r="CT124" s="474"/>
      <c r="CU124" s="474"/>
      <c r="CV124" s="474"/>
      <c r="CW124" s="474"/>
      <c r="CX124" s="474"/>
      <c r="CY124" s="474"/>
    </row>
    <row r="125" spans="1:103" ht="5.4" customHeight="1">
      <c r="A125" s="474"/>
      <c r="B125" s="474"/>
      <c r="C125" s="474"/>
      <c r="D125" s="479"/>
      <c r="E125" s="479"/>
      <c r="F125" s="479"/>
      <c r="G125" s="479"/>
      <c r="H125" s="479"/>
      <c r="I125" s="479"/>
      <c r="J125" s="479"/>
      <c r="K125" s="479"/>
      <c r="L125" s="479"/>
      <c r="M125" s="479"/>
      <c r="N125" s="479"/>
      <c r="O125" s="479"/>
      <c r="P125" s="479"/>
      <c r="Q125" s="479"/>
      <c r="R125" s="479"/>
      <c r="S125" s="479"/>
      <c r="T125" s="479"/>
      <c r="U125" s="479"/>
      <c r="V125" s="479"/>
      <c r="W125" s="479"/>
      <c r="X125" s="479"/>
      <c r="Y125" s="479"/>
      <c r="Z125" s="479"/>
      <c r="AA125" s="479"/>
      <c r="AB125" s="479"/>
      <c r="AC125" s="479"/>
      <c r="AD125" s="479"/>
      <c r="AE125" s="479"/>
      <c r="AF125" s="479"/>
      <c r="AG125" s="479"/>
      <c r="AH125" s="479"/>
      <c r="AI125" s="479"/>
      <c r="AJ125" s="479"/>
      <c r="AK125" s="479"/>
      <c r="AL125" s="479"/>
      <c r="AM125" s="479"/>
      <c r="AN125" s="479"/>
      <c r="AO125" s="479"/>
      <c r="AP125" s="479"/>
      <c r="AQ125" s="479"/>
      <c r="AR125" s="479"/>
      <c r="AS125" s="479"/>
      <c r="AT125" s="479"/>
      <c r="AU125" s="479"/>
      <c r="AV125" s="479"/>
      <c r="AW125" s="479"/>
      <c r="AX125" s="479"/>
      <c r="AY125" s="479"/>
      <c r="AZ125" s="479"/>
      <c r="BA125" s="479"/>
      <c r="BB125" s="479"/>
      <c r="BC125" s="479"/>
      <c r="BD125" s="479"/>
      <c r="BE125" s="479"/>
      <c r="BF125" s="479"/>
      <c r="BG125" s="479"/>
      <c r="BH125" s="479"/>
      <c r="BI125" s="479"/>
      <c r="BJ125" s="479"/>
      <c r="BK125" s="479"/>
      <c r="BL125" s="474"/>
      <c r="BM125" s="474"/>
      <c r="BN125" s="474"/>
      <c r="BO125" s="474"/>
      <c r="BP125" s="474"/>
      <c r="BQ125" s="474"/>
      <c r="BR125" s="474"/>
      <c r="BS125" s="474"/>
      <c r="BT125" s="474"/>
      <c r="BU125" s="474"/>
      <c r="BV125" s="474"/>
      <c r="BW125" s="474"/>
      <c r="BX125" s="474"/>
      <c r="BY125" s="474"/>
      <c r="BZ125" s="474"/>
      <c r="CA125" s="474"/>
      <c r="CB125" s="474"/>
      <c r="CC125" s="474"/>
      <c r="CD125" s="474"/>
      <c r="CE125" s="474"/>
      <c r="CF125" s="474"/>
      <c r="CG125" s="474"/>
      <c r="CH125" s="474"/>
      <c r="CI125" s="474"/>
      <c r="CJ125" s="474"/>
      <c r="CK125" s="474"/>
      <c r="CL125" s="474"/>
      <c r="CM125" s="474"/>
      <c r="CN125" s="474"/>
      <c r="CO125" s="474"/>
      <c r="CP125" s="474"/>
      <c r="CQ125" s="474"/>
      <c r="CR125" s="474"/>
      <c r="CS125" s="474"/>
      <c r="CT125" s="474"/>
      <c r="CU125" s="474"/>
      <c r="CV125" s="474"/>
      <c r="CW125" s="474"/>
      <c r="CX125" s="474"/>
      <c r="CY125" s="474"/>
    </row>
    <row r="126" spans="1:103" ht="5.4" customHeight="1">
      <c r="A126" s="474"/>
      <c r="B126" s="474"/>
      <c r="C126" s="474"/>
      <c r="D126" s="1321" t="s">
        <v>776</v>
      </c>
      <c r="E126" s="1321"/>
      <c r="F126" s="1321"/>
      <c r="G126" s="1321"/>
      <c r="H126" s="1321"/>
      <c r="I126" s="1321"/>
      <c r="J126" s="1321"/>
      <c r="K126" s="1321"/>
      <c r="L126" s="1321"/>
      <c r="M126" s="1321"/>
      <c r="N126" s="1321"/>
      <c r="O126" s="1321"/>
      <c r="P126" s="1321"/>
      <c r="Q126" s="1321"/>
      <c r="R126" s="1321"/>
      <c r="S126" s="1321"/>
      <c r="T126" s="1321"/>
      <c r="U126" s="1321"/>
      <c r="V126" s="1321"/>
      <c r="W126" s="1321"/>
      <c r="X126" s="1321"/>
      <c r="Y126" s="1321"/>
      <c r="Z126" s="1321"/>
      <c r="AA126" s="1321"/>
      <c r="AB126" s="1321"/>
      <c r="AC126" s="1321"/>
      <c r="AD126" s="1321"/>
      <c r="AE126" s="1321"/>
      <c r="AF126" s="1321"/>
      <c r="AG126" s="1321"/>
      <c r="AH126" s="1321"/>
      <c r="AI126" s="1321"/>
      <c r="AJ126" s="1321"/>
      <c r="AK126" s="1321"/>
      <c r="AL126" s="1321"/>
      <c r="AM126" s="1321"/>
      <c r="AN126" s="1321"/>
      <c r="AO126" s="1321"/>
      <c r="AP126" s="1321"/>
      <c r="AQ126" s="1321"/>
      <c r="AR126" s="1321"/>
      <c r="AS126" s="1321"/>
      <c r="AT126" s="1321"/>
      <c r="AU126" s="1321"/>
      <c r="AV126" s="1321"/>
      <c r="AW126" s="1321"/>
      <c r="AX126" s="1321"/>
      <c r="AY126" s="1321"/>
      <c r="AZ126" s="1321"/>
      <c r="BA126" s="1321"/>
      <c r="BB126" s="1321"/>
      <c r="BC126" s="1321"/>
      <c r="BD126" s="1321"/>
      <c r="BE126" s="1321"/>
      <c r="BF126" s="1321"/>
      <c r="BG126" s="1321"/>
      <c r="BH126" s="1321"/>
      <c r="BI126" s="1321"/>
      <c r="BJ126" s="1321"/>
      <c r="BK126" s="1321"/>
      <c r="BL126" s="1321"/>
      <c r="BM126" s="1321"/>
      <c r="BN126" s="1321"/>
      <c r="BO126" s="1321"/>
      <c r="BP126" s="1321"/>
      <c r="BQ126" s="1321"/>
      <c r="BR126" s="1321"/>
      <c r="BS126" s="1321"/>
      <c r="BT126" s="1321"/>
      <c r="BU126" s="1322" t="s">
        <v>764</v>
      </c>
      <c r="BV126" s="1322"/>
      <c r="BW126" s="1322"/>
      <c r="BX126" s="1322"/>
      <c r="BY126" s="1322"/>
      <c r="BZ126" s="1322"/>
      <c r="CA126" s="1322"/>
      <c r="CB126" s="1322"/>
      <c r="CC126" s="1322"/>
      <c r="CD126" s="1323"/>
      <c r="CE126" s="1323"/>
      <c r="CF126" s="1323"/>
      <c r="CG126" s="1323"/>
      <c r="CH126" s="1322" t="s">
        <v>765</v>
      </c>
      <c r="CI126" s="1322"/>
      <c r="CJ126" s="1322"/>
      <c r="CK126" s="1322"/>
      <c r="CL126" s="1322"/>
      <c r="CM126" s="1322"/>
      <c r="CN126" s="1322"/>
      <c r="CO126" s="1322"/>
      <c r="CP126" s="1322"/>
      <c r="CQ126" s="1323"/>
      <c r="CR126" s="1323"/>
      <c r="CS126" s="1323"/>
      <c r="CT126" s="1323"/>
      <c r="CU126" s="474"/>
      <c r="CV126" s="474"/>
      <c r="CW126" s="474"/>
      <c r="CX126" s="474"/>
      <c r="CY126" s="474"/>
    </row>
    <row r="127" spans="1:103" ht="5.4" customHeight="1">
      <c r="A127" s="474"/>
      <c r="B127" s="474"/>
      <c r="C127" s="474"/>
      <c r="D127" s="1321"/>
      <c r="E127" s="1321"/>
      <c r="F127" s="1321"/>
      <c r="G127" s="1321"/>
      <c r="H127" s="1321"/>
      <c r="I127" s="1321"/>
      <c r="J127" s="1321"/>
      <c r="K127" s="1321"/>
      <c r="L127" s="1321"/>
      <c r="M127" s="1321"/>
      <c r="N127" s="1321"/>
      <c r="O127" s="1321"/>
      <c r="P127" s="1321"/>
      <c r="Q127" s="1321"/>
      <c r="R127" s="1321"/>
      <c r="S127" s="1321"/>
      <c r="T127" s="1321"/>
      <c r="U127" s="1321"/>
      <c r="V127" s="1321"/>
      <c r="W127" s="1321"/>
      <c r="X127" s="1321"/>
      <c r="Y127" s="1321"/>
      <c r="Z127" s="1321"/>
      <c r="AA127" s="1321"/>
      <c r="AB127" s="1321"/>
      <c r="AC127" s="1321"/>
      <c r="AD127" s="1321"/>
      <c r="AE127" s="1321"/>
      <c r="AF127" s="1321"/>
      <c r="AG127" s="1321"/>
      <c r="AH127" s="1321"/>
      <c r="AI127" s="1321"/>
      <c r="AJ127" s="1321"/>
      <c r="AK127" s="1321"/>
      <c r="AL127" s="1321"/>
      <c r="AM127" s="1321"/>
      <c r="AN127" s="1321"/>
      <c r="AO127" s="1321"/>
      <c r="AP127" s="1321"/>
      <c r="AQ127" s="1321"/>
      <c r="AR127" s="1321"/>
      <c r="AS127" s="1321"/>
      <c r="AT127" s="1321"/>
      <c r="AU127" s="1321"/>
      <c r="AV127" s="1321"/>
      <c r="AW127" s="1321"/>
      <c r="AX127" s="1321"/>
      <c r="AY127" s="1321"/>
      <c r="AZ127" s="1321"/>
      <c r="BA127" s="1321"/>
      <c r="BB127" s="1321"/>
      <c r="BC127" s="1321"/>
      <c r="BD127" s="1321"/>
      <c r="BE127" s="1321"/>
      <c r="BF127" s="1321"/>
      <c r="BG127" s="1321"/>
      <c r="BH127" s="1321"/>
      <c r="BI127" s="1321"/>
      <c r="BJ127" s="1321"/>
      <c r="BK127" s="1321"/>
      <c r="BL127" s="1321"/>
      <c r="BM127" s="1321"/>
      <c r="BN127" s="1321"/>
      <c r="BO127" s="1321"/>
      <c r="BP127" s="1321"/>
      <c r="BQ127" s="1321"/>
      <c r="BR127" s="1321"/>
      <c r="BS127" s="1321"/>
      <c r="BT127" s="1321"/>
      <c r="BU127" s="1322"/>
      <c r="BV127" s="1322"/>
      <c r="BW127" s="1322"/>
      <c r="BX127" s="1322"/>
      <c r="BY127" s="1322"/>
      <c r="BZ127" s="1322"/>
      <c r="CA127" s="1322"/>
      <c r="CB127" s="1322"/>
      <c r="CC127" s="1322"/>
      <c r="CD127" s="1323"/>
      <c r="CE127" s="1323"/>
      <c r="CF127" s="1323"/>
      <c r="CG127" s="1323"/>
      <c r="CH127" s="1322"/>
      <c r="CI127" s="1322"/>
      <c r="CJ127" s="1322"/>
      <c r="CK127" s="1322"/>
      <c r="CL127" s="1322"/>
      <c r="CM127" s="1322"/>
      <c r="CN127" s="1322"/>
      <c r="CO127" s="1322"/>
      <c r="CP127" s="1322"/>
      <c r="CQ127" s="1323"/>
      <c r="CR127" s="1323"/>
      <c r="CS127" s="1323"/>
      <c r="CT127" s="1323"/>
      <c r="CU127" s="474"/>
      <c r="CV127" s="474"/>
      <c r="CW127" s="474"/>
      <c r="CX127" s="474"/>
      <c r="CY127" s="474"/>
    </row>
    <row r="128" spans="1:103" ht="5.4" customHeight="1">
      <c r="A128" s="474"/>
      <c r="B128" s="474"/>
      <c r="C128" s="474"/>
      <c r="D128" s="1321"/>
      <c r="E128" s="1321"/>
      <c r="F128" s="1321"/>
      <c r="G128" s="1321"/>
      <c r="H128" s="1321"/>
      <c r="I128" s="1321"/>
      <c r="J128" s="1321"/>
      <c r="K128" s="1321"/>
      <c r="L128" s="1321"/>
      <c r="M128" s="1321"/>
      <c r="N128" s="1321"/>
      <c r="O128" s="1321"/>
      <c r="P128" s="1321"/>
      <c r="Q128" s="1321"/>
      <c r="R128" s="1321"/>
      <c r="S128" s="1321"/>
      <c r="T128" s="1321"/>
      <c r="U128" s="1321"/>
      <c r="V128" s="1321"/>
      <c r="W128" s="1321"/>
      <c r="X128" s="1321"/>
      <c r="Y128" s="1321"/>
      <c r="Z128" s="1321"/>
      <c r="AA128" s="1321"/>
      <c r="AB128" s="1321"/>
      <c r="AC128" s="1321"/>
      <c r="AD128" s="1321"/>
      <c r="AE128" s="1321"/>
      <c r="AF128" s="1321"/>
      <c r="AG128" s="1321"/>
      <c r="AH128" s="1321"/>
      <c r="AI128" s="1321"/>
      <c r="AJ128" s="1321"/>
      <c r="AK128" s="1321"/>
      <c r="AL128" s="1321"/>
      <c r="AM128" s="1321"/>
      <c r="AN128" s="1321"/>
      <c r="AO128" s="1321"/>
      <c r="AP128" s="1321"/>
      <c r="AQ128" s="1321"/>
      <c r="AR128" s="1321"/>
      <c r="AS128" s="1321"/>
      <c r="AT128" s="1321"/>
      <c r="AU128" s="1321"/>
      <c r="AV128" s="1321"/>
      <c r="AW128" s="1321"/>
      <c r="AX128" s="1321"/>
      <c r="AY128" s="1321"/>
      <c r="AZ128" s="1321"/>
      <c r="BA128" s="1321"/>
      <c r="BB128" s="1321"/>
      <c r="BC128" s="1321"/>
      <c r="BD128" s="1321"/>
      <c r="BE128" s="1321"/>
      <c r="BF128" s="1321"/>
      <c r="BG128" s="1321"/>
      <c r="BH128" s="1321"/>
      <c r="BI128" s="1321"/>
      <c r="BJ128" s="1321"/>
      <c r="BK128" s="1321"/>
      <c r="BL128" s="1321"/>
      <c r="BM128" s="1321"/>
      <c r="BN128" s="1321"/>
      <c r="BO128" s="1321"/>
      <c r="BP128" s="1321"/>
      <c r="BQ128" s="1321"/>
      <c r="BR128" s="1321"/>
      <c r="BS128" s="1321"/>
      <c r="BT128" s="1321"/>
      <c r="BU128" s="1322"/>
      <c r="BV128" s="1322"/>
      <c r="BW128" s="1322"/>
      <c r="BX128" s="1322"/>
      <c r="BY128" s="1322"/>
      <c r="BZ128" s="1322"/>
      <c r="CA128" s="1322"/>
      <c r="CB128" s="1322"/>
      <c r="CC128" s="1322"/>
      <c r="CD128" s="1323"/>
      <c r="CE128" s="1323"/>
      <c r="CF128" s="1323"/>
      <c r="CG128" s="1323"/>
      <c r="CH128" s="1322"/>
      <c r="CI128" s="1322"/>
      <c r="CJ128" s="1322"/>
      <c r="CK128" s="1322"/>
      <c r="CL128" s="1322"/>
      <c r="CM128" s="1322"/>
      <c r="CN128" s="1322"/>
      <c r="CO128" s="1322"/>
      <c r="CP128" s="1322"/>
      <c r="CQ128" s="1323"/>
      <c r="CR128" s="1323"/>
      <c r="CS128" s="1323"/>
      <c r="CT128" s="1323"/>
      <c r="CU128" s="474"/>
      <c r="CV128" s="474"/>
      <c r="CW128" s="474"/>
      <c r="CX128" s="474"/>
      <c r="CY128" s="474"/>
    </row>
    <row r="129" spans="1:103" ht="5.4" customHeight="1">
      <c r="A129" s="474"/>
      <c r="B129" s="474"/>
      <c r="C129" s="474"/>
      <c r="D129" s="1321"/>
      <c r="E129" s="1321"/>
      <c r="F129" s="1321"/>
      <c r="G129" s="1321"/>
      <c r="H129" s="1321"/>
      <c r="I129" s="1321"/>
      <c r="J129" s="1321"/>
      <c r="K129" s="1321"/>
      <c r="L129" s="1321"/>
      <c r="M129" s="1321"/>
      <c r="N129" s="1321"/>
      <c r="O129" s="1321"/>
      <c r="P129" s="1321"/>
      <c r="Q129" s="1321"/>
      <c r="R129" s="1321"/>
      <c r="S129" s="1321"/>
      <c r="T129" s="1321"/>
      <c r="U129" s="1321"/>
      <c r="V129" s="1321"/>
      <c r="W129" s="1321"/>
      <c r="X129" s="1321"/>
      <c r="Y129" s="1321"/>
      <c r="Z129" s="1321"/>
      <c r="AA129" s="1321"/>
      <c r="AB129" s="1321"/>
      <c r="AC129" s="1321"/>
      <c r="AD129" s="1321"/>
      <c r="AE129" s="1321"/>
      <c r="AF129" s="1321"/>
      <c r="AG129" s="1321"/>
      <c r="AH129" s="1321"/>
      <c r="AI129" s="1321"/>
      <c r="AJ129" s="1321"/>
      <c r="AK129" s="1321"/>
      <c r="AL129" s="1321"/>
      <c r="AM129" s="1321"/>
      <c r="AN129" s="1321"/>
      <c r="AO129" s="1321"/>
      <c r="AP129" s="1321"/>
      <c r="AQ129" s="1321"/>
      <c r="AR129" s="1321"/>
      <c r="AS129" s="1321"/>
      <c r="AT129" s="1321"/>
      <c r="AU129" s="1321"/>
      <c r="AV129" s="1321"/>
      <c r="AW129" s="1321"/>
      <c r="AX129" s="1321"/>
      <c r="AY129" s="1321"/>
      <c r="AZ129" s="1321"/>
      <c r="BA129" s="1321"/>
      <c r="BB129" s="1321"/>
      <c r="BC129" s="1321"/>
      <c r="BD129" s="1321"/>
      <c r="BE129" s="1321"/>
      <c r="BF129" s="1321"/>
      <c r="BG129" s="1321"/>
      <c r="BH129" s="1321"/>
      <c r="BI129" s="1321"/>
      <c r="BJ129" s="1321"/>
      <c r="BK129" s="1321"/>
      <c r="BL129" s="1321"/>
      <c r="BM129" s="1321"/>
      <c r="BN129" s="1321"/>
      <c r="BO129" s="1321"/>
      <c r="BP129" s="1321"/>
      <c r="BQ129" s="1321"/>
      <c r="BR129" s="1321"/>
      <c r="BS129" s="1321"/>
      <c r="BT129" s="1321"/>
      <c r="BU129" s="1322"/>
      <c r="BV129" s="1322"/>
      <c r="BW129" s="1322"/>
      <c r="BX129" s="1322"/>
      <c r="BY129" s="1322"/>
      <c r="BZ129" s="1322"/>
      <c r="CA129" s="1322"/>
      <c r="CB129" s="1322"/>
      <c r="CC129" s="1322"/>
      <c r="CD129" s="1323"/>
      <c r="CE129" s="1323"/>
      <c r="CF129" s="1323"/>
      <c r="CG129" s="1323"/>
      <c r="CH129" s="1322"/>
      <c r="CI129" s="1322"/>
      <c r="CJ129" s="1322"/>
      <c r="CK129" s="1322"/>
      <c r="CL129" s="1322"/>
      <c r="CM129" s="1322"/>
      <c r="CN129" s="1322"/>
      <c r="CO129" s="1322"/>
      <c r="CP129" s="1322"/>
      <c r="CQ129" s="1323"/>
      <c r="CR129" s="1323"/>
      <c r="CS129" s="1323"/>
      <c r="CT129" s="1323"/>
      <c r="CU129" s="474"/>
      <c r="CV129" s="474"/>
      <c r="CW129" s="474"/>
      <c r="CX129" s="474"/>
      <c r="CY129" s="474"/>
    </row>
    <row r="130" spans="1:103" ht="5.4" customHeight="1">
      <c r="A130" s="474"/>
      <c r="B130" s="474"/>
      <c r="C130" s="474"/>
      <c r="D130" s="1321"/>
      <c r="E130" s="1321"/>
      <c r="F130" s="1321"/>
      <c r="G130" s="1321"/>
      <c r="H130" s="1321"/>
      <c r="I130" s="1321"/>
      <c r="J130" s="1321"/>
      <c r="K130" s="1321"/>
      <c r="L130" s="1321"/>
      <c r="M130" s="1321"/>
      <c r="N130" s="1321"/>
      <c r="O130" s="1321"/>
      <c r="P130" s="1321"/>
      <c r="Q130" s="1321"/>
      <c r="R130" s="1321"/>
      <c r="S130" s="1321"/>
      <c r="T130" s="1321"/>
      <c r="U130" s="1321"/>
      <c r="V130" s="1321"/>
      <c r="W130" s="1321"/>
      <c r="X130" s="1321"/>
      <c r="Y130" s="1321"/>
      <c r="Z130" s="1321"/>
      <c r="AA130" s="1321"/>
      <c r="AB130" s="1321"/>
      <c r="AC130" s="1321"/>
      <c r="AD130" s="1321"/>
      <c r="AE130" s="1321"/>
      <c r="AF130" s="1321"/>
      <c r="AG130" s="1321"/>
      <c r="AH130" s="1321"/>
      <c r="AI130" s="1321"/>
      <c r="AJ130" s="1321"/>
      <c r="AK130" s="1321"/>
      <c r="AL130" s="1321"/>
      <c r="AM130" s="1321"/>
      <c r="AN130" s="1321"/>
      <c r="AO130" s="1321"/>
      <c r="AP130" s="1321"/>
      <c r="AQ130" s="1321"/>
      <c r="AR130" s="1321"/>
      <c r="AS130" s="1321"/>
      <c r="AT130" s="1321"/>
      <c r="AU130" s="1321"/>
      <c r="AV130" s="1321"/>
      <c r="AW130" s="1321"/>
      <c r="AX130" s="1321"/>
      <c r="AY130" s="1321"/>
      <c r="AZ130" s="1321"/>
      <c r="BA130" s="1321"/>
      <c r="BB130" s="1321"/>
      <c r="BC130" s="1321"/>
      <c r="BD130" s="1321"/>
      <c r="BE130" s="1321"/>
      <c r="BF130" s="1321"/>
      <c r="BG130" s="1321"/>
      <c r="BH130" s="1321"/>
      <c r="BI130" s="1321"/>
      <c r="BJ130" s="1321"/>
      <c r="BK130" s="1321"/>
      <c r="BL130" s="1321"/>
      <c r="BM130" s="1321"/>
      <c r="BN130" s="1321"/>
      <c r="BO130" s="1321"/>
      <c r="BP130" s="1321"/>
      <c r="BQ130" s="1321"/>
      <c r="BR130" s="1321"/>
      <c r="BS130" s="1321"/>
      <c r="BT130" s="1321"/>
      <c r="BU130" s="1322"/>
      <c r="BV130" s="1322"/>
      <c r="BW130" s="1322"/>
      <c r="BX130" s="1322"/>
      <c r="BY130" s="1322"/>
      <c r="BZ130" s="1322"/>
      <c r="CA130" s="1322"/>
      <c r="CB130" s="1322"/>
      <c r="CC130" s="1322"/>
      <c r="CD130" s="1323"/>
      <c r="CE130" s="1323"/>
      <c r="CF130" s="1323"/>
      <c r="CG130" s="1323"/>
      <c r="CH130" s="1322"/>
      <c r="CI130" s="1322"/>
      <c r="CJ130" s="1322"/>
      <c r="CK130" s="1322"/>
      <c r="CL130" s="1322"/>
      <c r="CM130" s="1322"/>
      <c r="CN130" s="1322"/>
      <c r="CO130" s="1322"/>
      <c r="CP130" s="1322"/>
      <c r="CQ130" s="1323"/>
      <c r="CR130" s="1323"/>
      <c r="CS130" s="1323"/>
      <c r="CT130" s="1323"/>
      <c r="CU130" s="474"/>
      <c r="CV130" s="474"/>
      <c r="CW130" s="474"/>
      <c r="CX130" s="474"/>
      <c r="CY130" s="474"/>
    </row>
    <row r="131" spans="1:103" ht="5.4" customHeight="1">
      <c r="A131" s="474"/>
      <c r="B131" s="474"/>
      <c r="C131" s="474"/>
      <c r="D131" s="1321"/>
      <c r="E131" s="1321"/>
      <c r="F131" s="1321"/>
      <c r="G131" s="1321"/>
      <c r="H131" s="1321"/>
      <c r="I131" s="1321"/>
      <c r="J131" s="1321"/>
      <c r="K131" s="1321"/>
      <c r="L131" s="1321"/>
      <c r="M131" s="1321"/>
      <c r="N131" s="1321"/>
      <c r="O131" s="1321"/>
      <c r="P131" s="1321"/>
      <c r="Q131" s="1321"/>
      <c r="R131" s="1321"/>
      <c r="S131" s="1321"/>
      <c r="T131" s="1321"/>
      <c r="U131" s="1321"/>
      <c r="V131" s="1321"/>
      <c r="W131" s="1321"/>
      <c r="X131" s="1321"/>
      <c r="Y131" s="1321"/>
      <c r="Z131" s="1321"/>
      <c r="AA131" s="1321"/>
      <c r="AB131" s="1321"/>
      <c r="AC131" s="1321"/>
      <c r="AD131" s="1321"/>
      <c r="AE131" s="1321"/>
      <c r="AF131" s="1321"/>
      <c r="AG131" s="1321"/>
      <c r="AH131" s="1321"/>
      <c r="AI131" s="1321"/>
      <c r="AJ131" s="1321"/>
      <c r="AK131" s="1321"/>
      <c r="AL131" s="1321"/>
      <c r="AM131" s="1321"/>
      <c r="AN131" s="1321"/>
      <c r="AO131" s="1321"/>
      <c r="AP131" s="1321"/>
      <c r="AQ131" s="1321"/>
      <c r="AR131" s="1321"/>
      <c r="AS131" s="1321"/>
      <c r="AT131" s="1321"/>
      <c r="AU131" s="1321"/>
      <c r="AV131" s="1321"/>
      <c r="AW131" s="1321"/>
      <c r="AX131" s="1321"/>
      <c r="AY131" s="1321"/>
      <c r="AZ131" s="1321"/>
      <c r="BA131" s="1321"/>
      <c r="BB131" s="1321"/>
      <c r="BC131" s="1321"/>
      <c r="BD131" s="1321"/>
      <c r="BE131" s="1321"/>
      <c r="BF131" s="1321"/>
      <c r="BG131" s="1321"/>
      <c r="BH131" s="1321"/>
      <c r="BI131" s="1321"/>
      <c r="BJ131" s="1321"/>
      <c r="BK131" s="1321"/>
      <c r="BL131" s="1321"/>
      <c r="BM131" s="1321"/>
      <c r="BN131" s="1321"/>
      <c r="BO131" s="1321"/>
      <c r="BP131" s="1321"/>
      <c r="BQ131" s="1321"/>
      <c r="BR131" s="1321"/>
      <c r="BS131" s="1321"/>
      <c r="BT131" s="1321"/>
      <c r="BU131" s="1322"/>
      <c r="BV131" s="1322"/>
      <c r="BW131" s="1322"/>
      <c r="BX131" s="1322"/>
      <c r="BY131" s="1322"/>
      <c r="BZ131" s="1322"/>
      <c r="CA131" s="1322"/>
      <c r="CB131" s="1322"/>
      <c r="CC131" s="1322"/>
      <c r="CD131" s="1323"/>
      <c r="CE131" s="1323"/>
      <c r="CF131" s="1323"/>
      <c r="CG131" s="1323"/>
      <c r="CH131" s="1322"/>
      <c r="CI131" s="1322"/>
      <c r="CJ131" s="1322"/>
      <c r="CK131" s="1322"/>
      <c r="CL131" s="1322"/>
      <c r="CM131" s="1322"/>
      <c r="CN131" s="1322"/>
      <c r="CO131" s="1322"/>
      <c r="CP131" s="1322"/>
      <c r="CQ131" s="1323"/>
      <c r="CR131" s="1323"/>
      <c r="CS131" s="1323"/>
      <c r="CT131" s="1323"/>
      <c r="CU131" s="474"/>
      <c r="CV131" s="474"/>
      <c r="CW131" s="474"/>
      <c r="CX131" s="474"/>
      <c r="CY131" s="474"/>
    </row>
    <row r="132" spans="1:103">
      <c r="A132" s="474"/>
      <c r="B132" s="474"/>
      <c r="C132" s="474"/>
      <c r="D132" s="474"/>
      <c r="E132" s="474"/>
      <c r="F132" s="474"/>
      <c r="G132" s="474"/>
      <c r="H132" s="474"/>
      <c r="I132" s="474"/>
      <c r="J132" s="474"/>
      <c r="K132" s="474"/>
      <c r="L132" s="474"/>
      <c r="M132" s="474"/>
      <c r="N132" s="474"/>
      <c r="O132" s="474"/>
      <c r="P132" s="474"/>
      <c r="Q132" s="474"/>
      <c r="R132" s="474"/>
      <c r="S132" s="474"/>
      <c r="T132" s="474"/>
      <c r="U132" s="474"/>
      <c r="V132" s="474"/>
      <c r="W132" s="474"/>
      <c r="X132" s="474"/>
      <c r="Y132" s="474"/>
      <c r="Z132" s="474"/>
      <c r="AA132" s="474"/>
      <c r="AB132" s="474"/>
      <c r="AC132" s="474"/>
      <c r="AD132" s="474"/>
      <c r="AE132" s="474"/>
      <c r="AF132" s="474"/>
      <c r="AG132" s="474"/>
      <c r="AH132" s="474"/>
      <c r="AI132" s="474"/>
      <c r="AJ132" s="474"/>
      <c r="AK132" s="474"/>
      <c r="AL132" s="474"/>
      <c r="AM132" s="474"/>
      <c r="AN132" s="474"/>
      <c r="AO132" s="474"/>
      <c r="AP132" s="474"/>
      <c r="AQ132" s="474"/>
      <c r="AR132" s="474"/>
      <c r="AS132" s="474"/>
      <c r="AT132" s="474"/>
      <c r="AU132" s="474"/>
      <c r="AV132" s="474"/>
      <c r="AW132" s="474"/>
      <c r="AX132" s="474"/>
      <c r="AY132" s="474"/>
      <c r="AZ132" s="474"/>
      <c r="BA132" s="474"/>
      <c r="BB132" s="474"/>
      <c r="BC132" s="474"/>
      <c r="BD132" s="474"/>
      <c r="BE132" s="474"/>
      <c r="BF132" s="474"/>
      <c r="BG132" s="474"/>
      <c r="BH132" s="474"/>
      <c r="BI132" s="474"/>
      <c r="BJ132" s="474"/>
      <c r="BK132" s="474"/>
      <c r="BL132" s="474"/>
      <c r="BM132" s="474"/>
      <c r="BN132" s="474"/>
      <c r="BO132" s="474"/>
      <c r="BP132" s="474"/>
      <c r="BQ132" s="474"/>
      <c r="BR132" s="474"/>
      <c r="BS132" s="474"/>
      <c r="BT132" s="474"/>
      <c r="BU132" s="474"/>
      <c r="BV132" s="474"/>
      <c r="BW132" s="474"/>
      <c r="BX132" s="474"/>
      <c r="BY132" s="474"/>
      <c r="BZ132" s="474"/>
      <c r="CA132" s="474"/>
      <c r="CB132" s="474"/>
      <c r="CC132" s="474"/>
      <c r="CD132" s="474"/>
      <c r="CE132" s="474"/>
      <c r="CF132" s="474"/>
      <c r="CG132" s="474"/>
      <c r="CH132" s="474"/>
      <c r="CI132" s="474"/>
      <c r="CJ132" s="474"/>
      <c r="CK132" s="474"/>
      <c r="CL132" s="474"/>
      <c r="CM132" s="474"/>
      <c r="CN132" s="474"/>
      <c r="CO132" s="474"/>
      <c r="CP132" s="474"/>
      <c r="CQ132" s="474"/>
      <c r="CR132" s="474"/>
      <c r="CS132" s="474"/>
      <c r="CT132" s="474"/>
      <c r="CU132" s="474"/>
      <c r="CV132" s="474"/>
      <c r="CW132" s="474"/>
      <c r="CX132" s="474"/>
      <c r="CY132" s="474"/>
    </row>
  </sheetData>
  <mergeCells count="52">
    <mergeCell ref="A43:BR45"/>
    <mergeCell ref="A2:CY4"/>
    <mergeCell ref="C6:U9"/>
    <mergeCell ref="V6:CW9"/>
    <mergeCell ref="A12:CW14"/>
    <mergeCell ref="C17:CC20"/>
    <mergeCell ref="CD17:CN20"/>
    <mergeCell ref="CR18:CU20"/>
    <mergeCell ref="B22:CX27"/>
    <mergeCell ref="A30:CW32"/>
    <mergeCell ref="C35:CC38"/>
    <mergeCell ref="CD35:CN38"/>
    <mergeCell ref="CQ36:CT38"/>
    <mergeCell ref="D66:BK69"/>
    <mergeCell ref="BU66:CC69"/>
    <mergeCell ref="CD66:CG69"/>
    <mergeCell ref="CH66:CP69"/>
    <mergeCell ref="CQ66:CT69"/>
    <mergeCell ref="C48:CD51"/>
    <mergeCell ref="CE48:CO51"/>
    <mergeCell ref="CS49:CV51"/>
    <mergeCell ref="B54:CT56"/>
    <mergeCell ref="A61:CY63"/>
    <mergeCell ref="G95:CY98"/>
    <mergeCell ref="D72:BT77"/>
    <mergeCell ref="BU72:CC77"/>
    <mergeCell ref="CD72:CG77"/>
    <mergeCell ref="CH72:CP77"/>
    <mergeCell ref="CQ72:CT77"/>
    <mergeCell ref="A82:CY84"/>
    <mergeCell ref="D87:BT92"/>
    <mergeCell ref="BU87:CC92"/>
    <mergeCell ref="CD87:CG92"/>
    <mergeCell ref="CH87:CP92"/>
    <mergeCell ref="CQ87:CT92"/>
    <mergeCell ref="CQ116:CT121"/>
    <mergeCell ref="A103:CY105"/>
    <mergeCell ref="D108:BT113"/>
    <mergeCell ref="BU108:CC113"/>
    <mergeCell ref="CD108:CG113"/>
    <mergeCell ref="CH108:CP113"/>
    <mergeCell ref="CQ108:CT113"/>
    <mergeCell ref="CH114:CP114"/>
    <mergeCell ref="D116:BT123"/>
    <mergeCell ref="BU116:CC121"/>
    <mergeCell ref="CD116:CG121"/>
    <mergeCell ref="CH116:CP121"/>
    <mergeCell ref="D126:BT131"/>
    <mergeCell ref="BU126:CC131"/>
    <mergeCell ref="CD126:CG131"/>
    <mergeCell ref="CH126:CP131"/>
    <mergeCell ref="CQ126:CT131"/>
  </mergeCells>
  <phoneticPr fontId="7"/>
  <hyperlinks>
    <hyperlink ref="E22:CS24" r:id="rId1" display="※１　建築確認申請受付窓口一覧（http://www.toshiseibi.metro.tokyo.jp/kenchiku/kijun/kaisei.htm）" xr:uid="{D891BF80-6E64-48D4-90A7-E56322026538}"/>
  </hyperlinks>
  <printOptions horizontalCentered="1"/>
  <pageMargins left="0.70866141732283472" right="0.70866141732283472"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0177" r:id="rId5" name="Check Box 1">
              <controlPr defaultSize="0" autoFill="0" autoLine="0" autoPict="0">
                <anchor moveWithCells="1">
                  <from>
                    <xdr:col>94</xdr:col>
                    <xdr:colOff>30480</xdr:colOff>
                    <xdr:row>15</xdr:row>
                    <xdr:rowOff>30480</xdr:rowOff>
                  </from>
                  <to>
                    <xdr:col>99</xdr:col>
                    <xdr:colOff>0</xdr:colOff>
                    <xdr:row>21</xdr:row>
                    <xdr:rowOff>7620</xdr:rowOff>
                  </to>
                </anchor>
              </controlPr>
            </control>
          </mc:Choice>
        </mc:AlternateContent>
        <mc:AlternateContent xmlns:mc="http://schemas.openxmlformats.org/markup-compatibility/2006">
          <mc:Choice Requires="x14">
            <control shapeId="50178" r:id="rId6" name="Check Box 2">
              <controlPr defaultSize="0" autoFill="0" autoLine="0" autoPict="0">
                <anchor moveWithCells="1">
                  <from>
                    <xdr:col>80</xdr:col>
                    <xdr:colOff>30480</xdr:colOff>
                    <xdr:row>65</xdr:row>
                    <xdr:rowOff>0</xdr:rowOff>
                  </from>
                  <to>
                    <xdr:col>85</xdr:col>
                    <xdr:colOff>0</xdr:colOff>
                    <xdr:row>69</xdr:row>
                    <xdr:rowOff>0</xdr:rowOff>
                  </to>
                </anchor>
              </controlPr>
            </control>
          </mc:Choice>
        </mc:AlternateContent>
        <mc:AlternateContent xmlns:mc="http://schemas.openxmlformats.org/markup-compatibility/2006">
          <mc:Choice Requires="x14">
            <control shapeId="50179" r:id="rId7" name="Check Box 3">
              <controlPr defaultSize="0" autoFill="0" autoLine="0" autoPict="0">
                <anchor moveWithCells="1">
                  <from>
                    <xdr:col>94</xdr:col>
                    <xdr:colOff>30480</xdr:colOff>
                    <xdr:row>65</xdr:row>
                    <xdr:rowOff>0</xdr:rowOff>
                  </from>
                  <to>
                    <xdr:col>99</xdr:col>
                    <xdr:colOff>7620</xdr:colOff>
                    <xdr:row>69</xdr:row>
                    <xdr:rowOff>7620</xdr:rowOff>
                  </to>
                </anchor>
              </controlPr>
            </control>
          </mc:Choice>
        </mc:AlternateContent>
        <mc:AlternateContent xmlns:mc="http://schemas.openxmlformats.org/markup-compatibility/2006">
          <mc:Choice Requires="x14">
            <control shapeId="50180" r:id="rId8" name="Check Box 4">
              <controlPr defaultSize="0" autoFill="0" autoLine="0" autoPict="0">
                <anchor moveWithCells="1">
                  <from>
                    <xdr:col>80</xdr:col>
                    <xdr:colOff>45720</xdr:colOff>
                    <xdr:row>71</xdr:row>
                    <xdr:rowOff>76200</xdr:rowOff>
                  </from>
                  <to>
                    <xdr:col>85</xdr:col>
                    <xdr:colOff>22860</xdr:colOff>
                    <xdr:row>76</xdr:row>
                    <xdr:rowOff>38100</xdr:rowOff>
                  </to>
                </anchor>
              </controlPr>
            </control>
          </mc:Choice>
        </mc:AlternateContent>
        <mc:AlternateContent xmlns:mc="http://schemas.openxmlformats.org/markup-compatibility/2006">
          <mc:Choice Requires="x14">
            <control shapeId="50181" r:id="rId9" name="Check Box 5">
              <controlPr defaultSize="0" autoFill="0" autoLine="0" autoPict="0">
                <anchor moveWithCells="1">
                  <from>
                    <xdr:col>94</xdr:col>
                    <xdr:colOff>30480</xdr:colOff>
                    <xdr:row>71</xdr:row>
                    <xdr:rowOff>7620</xdr:rowOff>
                  </from>
                  <to>
                    <xdr:col>99</xdr:col>
                    <xdr:colOff>0</xdr:colOff>
                    <xdr:row>77</xdr:row>
                    <xdr:rowOff>7620</xdr:rowOff>
                  </to>
                </anchor>
              </controlPr>
            </control>
          </mc:Choice>
        </mc:AlternateContent>
        <mc:AlternateContent xmlns:mc="http://schemas.openxmlformats.org/markup-compatibility/2006">
          <mc:Choice Requires="x14">
            <control shapeId="50182" r:id="rId10" name="Check Box 6">
              <controlPr defaultSize="0" autoFill="0" autoLine="0" autoPict="0">
                <anchor moveWithCells="1">
                  <from>
                    <xdr:col>80</xdr:col>
                    <xdr:colOff>22860</xdr:colOff>
                    <xdr:row>85</xdr:row>
                    <xdr:rowOff>0</xdr:rowOff>
                  </from>
                  <to>
                    <xdr:col>84</xdr:col>
                    <xdr:colOff>45720</xdr:colOff>
                    <xdr:row>91</xdr:row>
                    <xdr:rowOff>53340</xdr:rowOff>
                  </to>
                </anchor>
              </controlPr>
            </control>
          </mc:Choice>
        </mc:AlternateContent>
        <mc:AlternateContent xmlns:mc="http://schemas.openxmlformats.org/markup-compatibility/2006">
          <mc:Choice Requires="x14">
            <control shapeId="50183" r:id="rId11" name="Check Box 7">
              <controlPr defaultSize="0" autoFill="0" autoLine="0" autoPict="0">
                <anchor moveWithCells="1">
                  <from>
                    <xdr:col>94</xdr:col>
                    <xdr:colOff>38100</xdr:colOff>
                    <xdr:row>85</xdr:row>
                    <xdr:rowOff>0</xdr:rowOff>
                  </from>
                  <to>
                    <xdr:col>99</xdr:col>
                    <xdr:colOff>7620</xdr:colOff>
                    <xdr:row>91</xdr:row>
                    <xdr:rowOff>45720</xdr:rowOff>
                  </to>
                </anchor>
              </controlPr>
            </control>
          </mc:Choice>
        </mc:AlternateContent>
        <mc:AlternateContent xmlns:mc="http://schemas.openxmlformats.org/markup-compatibility/2006">
          <mc:Choice Requires="x14">
            <control shapeId="50184" r:id="rId12" name="Check Box 8">
              <controlPr defaultSize="0" autoFill="0" autoLine="0" autoPict="0">
                <anchor moveWithCells="1">
                  <from>
                    <xdr:col>94</xdr:col>
                    <xdr:colOff>30480</xdr:colOff>
                    <xdr:row>33</xdr:row>
                    <xdr:rowOff>0</xdr:rowOff>
                  </from>
                  <to>
                    <xdr:col>99</xdr:col>
                    <xdr:colOff>0</xdr:colOff>
                    <xdr:row>39</xdr:row>
                    <xdr:rowOff>30480</xdr:rowOff>
                  </to>
                </anchor>
              </controlPr>
            </control>
          </mc:Choice>
        </mc:AlternateContent>
        <mc:AlternateContent xmlns:mc="http://schemas.openxmlformats.org/markup-compatibility/2006">
          <mc:Choice Requires="x14">
            <control shapeId="50185" r:id="rId13" name="Check Box 9">
              <controlPr defaultSize="0" autoFill="0" autoLine="0" autoPict="0">
                <anchor moveWithCells="1">
                  <from>
                    <xdr:col>95</xdr:col>
                    <xdr:colOff>45720</xdr:colOff>
                    <xdr:row>46</xdr:row>
                    <xdr:rowOff>30480</xdr:rowOff>
                  </from>
                  <to>
                    <xdr:col>100</xdr:col>
                    <xdr:colOff>0</xdr:colOff>
                    <xdr:row>52</xdr:row>
                    <xdr:rowOff>0</xdr:rowOff>
                  </to>
                </anchor>
              </controlPr>
            </control>
          </mc:Choice>
        </mc:AlternateContent>
        <mc:AlternateContent xmlns:mc="http://schemas.openxmlformats.org/markup-compatibility/2006">
          <mc:Choice Requires="x14">
            <control shapeId="50186" r:id="rId14" name="Check Box 10">
              <controlPr defaultSize="0" autoFill="0" autoLine="0" autoPict="0">
                <anchor moveWithCells="1">
                  <from>
                    <xdr:col>80</xdr:col>
                    <xdr:colOff>38100</xdr:colOff>
                    <xdr:row>107</xdr:row>
                    <xdr:rowOff>60960</xdr:rowOff>
                  </from>
                  <to>
                    <xdr:col>85</xdr:col>
                    <xdr:colOff>7620</xdr:colOff>
                    <xdr:row>111</xdr:row>
                    <xdr:rowOff>30480</xdr:rowOff>
                  </to>
                </anchor>
              </controlPr>
            </control>
          </mc:Choice>
        </mc:AlternateContent>
        <mc:AlternateContent xmlns:mc="http://schemas.openxmlformats.org/markup-compatibility/2006">
          <mc:Choice Requires="x14">
            <control shapeId="50187" r:id="rId15" name="Check Box 11">
              <controlPr defaultSize="0" autoFill="0" autoLine="0" autoPict="0">
                <anchor moveWithCells="1">
                  <from>
                    <xdr:col>94</xdr:col>
                    <xdr:colOff>0</xdr:colOff>
                    <xdr:row>107</xdr:row>
                    <xdr:rowOff>60960</xdr:rowOff>
                  </from>
                  <to>
                    <xdr:col>98</xdr:col>
                    <xdr:colOff>30480</xdr:colOff>
                    <xdr:row>111</xdr:row>
                    <xdr:rowOff>38100</xdr:rowOff>
                  </to>
                </anchor>
              </controlPr>
            </control>
          </mc:Choice>
        </mc:AlternateContent>
        <mc:AlternateContent xmlns:mc="http://schemas.openxmlformats.org/markup-compatibility/2006">
          <mc:Choice Requires="x14">
            <control shapeId="50188" r:id="rId16" name="Check Box 12">
              <controlPr defaultSize="0" autoFill="0" autoLine="0" autoPict="0">
                <anchor moveWithCells="1">
                  <from>
                    <xdr:col>80</xdr:col>
                    <xdr:colOff>30480</xdr:colOff>
                    <xdr:row>116</xdr:row>
                    <xdr:rowOff>15240</xdr:rowOff>
                  </from>
                  <to>
                    <xdr:col>85</xdr:col>
                    <xdr:colOff>0</xdr:colOff>
                    <xdr:row>119</xdr:row>
                    <xdr:rowOff>53340</xdr:rowOff>
                  </to>
                </anchor>
              </controlPr>
            </control>
          </mc:Choice>
        </mc:AlternateContent>
        <mc:AlternateContent xmlns:mc="http://schemas.openxmlformats.org/markup-compatibility/2006">
          <mc:Choice Requires="x14">
            <control shapeId="50189" r:id="rId17" name="Check Box 13">
              <controlPr defaultSize="0" autoFill="0" autoLine="0" autoPict="0">
                <anchor moveWithCells="1">
                  <from>
                    <xdr:col>93</xdr:col>
                    <xdr:colOff>45720</xdr:colOff>
                    <xdr:row>116</xdr:row>
                    <xdr:rowOff>7620</xdr:rowOff>
                  </from>
                  <to>
                    <xdr:col>98</xdr:col>
                    <xdr:colOff>22860</xdr:colOff>
                    <xdr:row>119</xdr:row>
                    <xdr:rowOff>53340</xdr:rowOff>
                  </to>
                </anchor>
              </controlPr>
            </control>
          </mc:Choice>
        </mc:AlternateContent>
        <mc:AlternateContent xmlns:mc="http://schemas.openxmlformats.org/markup-compatibility/2006">
          <mc:Choice Requires="x14">
            <control shapeId="50190" r:id="rId18" name="Check Box 14">
              <controlPr defaultSize="0" autoFill="0" autoLine="0" autoPict="0">
                <anchor moveWithCells="1">
                  <from>
                    <xdr:col>80</xdr:col>
                    <xdr:colOff>30480</xdr:colOff>
                    <xdr:row>126</xdr:row>
                    <xdr:rowOff>7620</xdr:rowOff>
                  </from>
                  <to>
                    <xdr:col>85</xdr:col>
                    <xdr:colOff>0</xdr:colOff>
                    <xdr:row>129</xdr:row>
                    <xdr:rowOff>45720</xdr:rowOff>
                  </to>
                </anchor>
              </controlPr>
            </control>
          </mc:Choice>
        </mc:AlternateContent>
        <mc:AlternateContent xmlns:mc="http://schemas.openxmlformats.org/markup-compatibility/2006">
          <mc:Choice Requires="x14">
            <control shapeId="50191" r:id="rId19" name="Check Box 15">
              <controlPr defaultSize="0" autoFill="0" autoLine="0" autoPict="0">
                <anchor moveWithCells="1">
                  <from>
                    <xdr:col>94</xdr:col>
                    <xdr:colOff>7620</xdr:colOff>
                    <xdr:row>125</xdr:row>
                    <xdr:rowOff>60960</xdr:rowOff>
                  </from>
                  <to>
                    <xdr:col>98</xdr:col>
                    <xdr:colOff>38100</xdr:colOff>
                    <xdr:row>129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Y167"/>
  <sheetViews>
    <sheetView view="pageBreakPreview" zoomScaleNormal="100" zoomScaleSheetLayoutView="100" workbookViewId="0">
      <selection activeCell="AS21" sqref="AS21"/>
    </sheetView>
  </sheetViews>
  <sheetFormatPr defaultColWidth="2.77734375" defaultRowHeight="14.7" customHeight="1"/>
  <cols>
    <col min="1" max="37" width="2.77734375" style="160"/>
    <col min="38" max="16384" width="2.77734375" style="68"/>
  </cols>
  <sheetData>
    <row r="1" spans="1:74" s="160" customFormat="1" ht="14.7" customHeight="1">
      <c r="A1" s="156" t="s">
        <v>516</v>
      </c>
      <c r="B1" s="156"/>
      <c r="C1" s="156"/>
      <c r="D1" s="156"/>
      <c r="E1" s="156"/>
      <c r="F1" s="156"/>
      <c r="G1" s="156"/>
      <c r="H1" s="156"/>
      <c r="I1" s="156"/>
      <c r="J1" s="156"/>
      <c r="K1" s="156"/>
      <c r="L1" s="156"/>
      <c r="M1" s="156"/>
      <c r="N1" s="157"/>
      <c r="O1" s="156"/>
      <c r="P1" s="156"/>
      <c r="Q1" s="156"/>
      <c r="R1" s="156"/>
      <c r="S1" s="156"/>
      <c r="T1" s="156"/>
      <c r="U1" s="156"/>
      <c r="V1" s="156"/>
      <c r="W1" s="158"/>
      <c r="X1" s="158"/>
      <c r="Y1" s="158"/>
      <c r="Z1" s="158"/>
      <c r="AA1" s="158"/>
      <c r="AB1" s="158"/>
      <c r="AC1" s="158"/>
      <c r="AD1" s="158"/>
      <c r="AE1" s="158"/>
      <c r="AF1" s="156" t="s">
        <v>517</v>
      </c>
      <c r="AG1" s="156"/>
      <c r="AH1" s="156"/>
      <c r="AI1" s="156"/>
      <c r="AJ1" s="156"/>
      <c r="AK1" s="156"/>
      <c r="AO1" s="202"/>
      <c r="AP1" s="202"/>
      <c r="AQ1" s="202"/>
      <c r="AR1" s="202"/>
      <c r="AS1" s="202"/>
      <c r="AT1" s="202"/>
      <c r="AU1" s="202"/>
      <c r="AV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row>
    <row r="2" spans="1:74" s="160" customFormat="1" ht="14.7" customHeight="1">
      <c r="A2" s="156"/>
      <c r="B2" s="156"/>
      <c r="C2" s="156"/>
      <c r="D2" s="156"/>
      <c r="E2" s="156"/>
      <c r="F2" s="156"/>
      <c r="G2" s="156"/>
      <c r="H2" s="156"/>
      <c r="I2" s="156"/>
      <c r="J2" s="156"/>
      <c r="K2" s="156"/>
      <c r="L2" s="156"/>
      <c r="M2" s="156"/>
      <c r="N2" s="156"/>
      <c r="O2" s="156"/>
      <c r="P2" s="156"/>
      <c r="Q2" s="156"/>
      <c r="R2" s="156"/>
      <c r="S2" s="156"/>
      <c r="T2" s="156"/>
      <c r="U2" s="156"/>
      <c r="V2" s="156"/>
      <c r="W2" s="159"/>
      <c r="X2" s="159"/>
      <c r="Y2" s="159"/>
      <c r="Z2" s="159"/>
      <c r="AA2" s="159"/>
      <c r="AB2" s="159"/>
      <c r="AC2" s="159"/>
      <c r="AD2" s="159"/>
      <c r="AE2" s="159"/>
      <c r="AF2" s="159"/>
      <c r="AG2" s="159"/>
      <c r="AH2" s="159"/>
      <c r="AI2" s="159"/>
      <c r="AJ2" s="159"/>
      <c r="AK2" s="159"/>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row>
    <row r="3" spans="1:74" s="160" customFormat="1" ht="14.7" customHeight="1">
      <c r="A3" s="156"/>
      <c r="B3" s="156"/>
      <c r="C3" s="156"/>
      <c r="D3" s="156"/>
      <c r="E3" s="156" t="s">
        <v>66</v>
      </c>
      <c r="F3" s="156"/>
      <c r="G3" s="156"/>
      <c r="H3" s="156"/>
      <c r="I3" s="156"/>
      <c r="J3" s="156"/>
      <c r="K3" s="156"/>
      <c r="L3" s="156"/>
      <c r="M3" s="156"/>
      <c r="N3" s="156"/>
      <c r="O3" s="156"/>
      <c r="P3" s="156"/>
      <c r="Q3" s="156"/>
      <c r="R3" s="156"/>
      <c r="S3" s="156"/>
      <c r="T3" s="156"/>
      <c r="U3" s="156"/>
      <c r="V3" s="159"/>
      <c r="W3" s="159"/>
      <c r="X3" s="159"/>
      <c r="Y3" s="159"/>
      <c r="Z3" s="159"/>
      <c r="AA3" s="159"/>
      <c r="AB3" s="159"/>
      <c r="AC3" s="159"/>
      <c r="AD3" s="159"/>
      <c r="AE3" s="159"/>
      <c r="AF3" s="159"/>
      <c r="AG3" s="159"/>
      <c r="AH3" s="159"/>
      <c r="AI3" s="159"/>
      <c r="AJ3" s="159"/>
      <c r="AK3" s="159"/>
      <c r="AL3" s="203"/>
      <c r="AO3" s="202"/>
      <c r="AP3" s="202"/>
      <c r="AQ3" s="202"/>
      <c r="AR3" s="202"/>
      <c r="AS3" s="202"/>
      <c r="AT3" s="202"/>
      <c r="AU3" s="202"/>
      <c r="AV3" s="202"/>
      <c r="AW3" s="202"/>
      <c r="AX3" s="202"/>
      <c r="AY3" s="202"/>
      <c r="AZ3" s="202"/>
      <c r="BA3" s="202"/>
      <c r="BB3" s="202"/>
      <c r="BC3" s="202"/>
      <c r="BD3" s="202"/>
      <c r="BE3" s="202"/>
      <c r="BF3" s="202"/>
      <c r="BG3" s="202"/>
      <c r="BH3" s="202"/>
      <c r="BI3" s="202"/>
      <c r="BJ3" s="203"/>
      <c r="BK3" s="203"/>
      <c r="BL3" s="203"/>
      <c r="BN3" s="203"/>
      <c r="BO3" s="203"/>
      <c r="BP3" s="203"/>
      <c r="BQ3" s="203"/>
      <c r="BR3" s="203"/>
      <c r="BS3" s="203"/>
      <c r="BT3" s="203"/>
      <c r="BU3" s="203"/>
      <c r="BV3" s="203"/>
    </row>
    <row r="4" spans="1:74" s="160" customFormat="1" ht="14.7" customHeight="1">
      <c r="A4" s="156"/>
      <c r="B4" s="156"/>
      <c r="C4" s="156"/>
      <c r="D4" s="156"/>
      <c r="E4" s="156" t="s">
        <v>91</v>
      </c>
      <c r="F4" s="156"/>
      <c r="G4" s="156"/>
      <c r="H4" s="156"/>
      <c r="I4" s="156"/>
      <c r="J4" s="156"/>
      <c r="K4" s="156"/>
      <c r="L4" s="156"/>
      <c r="M4" s="156"/>
      <c r="N4" s="156"/>
      <c r="O4" s="156"/>
      <c r="P4" s="156"/>
      <c r="Q4" s="156"/>
      <c r="R4" s="156"/>
      <c r="S4" s="156"/>
      <c r="T4" s="156"/>
      <c r="U4" s="156"/>
      <c r="V4" s="159"/>
      <c r="W4" s="159"/>
      <c r="X4" s="159"/>
      <c r="Y4" s="159"/>
      <c r="Z4" s="159"/>
      <c r="AA4" s="159"/>
      <c r="AB4" s="159"/>
      <c r="AC4" s="159"/>
      <c r="AD4" s="159"/>
      <c r="AE4" s="159"/>
      <c r="AF4" s="159"/>
      <c r="AG4" s="159"/>
      <c r="AH4" s="159"/>
      <c r="AI4" s="159"/>
      <c r="AJ4" s="159"/>
      <c r="AK4" s="159"/>
      <c r="AL4" s="203"/>
      <c r="AO4" s="202"/>
      <c r="AP4" s="202"/>
      <c r="AQ4" s="202"/>
      <c r="AR4" s="202"/>
      <c r="AS4" s="202"/>
      <c r="AT4" s="202"/>
      <c r="AU4" s="202"/>
      <c r="AV4" s="202"/>
      <c r="AW4" s="202"/>
      <c r="AX4" s="202"/>
      <c r="AY4" s="202"/>
      <c r="AZ4" s="202"/>
      <c r="BA4" s="202"/>
      <c r="BB4" s="202"/>
      <c r="BC4" s="202"/>
      <c r="BD4" s="202"/>
      <c r="BE4" s="202"/>
      <c r="BF4" s="202"/>
      <c r="BG4" s="202"/>
      <c r="BH4" s="202"/>
      <c r="BI4" s="202"/>
      <c r="BJ4" s="203"/>
      <c r="BK4" s="203"/>
      <c r="BL4" s="203"/>
      <c r="BN4" s="203"/>
      <c r="BO4" s="203"/>
      <c r="BP4" s="203"/>
      <c r="BQ4" s="203"/>
      <c r="BR4" s="203"/>
      <c r="BS4" s="203"/>
      <c r="BT4" s="203"/>
      <c r="BU4" s="203"/>
      <c r="BV4" s="203"/>
    </row>
    <row r="5" spans="1:74" s="160" customFormat="1" ht="14.7" customHeight="1">
      <c r="A5" s="156"/>
      <c r="B5" s="156"/>
      <c r="C5" s="156"/>
      <c r="D5" s="156"/>
      <c r="E5" s="156" t="s">
        <v>90</v>
      </c>
      <c r="F5" s="156"/>
      <c r="G5" s="156"/>
      <c r="H5" s="156"/>
      <c r="I5" s="156"/>
      <c r="J5" s="156"/>
      <c r="K5" s="156"/>
      <c r="L5" s="156"/>
      <c r="M5" s="156"/>
      <c r="N5" s="156"/>
      <c r="P5" s="156"/>
      <c r="Q5" s="156"/>
      <c r="R5" s="156"/>
      <c r="S5" s="156"/>
      <c r="T5" s="156"/>
      <c r="U5" s="156"/>
      <c r="V5" s="156"/>
      <c r="W5" s="156"/>
      <c r="X5" s="156"/>
      <c r="Y5" s="156"/>
      <c r="Z5" s="156"/>
      <c r="AA5" s="156"/>
      <c r="AB5" s="156"/>
      <c r="AC5" s="156"/>
      <c r="AD5" s="156"/>
      <c r="AE5" s="156"/>
      <c r="AF5" s="156"/>
      <c r="AG5" s="156"/>
      <c r="AH5" s="156"/>
      <c r="AI5" s="156"/>
      <c r="AJ5" s="156"/>
      <c r="AK5" s="156"/>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row>
    <row r="6" spans="1:74" s="160" customFormat="1" ht="14.7" customHeight="1">
      <c r="A6" s="675" t="s">
        <v>518</v>
      </c>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row>
    <row r="7" spans="1:74" s="160" customFormat="1" ht="14.7" customHeight="1">
      <c r="A7" s="156"/>
      <c r="B7" s="156"/>
      <c r="C7" s="156"/>
      <c r="D7" s="156"/>
      <c r="E7" s="156"/>
      <c r="F7" s="156"/>
      <c r="G7" s="158"/>
      <c r="H7" s="158"/>
      <c r="I7" s="158"/>
      <c r="J7" s="158"/>
      <c r="K7" s="158"/>
      <c r="L7" s="158"/>
      <c r="M7" s="158"/>
      <c r="N7" s="158"/>
      <c r="O7" s="158"/>
      <c r="P7" s="158"/>
      <c r="Q7" s="158"/>
      <c r="R7" s="158"/>
      <c r="S7" s="156"/>
      <c r="T7" s="156"/>
      <c r="U7" s="156"/>
      <c r="V7" s="156"/>
      <c r="W7" s="156"/>
      <c r="X7" s="156"/>
      <c r="Y7" s="156"/>
      <c r="Z7" s="156"/>
      <c r="AA7" s="156"/>
      <c r="AB7" s="156"/>
      <c r="AC7" s="156"/>
      <c r="AD7" s="156"/>
      <c r="AE7" s="156"/>
      <c r="AF7" s="156"/>
      <c r="AG7" s="156"/>
      <c r="AH7" s="156"/>
      <c r="AI7" s="156"/>
      <c r="AJ7" s="156"/>
      <c r="AK7" s="156"/>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row>
    <row r="8" spans="1:74" s="160" customFormat="1" ht="14.7" customHeight="1">
      <c r="A8" s="156"/>
      <c r="B8" s="156"/>
      <c r="C8" s="158"/>
      <c r="D8" s="158"/>
      <c r="E8" s="156"/>
      <c r="F8" s="158"/>
      <c r="G8" s="158"/>
      <c r="H8" s="158"/>
      <c r="I8" s="158"/>
      <c r="J8" s="158"/>
      <c r="K8" s="158"/>
      <c r="L8" s="156"/>
      <c r="M8" s="156"/>
      <c r="N8" s="156"/>
      <c r="O8" s="156"/>
      <c r="P8" s="156"/>
      <c r="Q8" s="156"/>
      <c r="R8" s="156"/>
      <c r="S8" s="156"/>
      <c r="T8" s="156"/>
      <c r="U8" s="156"/>
      <c r="V8" s="156"/>
      <c r="W8" s="156"/>
      <c r="X8" s="156"/>
      <c r="Y8" s="675"/>
      <c r="Z8" s="675"/>
      <c r="AA8" s="675"/>
      <c r="AC8" s="675"/>
      <c r="AD8" s="675"/>
      <c r="AE8" s="156" t="s">
        <v>33</v>
      </c>
      <c r="AF8" s="675"/>
      <c r="AG8" s="675"/>
      <c r="AH8" s="156" t="s">
        <v>34</v>
      </c>
      <c r="AI8" s="675"/>
      <c r="AJ8" s="675"/>
      <c r="AK8" s="156" t="s">
        <v>35</v>
      </c>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row>
    <row r="9" spans="1:74" s="160" customFormat="1" ht="14.7" customHeight="1">
      <c r="A9" s="156"/>
      <c r="B9" s="156"/>
      <c r="C9" s="158"/>
      <c r="D9" s="158"/>
      <c r="E9" s="158"/>
      <c r="F9" s="158"/>
      <c r="G9" s="158"/>
      <c r="H9" s="158"/>
      <c r="I9" s="158"/>
      <c r="J9" s="158"/>
      <c r="K9" s="158"/>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row>
    <row r="10" spans="1:74" s="160" customFormat="1" ht="14.7" customHeight="1">
      <c r="A10" s="676"/>
      <c r="B10" s="676"/>
      <c r="C10" s="676"/>
      <c r="D10" s="676"/>
      <c r="E10" s="676"/>
      <c r="F10" s="675" t="s">
        <v>519</v>
      </c>
      <c r="G10" s="675"/>
      <c r="H10" s="675"/>
      <c r="I10" s="675"/>
      <c r="J10" s="675"/>
      <c r="K10" s="158"/>
      <c r="L10" s="156"/>
      <c r="M10" s="156"/>
      <c r="N10" s="156"/>
      <c r="O10" s="156"/>
      <c r="P10" s="156"/>
      <c r="Q10" s="678" t="s">
        <v>520</v>
      </c>
      <c r="R10" s="678"/>
      <c r="S10" s="678"/>
      <c r="T10" s="677"/>
      <c r="U10" s="677"/>
      <c r="V10" s="677"/>
      <c r="W10" s="677"/>
      <c r="X10" s="677"/>
      <c r="Y10" s="677"/>
      <c r="Z10" s="677"/>
      <c r="AA10" s="677"/>
      <c r="AB10" s="677"/>
      <c r="AC10" s="677"/>
      <c r="AD10" s="677"/>
      <c r="AE10" s="677"/>
      <c r="AF10" s="677"/>
      <c r="AG10" s="677"/>
      <c r="AH10" s="677"/>
      <c r="AI10" s="677"/>
      <c r="AJ10" s="677"/>
      <c r="AK10" s="677"/>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row>
    <row r="11" spans="1:74" s="160" customFormat="1" ht="14.7" customHeight="1">
      <c r="A11" s="676"/>
      <c r="B11" s="676"/>
      <c r="C11" s="676"/>
      <c r="D11" s="676"/>
      <c r="E11" s="676"/>
      <c r="F11" s="675"/>
      <c r="G11" s="675"/>
      <c r="H11" s="675"/>
      <c r="I11" s="675"/>
      <c r="J11" s="675"/>
      <c r="K11" s="158"/>
      <c r="L11" s="156"/>
      <c r="M11" s="156"/>
      <c r="O11" s="156"/>
      <c r="P11" s="156"/>
      <c r="Q11" s="678"/>
      <c r="R11" s="678"/>
      <c r="S11" s="678"/>
      <c r="T11" s="677"/>
      <c r="U11" s="677"/>
      <c r="V11" s="677"/>
      <c r="W11" s="677"/>
      <c r="X11" s="677"/>
      <c r="Y11" s="677"/>
      <c r="Z11" s="677"/>
      <c r="AA11" s="677"/>
      <c r="AB11" s="677"/>
      <c r="AC11" s="677"/>
      <c r="AD11" s="677"/>
      <c r="AE11" s="677"/>
      <c r="AF11" s="677"/>
      <c r="AG11" s="677"/>
      <c r="AH11" s="677"/>
      <c r="AI11" s="677"/>
      <c r="AJ11" s="677"/>
      <c r="AK11" s="677"/>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row>
    <row r="12" spans="1:74" s="160" customFormat="1" ht="14.7" customHeight="1">
      <c r="A12" s="156"/>
      <c r="B12" s="156"/>
      <c r="C12" s="158"/>
      <c r="D12" s="158"/>
      <c r="E12" s="158"/>
      <c r="F12" s="158"/>
      <c r="G12" s="158"/>
      <c r="H12" s="158"/>
      <c r="I12" s="158"/>
      <c r="J12" s="158"/>
      <c r="K12" s="158"/>
      <c r="L12" s="156"/>
      <c r="M12" s="156"/>
      <c r="N12" s="161" t="s">
        <v>38</v>
      </c>
      <c r="O12" s="156"/>
      <c r="P12" s="156"/>
      <c r="Q12" s="678" t="s">
        <v>149</v>
      </c>
      <c r="R12" s="678"/>
      <c r="S12" s="678"/>
      <c r="T12" s="677"/>
      <c r="U12" s="677"/>
      <c r="V12" s="677"/>
      <c r="W12" s="677"/>
      <c r="X12" s="677"/>
      <c r="Y12" s="677"/>
      <c r="Z12" s="677"/>
      <c r="AA12" s="677"/>
      <c r="AB12" s="677"/>
      <c r="AC12" s="677"/>
      <c r="AD12" s="677"/>
      <c r="AE12" s="677"/>
      <c r="AF12" s="677"/>
      <c r="AG12" s="677"/>
      <c r="AH12" s="677"/>
      <c r="AI12" s="677"/>
      <c r="AJ12" s="677"/>
      <c r="AK12" s="677"/>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row>
    <row r="13" spans="1:74" s="160" customFormat="1" ht="14.7" customHeight="1">
      <c r="A13" s="156"/>
      <c r="B13" s="156"/>
      <c r="C13" s="158"/>
      <c r="D13" s="158"/>
      <c r="E13" s="158"/>
      <c r="F13" s="158"/>
      <c r="G13" s="158"/>
      <c r="H13" s="158"/>
      <c r="I13" s="158"/>
      <c r="J13" s="158"/>
      <c r="K13" s="158"/>
      <c r="L13" s="156"/>
      <c r="M13" s="156"/>
      <c r="N13" s="156"/>
      <c r="O13" s="156"/>
      <c r="P13" s="156"/>
      <c r="Q13" s="678"/>
      <c r="R13" s="678"/>
      <c r="S13" s="678"/>
      <c r="T13" s="677"/>
      <c r="U13" s="677"/>
      <c r="V13" s="677"/>
      <c r="W13" s="677"/>
      <c r="X13" s="677"/>
      <c r="Y13" s="677"/>
      <c r="Z13" s="677"/>
      <c r="AA13" s="677"/>
      <c r="AB13" s="677"/>
      <c r="AC13" s="677"/>
      <c r="AD13" s="677"/>
      <c r="AE13" s="677"/>
      <c r="AF13" s="677"/>
      <c r="AG13" s="677"/>
      <c r="AH13" s="677"/>
      <c r="AI13" s="677"/>
      <c r="AJ13" s="677"/>
      <c r="AK13" s="677"/>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row>
    <row r="14" spans="1:74" s="160" customFormat="1" ht="14.7" customHeight="1">
      <c r="A14" s="156"/>
      <c r="B14" s="156"/>
      <c r="C14" s="158"/>
      <c r="D14" s="158"/>
      <c r="E14" s="158"/>
      <c r="F14" s="158"/>
      <c r="G14" s="158"/>
      <c r="H14" s="158"/>
      <c r="I14" s="158"/>
      <c r="J14" s="158"/>
      <c r="K14" s="158"/>
      <c r="L14" s="156"/>
      <c r="M14" s="156"/>
      <c r="N14" s="156"/>
      <c r="O14" s="156"/>
      <c r="P14" s="156"/>
      <c r="Q14" s="678" t="s">
        <v>521</v>
      </c>
      <c r="R14" s="678"/>
      <c r="S14" s="678"/>
      <c r="T14" s="678"/>
      <c r="U14" s="678"/>
      <c r="V14" s="678"/>
      <c r="W14" s="677"/>
      <c r="X14" s="677"/>
      <c r="Y14" s="677"/>
      <c r="Z14" s="677"/>
      <c r="AA14" s="677"/>
      <c r="AB14" s="677"/>
      <c r="AC14" s="677"/>
      <c r="AD14" s="677"/>
      <c r="AE14" s="677"/>
      <c r="AF14" s="677"/>
      <c r="AG14" s="677"/>
      <c r="AH14" s="677"/>
      <c r="AI14" s="677"/>
      <c r="AJ14" s="677"/>
      <c r="AK14" s="677"/>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row>
    <row r="15" spans="1:74" s="160" customFormat="1" ht="14.7" customHeight="1">
      <c r="A15" s="156"/>
      <c r="B15" s="156"/>
      <c r="C15" s="158"/>
      <c r="D15" s="158"/>
      <c r="E15" s="158"/>
      <c r="F15" s="158"/>
      <c r="G15" s="158"/>
      <c r="H15" s="158"/>
      <c r="I15" s="158"/>
      <c r="J15" s="158"/>
      <c r="K15" s="158"/>
      <c r="L15" s="156"/>
      <c r="M15" s="156"/>
      <c r="N15" s="156"/>
      <c r="O15" s="156"/>
      <c r="P15" s="156"/>
      <c r="Q15" s="678"/>
      <c r="R15" s="678"/>
      <c r="S15" s="678"/>
      <c r="T15" s="678"/>
      <c r="U15" s="678"/>
      <c r="V15" s="678"/>
      <c r="W15" s="677"/>
      <c r="X15" s="677"/>
      <c r="Y15" s="677"/>
      <c r="Z15" s="677"/>
      <c r="AA15" s="677"/>
      <c r="AB15" s="677"/>
      <c r="AC15" s="677"/>
      <c r="AD15" s="677"/>
      <c r="AE15" s="677"/>
      <c r="AF15" s="677"/>
      <c r="AG15" s="677"/>
      <c r="AH15" s="677"/>
      <c r="AI15" s="677"/>
      <c r="AJ15" s="677"/>
      <c r="AK15" s="677"/>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row>
    <row r="16" spans="1:74" s="160" customFormat="1" ht="14.7" customHeight="1">
      <c r="B16" s="156"/>
      <c r="C16" s="156"/>
      <c r="D16" s="156" t="s">
        <v>67</v>
      </c>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row>
    <row r="17" spans="1:77" s="160" customFormat="1" ht="15" customHeight="1">
      <c r="B17" s="156"/>
      <c r="C17" s="156"/>
      <c r="D17" s="156" t="s">
        <v>39</v>
      </c>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O17" s="202"/>
      <c r="AP17" s="202"/>
      <c r="AQ17" s="202"/>
      <c r="AR17" s="202"/>
      <c r="AS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row>
    <row r="18" spans="1:77" s="160" customFormat="1" ht="15" customHeight="1">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O18" s="202"/>
      <c r="AP18" s="202"/>
      <c r="AQ18" s="202"/>
      <c r="AR18" s="202"/>
      <c r="AS18" s="202"/>
      <c r="AU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row>
    <row r="19" spans="1:77" s="160" customFormat="1" ht="14.7" customHeight="1">
      <c r="A19" s="156"/>
      <c r="B19" s="156"/>
      <c r="C19" s="156"/>
      <c r="D19" s="156"/>
      <c r="E19" s="156"/>
      <c r="F19" s="156"/>
      <c r="G19" s="156"/>
      <c r="H19" s="156"/>
      <c r="I19" s="156"/>
      <c r="J19" s="156"/>
      <c r="K19" s="156"/>
      <c r="L19" s="156"/>
      <c r="M19" s="156"/>
      <c r="N19" s="156"/>
      <c r="O19" s="156"/>
      <c r="P19" s="156"/>
      <c r="Q19" s="156"/>
      <c r="S19" s="158"/>
      <c r="T19" s="162"/>
      <c r="U19" s="679" t="s">
        <v>522</v>
      </c>
      <c r="V19" s="680"/>
      <c r="W19" s="680"/>
      <c r="X19" s="681"/>
      <c r="Y19" s="163"/>
      <c r="Z19" s="164"/>
      <c r="AA19" s="164"/>
      <c r="AB19" s="164"/>
      <c r="AC19" s="164"/>
      <c r="AD19" s="164"/>
      <c r="AE19" s="164"/>
      <c r="AF19" s="164"/>
      <c r="AG19" s="164"/>
      <c r="AH19" s="164"/>
      <c r="AI19" s="165"/>
      <c r="AJ19" s="165"/>
      <c r="AK19" s="166"/>
      <c r="AO19" s="202"/>
      <c r="AP19" s="202"/>
      <c r="AQ19" s="202"/>
      <c r="AR19" s="202"/>
      <c r="AS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row>
    <row r="20" spans="1:77" s="160" customFormat="1" ht="14.7" customHeight="1">
      <c r="A20" s="727" t="s">
        <v>93</v>
      </c>
      <c r="B20" s="651" t="s">
        <v>5</v>
      </c>
      <c r="C20" s="652"/>
      <c r="D20" s="652"/>
      <c r="E20" s="652"/>
      <c r="F20" s="652"/>
      <c r="G20" s="652"/>
      <c r="H20" s="651"/>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3"/>
      <c r="AL20" s="202"/>
      <c r="AO20" s="587"/>
      <c r="AP20" s="202"/>
      <c r="AQ20" s="202"/>
      <c r="AR20" s="202"/>
      <c r="AS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row>
    <row r="21" spans="1:77" s="160" customFormat="1" ht="28.5" customHeight="1">
      <c r="A21" s="728"/>
      <c r="B21" s="642" t="s">
        <v>94</v>
      </c>
      <c r="C21" s="643"/>
      <c r="D21" s="643"/>
      <c r="E21" s="643"/>
      <c r="F21" s="643"/>
      <c r="G21" s="644"/>
      <c r="H21" s="671"/>
      <c r="I21" s="672"/>
      <c r="J21" s="672"/>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3"/>
      <c r="AL21" s="202"/>
      <c r="AO21" s="596"/>
      <c r="AP21" s="202"/>
      <c r="AQ21" s="202"/>
      <c r="AR21" s="202"/>
      <c r="AS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row>
    <row r="22" spans="1:77" s="160" customFormat="1" ht="14.7" customHeight="1">
      <c r="A22" s="728"/>
      <c r="B22" s="604" t="s">
        <v>95</v>
      </c>
      <c r="C22" s="605"/>
      <c r="D22" s="605"/>
      <c r="E22" s="605"/>
      <c r="F22" s="605"/>
      <c r="G22" s="606"/>
      <c r="H22" s="610" t="s">
        <v>96</v>
      </c>
      <c r="I22" s="611"/>
      <c r="J22" s="611"/>
      <c r="K22" s="611"/>
      <c r="L22" s="612"/>
      <c r="M22" s="612"/>
      <c r="N22" s="167" t="s">
        <v>97</v>
      </c>
      <c r="O22" s="612"/>
      <c r="P22" s="612"/>
      <c r="Q22" s="168" t="s">
        <v>98</v>
      </c>
      <c r="R22" s="611"/>
      <c r="S22" s="611"/>
      <c r="T22" s="611"/>
      <c r="U22" s="611"/>
      <c r="V22" s="611"/>
      <c r="W22" s="611"/>
      <c r="X22" s="611"/>
      <c r="Y22" s="611"/>
      <c r="Z22" s="611"/>
      <c r="AA22" s="611"/>
      <c r="AB22" s="611"/>
      <c r="AC22" s="611"/>
      <c r="AD22" s="611"/>
      <c r="AE22" s="611"/>
      <c r="AF22" s="611"/>
      <c r="AG22" s="611"/>
      <c r="AH22" s="611"/>
      <c r="AI22" s="611"/>
      <c r="AJ22" s="611"/>
      <c r="AK22" s="613"/>
      <c r="AL22" s="203"/>
      <c r="AM22" s="202"/>
      <c r="AN22" s="202"/>
      <c r="AO22" s="596"/>
      <c r="AP22" s="202"/>
      <c r="AQ22" s="202"/>
      <c r="AR22" s="202"/>
      <c r="AS22" s="202"/>
      <c r="AT22" s="202"/>
      <c r="AU22" s="202"/>
      <c r="AV22" s="203"/>
      <c r="AW22" s="202"/>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2"/>
      <c r="BX22" s="202"/>
      <c r="BY22" s="202"/>
    </row>
    <row r="23" spans="1:77" s="160" customFormat="1" ht="14.7" customHeight="1">
      <c r="A23" s="728"/>
      <c r="B23" s="674"/>
      <c r="C23" s="608"/>
      <c r="D23" s="608"/>
      <c r="E23" s="608"/>
      <c r="F23" s="608"/>
      <c r="G23" s="609"/>
      <c r="H23" s="614"/>
      <c r="I23" s="615"/>
      <c r="J23" s="615"/>
      <c r="K23" s="615"/>
      <c r="L23" s="169" t="s">
        <v>54</v>
      </c>
      <c r="M23" s="169" t="s">
        <v>523</v>
      </c>
      <c r="N23" s="615"/>
      <c r="O23" s="615"/>
      <c r="P23" s="615"/>
      <c r="Q23" s="615"/>
      <c r="R23" s="615"/>
      <c r="S23" s="615"/>
      <c r="T23" s="615"/>
      <c r="U23" s="615"/>
      <c r="V23" s="169" t="s">
        <v>55</v>
      </c>
      <c r="W23" s="169" t="s">
        <v>56</v>
      </c>
      <c r="X23" s="615"/>
      <c r="Y23" s="615"/>
      <c r="Z23" s="615"/>
      <c r="AA23" s="615"/>
      <c r="AB23" s="615"/>
      <c r="AC23" s="615"/>
      <c r="AD23" s="615"/>
      <c r="AE23" s="615"/>
      <c r="AF23" s="615"/>
      <c r="AG23" s="615"/>
      <c r="AH23" s="615"/>
      <c r="AI23" s="615"/>
      <c r="AJ23" s="615"/>
      <c r="AK23" s="616"/>
      <c r="AL23" s="203"/>
      <c r="AM23" s="202"/>
      <c r="AN23" s="202"/>
      <c r="AO23" s="596"/>
      <c r="AP23" s="202"/>
      <c r="AQ23" s="202"/>
      <c r="AR23" s="202"/>
      <c r="AS23" s="202"/>
      <c r="AT23" s="202"/>
      <c r="AU23" s="202"/>
      <c r="AV23" s="203"/>
      <c r="AW23" s="203"/>
      <c r="AX23" s="203"/>
      <c r="AY23" s="203"/>
      <c r="AZ23" s="204"/>
      <c r="BA23" s="204"/>
      <c r="BB23" s="203"/>
      <c r="BC23" s="203"/>
      <c r="BD23" s="203"/>
      <c r="BE23" s="203"/>
      <c r="BF23" s="205"/>
      <c r="BG23" s="204"/>
      <c r="BH23" s="203"/>
      <c r="BI23" s="202"/>
      <c r="BJ23" s="203"/>
      <c r="BK23" s="202"/>
      <c r="BL23" s="203"/>
      <c r="BM23" s="203"/>
      <c r="BN23" s="203"/>
      <c r="BO23" s="203"/>
      <c r="BP23" s="202"/>
      <c r="BQ23" s="203"/>
      <c r="BR23" s="203"/>
      <c r="BS23" s="203"/>
      <c r="BT23" s="203"/>
      <c r="BU23" s="203"/>
      <c r="BV23" s="203"/>
      <c r="BW23" s="202"/>
      <c r="BX23" s="202"/>
      <c r="BY23" s="202"/>
    </row>
    <row r="24" spans="1:77" s="160" customFormat="1" ht="14.7" customHeight="1">
      <c r="A24" s="728"/>
      <c r="B24" s="607"/>
      <c r="C24" s="608"/>
      <c r="D24" s="608"/>
      <c r="E24" s="608"/>
      <c r="F24" s="608"/>
      <c r="G24" s="609"/>
      <c r="H24" s="614"/>
      <c r="I24" s="615"/>
      <c r="J24" s="615"/>
      <c r="K24" s="615"/>
      <c r="L24" s="169" t="s">
        <v>524</v>
      </c>
      <c r="M24" s="169" t="s">
        <v>525</v>
      </c>
      <c r="N24" s="615"/>
      <c r="O24" s="615"/>
      <c r="P24" s="615"/>
      <c r="Q24" s="615"/>
      <c r="R24" s="615"/>
      <c r="S24" s="615"/>
      <c r="T24" s="615"/>
      <c r="U24" s="615"/>
      <c r="V24" s="169" t="s">
        <v>73</v>
      </c>
      <c r="W24" s="169" t="s">
        <v>75</v>
      </c>
      <c r="X24" s="615"/>
      <c r="Y24" s="615"/>
      <c r="Z24" s="615"/>
      <c r="AA24" s="615"/>
      <c r="AB24" s="615"/>
      <c r="AC24" s="615"/>
      <c r="AD24" s="615"/>
      <c r="AE24" s="615"/>
      <c r="AF24" s="615"/>
      <c r="AG24" s="615"/>
      <c r="AH24" s="615"/>
      <c r="AI24" s="615"/>
      <c r="AJ24" s="615"/>
      <c r="AK24" s="616"/>
      <c r="AL24" s="203"/>
      <c r="AM24" s="202"/>
      <c r="AN24" s="202"/>
      <c r="AO24" s="596"/>
      <c r="AP24" s="202"/>
      <c r="AQ24" s="202"/>
      <c r="AR24" s="202"/>
      <c r="AS24" s="202"/>
      <c r="AT24" s="202"/>
      <c r="AU24" s="202"/>
      <c r="AV24" s="203"/>
      <c r="AW24" s="203"/>
      <c r="AX24" s="203"/>
      <c r="AY24" s="203"/>
      <c r="AZ24" s="204"/>
      <c r="BA24" s="204"/>
      <c r="BB24" s="203"/>
      <c r="BC24" s="203"/>
      <c r="BD24" s="203"/>
      <c r="BE24" s="203"/>
      <c r="BF24" s="205"/>
      <c r="BG24" s="204"/>
      <c r="BH24" s="203"/>
      <c r="BI24" s="202"/>
      <c r="BJ24" s="203"/>
      <c r="BK24" s="202"/>
      <c r="BL24" s="203"/>
      <c r="BM24" s="203"/>
      <c r="BN24" s="203"/>
      <c r="BO24" s="203"/>
      <c r="BP24" s="202"/>
      <c r="BQ24" s="203"/>
      <c r="BR24" s="203"/>
      <c r="BS24" s="203"/>
      <c r="BT24" s="203"/>
      <c r="BU24" s="203"/>
      <c r="BV24" s="203"/>
      <c r="BW24" s="202"/>
      <c r="BX24" s="202"/>
      <c r="BY24" s="202"/>
    </row>
    <row r="25" spans="1:77" s="160" customFormat="1" ht="22.95" customHeight="1">
      <c r="A25" s="728"/>
      <c r="B25" s="607"/>
      <c r="C25" s="608"/>
      <c r="D25" s="608"/>
      <c r="E25" s="608"/>
      <c r="F25" s="608"/>
      <c r="G25" s="609"/>
      <c r="H25" s="617"/>
      <c r="I25" s="618"/>
      <c r="J25" s="618"/>
      <c r="K25" s="618"/>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9"/>
      <c r="AL25" s="203"/>
      <c r="AO25" s="596"/>
      <c r="AP25" s="202"/>
      <c r="AQ25" s="202"/>
      <c r="AR25" s="202"/>
      <c r="AS25" s="202"/>
      <c r="AT25" s="202"/>
      <c r="AU25" s="202"/>
      <c r="AV25" s="203"/>
      <c r="AW25" s="203"/>
      <c r="AX25" s="203"/>
      <c r="AY25" s="203"/>
      <c r="AZ25" s="204"/>
      <c r="BA25" s="204"/>
      <c r="BB25" s="203"/>
      <c r="BC25" s="203"/>
      <c r="BD25" s="203"/>
      <c r="BE25" s="203"/>
      <c r="BF25" s="204"/>
      <c r="BG25" s="204"/>
      <c r="BH25" s="203"/>
      <c r="BI25" s="202"/>
      <c r="BJ25" s="203"/>
      <c r="BK25" s="202"/>
      <c r="BL25" s="203"/>
      <c r="BM25" s="203"/>
      <c r="BN25" s="203"/>
      <c r="BO25" s="203"/>
      <c r="BP25" s="203"/>
      <c r="BQ25" s="203"/>
      <c r="BR25" s="203"/>
      <c r="BS25" s="203"/>
      <c r="BT25" s="203"/>
      <c r="BU25" s="203"/>
      <c r="BV25" s="203"/>
    </row>
    <row r="26" spans="1:77" s="160" customFormat="1" ht="14.7" customHeight="1">
      <c r="A26" s="728"/>
      <c r="B26" s="620" t="s">
        <v>99</v>
      </c>
      <c r="C26" s="621"/>
      <c r="D26" s="621"/>
      <c r="E26" s="621"/>
      <c r="F26" s="621"/>
      <c r="G26" s="622"/>
      <c r="H26" s="170" t="s">
        <v>36</v>
      </c>
      <c r="I26" s="171"/>
      <c r="J26" s="172"/>
      <c r="K26" s="626"/>
      <c r="L26" s="627"/>
      <c r="M26" s="627"/>
      <c r="N26" s="627"/>
      <c r="O26" s="627"/>
      <c r="P26" s="627"/>
      <c r="Q26" s="173" t="s">
        <v>526</v>
      </c>
      <c r="R26" s="174"/>
      <c r="S26" s="628"/>
      <c r="T26" s="628"/>
      <c r="U26" s="629"/>
      <c r="V26" s="170" t="s">
        <v>22</v>
      </c>
      <c r="W26" s="171"/>
      <c r="X26" s="172"/>
      <c r="Y26" s="626"/>
      <c r="Z26" s="627"/>
      <c r="AA26" s="627"/>
      <c r="AB26" s="627"/>
      <c r="AC26" s="627"/>
      <c r="AD26" s="627"/>
      <c r="AE26" s="627"/>
      <c r="AF26" s="627"/>
      <c r="AG26" s="627"/>
      <c r="AH26" s="627"/>
      <c r="AI26" s="627"/>
      <c r="AJ26" s="627"/>
      <c r="AK26" s="630"/>
      <c r="AL26" s="202"/>
      <c r="AO26" s="596"/>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row>
    <row r="27" spans="1:77" s="160" customFormat="1" ht="14.7" customHeight="1">
      <c r="A27" s="728"/>
      <c r="B27" s="623"/>
      <c r="C27" s="624"/>
      <c r="D27" s="624"/>
      <c r="E27" s="624"/>
      <c r="F27" s="624"/>
      <c r="G27" s="625"/>
      <c r="H27" s="631" t="s">
        <v>100</v>
      </c>
      <c r="I27" s="631"/>
      <c r="J27" s="631"/>
      <c r="K27" s="626"/>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30"/>
      <c r="AL27" s="202"/>
      <c r="AO27" s="596"/>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row>
    <row r="28" spans="1:77" s="206" customFormat="1" ht="14.25" customHeight="1">
      <c r="A28" s="728"/>
      <c r="B28" s="620" t="s">
        <v>527</v>
      </c>
      <c r="C28" s="621"/>
      <c r="D28" s="621"/>
      <c r="E28" s="621"/>
      <c r="F28" s="621"/>
      <c r="G28" s="622"/>
      <c r="H28" s="632"/>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c r="AH28" s="633"/>
      <c r="AI28" s="633"/>
      <c r="AJ28" s="633"/>
      <c r="AK28" s="634"/>
      <c r="AL28" s="202"/>
      <c r="AM28" s="160"/>
      <c r="AN28" s="160"/>
      <c r="AO28" s="596"/>
    </row>
    <row r="29" spans="1:77" s="160" customFormat="1" ht="14.7" customHeight="1">
      <c r="A29" s="728"/>
      <c r="B29" s="635" t="s">
        <v>528</v>
      </c>
      <c r="C29" s="636"/>
      <c r="D29" s="636"/>
      <c r="E29" s="636"/>
      <c r="F29" s="636"/>
      <c r="G29" s="637"/>
      <c r="H29" s="641" t="s">
        <v>101</v>
      </c>
      <c r="I29" s="605"/>
      <c r="J29" s="606"/>
      <c r="K29" s="645"/>
      <c r="L29" s="646"/>
      <c r="M29" s="646"/>
      <c r="N29" s="646"/>
      <c r="O29" s="646"/>
      <c r="P29" s="647"/>
      <c r="Q29" s="651" t="s">
        <v>5</v>
      </c>
      <c r="R29" s="652"/>
      <c r="S29" s="653"/>
      <c r="T29" s="654"/>
      <c r="U29" s="655"/>
      <c r="V29" s="655"/>
      <c r="W29" s="655"/>
      <c r="X29" s="655"/>
      <c r="Y29" s="655"/>
      <c r="Z29" s="655"/>
      <c r="AA29" s="656"/>
      <c r="AB29" s="657" t="s">
        <v>102</v>
      </c>
      <c r="AC29" s="658"/>
      <c r="AD29" s="661"/>
      <c r="AE29" s="661"/>
      <c r="AF29" s="661"/>
      <c r="AG29" s="661"/>
      <c r="AH29" s="661"/>
      <c r="AI29" s="661"/>
      <c r="AJ29" s="661"/>
      <c r="AK29" s="662"/>
      <c r="AL29" s="202"/>
      <c r="AO29" s="596"/>
      <c r="AP29" s="202"/>
      <c r="AQ29" s="202"/>
      <c r="AR29" s="202"/>
      <c r="AS29" s="202"/>
      <c r="AT29" s="202"/>
      <c r="AU29" s="202"/>
      <c r="AV29" s="584"/>
      <c r="AW29" s="584"/>
      <c r="AX29" s="584"/>
      <c r="AY29" s="202"/>
      <c r="AZ29" s="202"/>
      <c r="BA29" s="202"/>
      <c r="BB29" s="202"/>
      <c r="BC29" s="202"/>
      <c r="BD29" s="202"/>
      <c r="BE29" s="202"/>
      <c r="BF29" s="202"/>
      <c r="BG29" s="202"/>
      <c r="BH29" s="207"/>
      <c r="BI29" s="207"/>
      <c r="BJ29" s="202"/>
      <c r="BK29" s="202"/>
      <c r="BL29" s="202"/>
      <c r="BM29" s="202"/>
      <c r="BN29" s="202"/>
      <c r="BO29" s="202"/>
      <c r="BP29" s="202"/>
      <c r="BQ29" s="202"/>
      <c r="BR29" s="202"/>
      <c r="BS29" s="202"/>
      <c r="BT29" s="202"/>
      <c r="BU29" s="202"/>
      <c r="BV29" s="202"/>
    </row>
    <row r="30" spans="1:77" s="160" customFormat="1" ht="14.25" customHeight="1">
      <c r="A30" s="728"/>
      <c r="B30" s="638"/>
      <c r="C30" s="639"/>
      <c r="D30" s="639"/>
      <c r="E30" s="639"/>
      <c r="F30" s="639"/>
      <c r="G30" s="640"/>
      <c r="H30" s="642"/>
      <c r="I30" s="643"/>
      <c r="J30" s="644"/>
      <c r="K30" s="648"/>
      <c r="L30" s="649"/>
      <c r="M30" s="649"/>
      <c r="N30" s="649"/>
      <c r="O30" s="649"/>
      <c r="P30" s="650"/>
      <c r="Q30" s="665" t="s">
        <v>57</v>
      </c>
      <c r="R30" s="666"/>
      <c r="S30" s="667"/>
      <c r="T30" s="668"/>
      <c r="U30" s="669"/>
      <c r="V30" s="669"/>
      <c r="W30" s="669"/>
      <c r="X30" s="669"/>
      <c r="Y30" s="669"/>
      <c r="Z30" s="669"/>
      <c r="AA30" s="670"/>
      <c r="AB30" s="659"/>
      <c r="AC30" s="660"/>
      <c r="AD30" s="663"/>
      <c r="AE30" s="663"/>
      <c r="AF30" s="663"/>
      <c r="AG30" s="663"/>
      <c r="AH30" s="663"/>
      <c r="AI30" s="663"/>
      <c r="AJ30" s="663"/>
      <c r="AK30" s="664"/>
      <c r="AL30" s="202"/>
      <c r="AO30" s="596"/>
      <c r="AP30" s="202"/>
      <c r="AQ30" s="202"/>
      <c r="AR30" s="202"/>
      <c r="AS30" s="202"/>
      <c r="AT30" s="202"/>
      <c r="AU30" s="202"/>
      <c r="AV30" s="584"/>
      <c r="AW30" s="584"/>
      <c r="AX30" s="584"/>
      <c r="AY30" s="202"/>
      <c r="AZ30" s="202"/>
      <c r="BA30" s="202"/>
      <c r="BB30" s="202"/>
      <c r="BC30" s="202"/>
      <c r="BD30" s="202"/>
      <c r="BE30" s="202"/>
      <c r="BF30" s="202"/>
      <c r="BG30" s="202"/>
      <c r="BH30" s="207"/>
      <c r="BI30" s="207"/>
      <c r="BJ30" s="202"/>
      <c r="BK30" s="202"/>
      <c r="BL30" s="202"/>
      <c r="BM30" s="202"/>
      <c r="BN30" s="202"/>
      <c r="BO30" s="202"/>
      <c r="BP30" s="202"/>
      <c r="BQ30" s="202"/>
      <c r="BR30" s="202"/>
      <c r="BS30" s="202"/>
      <c r="BT30" s="202"/>
      <c r="BU30" s="202"/>
      <c r="BV30" s="202"/>
    </row>
    <row r="31" spans="1:77" s="160" customFormat="1" ht="14.7" customHeight="1">
      <c r="A31" s="728"/>
      <c r="B31" s="604" t="s">
        <v>529</v>
      </c>
      <c r="C31" s="605"/>
      <c r="D31" s="605"/>
      <c r="E31" s="605"/>
      <c r="F31" s="605"/>
      <c r="G31" s="606"/>
      <c r="H31" s="610" t="s">
        <v>96</v>
      </c>
      <c r="I31" s="611"/>
      <c r="J31" s="611"/>
      <c r="K31" s="611"/>
      <c r="L31" s="612"/>
      <c r="M31" s="612"/>
      <c r="N31" s="167" t="s">
        <v>97</v>
      </c>
      <c r="O31" s="612"/>
      <c r="P31" s="612"/>
      <c r="Q31" s="168" t="s">
        <v>98</v>
      </c>
      <c r="R31" s="611"/>
      <c r="S31" s="611"/>
      <c r="T31" s="611"/>
      <c r="U31" s="611"/>
      <c r="V31" s="611"/>
      <c r="W31" s="611"/>
      <c r="X31" s="611"/>
      <c r="Y31" s="611"/>
      <c r="Z31" s="611"/>
      <c r="AA31" s="611"/>
      <c r="AB31" s="611"/>
      <c r="AC31" s="611"/>
      <c r="AD31" s="611"/>
      <c r="AE31" s="611"/>
      <c r="AF31" s="611"/>
      <c r="AG31" s="611"/>
      <c r="AH31" s="611"/>
      <c r="AI31" s="611"/>
      <c r="AJ31" s="611"/>
      <c r="AK31" s="613"/>
      <c r="AL31" s="203"/>
      <c r="AO31" s="596"/>
      <c r="AP31" s="585"/>
      <c r="AQ31" s="585"/>
      <c r="AR31" s="585"/>
      <c r="AS31" s="585"/>
      <c r="AT31" s="585"/>
      <c r="AU31" s="585"/>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row>
    <row r="32" spans="1:77" s="160" customFormat="1" ht="14.7" customHeight="1">
      <c r="A32" s="728"/>
      <c r="B32" s="607"/>
      <c r="C32" s="608"/>
      <c r="D32" s="608"/>
      <c r="E32" s="608"/>
      <c r="F32" s="608"/>
      <c r="G32" s="609"/>
      <c r="H32" s="614"/>
      <c r="I32" s="615"/>
      <c r="J32" s="615"/>
      <c r="K32" s="615"/>
      <c r="L32" s="169" t="s">
        <v>54</v>
      </c>
      <c r="M32" s="169" t="s">
        <v>523</v>
      </c>
      <c r="N32" s="615"/>
      <c r="O32" s="615"/>
      <c r="P32" s="615"/>
      <c r="Q32" s="615"/>
      <c r="R32" s="615"/>
      <c r="S32" s="615"/>
      <c r="T32" s="615"/>
      <c r="U32" s="615"/>
      <c r="V32" s="169" t="s">
        <v>55</v>
      </c>
      <c r="W32" s="169" t="s">
        <v>56</v>
      </c>
      <c r="X32" s="615"/>
      <c r="Y32" s="615"/>
      <c r="Z32" s="615"/>
      <c r="AA32" s="615"/>
      <c r="AB32" s="615"/>
      <c r="AC32" s="615"/>
      <c r="AD32" s="615"/>
      <c r="AE32" s="615"/>
      <c r="AF32" s="615"/>
      <c r="AG32" s="615"/>
      <c r="AH32" s="615"/>
      <c r="AI32" s="615"/>
      <c r="AJ32" s="615"/>
      <c r="AK32" s="616"/>
      <c r="AL32" s="203"/>
      <c r="AO32" s="596"/>
      <c r="AP32" s="585"/>
      <c r="AQ32" s="585"/>
      <c r="AR32" s="585"/>
      <c r="AS32" s="585"/>
      <c r="AT32" s="585"/>
      <c r="AU32" s="585"/>
      <c r="AV32" s="203"/>
      <c r="AW32" s="203"/>
      <c r="AX32" s="203"/>
      <c r="AY32" s="203"/>
      <c r="AZ32" s="204"/>
      <c r="BA32" s="204"/>
      <c r="BB32" s="203"/>
      <c r="BC32" s="203"/>
      <c r="BD32" s="203"/>
      <c r="BE32" s="203"/>
      <c r="BF32" s="205"/>
      <c r="BG32" s="204"/>
      <c r="BH32" s="203"/>
      <c r="BI32" s="202"/>
      <c r="BJ32" s="203"/>
      <c r="BK32" s="202"/>
      <c r="BL32" s="203"/>
      <c r="BM32" s="203"/>
      <c r="BN32" s="203"/>
      <c r="BO32" s="203"/>
      <c r="BP32" s="202"/>
      <c r="BQ32" s="203"/>
      <c r="BR32" s="203"/>
      <c r="BS32" s="203"/>
      <c r="BT32" s="203"/>
      <c r="BU32" s="203"/>
      <c r="BV32" s="203"/>
    </row>
    <row r="33" spans="1:77" s="160" customFormat="1" ht="14.7" customHeight="1">
      <c r="A33" s="728"/>
      <c r="B33" s="607"/>
      <c r="C33" s="608"/>
      <c r="D33" s="608"/>
      <c r="E33" s="608"/>
      <c r="F33" s="608"/>
      <c r="G33" s="609"/>
      <c r="H33" s="614"/>
      <c r="I33" s="615"/>
      <c r="J33" s="615"/>
      <c r="K33" s="615"/>
      <c r="L33" s="169" t="s">
        <v>524</v>
      </c>
      <c r="M33" s="169" t="s">
        <v>525</v>
      </c>
      <c r="N33" s="615"/>
      <c r="O33" s="615"/>
      <c r="P33" s="615"/>
      <c r="Q33" s="615"/>
      <c r="R33" s="615"/>
      <c r="S33" s="615"/>
      <c r="T33" s="615"/>
      <c r="U33" s="615"/>
      <c r="V33" s="169" t="s">
        <v>73</v>
      </c>
      <c r="W33" s="169" t="s">
        <v>75</v>
      </c>
      <c r="X33" s="615"/>
      <c r="Y33" s="615"/>
      <c r="Z33" s="615"/>
      <c r="AA33" s="615"/>
      <c r="AB33" s="615"/>
      <c r="AC33" s="615"/>
      <c r="AD33" s="615"/>
      <c r="AE33" s="615"/>
      <c r="AF33" s="615"/>
      <c r="AG33" s="615"/>
      <c r="AH33" s="615"/>
      <c r="AI33" s="615"/>
      <c r="AJ33" s="615"/>
      <c r="AK33" s="616"/>
      <c r="AL33" s="203"/>
      <c r="AO33" s="596"/>
      <c r="AP33" s="585"/>
      <c r="AQ33" s="585"/>
      <c r="AR33" s="585"/>
      <c r="AS33" s="585"/>
      <c r="AT33" s="585"/>
      <c r="AU33" s="585"/>
      <c r="AV33" s="203"/>
      <c r="AW33" s="203"/>
      <c r="AX33" s="203"/>
      <c r="AY33" s="203"/>
      <c r="AZ33" s="204"/>
      <c r="BA33" s="204"/>
      <c r="BB33" s="203"/>
      <c r="BC33" s="203"/>
      <c r="BD33" s="203"/>
      <c r="BE33" s="203"/>
      <c r="BF33" s="205"/>
      <c r="BG33" s="204"/>
      <c r="BH33" s="203"/>
      <c r="BI33" s="202"/>
      <c r="BJ33" s="203"/>
      <c r="BK33" s="202"/>
      <c r="BL33" s="203"/>
      <c r="BM33" s="203"/>
      <c r="BN33" s="203"/>
      <c r="BO33" s="203"/>
      <c r="BP33" s="202"/>
      <c r="BQ33" s="203"/>
      <c r="BR33" s="203"/>
      <c r="BS33" s="203"/>
      <c r="BT33" s="203"/>
      <c r="BU33" s="203"/>
      <c r="BV33" s="203"/>
    </row>
    <row r="34" spans="1:77" s="160" customFormat="1" ht="19.2" customHeight="1">
      <c r="A34" s="728"/>
      <c r="B34" s="607"/>
      <c r="C34" s="608"/>
      <c r="D34" s="608"/>
      <c r="E34" s="608"/>
      <c r="F34" s="608"/>
      <c r="G34" s="609"/>
      <c r="H34" s="617"/>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9"/>
      <c r="AL34" s="203"/>
      <c r="AO34" s="596"/>
      <c r="AP34" s="202"/>
      <c r="AQ34" s="202"/>
      <c r="AR34" s="202"/>
      <c r="AS34" s="202"/>
      <c r="AT34" s="202"/>
      <c r="AU34" s="202"/>
      <c r="AV34" s="203"/>
      <c r="AW34" s="203"/>
      <c r="AX34" s="203"/>
      <c r="AY34" s="203"/>
      <c r="AZ34" s="204"/>
      <c r="BA34" s="204"/>
      <c r="BB34" s="203"/>
      <c r="BC34" s="203"/>
      <c r="BD34" s="203"/>
      <c r="BE34" s="203"/>
      <c r="BF34" s="204"/>
      <c r="BG34" s="204"/>
      <c r="BH34" s="203"/>
      <c r="BI34" s="202"/>
      <c r="BJ34" s="203"/>
      <c r="BK34" s="202"/>
      <c r="BL34" s="203"/>
      <c r="BM34" s="203"/>
      <c r="BN34" s="203"/>
      <c r="BO34" s="203"/>
      <c r="BP34" s="203"/>
      <c r="BQ34" s="203"/>
      <c r="BR34" s="203"/>
      <c r="BS34" s="203"/>
      <c r="BT34" s="203"/>
      <c r="BU34" s="203"/>
      <c r="BV34" s="203"/>
    </row>
    <row r="35" spans="1:77" s="160" customFormat="1" ht="19.2" customHeight="1">
      <c r="A35" s="682" t="s">
        <v>530</v>
      </c>
      <c r="B35" s="683"/>
      <c r="C35" s="683"/>
      <c r="D35" s="683"/>
      <c r="E35" s="683"/>
      <c r="F35" s="683"/>
      <c r="G35" s="683"/>
      <c r="H35" s="683"/>
      <c r="I35" s="683"/>
      <c r="J35" s="683"/>
      <c r="K35" s="683"/>
      <c r="L35" s="683"/>
      <c r="M35" s="683"/>
      <c r="N35" s="683"/>
      <c r="O35" s="683"/>
      <c r="P35" s="683"/>
      <c r="Q35" s="683"/>
      <c r="R35" s="683"/>
      <c r="S35" s="683"/>
      <c r="T35" s="683"/>
      <c r="U35" s="683"/>
      <c r="V35" s="683"/>
      <c r="W35" s="683"/>
      <c r="X35" s="683"/>
      <c r="Y35" s="683"/>
      <c r="Z35" s="684"/>
      <c r="AA35" s="685"/>
      <c r="AB35" s="686"/>
      <c r="AC35" s="686"/>
      <c r="AD35" s="686"/>
      <c r="AE35" s="686"/>
      <c r="AF35" s="686"/>
      <c r="AG35" s="686"/>
      <c r="AH35" s="686"/>
      <c r="AI35" s="686"/>
      <c r="AJ35" s="686"/>
      <c r="AK35" s="687"/>
      <c r="AL35" s="203"/>
      <c r="AO35" s="208"/>
      <c r="AP35" s="202"/>
      <c r="AQ35" s="202"/>
      <c r="AR35" s="202"/>
      <c r="AS35" s="202"/>
      <c r="AT35" s="202"/>
      <c r="AU35" s="202"/>
      <c r="AV35" s="203"/>
      <c r="AW35" s="203"/>
      <c r="AX35" s="203"/>
      <c r="AY35" s="203"/>
      <c r="AZ35" s="204"/>
      <c r="BA35" s="204"/>
      <c r="BB35" s="203"/>
      <c r="BC35" s="203"/>
      <c r="BD35" s="203"/>
      <c r="BE35" s="203"/>
      <c r="BF35" s="204"/>
      <c r="BG35" s="204"/>
      <c r="BH35" s="203"/>
      <c r="BI35" s="202"/>
      <c r="BJ35" s="203"/>
      <c r="BK35" s="202"/>
      <c r="BL35" s="203"/>
      <c r="BM35" s="203"/>
      <c r="BN35" s="203"/>
      <c r="BO35" s="203"/>
      <c r="BP35" s="203"/>
      <c r="BQ35" s="203"/>
      <c r="BR35" s="203"/>
      <c r="BS35" s="203"/>
      <c r="BT35" s="203"/>
      <c r="BU35" s="203"/>
      <c r="BV35" s="203"/>
    </row>
    <row r="36" spans="1:77" s="203" customFormat="1" ht="14.7" customHeight="1">
      <c r="A36" s="688" t="s">
        <v>103</v>
      </c>
      <c r="B36" s="645" t="s">
        <v>40</v>
      </c>
      <c r="C36" s="689"/>
      <c r="D36" s="689"/>
      <c r="E36" s="689"/>
      <c r="F36" s="689"/>
      <c r="G36" s="689"/>
      <c r="H36" s="689"/>
      <c r="I36" s="689"/>
      <c r="J36" s="689"/>
      <c r="K36" s="689"/>
      <c r="L36" s="689"/>
      <c r="M36" s="689"/>
      <c r="N36" s="689"/>
      <c r="O36" s="689"/>
      <c r="P36" s="175"/>
      <c r="Q36" s="176"/>
      <c r="R36" s="177"/>
      <c r="S36" s="694" t="s">
        <v>531</v>
      </c>
      <c r="T36" s="695"/>
      <c r="U36" s="695"/>
      <c r="V36" s="696"/>
      <c r="W36" s="703" t="s">
        <v>532</v>
      </c>
      <c r="X36" s="704"/>
      <c r="Y36" s="704"/>
      <c r="Z36" s="705"/>
      <c r="AA36" s="694" t="s">
        <v>104</v>
      </c>
      <c r="AB36" s="695"/>
      <c r="AC36" s="695"/>
      <c r="AD36" s="695"/>
      <c r="AE36" s="695"/>
      <c r="AF36" s="696"/>
      <c r="AG36" s="712" t="s">
        <v>58</v>
      </c>
      <c r="AH36" s="713"/>
      <c r="AI36" s="713"/>
      <c r="AJ36" s="713"/>
      <c r="AK36" s="714"/>
      <c r="AL36" s="209"/>
      <c r="AO36" s="586"/>
      <c r="AP36" s="584"/>
      <c r="AQ36" s="584"/>
      <c r="AR36" s="584"/>
      <c r="AS36" s="584"/>
      <c r="AT36" s="584"/>
      <c r="AU36" s="584"/>
      <c r="AV36" s="584"/>
      <c r="AW36" s="584"/>
      <c r="AX36" s="584"/>
      <c r="AY36" s="584"/>
      <c r="AZ36" s="584"/>
      <c r="BA36" s="584"/>
      <c r="BB36" s="584"/>
      <c r="BC36" s="584"/>
      <c r="BD36" s="584"/>
      <c r="BE36" s="207"/>
      <c r="BF36" s="207"/>
      <c r="BG36" s="207"/>
      <c r="BH36" s="202"/>
      <c r="BI36" s="202"/>
      <c r="BJ36" s="202"/>
      <c r="BK36" s="202"/>
      <c r="BL36" s="202"/>
      <c r="BM36" s="202"/>
      <c r="BN36" s="202"/>
      <c r="BO36" s="202"/>
      <c r="BP36" s="202"/>
      <c r="BQ36" s="202"/>
      <c r="BR36" s="202"/>
      <c r="BS36" s="202"/>
      <c r="BT36" s="584"/>
      <c r="BU36" s="584"/>
      <c r="BV36" s="584"/>
      <c r="BW36" s="160"/>
      <c r="BX36" s="160"/>
      <c r="BY36" s="160"/>
    </row>
    <row r="37" spans="1:77" s="160" customFormat="1" ht="14.7" customHeight="1">
      <c r="A37" s="688"/>
      <c r="B37" s="690"/>
      <c r="C37" s="691"/>
      <c r="D37" s="691"/>
      <c r="E37" s="691"/>
      <c r="F37" s="691"/>
      <c r="G37" s="691"/>
      <c r="H37" s="691"/>
      <c r="I37" s="691"/>
      <c r="J37" s="691"/>
      <c r="K37" s="691"/>
      <c r="L37" s="691"/>
      <c r="M37" s="691"/>
      <c r="N37" s="691"/>
      <c r="O37" s="691"/>
      <c r="P37" s="178"/>
      <c r="Q37" s="721" t="s">
        <v>533</v>
      </c>
      <c r="R37" s="722"/>
      <c r="S37" s="697"/>
      <c r="T37" s="698"/>
      <c r="U37" s="698"/>
      <c r="V37" s="699"/>
      <c r="W37" s="706"/>
      <c r="X37" s="707"/>
      <c r="Y37" s="707"/>
      <c r="Z37" s="708"/>
      <c r="AA37" s="697"/>
      <c r="AB37" s="698"/>
      <c r="AC37" s="698"/>
      <c r="AD37" s="698"/>
      <c r="AE37" s="698"/>
      <c r="AF37" s="699"/>
      <c r="AG37" s="715"/>
      <c r="AH37" s="716"/>
      <c r="AI37" s="716"/>
      <c r="AJ37" s="716"/>
      <c r="AK37" s="717"/>
      <c r="AL37" s="209"/>
      <c r="AO37" s="586"/>
      <c r="AP37" s="584"/>
      <c r="AQ37" s="584"/>
      <c r="AR37" s="584"/>
      <c r="AS37" s="584"/>
      <c r="AT37" s="584"/>
      <c r="AU37" s="584"/>
      <c r="AV37" s="584"/>
      <c r="AW37" s="584"/>
      <c r="AX37" s="584"/>
      <c r="AY37" s="584"/>
      <c r="AZ37" s="584"/>
      <c r="BA37" s="584"/>
      <c r="BB37" s="584"/>
      <c r="BC37" s="584"/>
      <c r="BD37" s="584"/>
      <c r="BE37" s="584"/>
      <c r="BF37" s="584"/>
      <c r="BG37" s="584"/>
      <c r="BH37" s="202"/>
      <c r="BI37" s="202"/>
      <c r="BJ37" s="202"/>
      <c r="BK37" s="202"/>
      <c r="BL37" s="202"/>
      <c r="BM37" s="202"/>
      <c r="BN37" s="202"/>
      <c r="BO37" s="202"/>
      <c r="BP37" s="202"/>
      <c r="BQ37" s="202"/>
      <c r="BR37" s="202"/>
      <c r="BS37" s="202"/>
      <c r="BT37" s="584"/>
      <c r="BU37" s="584"/>
      <c r="BV37" s="584"/>
    </row>
    <row r="38" spans="1:77" s="160" customFormat="1" ht="14.7" customHeight="1">
      <c r="A38" s="688"/>
      <c r="B38" s="690"/>
      <c r="C38" s="691"/>
      <c r="D38" s="691"/>
      <c r="E38" s="691"/>
      <c r="F38" s="691"/>
      <c r="G38" s="691"/>
      <c r="H38" s="691"/>
      <c r="I38" s="691"/>
      <c r="J38" s="691"/>
      <c r="K38" s="691"/>
      <c r="L38" s="691"/>
      <c r="M38" s="691"/>
      <c r="N38" s="691"/>
      <c r="O38" s="691"/>
      <c r="P38" s="178"/>
      <c r="Q38" s="723"/>
      <c r="R38" s="724"/>
      <c r="S38" s="697"/>
      <c r="T38" s="698"/>
      <c r="U38" s="698"/>
      <c r="V38" s="699"/>
      <c r="W38" s="706"/>
      <c r="X38" s="707"/>
      <c r="Y38" s="707"/>
      <c r="Z38" s="708"/>
      <c r="AA38" s="697"/>
      <c r="AB38" s="698"/>
      <c r="AC38" s="698"/>
      <c r="AD38" s="698"/>
      <c r="AE38" s="698"/>
      <c r="AF38" s="699"/>
      <c r="AG38" s="715"/>
      <c r="AH38" s="716"/>
      <c r="AI38" s="716"/>
      <c r="AJ38" s="716"/>
      <c r="AK38" s="717"/>
      <c r="AL38" s="209"/>
      <c r="AO38" s="586"/>
      <c r="AP38" s="584"/>
      <c r="AQ38" s="584"/>
      <c r="AR38" s="584"/>
      <c r="AS38" s="584"/>
      <c r="AT38" s="584"/>
      <c r="AU38" s="584"/>
      <c r="AV38" s="584"/>
      <c r="AW38" s="584"/>
      <c r="AX38" s="584"/>
      <c r="AY38" s="584"/>
      <c r="AZ38" s="584"/>
      <c r="BA38" s="584"/>
      <c r="BB38" s="584"/>
      <c r="BC38" s="584"/>
      <c r="BD38" s="584"/>
      <c r="BE38" s="205"/>
      <c r="BF38" s="205"/>
      <c r="BG38" s="205"/>
      <c r="BH38" s="202"/>
      <c r="BI38" s="202"/>
      <c r="BJ38" s="202"/>
      <c r="BK38" s="202"/>
      <c r="BL38" s="202"/>
      <c r="BM38" s="202"/>
      <c r="BN38" s="202"/>
      <c r="BO38" s="202"/>
      <c r="BP38" s="202"/>
      <c r="BQ38" s="202"/>
      <c r="BR38" s="202"/>
      <c r="BS38" s="202"/>
      <c r="BT38" s="584"/>
      <c r="BU38" s="584"/>
      <c r="BV38" s="584"/>
    </row>
    <row r="39" spans="1:77" s="160" customFormat="1" ht="14.7" customHeight="1">
      <c r="A39" s="688"/>
      <c r="B39" s="692"/>
      <c r="C39" s="693"/>
      <c r="D39" s="693"/>
      <c r="E39" s="693"/>
      <c r="F39" s="693"/>
      <c r="G39" s="693"/>
      <c r="H39" s="693"/>
      <c r="I39" s="693"/>
      <c r="J39" s="693"/>
      <c r="K39" s="693"/>
      <c r="L39" s="693"/>
      <c r="M39" s="693"/>
      <c r="N39" s="693"/>
      <c r="O39" s="693"/>
      <c r="P39" s="179"/>
      <c r="Q39" s="725"/>
      <c r="R39" s="726"/>
      <c r="S39" s="700"/>
      <c r="T39" s="701"/>
      <c r="U39" s="701"/>
      <c r="V39" s="702"/>
      <c r="W39" s="709"/>
      <c r="X39" s="710"/>
      <c r="Y39" s="710"/>
      <c r="Z39" s="711"/>
      <c r="AA39" s="700"/>
      <c r="AB39" s="701"/>
      <c r="AC39" s="701"/>
      <c r="AD39" s="701"/>
      <c r="AE39" s="701"/>
      <c r="AF39" s="702"/>
      <c r="AG39" s="718"/>
      <c r="AH39" s="719"/>
      <c r="AI39" s="719"/>
      <c r="AJ39" s="719"/>
      <c r="AK39" s="720"/>
      <c r="AL39" s="209"/>
      <c r="AO39" s="586"/>
      <c r="AP39" s="584"/>
      <c r="AQ39" s="584"/>
      <c r="AR39" s="584"/>
      <c r="AS39" s="584"/>
      <c r="AT39" s="584"/>
      <c r="AU39" s="584"/>
      <c r="AV39" s="584"/>
      <c r="AW39" s="584"/>
      <c r="AX39" s="584"/>
      <c r="AY39" s="584"/>
      <c r="AZ39" s="584"/>
      <c r="BA39" s="584"/>
      <c r="BB39" s="584"/>
      <c r="BC39" s="584"/>
      <c r="BD39" s="584"/>
      <c r="BE39" s="207"/>
      <c r="BF39" s="207"/>
      <c r="BG39" s="207"/>
      <c r="BH39" s="202"/>
      <c r="BI39" s="202"/>
      <c r="BJ39" s="202"/>
      <c r="BK39" s="202"/>
      <c r="BL39" s="202"/>
      <c r="BM39" s="202"/>
      <c r="BN39" s="202"/>
      <c r="BO39" s="202"/>
      <c r="BP39" s="202"/>
      <c r="BQ39" s="202"/>
      <c r="BR39" s="202"/>
      <c r="BS39" s="202"/>
      <c r="BT39" s="584"/>
      <c r="BU39" s="584"/>
      <c r="BV39" s="584"/>
    </row>
    <row r="40" spans="1:77" s="160" customFormat="1" ht="14.7" customHeight="1">
      <c r="A40" s="688"/>
      <c r="B40" s="601" t="s">
        <v>105</v>
      </c>
      <c r="C40" s="180" t="s">
        <v>41</v>
      </c>
      <c r="D40" s="181"/>
      <c r="E40" s="181"/>
      <c r="F40" s="181"/>
      <c r="G40" s="181"/>
      <c r="H40" s="181"/>
      <c r="I40" s="181"/>
      <c r="J40" s="181"/>
      <c r="K40" s="181"/>
      <c r="L40" s="181"/>
      <c r="M40" s="181"/>
      <c r="N40" s="181"/>
      <c r="O40" s="181"/>
      <c r="P40" s="182"/>
      <c r="Q40" s="590"/>
      <c r="R40" s="592"/>
      <c r="S40" s="590"/>
      <c r="T40" s="591"/>
      <c r="U40" s="591"/>
      <c r="V40" s="592"/>
      <c r="W40" s="590"/>
      <c r="X40" s="591"/>
      <c r="Y40" s="591"/>
      <c r="Z40" s="592"/>
      <c r="AA40" s="593"/>
      <c r="AB40" s="594"/>
      <c r="AC40" s="594"/>
      <c r="AD40" s="594"/>
      <c r="AE40" s="594"/>
      <c r="AF40" s="595"/>
      <c r="AG40" s="183" t="s">
        <v>534</v>
      </c>
      <c r="AH40" s="184"/>
      <c r="AI40" s="184"/>
      <c r="AJ40" s="184"/>
      <c r="AK40" s="185"/>
      <c r="AL40" s="209"/>
      <c r="AO40" s="586"/>
      <c r="AP40" s="205"/>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10"/>
      <c r="BT40" s="202"/>
      <c r="BU40" s="202"/>
      <c r="BV40" s="202"/>
    </row>
    <row r="41" spans="1:77" s="160" customFormat="1" ht="14.7" customHeight="1">
      <c r="A41" s="688"/>
      <c r="B41" s="602"/>
      <c r="C41" s="180" t="s">
        <v>42</v>
      </c>
      <c r="D41" s="181"/>
      <c r="E41" s="181"/>
      <c r="F41" s="181"/>
      <c r="G41" s="181"/>
      <c r="H41" s="181"/>
      <c r="I41" s="181"/>
      <c r="J41" s="181"/>
      <c r="K41" s="181"/>
      <c r="L41" s="181"/>
      <c r="M41" s="181"/>
      <c r="N41" s="181"/>
      <c r="O41" s="181"/>
      <c r="P41" s="181"/>
      <c r="Q41" s="588"/>
      <c r="R41" s="589"/>
      <c r="S41" s="590"/>
      <c r="T41" s="591"/>
      <c r="U41" s="591"/>
      <c r="V41" s="592"/>
      <c r="W41" s="590"/>
      <c r="X41" s="591"/>
      <c r="Y41" s="591"/>
      <c r="Z41" s="592"/>
      <c r="AA41" s="593"/>
      <c r="AB41" s="594"/>
      <c r="AC41" s="594"/>
      <c r="AD41" s="594"/>
      <c r="AE41" s="594"/>
      <c r="AF41" s="595"/>
      <c r="AG41" s="183" t="s">
        <v>535</v>
      </c>
      <c r="AH41" s="184"/>
      <c r="AI41" s="184"/>
      <c r="AJ41" s="184"/>
      <c r="AK41" s="185"/>
      <c r="AL41" s="202"/>
      <c r="AO41" s="586"/>
      <c r="AP41" s="586"/>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202"/>
      <c r="BU41" s="202"/>
      <c r="BV41" s="202"/>
    </row>
    <row r="42" spans="1:77" s="160" customFormat="1" ht="14.7" customHeight="1">
      <c r="A42" s="688"/>
      <c r="B42" s="602"/>
      <c r="C42" s="180" t="s">
        <v>43</v>
      </c>
      <c r="D42" s="181"/>
      <c r="E42" s="181"/>
      <c r="F42" s="181"/>
      <c r="G42" s="181"/>
      <c r="H42" s="181"/>
      <c r="I42" s="181"/>
      <c r="J42" s="181"/>
      <c r="K42" s="181"/>
      <c r="L42" s="181"/>
      <c r="M42" s="181"/>
      <c r="N42" s="181"/>
      <c r="O42" s="181"/>
      <c r="P42" s="181"/>
      <c r="Q42" s="588"/>
      <c r="R42" s="589"/>
      <c r="S42" s="590"/>
      <c r="T42" s="591"/>
      <c r="U42" s="591"/>
      <c r="V42" s="592"/>
      <c r="W42" s="590"/>
      <c r="X42" s="591"/>
      <c r="Y42" s="591"/>
      <c r="Z42" s="592"/>
      <c r="AA42" s="593"/>
      <c r="AB42" s="594"/>
      <c r="AC42" s="594"/>
      <c r="AD42" s="594"/>
      <c r="AE42" s="594"/>
      <c r="AF42" s="595"/>
      <c r="AG42" s="183" t="s">
        <v>536</v>
      </c>
      <c r="AH42" s="184"/>
      <c r="AI42" s="184"/>
      <c r="AJ42" s="184"/>
      <c r="AK42" s="185"/>
      <c r="AL42" s="202"/>
      <c r="AO42" s="586"/>
      <c r="AP42" s="586"/>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202"/>
      <c r="BU42" s="202"/>
      <c r="BV42" s="202"/>
    </row>
    <row r="43" spans="1:77" s="160" customFormat="1" ht="14.7" customHeight="1">
      <c r="A43" s="688"/>
      <c r="B43" s="602"/>
      <c r="C43" s="180" t="s">
        <v>59</v>
      </c>
      <c r="D43" s="181"/>
      <c r="E43" s="181"/>
      <c r="F43" s="181"/>
      <c r="G43" s="181"/>
      <c r="H43" s="181"/>
      <c r="I43" s="181"/>
      <c r="J43" s="181"/>
      <c r="K43" s="181"/>
      <c r="L43" s="181"/>
      <c r="M43" s="181"/>
      <c r="N43" s="181"/>
      <c r="O43" s="181"/>
      <c r="P43" s="181"/>
      <c r="Q43" s="588"/>
      <c r="R43" s="589"/>
      <c r="S43" s="590"/>
      <c r="T43" s="591"/>
      <c r="U43" s="591"/>
      <c r="V43" s="592"/>
      <c r="W43" s="590"/>
      <c r="X43" s="591"/>
      <c r="Y43" s="591"/>
      <c r="Z43" s="592"/>
      <c r="AA43" s="593"/>
      <c r="AB43" s="594"/>
      <c r="AC43" s="594"/>
      <c r="AD43" s="594"/>
      <c r="AE43" s="594"/>
      <c r="AF43" s="595"/>
      <c r="AG43" s="183" t="s">
        <v>537</v>
      </c>
      <c r="AH43" s="184"/>
      <c r="AI43" s="184"/>
      <c r="AJ43" s="184"/>
      <c r="AK43" s="185"/>
      <c r="AL43" s="202"/>
      <c r="AO43" s="586"/>
      <c r="AP43" s="586"/>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c r="BV43" s="202"/>
    </row>
    <row r="44" spans="1:77" s="160" customFormat="1" ht="14.7" customHeight="1">
      <c r="A44" s="688"/>
      <c r="B44" s="602"/>
      <c r="C44" s="180" t="s">
        <v>74</v>
      </c>
      <c r="D44" s="181"/>
      <c r="E44" s="181"/>
      <c r="F44" s="181"/>
      <c r="G44" s="181"/>
      <c r="H44" s="181"/>
      <c r="I44" s="181"/>
      <c r="J44" s="181"/>
      <c r="K44" s="181"/>
      <c r="L44" s="181"/>
      <c r="M44" s="181"/>
      <c r="N44" s="181"/>
      <c r="O44" s="181"/>
      <c r="P44" s="181"/>
      <c r="Q44" s="588"/>
      <c r="R44" s="589"/>
      <c r="S44" s="590"/>
      <c r="T44" s="591"/>
      <c r="U44" s="591"/>
      <c r="V44" s="592"/>
      <c r="W44" s="590"/>
      <c r="X44" s="591"/>
      <c r="Y44" s="591"/>
      <c r="Z44" s="592"/>
      <c r="AA44" s="593"/>
      <c r="AB44" s="594"/>
      <c r="AC44" s="594"/>
      <c r="AD44" s="594"/>
      <c r="AE44" s="594"/>
      <c r="AF44" s="595"/>
      <c r="AG44" s="183" t="s">
        <v>538</v>
      </c>
      <c r="AH44" s="184"/>
      <c r="AI44" s="184"/>
      <c r="AJ44" s="184"/>
      <c r="AK44" s="185"/>
      <c r="AL44" s="202"/>
      <c r="AO44" s="586"/>
      <c r="AP44" s="586"/>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c r="BV44" s="202"/>
    </row>
    <row r="45" spans="1:77" s="160" customFormat="1" ht="14.7" customHeight="1">
      <c r="A45" s="688"/>
      <c r="B45" s="602"/>
      <c r="C45" s="180" t="s">
        <v>44</v>
      </c>
      <c r="D45" s="181"/>
      <c r="E45" s="181"/>
      <c r="F45" s="181"/>
      <c r="G45" s="181"/>
      <c r="H45" s="181"/>
      <c r="I45" s="181"/>
      <c r="J45" s="181"/>
      <c r="K45" s="181"/>
      <c r="L45" s="181"/>
      <c r="M45" s="181"/>
      <c r="N45" s="181"/>
      <c r="O45" s="181"/>
      <c r="P45" s="182"/>
      <c r="Q45" s="590"/>
      <c r="R45" s="592"/>
      <c r="S45" s="590"/>
      <c r="T45" s="591"/>
      <c r="U45" s="591"/>
      <c r="V45" s="592"/>
      <c r="W45" s="590"/>
      <c r="X45" s="591"/>
      <c r="Y45" s="591"/>
      <c r="Z45" s="592"/>
      <c r="AA45" s="593"/>
      <c r="AB45" s="594"/>
      <c r="AC45" s="594"/>
      <c r="AD45" s="594"/>
      <c r="AE45" s="594"/>
      <c r="AF45" s="595"/>
      <c r="AG45" s="183" t="s">
        <v>539</v>
      </c>
      <c r="AH45" s="184"/>
      <c r="AI45" s="184"/>
      <c r="AJ45" s="184"/>
      <c r="AK45" s="185"/>
      <c r="AL45" s="202"/>
      <c r="AO45" s="586"/>
      <c r="AP45" s="586"/>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2"/>
      <c r="BR45" s="202"/>
      <c r="BS45" s="202"/>
      <c r="BT45" s="202"/>
      <c r="BU45" s="202"/>
      <c r="BV45" s="202"/>
    </row>
    <row r="46" spans="1:77" s="160" customFormat="1" ht="14.7" customHeight="1">
      <c r="A46" s="688"/>
      <c r="B46" s="602"/>
      <c r="C46" s="180" t="s">
        <v>60</v>
      </c>
      <c r="D46" s="181"/>
      <c r="E46" s="181"/>
      <c r="F46" s="181"/>
      <c r="G46" s="181"/>
      <c r="H46" s="181"/>
      <c r="I46" s="181"/>
      <c r="J46" s="181"/>
      <c r="K46" s="181"/>
      <c r="L46" s="181"/>
      <c r="M46" s="181"/>
      <c r="N46" s="181"/>
      <c r="O46" s="181"/>
      <c r="P46" s="181"/>
      <c r="Q46" s="588"/>
      <c r="R46" s="589"/>
      <c r="S46" s="590"/>
      <c r="T46" s="591"/>
      <c r="U46" s="591"/>
      <c r="V46" s="592"/>
      <c r="W46" s="590"/>
      <c r="X46" s="591"/>
      <c r="Y46" s="591"/>
      <c r="Z46" s="592"/>
      <c r="AA46" s="593"/>
      <c r="AB46" s="594"/>
      <c r="AC46" s="594"/>
      <c r="AD46" s="594"/>
      <c r="AE46" s="594"/>
      <c r="AF46" s="595"/>
      <c r="AG46" s="183" t="s">
        <v>540</v>
      </c>
      <c r="AH46" s="184"/>
      <c r="AI46" s="184"/>
      <c r="AJ46" s="184"/>
      <c r="AK46" s="185"/>
      <c r="AL46" s="202"/>
      <c r="AO46" s="586"/>
      <c r="AP46" s="586"/>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row>
    <row r="47" spans="1:77" s="160" customFormat="1" ht="14.7" customHeight="1">
      <c r="A47" s="688"/>
      <c r="B47" s="602"/>
      <c r="C47" s="180" t="s">
        <v>45</v>
      </c>
      <c r="D47" s="181"/>
      <c r="E47" s="181"/>
      <c r="F47" s="181"/>
      <c r="G47" s="181"/>
      <c r="H47" s="181"/>
      <c r="I47" s="181"/>
      <c r="J47" s="181"/>
      <c r="K47" s="181"/>
      <c r="L47" s="181"/>
      <c r="M47" s="181"/>
      <c r="N47" s="181"/>
      <c r="O47" s="181"/>
      <c r="P47" s="182"/>
      <c r="Q47" s="590"/>
      <c r="R47" s="592"/>
      <c r="S47" s="590"/>
      <c r="T47" s="591"/>
      <c r="U47" s="591"/>
      <c r="V47" s="592"/>
      <c r="W47" s="590"/>
      <c r="X47" s="591"/>
      <c r="Y47" s="591"/>
      <c r="Z47" s="592"/>
      <c r="AA47" s="593"/>
      <c r="AB47" s="594"/>
      <c r="AC47" s="594"/>
      <c r="AD47" s="594"/>
      <c r="AE47" s="594"/>
      <c r="AF47" s="595"/>
      <c r="AG47" s="183" t="s">
        <v>541</v>
      </c>
      <c r="AH47" s="184"/>
      <c r="AI47" s="184"/>
      <c r="AJ47" s="184"/>
      <c r="AK47" s="185"/>
      <c r="AL47" s="202"/>
      <c r="AO47" s="586"/>
      <c r="AP47" s="586"/>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row>
    <row r="48" spans="1:77" s="160" customFormat="1" ht="14.7" customHeight="1">
      <c r="A48" s="688"/>
      <c r="B48" s="602"/>
      <c r="C48" s="180" t="s">
        <v>46</v>
      </c>
      <c r="D48" s="181"/>
      <c r="E48" s="181"/>
      <c r="F48" s="181"/>
      <c r="G48" s="181"/>
      <c r="H48" s="181"/>
      <c r="I48" s="181"/>
      <c r="J48" s="181"/>
      <c r="K48" s="181"/>
      <c r="L48" s="181"/>
      <c r="M48" s="181"/>
      <c r="N48" s="181"/>
      <c r="O48" s="181"/>
      <c r="P48" s="181"/>
      <c r="Q48" s="588"/>
      <c r="R48" s="589"/>
      <c r="S48" s="590"/>
      <c r="T48" s="591"/>
      <c r="U48" s="591"/>
      <c r="V48" s="592"/>
      <c r="W48" s="590"/>
      <c r="X48" s="591"/>
      <c r="Y48" s="591"/>
      <c r="Z48" s="592"/>
      <c r="AA48" s="593"/>
      <c r="AB48" s="594"/>
      <c r="AC48" s="594"/>
      <c r="AD48" s="594"/>
      <c r="AE48" s="594"/>
      <c r="AF48" s="595"/>
      <c r="AG48" s="183" t="s">
        <v>542</v>
      </c>
      <c r="AH48" s="184"/>
      <c r="AI48" s="184"/>
      <c r="AJ48" s="184"/>
      <c r="AK48" s="185"/>
      <c r="AL48" s="202"/>
      <c r="AO48" s="586"/>
      <c r="AP48" s="586"/>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row>
    <row r="49" spans="1:74" s="160" customFormat="1" ht="14.7" customHeight="1">
      <c r="A49" s="688"/>
      <c r="B49" s="602"/>
      <c r="C49" s="180" t="s">
        <v>68</v>
      </c>
      <c r="D49" s="181"/>
      <c r="E49" s="181"/>
      <c r="F49" s="181"/>
      <c r="G49" s="181"/>
      <c r="H49" s="181"/>
      <c r="I49" s="181"/>
      <c r="J49" s="181"/>
      <c r="K49" s="181"/>
      <c r="L49" s="181"/>
      <c r="M49" s="181"/>
      <c r="N49" s="181"/>
      <c r="O49" s="181"/>
      <c r="P49" s="181"/>
      <c r="Q49" s="588"/>
      <c r="R49" s="589"/>
      <c r="S49" s="590"/>
      <c r="T49" s="591"/>
      <c r="U49" s="591"/>
      <c r="V49" s="592"/>
      <c r="W49" s="590"/>
      <c r="X49" s="591"/>
      <c r="Y49" s="591"/>
      <c r="Z49" s="592"/>
      <c r="AA49" s="593"/>
      <c r="AB49" s="594"/>
      <c r="AC49" s="594"/>
      <c r="AD49" s="594"/>
      <c r="AE49" s="594"/>
      <c r="AF49" s="595"/>
      <c r="AG49" s="183" t="s">
        <v>543</v>
      </c>
      <c r="AH49" s="184"/>
      <c r="AI49" s="184"/>
      <c r="AJ49" s="184"/>
      <c r="AK49" s="185"/>
      <c r="AL49" s="202"/>
      <c r="AO49" s="586"/>
      <c r="AP49" s="586"/>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row>
    <row r="50" spans="1:74" s="160" customFormat="1" ht="14.7" customHeight="1">
      <c r="A50" s="688"/>
      <c r="B50" s="602"/>
      <c r="C50" s="180" t="s">
        <v>47</v>
      </c>
      <c r="D50" s="181"/>
      <c r="E50" s="181"/>
      <c r="F50" s="181"/>
      <c r="G50" s="181"/>
      <c r="H50" s="181"/>
      <c r="I50" s="181"/>
      <c r="J50" s="181"/>
      <c r="K50" s="181"/>
      <c r="L50" s="181"/>
      <c r="M50" s="181"/>
      <c r="N50" s="181"/>
      <c r="O50" s="181"/>
      <c r="P50" s="181"/>
      <c r="Q50" s="588"/>
      <c r="R50" s="589"/>
      <c r="S50" s="590"/>
      <c r="T50" s="591"/>
      <c r="U50" s="591"/>
      <c r="V50" s="592"/>
      <c r="W50" s="590"/>
      <c r="X50" s="591"/>
      <c r="Y50" s="591"/>
      <c r="Z50" s="592"/>
      <c r="AA50" s="593"/>
      <c r="AB50" s="594"/>
      <c r="AC50" s="594"/>
      <c r="AD50" s="594"/>
      <c r="AE50" s="594"/>
      <c r="AF50" s="595"/>
      <c r="AG50" s="183" t="s">
        <v>544</v>
      </c>
      <c r="AH50" s="184"/>
      <c r="AI50" s="184"/>
      <c r="AJ50" s="184"/>
      <c r="AK50" s="185"/>
      <c r="AL50" s="202"/>
      <c r="AO50" s="586"/>
      <c r="AP50" s="586"/>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2"/>
      <c r="BR50" s="202"/>
      <c r="BS50" s="202"/>
      <c r="BT50" s="202"/>
      <c r="BU50" s="202"/>
      <c r="BV50" s="202"/>
    </row>
    <row r="51" spans="1:74" s="160" customFormat="1" ht="14.7" customHeight="1">
      <c r="A51" s="688"/>
      <c r="B51" s="603"/>
      <c r="C51" s="180" t="s">
        <v>69</v>
      </c>
      <c r="D51" s="181"/>
      <c r="E51" s="181"/>
      <c r="F51" s="181"/>
      <c r="G51" s="181"/>
      <c r="H51" s="181"/>
      <c r="I51" s="181"/>
      <c r="J51" s="181"/>
      <c r="K51" s="181"/>
      <c r="L51" s="181"/>
      <c r="M51" s="181"/>
      <c r="N51" s="181"/>
      <c r="O51" s="181"/>
      <c r="P51" s="181"/>
      <c r="Q51" s="588"/>
      <c r="R51" s="589"/>
      <c r="S51" s="590"/>
      <c r="T51" s="591"/>
      <c r="U51" s="591"/>
      <c r="V51" s="592"/>
      <c r="W51" s="590"/>
      <c r="X51" s="591"/>
      <c r="Y51" s="591"/>
      <c r="Z51" s="592"/>
      <c r="AA51" s="593"/>
      <c r="AB51" s="594"/>
      <c r="AC51" s="594"/>
      <c r="AD51" s="594"/>
      <c r="AE51" s="594"/>
      <c r="AF51" s="595"/>
      <c r="AG51" s="183" t="s">
        <v>545</v>
      </c>
      <c r="AH51" s="184"/>
      <c r="AI51" s="184"/>
      <c r="AJ51" s="184"/>
      <c r="AK51" s="185"/>
      <c r="AL51" s="202"/>
      <c r="AO51" s="586"/>
      <c r="AP51" s="586"/>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2"/>
      <c r="BR51" s="202"/>
      <c r="BS51" s="202"/>
      <c r="BT51" s="202"/>
      <c r="BU51" s="202"/>
      <c r="BV51" s="202"/>
    </row>
    <row r="52" spans="1:74" s="160" customFormat="1" ht="14.7" customHeight="1">
      <c r="A52" s="688"/>
      <c r="B52" s="598" t="s">
        <v>106</v>
      </c>
      <c r="C52" s="180" t="s">
        <v>107</v>
      </c>
      <c r="D52" s="181"/>
      <c r="E52" s="181"/>
      <c r="F52" s="181"/>
      <c r="G52" s="181"/>
      <c r="H52" s="181"/>
      <c r="I52" s="181"/>
      <c r="J52" s="181"/>
      <c r="K52" s="181"/>
      <c r="L52" s="181"/>
      <c r="M52" s="181"/>
      <c r="N52" s="181"/>
      <c r="O52" s="181"/>
      <c r="P52" s="181"/>
      <c r="Q52" s="588"/>
      <c r="R52" s="589"/>
      <c r="S52" s="590"/>
      <c r="T52" s="591"/>
      <c r="U52" s="591"/>
      <c r="V52" s="592"/>
      <c r="W52" s="590"/>
      <c r="X52" s="591"/>
      <c r="Y52" s="591"/>
      <c r="Z52" s="592"/>
      <c r="AA52" s="593"/>
      <c r="AB52" s="594"/>
      <c r="AC52" s="594"/>
      <c r="AD52" s="594"/>
      <c r="AE52" s="594"/>
      <c r="AF52" s="595"/>
      <c r="AG52" s="183" t="s">
        <v>546</v>
      </c>
      <c r="AH52" s="184"/>
      <c r="AI52" s="184"/>
      <c r="AJ52" s="184"/>
      <c r="AK52" s="185"/>
      <c r="AL52" s="202"/>
      <c r="AO52" s="586"/>
      <c r="AP52" s="211"/>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2"/>
      <c r="BR52" s="202"/>
      <c r="BS52" s="202"/>
      <c r="BT52" s="202"/>
      <c r="BU52" s="202"/>
      <c r="BV52" s="202"/>
    </row>
    <row r="53" spans="1:74" s="160" customFormat="1" ht="14.7" customHeight="1">
      <c r="A53" s="688"/>
      <c r="B53" s="599"/>
      <c r="C53" s="180" t="s">
        <v>108</v>
      </c>
      <c r="D53" s="181"/>
      <c r="E53" s="181"/>
      <c r="F53" s="181"/>
      <c r="G53" s="181"/>
      <c r="H53" s="181"/>
      <c r="I53" s="181"/>
      <c r="J53" s="181"/>
      <c r="K53" s="181"/>
      <c r="L53" s="181"/>
      <c r="M53" s="181"/>
      <c r="N53" s="181"/>
      <c r="O53" s="181"/>
      <c r="P53" s="181"/>
      <c r="Q53" s="588"/>
      <c r="R53" s="589"/>
      <c r="S53" s="590"/>
      <c r="T53" s="591"/>
      <c r="U53" s="591"/>
      <c r="V53" s="592"/>
      <c r="W53" s="590"/>
      <c r="X53" s="591"/>
      <c r="Y53" s="591"/>
      <c r="Z53" s="592"/>
      <c r="AA53" s="593"/>
      <c r="AB53" s="594"/>
      <c r="AC53" s="594"/>
      <c r="AD53" s="594"/>
      <c r="AE53" s="594"/>
      <c r="AF53" s="595"/>
      <c r="AG53" s="183" t="s">
        <v>547</v>
      </c>
      <c r="AH53" s="184"/>
      <c r="AI53" s="184"/>
      <c r="AJ53" s="184"/>
      <c r="AK53" s="185"/>
      <c r="AL53" s="202"/>
      <c r="AO53" s="586"/>
      <c r="AP53" s="211"/>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2"/>
      <c r="BR53" s="202"/>
      <c r="BS53" s="202"/>
      <c r="BT53" s="202"/>
      <c r="BU53" s="202"/>
      <c r="BV53" s="202"/>
    </row>
    <row r="54" spans="1:74" s="160" customFormat="1" ht="14.7" customHeight="1">
      <c r="A54" s="688"/>
      <c r="B54" s="600"/>
      <c r="C54" s="180" t="s">
        <v>109</v>
      </c>
      <c r="D54" s="181"/>
      <c r="E54" s="181"/>
      <c r="F54" s="181"/>
      <c r="G54" s="181"/>
      <c r="H54" s="181"/>
      <c r="I54" s="181"/>
      <c r="J54" s="181"/>
      <c r="K54" s="181"/>
      <c r="L54" s="181"/>
      <c r="M54" s="181"/>
      <c r="N54" s="181"/>
      <c r="O54" s="181"/>
      <c r="P54" s="181"/>
      <c r="Q54" s="588"/>
      <c r="R54" s="589"/>
      <c r="S54" s="590"/>
      <c r="T54" s="591"/>
      <c r="U54" s="591"/>
      <c r="V54" s="592"/>
      <c r="W54" s="590"/>
      <c r="X54" s="591"/>
      <c r="Y54" s="591"/>
      <c r="Z54" s="592"/>
      <c r="AA54" s="593"/>
      <c r="AB54" s="594"/>
      <c r="AC54" s="594"/>
      <c r="AD54" s="594"/>
      <c r="AE54" s="594"/>
      <c r="AF54" s="595"/>
      <c r="AG54" s="186" t="s">
        <v>548</v>
      </c>
      <c r="AH54" s="185"/>
      <c r="AI54" s="185"/>
      <c r="AJ54" s="184"/>
      <c r="AK54" s="185"/>
      <c r="AL54" s="202"/>
      <c r="AO54" s="586"/>
      <c r="AP54" s="211"/>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2"/>
      <c r="BS54" s="202"/>
      <c r="BT54" s="202"/>
      <c r="BU54" s="202"/>
      <c r="BV54" s="202"/>
    </row>
    <row r="55" spans="1:74" s="160" customFormat="1" ht="14.7" customHeight="1">
      <c r="A55" s="688"/>
      <c r="B55" s="597" t="s">
        <v>110</v>
      </c>
      <c r="C55" s="181" t="s">
        <v>111</v>
      </c>
      <c r="D55" s="181"/>
      <c r="E55" s="181"/>
      <c r="F55" s="181"/>
      <c r="G55" s="181"/>
      <c r="H55" s="181"/>
      <c r="I55" s="181"/>
      <c r="J55" s="181"/>
      <c r="K55" s="181"/>
      <c r="L55" s="181"/>
      <c r="M55" s="181"/>
      <c r="N55" s="181"/>
      <c r="O55" s="181"/>
      <c r="P55" s="181"/>
      <c r="Q55" s="588"/>
      <c r="R55" s="589"/>
      <c r="S55" s="590"/>
      <c r="T55" s="591"/>
      <c r="U55" s="591"/>
      <c r="V55" s="592"/>
      <c r="W55" s="590"/>
      <c r="X55" s="591"/>
      <c r="Y55" s="591"/>
      <c r="Z55" s="592"/>
      <c r="AA55" s="593"/>
      <c r="AB55" s="594"/>
      <c r="AC55" s="594"/>
      <c r="AD55" s="594"/>
      <c r="AE55" s="594"/>
      <c r="AF55" s="595"/>
      <c r="AG55" s="183" t="s">
        <v>535</v>
      </c>
      <c r="AH55" s="184"/>
      <c r="AI55" s="184"/>
      <c r="AJ55" s="184"/>
      <c r="AK55" s="185"/>
      <c r="AL55" s="202"/>
      <c r="AO55" s="586"/>
      <c r="AP55" s="587"/>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2"/>
      <c r="BR55" s="202"/>
      <c r="BS55" s="202"/>
      <c r="BT55" s="202"/>
      <c r="BU55" s="202"/>
      <c r="BV55" s="202"/>
    </row>
    <row r="56" spans="1:74" s="160" customFormat="1" ht="14.7" customHeight="1">
      <c r="A56" s="688"/>
      <c r="B56" s="597"/>
      <c r="C56" s="181" t="s">
        <v>112</v>
      </c>
      <c r="D56" s="181"/>
      <c r="E56" s="181"/>
      <c r="F56" s="181"/>
      <c r="G56" s="181"/>
      <c r="H56" s="181"/>
      <c r="I56" s="181"/>
      <c r="J56" s="181"/>
      <c r="K56" s="181"/>
      <c r="L56" s="181"/>
      <c r="M56" s="181"/>
      <c r="N56" s="181"/>
      <c r="O56" s="181"/>
      <c r="P56" s="181"/>
      <c r="Q56" s="588"/>
      <c r="R56" s="589"/>
      <c r="S56" s="590"/>
      <c r="T56" s="591"/>
      <c r="U56" s="591"/>
      <c r="V56" s="592"/>
      <c r="W56" s="590"/>
      <c r="X56" s="591"/>
      <c r="Y56" s="591"/>
      <c r="Z56" s="592"/>
      <c r="AA56" s="593"/>
      <c r="AB56" s="594"/>
      <c r="AC56" s="594"/>
      <c r="AD56" s="594"/>
      <c r="AE56" s="594"/>
      <c r="AF56" s="595"/>
      <c r="AG56" s="183" t="s">
        <v>536</v>
      </c>
      <c r="AH56" s="184"/>
      <c r="AI56" s="184"/>
      <c r="AJ56" s="184"/>
      <c r="AK56" s="185"/>
      <c r="AL56" s="202"/>
      <c r="AO56" s="586"/>
      <c r="AP56" s="587"/>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2"/>
      <c r="BR56" s="202"/>
      <c r="BS56" s="202"/>
      <c r="BT56" s="202"/>
      <c r="BU56" s="202"/>
      <c r="BV56" s="202"/>
    </row>
    <row r="57" spans="1:74" s="160" customFormat="1" ht="14.7" customHeight="1">
      <c r="A57" s="688"/>
      <c r="B57" s="597"/>
      <c r="C57" s="171" t="s">
        <v>113</v>
      </c>
      <c r="D57" s="171"/>
      <c r="E57" s="171"/>
      <c r="F57" s="171"/>
      <c r="G57" s="171"/>
      <c r="H57" s="171"/>
      <c r="I57" s="171"/>
      <c r="J57" s="171"/>
      <c r="K57" s="171"/>
      <c r="L57" s="171"/>
      <c r="M57" s="171"/>
      <c r="N57" s="171"/>
      <c r="O57" s="171"/>
      <c r="P57" s="181"/>
      <c r="Q57" s="588"/>
      <c r="R57" s="589"/>
      <c r="S57" s="590"/>
      <c r="T57" s="591"/>
      <c r="U57" s="591"/>
      <c r="V57" s="592"/>
      <c r="W57" s="590"/>
      <c r="X57" s="591"/>
      <c r="Y57" s="591"/>
      <c r="Z57" s="592"/>
      <c r="AA57" s="593"/>
      <c r="AB57" s="594"/>
      <c r="AC57" s="594"/>
      <c r="AD57" s="594"/>
      <c r="AE57" s="594"/>
      <c r="AF57" s="595"/>
      <c r="AG57" s="183" t="s">
        <v>537</v>
      </c>
      <c r="AH57" s="187"/>
      <c r="AI57" s="187"/>
      <c r="AJ57" s="187"/>
      <c r="AK57" s="188"/>
      <c r="AL57" s="202"/>
      <c r="AO57" s="586"/>
      <c r="AP57" s="587"/>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2"/>
      <c r="BR57" s="202"/>
      <c r="BS57" s="202"/>
      <c r="BT57" s="202"/>
      <c r="BU57" s="202"/>
      <c r="BV57" s="202"/>
    </row>
    <row r="58" spans="1:74" s="160" customFormat="1" ht="14.7" customHeight="1">
      <c r="A58" s="688"/>
      <c r="B58" s="597"/>
      <c r="C58" s="171" t="s">
        <v>114</v>
      </c>
      <c r="D58" s="171"/>
      <c r="E58" s="171"/>
      <c r="F58" s="171"/>
      <c r="G58" s="171"/>
      <c r="H58" s="171"/>
      <c r="I58" s="171"/>
      <c r="J58" s="171"/>
      <c r="K58" s="171"/>
      <c r="L58" s="171"/>
      <c r="M58" s="171"/>
      <c r="N58" s="171"/>
      <c r="O58" s="171"/>
      <c r="P58" s="181"/>
      <c r="Q58" s="588"/>
      <c r="R58" s="589"/>
      <c r="S58" s="590"/>
      <c r="T58" s="591"/>
      <c r="U58" s="591"/>
      <c r="V58" s="592"/>
      <c r="W58" s="590"/>
      <c r="X58" s="591"/>
      <c r="Y58" s="591"/>
      <c r="Z58" s="592"/>
      <c r="AA58" s="593"/>
      <c r="AB58" s="594"/>
      <c r="AC58" s="594"/>
      <c r="AD58" s="594"/>
      <c r="AE58" s="594"/>
      <c r="AF58" s="595"/>
      <c r="AG58" s="183" t="s">
        <v>538</v>
      </c>
      <c r="AH58" s="187"/>
      <c r="AI58" s="187"/>
      <c r="AJ58" s="187"/>
      <c r="AK58" s="188"/>
      <c r="AL58" s="202"/>
      <c r="AO58" s="586"/>
      <c r="AP58" s="587"/>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2"/>
      <c r="BR58" s="202"/>
      <c r="BS58" s="202"/>
      <c r="BT58" s="202"/>
      <c r="BU58" s="202"/>
      <c r="BV58" s="202"/>
    </row>
    <row r="59" spans="1:74" s="160" customFormat="1" ht="14.7" customHeight="1">
      <c r="A59" s="688"/>
      <c r="B59" s="597"/>
      <c r="C59" s="171" t="s">
        <v>115</v>
      </c>
      <c r="D59" s="171"/>
      <c r="E59" s="171"/>
      <c r="F59" s="171"/>
      <c r="G59" s="171"/>
      <c r="H59" s="171"/>
      <c r="I59" s="171"/>
      <c r="J59" s="171"/>
      <c r="K59" s="171"/>
      <c r="L59" s="171"/>
      <c r="M59" s="171"/>
      <c r="N59" s="171"/>
      <c r="O59" s="171"/>
      <c r="P59" s="181"/>
      <c r="Q59" s="588"/>
      <c r="R59" s="589"/>
      <c r="S59" s="590"/>
      <c r="T59" s="591"/>
      <c r="U59" s="591"/>
      <c r="V59" s="592"/>
      <c r="W59" s="590"/>
      <c r="X59" s="591"/>
      <c r="Y59" s="591"/>
      <c r="Z59" s="592"/>
      <c r="AA59" s="593"/>
      <c r="AB59" s="594"/>
      <c r="AC59" s="594"/>
      <c r="AD59" s="594"/>
      <c r="AE59" s="594"/>
      <c r="AF59" s="595"/>
      <c r="AG59" s="183" t="s">
        <v>540</v>
      </c>
      <c r="AH59" s="187"/>
      <c r="AI59" s="187"/>
      <c r="AJ59" s="187"/>
      <c r="AK59" s="188"/>
      <c r="AL59" s="202"/>
      <c r="AO59" s="586"/>
      <c r="AP59" s="587"/>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row>
    <row r="60" spans="1:74" s="160" customFormat="1" ht="14.7" customHeight="1">
      <c r="A60" s="688"/>
      <c r="B60" s="597"/>
      <c r="C60" s="171" t="s">
        <v>116</v>
      </c>
      <c r="D60" s="171"/>
      <c r="E60" s="171"/>
      <c r="F60" s="171"/>
      <c r="G60" s="171"/>
      <c r="H60" s="171"/>
      <c r="I60" s="171"/>
      <c r="J60" s="171"/>
      <c r="K60" s="171"/>
      <c r="L60" s="171"/>
      <c r="M60" s="171"/>
      <c r="N60" s="171"/>
      <c r="O60" s="171"/>
      <c r="P60" s="182"/>
      <c r="Q60" s="590"/>
      <c r="R60" s="592"/>
      <c r="S60" s="590"/>
      <c r="T60" s="591"/>
      <c r="U60" s="591"/>
      <c r="V60" s="592"/>
      <c r="W60" s="590"/>
      <c r="X60" s="591"/>
      <c r="Y60" s="591"/>
      <c r="Z60" s="592"/>
      <c r="AA60" s="593"/>
      <c r="AB60" s="594"/>
      <c r="AC60" s="594"/>
      <c r="AD60" s="594"/>
      <c r="AE60" s="594"/>
      <c r="AF60" s="595"/>
      <c r="AG60" s="183" t="s">
        <v>549</v>
      </c>
      <c r="AH60" s="187"/>
      <c r="AI60" s="187"/>
      <c r="AJ60" s="187"/>
      <c r="AK60" s="188"/>
      <c r="AL60" s="202"/>
      <c r="AO60" s="586"/>
      <c r="AP60" s="587"/>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row>
    <row r="61" spans="1:74" s="160" customFormat="1" ht="14.7" customHeight="1">
      <c r="A61" s="688"/>
      <c r="B61" s="597"/>
      <c r="C61" s="171" t="s">
        <v>117</v>
      </c>
      <c r="D61" s="171"/>
      <c r="E61" s="171"/>
      <c r="F61" s="171"/>
      <c r="G61" s="171"/>
      <c r="H61" s="171"/>
      <c r="I61" s="171"/>
      <c r="J61" s="171"/>
      <c r="K61" s="171"/>
      <c r="L61" s="171"/>
      <c r="M61" s="171"/>
      <c r="N61" s="171"/>
      <c r="O61" s="171"/>
      <c r="P61" s="181"/>
      <c r="Q61" s="588"/>
      <c r="R61" s="589"/>
      <c r="S61" s="590"/>
      <c r="T61" s="591"/>
      <c r="U61" s="591"/>
      <c r="V61" s="592"/>
      <c r="W61" s="590"/>
      <c r="X61" s="591"/>
      <c r="Y61" s="591"/>
      <c r="Z61" s="592"/>
      <c r="AA61" s="593"/>
      <c r="AB61" s="594"/>
      <c r="AC61" s="594"/>
      <c r="AD61" s="594"/>
      <c r="AE61" s="594"/>
      <c r="AF61" s="595"/>
      <c r="AG61" s="183" t="s">
        <v>542</v>
      </c>
      <c r="AH61" s="187"/>
      <c r="AI61" s="187"/>
      <c r="AJ61" s="187"/>
      <c r="AK61" s="188"/>
      <c r="AL61" s="202"/>
      <c r="AO61" s="586"/>
      <c r="AP61" s="587"/>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row>
    <row r="62" spans="1:74" s="160" customFormat="1" ht="14.7" customHeight="1">
      <c r="A62" s="688"/>
      <c r="B62" s="597"/>
      <c r="C62" s="171" t="s">
        <v>118</v>
      </c>
      <c r="D62" s="171"/>
      <c r="E62" s="171"/>
      <c r="F62" s="171"/>
      <c r="G62" s="171"/>
      <c r="H62" s="171"/>
      <c r="I62" s="171"/>
      <c r="J62" s="171"/>
      <c r="K62" s="171"/>
      <c r="L62" s="171"/>
      <c r="M62" s="171"/>
      <c r="N62" s="171"/>
      <c r="O62" s="171"/>
      <c r="P62" s="181"/>
      <c r="Q62" s="588"/>
      <c r="R62" s="589"/>
      <c r="S62" s="590"/>
      <c r="T62" s="591"/>
      <c r="U62" s="591"/>
      <c r="V62" s="592"/>
      <c r="W62" s="590"/>
      <c r="X62" s="591"/>
      <c r="Y62" s="591"/>
      <c r="Z62" s="592"/>
      <c r="AA62" s="593"/>
      <c r="AB62" s="594"/>
      <c r="AC62" s="594"/>
      <c r="AD62" s="594"/>
      <c r="AE62" s="594"/>
      <c r="AF62" s="595"/>
      <c r="AG62" s="183" t="s">
        <v>543</v>
      </c>
      <c r="AH62" s="187"/>
      <c r="AI62" s="187"/>
      <c r="AJ62" s="187"/>
      <c r="AK62" s="188"/>
      <c r="AL62" s="202"/>
      <c r="AO62" s="586"/>
      <c r="AP62" s="587"/>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row>
    <row r="63" spans="1:74" s="160" customFormat="1" ht="14.7" customHeight="1">
      <c r="A63" s="688"/>
      <c r="B63" s="597"/>
      <c r="C63" s="171" t="s">
        <v>119</v>
      </c>
      <c r="D63" s="171"/>
      <c r="E63" s="171"/>
      <c r="F63" s="171"/>
      <c r="G63" s="171"/>
      <c r="H63" s="171"/>
      <c r="I63" s="171"/>
      <c r="J63" s="171"/>
      <c r="K63" s="171"/>
      <c r="L63" s="171"/>
      <c r="M63" s="171"/>
      <c r="N63" s="171"/>
      <c r="O63" s="171"/>
      <c r="P63" s="181"/>
      <c r="Q63" s="588"/>
      <c r="R63" s="589"/>
      <c r="S63" s="590"/>
      <c r="T63" s="591"/>
      <c r="U63" s="591"/>
      <c r="V63" s="592"/>
      <c r="W63" s="590"/>
      <c r="X63" s="591"/>
      <c r="Y63" s="591"/>
      <c r="Z63" s="592"/>
      <c r="AA63" s="593"/>
      <c r="AB63" s="594"/>
      <c r="AC63" s="594"/>
      <c r="AD63" s="594"/>
      <c r="AE63" s="594"/>
      <c r="AF63" s="595"/>
      <c r="AG63" s="183" t="s">
        <v>544</v>
      </c>
      <c r="AH63" s="187"/>
      <c r="AI63" s="187"/>
      <c r="AJ63" s="187"/>
      <c r="AK63" s="188"/>
      <c r="AL63" s="202"/>
      <c r="AO63" s="586"/>
      <c r="AP63" s="587"/>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2"/>
      <c r="BR63" s="202"/>
      <c r="BS63" s="202"/>
      <c r="BT63" s="202"/>
      <c r="BU63" s="202"/>
      <c r="BV63" s="202"/>
    </row>
    <row r="64" spans="1:74" s="160" customFormat="1" ht="14.7" customHeight="1">
      <c r="A64" s="688"/>
      <c r="B64" s="597"/>
      <c r="C64" s="171" t="s">
        <v>120</v>
      </c>
      <c r="D64" s="171"/>
      <c r="E64" s="171"/>
      <c r="F64" s="171"/>
      <c r="G64" s="171"/>
      <c r="H64" s="171"/>
      <c r="I64" s="171"/>
      <c r="J64" s="171"/>
      <c r="K64" s="171"/>
      <c r="L64" s="171"/>
      <c r="M64" s="171"/>
      <c r="N64" s="171"/>
      <c r="O64" s="171"/>
      <c r="P64" s="181"/>
      <c r="Q64" s="588"/>
      <c r="R64" s="589"/>
      <c r="S64" s="590"/>
      <c r="T64" s="591"/>
      <c r="U64" s="591"/>
      <c r="V64" s="592"/>
      <c r="W64" s="590"/>
      <c r="X64" s="591"/>
      <c r="Y64" s="591"/>
      <c r="Z64" s="592"/>
      <c r="AA64" s="593"/>
      <c r="AB64" s="594"/>
      <c r="AC64" s="594"/>
      <c r="AD64" s="594"/>
      <c r="AE64" s="594"/>
      <c r="AF64" s="595"/>
      <c r="AG64" s="183" t="s">
        <v>545</v>
      </c>
      <c r="AH64" s="187"/>
      <c r="AI64" s="187"/>
      <c r="AJ64" s="187"/>
      <c r="AK64" s="188"/>
      <c r="AL64" s="202"/>
      <c r="AO64" s="586"/>
      <c r="AP64" s="587"/>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row>
    <row r="65" spans="1:74" s="160" customFormat="1" ht="14.7" customHeight="1">
      <c r="A65" s="170" t="s">
        <v>121</v>
      </c>
      <c r="B65" s="181"/>
      <c r="C65" s="189"/>
      <c r="D65" s="189"/>
      <c r="E65" s="189"/>
      <c r="F65" s="189"/>
      <c r="G65" s="190"/>
      <c r="H65" s="191"/>
      <c r="I65" s="192"/>
      <c r="J65" s="193"/>
      <c r="K65" s="192"/>
      <c r="L65" s="192"/>
      <c r="M65" s="192"/>
      <c r="N65" s="192"/>
      <c r="O65" s="192"/>
      <c r="P65" s="192"/>
      <c r="Q65" s="194"/>
      <c r="R65" s="187" t="s">
        <v>122</v>
      </c>
      <c r="S65" s="195"/>
      <c r="T65" s="195"/>
      <c r="U65" s="195"/>
      <c r="V65" s="195"/>
      <c r="W65" s="195"/>
      <c r="X65" s="195"/>
      <c r="Y65" s="195"/>
      <c r="Z65" s="195"/>
      <c r="AA65" s="195"/>
      <c r="AB65" s="195"/>
      <c r="AC65" s="195"/>
      <c r="AD65" s="195"/>
      <c r="AE65" s="195"/>
      <c r="AF65" s="195"/>
      <c r="AG65" s="196"/>
      <c r="AH65" s="195"/>
      <c r="AI65" s="195"/>
      <c r="AJ65" s="195"/>
      <c r="AK65" s="197"/>
      <c r="AL65" s="202"/>
      <c r="AO65" s="586"/>
      <c r="AP65" s="587"/>
      <c r="AQ65" s="202"/>
      <c r="AR65" s="585"/>
      <c r="AS65" s="585"/>
      <c r="AT65" s="585"/>
      <c r="AU65" s="585"/>
      <c r="AV65" s="585"/>
      <c r="AW65" s="585"/>
      <c r="AX65" s="585"/>
      <c r="AY65" s="585"/>
      <c r="AZ65" s="585"/>
      <c r="BA65" s="585"/>
      <c r="BB65" s="585"/>
      <c r="BC65" s="585"/>
      <c r="BD65" s="585"/>
      <c r="BE65" s="202"/>
      <c r="BF65" s="202"/>
      <c r="BG65" s="202"/>
      <c r="BH65" s="202"/>
      <c r="BI65" s="202"/>
      <c r="BJ65" s="202"/>
      <c r="BK65" s="202"/>
      <c r="BL65" s="202"/>
      <c r="BM65" s="202"/>
      <c r="BN65" s="202"/>
      <c r="BO65" s="202"/>
      <c r="BP65" s="202"/>
      <c r="BQ65" s="202"/>
      <c r="BR65" s="202"/>
      <c r="BS65" s="202"/>
      <c r="BT65" s="202"/>
      <c r="BU65" s="202"/>
      <c r="BV65" s="202"/>
    </row>
    <row r="66" spans="1:74" s="160" customFormat="1" ht="14.7" customHeight="1">
      <c r="A66" s="180" t="s">
        <v>61</v>
      </c>
      <c r="B66" s="156"/>
      <c r="C66" s="181"/>
      <c r="D66" s="181"/>
      <c r="E66" s="181"/>
      <c r="F66" s="181"/>
      <c r="G66" s="181"/>
      <c r="H66" s="191"/>
      <c r="I66" s="192"/>
      <c r="J66" s="193"/>
      <c r="K66" s="192"/>
      <c r="L66" s="192"/>
      <c r="M66" s="192"/>
      <c r="N66" s="192"/>
      <c r="O66" s="192"/>
      <c r="P66" s="192"/>
      <c r="Q66" s="194"/>
      <c r="R66" s="187" t="s">
        <v>123</v>
      </c>
      <c r="S66" s="198"/>
      <c r="T66" s="198"/>
      <c r="U66" s="198"/>
      <c r="V66" s="198"/>
      <c r="W66" s="198"/>
      <c r="X66" s="198"/>
      <c r="Y66" s="198"/>
      <c r="Z66" s="198"/>
      <c r="AA66" s="198"/>
      <c r="AB66" s="198"/>
      <c r="AC66" s="198"/>
      <c r="AD66" s="198"/>
      <c r="AE66" s="198"/>
      <c r="AF66" s="198"/>
      <c r="AG66" s="199"/>
      <c r="AH66" s="198"/>
      <c r="AI66" s="198"/>
      <c r="AJ66" s="198"/>
      <c r="AK66" s="200"/>
      <c r="AL66" s="202"/>
      <c r="AO66" s="580"/>
      <c r="AP66" s="581"/>
      <c r="AQ66" s="581"/>
      <c r="AR66" s="581"/>
      <c r="AS66" s="581"/>
      <c r="AT66" s="581"/>
      <c r="AU66" s="581"/>
      <c r="AV66" s="581"/>
      <c r="AW66" s="205"/>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row>
    <row r="67" spans="1:74" s="160" customFormat="1" ht="14.7" customHeight="1">
      <c r="B67" s="201"/>
      <c r="AL67" s="202"/>
      <c r="AO67" s="582"/>
      <c r="AP67" s="583"/>
      <c r="AQ67" s="583"/>
      <c r="AR67" s="583"/>
      <c r="AS67" s="583"/>
      <c r="AT67" s="583"/>
      <c r="AU67" s="583"/>
      <c r="AV67" s="205"/>
      <c r="AW67" s="205"/>
      <c r="AX67" s="202"/>
      <c r="AY67" s="202"/>
      <c r="AZ67" s="202"/>
      <c r="BA67" s="202"/>
      <c r="BB67" s="202"/>
      <c r="BC67" s="202"/>
      <c r="BD67" s="202"/>
      <c r="BE67" s="202"/>
      <c r="BF67" s="212"/>
      <c r="BG67" s="202"/>
      <c r="BH67" s="202"/>
      <c r="BI67" s="202"/>
      <c r="BJ67" s="202"/>
      <c r="BK67" s="202"/>
      <c r="BL67" s="202"/>
      <c r="BM67" s="202"/>
      <c r="BN67" s="202"/>
      <c r="BO67" s="202"/>
      <c r="BP67" s="202"/>
      <c r="BQ67" s="202"/>
      <c r="BR67" s="202"/>
      <c r="BS67" s="202"/>
      <c r="BT67" s="202"/>
      <c r="BU67" s="202"/>
      <c r="BV67" s="202"/>
    </row>
    <row r="68" spans="1:74" s="160" customFormat="1" ht="14.7" customHeight="1">
      <c r="A68" s="202"/>
      <c r="B68" s="202"/>
      <c r="AL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row>
    <row r="69" spans="1:74" ht="14.7" customHeight="1">
      <c r="A69" s="202"/>
    </row>
    <row r="71" spans="1:74" ht="14.7" customHeight="1">
      <c r="A71" s="202"/>
    </row>
    <row r="72" spans="1:74" ht="14.7" customHeight="1">
      <c r="A72" s="202"/>
    </row>
    <row r="73" spans="1:74" ht="14.7" customHeight="1">
      <c r="A73" s="202"/>
    </row>
    <row r="74" spans="1:74" ht="14.7" customHeight="1">
      <c r="A74" s="202"/>
    </row>
    <row r="75" spans="1:74" ht="14.7" customHeight="1">
      <c r="A75" s="202"/>
    </row>
    <row r="76" spans="1:74" ht="14.7" customHeight="1">
      <c r="A76" s="202"/>
    </row>
    <row r="77" spans="1:74" ht="14.7" customHeight="1">
      <c r="A77" s="202"/>
    </row>
    <row r="78" spans="1:74" ht="14.7" customHeight="1">
      <c r="A78" s="202"/>
    </row>
    <row r="79" spans="1:74" ht="14.7" customHeight="1">
      <c r="A79" s="202"/>
    </row>
    <row r="80" spans="1:74" ht="14.7" customHeight="1">
      <c r="A80" s="202"/>
    </row>
    <row r="81" spans="1:1" ht="14.7" customHeight="1">
      <c r="A81" s="202"/>
    </row>
    <row r="82" spans="1:1" ht="14.7" customHeight="1">
      <c r="A82" s="202"/>
    </row>
    <row r="83" spans="1:1" ht="14.7" customHeight="1">
      <c r="A83" s="202"/>
    </row>
    <row r="84" spans="1:1" ht="14.7" customHeight="1">
      <c r="A84" s="202"/>
    </row>
    <row r="85" spans="1:1" ht="14.7" customHeight="1">
      <c r="A85" s="202"/>
    </row>
    <row r="86" spans="1:1" ht="14.7" customHeight="1">
      <c r="A86" s="202"/>
    </row>
    <row r="87" spans="1:1" ht="14.7" customHeight="1">
      <c r="A87" s="202"/>
    </row>
    <row r="88" spans="1:1" ht="14.7" customHeight="1">
      <c r="A88" s="202"/>
    </row>
    <row r="89" spans="1:1" ht="14.7" customHeight="1">
      <c r="A89" s="202"/>
    </row>
    <row r="90" spans="1:1" ht="14.7" customHeight="1">
      <c r="A90" s="202"/>
    </row>
    <row r="91" spans="1:1" ht="14.7" customHeight="1">
      <c r="A91" s="202"/>
    </row>
    <row r="92" spans="1:1" ht="14.7" customHeight="1">
      <c r="A92" s="202"/>
    </row>
    <row r="93" spans="1:1" ht="14.7" customHeight="1">
      <c r="A93" s="202"/>
    </row>
    <row r="94" spans="1:1" ht="14.7" customHeight="1">
      <c r="A94" s="202"/>
    </row>
    <row r="95" spans="1:1" ht="14.7" customHeight="1">
      <c r="A95" s="202"/>
    </row>
    <row r="96" spans="1:1" ht="14.7" customHeight="1">
      <c r="A96" s="202"/>
    </row>
    <row r="97" spans="1:1" ht="14.7" customHeight="1">
      <c r="A97" s="202"/>
    </row>
    <row r="98" spans="1:1" ht="14.7" customHeight="1">
      <c r="A98" s="202"/>
    </row>
    <row r="99" spans="1:1" ht="14.7" customHeight="1">
      <c r="A99" s="202"/>
    </row>
    <row r="100" spans="1:1" ht="14.7" customHeight="1">
      <c r="A100" s="202"/>
    </row>
    <row r="101" spans="1:1" ht="14.7" customHeight="1">
      <c r="A101" s="202"/>
    </row>
    <row r="102" spans="1:1" ht="14.7" customHeight="1">
      <c r="A102" s="202"/>
    </row>
    <row r="103" spans="1:1" ht="14.7" customHeight="1">
      <c r="A103" s="202"/>
    </row>
    <row r="104" spans="1:1" ht="14.7" customHeight="1">
      <c r="A104" s="202"/>
    </row>
    <row r="105" spans="1:1" ht="14.7" customHeight="1">
      <c r="A105" s="202"/>
    </row>
    <row r="106" spans="1:1" ht="14.7" customHeight="1">
      <c r="A106" s="202"/>
    </row>
    <row r="107" spans="1:1" ht="14.7" customHeight="1">
      <c r="A107" s="202"/>
    </row>
    <row r="108" spans="1:1" ht="14.7" customHeight="1">
      <c r="A108" s="202"/>
    </row>
    <row r="109" spans="1:1" ht="14.7" customHeight="1">
      <c r="A109" s="202"/>
    </row>
    <row r="110" spans="1:1" ht="14.7" customHeight="1">
      <c r="A110" s="202"/>
    </row>
    <row r="111" spans="1:1" ht="14.7" customHeight="1">
      <c r="A111" s="202"/>
    </row>
    <row r="112" spans="1:1" ht="14.7" customHeight="1">
      <c r="A112" s="202"/>
    </row>
    <row r="113" spans="1:1" ht="14.7" customHeight="1">
      <c r="A113" s="202"/>
    </row>
    <row r="114" spans="1:1" ht="14.7" customHeight="1">
      <c r="A114" s="202"/>
    </row>
    <row r="115" spans="1:1" ht="14.7" customHeight="1">
      <c r="A115" s="202"/>
    </row>
    <row r="116" spans="1:1" ht="14.7" customHeight="1">
      <c r="A116" s="202"/>
    </row>
    <row r="117" spans="1:1" ht="14.7" customHeight="1">
      <c r="A117" s="202"/>
    </row>
    <row r="118" spans="1:1" ht="14.7" customHeight="1">
      <c r="A118" s="202"/>
    </row>
    <row r="119" spans="1:1" ht="14.7" customHeight="1">
      <c r="A119" s="202"/>
    </row>
    <row r="120" spans="1:1" ht="14.7" customHeight="1">
      <c r="A120" s="202"/>
    </row>
    <row r="121" spans="1:1" ht="14.7" customHeight="1">
      <c r="A121" s="202"/>
    </row>
    <row r="122" spans="1:1" ht="14.7" customHeight="1">
      <c r="A122" s="202"/>
    </row>
    <row r="123" spans="1:1" ht="14.7" customHeight="1">
      <c r="A123" s="202"/>
    </row>
    <row r="124" spans="1:1" ht="14.7" customHeight="1">
      <c r="A124" s="202"/>
    </row>
    <row r="125" spans="1:1" ht="14.7" customHeight="1">
      <c r="A125" s="202"/>
    </row>
    <row r="126" spans="1:1" ht="14.7" customHeight="1">
      <c r="A126" s="202"/>
    </row>
    <row r="127" spans="1:1" ht="14.7" customHeight="1">
      <c r="A127" s="202"/>
    </row>
    <row r="128" spans="1:1" ht="14.7" customHeight="1">
      <c r="A128" s="202"/>
    </row>
    <row r="129" spans="1:1" ht="14.7" customHeight="1">
      <c r="A129" s="202"/>
    </row>
    <row r="130" spans="1:1" ht="14.7" customHeight="1">
      <c r="A130" s="202"/>
    </row>
    <row r="131" spans="1:1" ht="14.7" customHeight="1">
      <c r="A131" s="202"/>
    </row>
    <row r="132" spans="1:1" ht="14.7" customHeight="1">
      <c r="A132" s="202"/>
    </row>
    <row r="133" spans="1:1" ht="14.7" customHeight="1">
      <c r="A133" s="202"/>
    </row>
    <row r="134" spans="1:1" ht="14.7" customHeight="1">
      <c r="A134" s="202"/>
    </row>
    <row r="135" spans="1:1" ht="14.7" customHeight="1">
      <c r="A135" s="202"/>
    </row>
    <row r="136" spans="1:1" ht="14.7" customHeight="1">
      <c r="A136" s="202"/>
    </row>
    <row r="137" spans="1:1" ht="14.7" customHeight="1">
      <c r="A137" s="202"/>
    </row>
    <row r="138" spans="1:1" ht="14.7" customHeight="1">
      <c r="A138" s="202"/>
    </row>
    <row r="139" spans="1:1" ht="14.7" customHeight="1">
      <c r="A139" s="202"/>
    </row>
    <row r="140" spans="1:1" ht="14.7" customHeight="1">
      <c r="A140" s="202"/>
    </row>
    <row r="141" spans="1:1" ht="14.7" customHeight="1">
      <c r="A141" s="202"/>
    </row>
    <row r="142" spans="1:1" ht="14.7" customHeight="1">
      <c r="A142" s="202"/>
    </row>
    <row r="143" spans="1:1" ht="14.7" customHeight="1">
      <c r="A143" s="202"/>
    </row>
    <row r="144" spans="1:1" ht="14.7" customHeight="1">
      <c r="A144" s="202"/>
    </row>
    <row r="145" spans="1:1" ht="14.7" customHeight="1">
      <c r="A145" s="202"/>
    </row>
    <row r="146" spans="1:1" ht="14.7" customHeight="1">
      <c r="A146" s="202"/>
    </row>
    <row r="147" spans="1:1" ht="14.7" customHeight="1">
      <c r="A147" s="202"/>
    </row>
    <row r="148" spans="1:1" ht="14.7" customHeight="1">
      <c r="A148" s="202"/>
    </row>
    <row r="149" spans="1:1" ht="14.7" customHeight="1">
      <c r="A149" s="202"/>
    </row>
    <row r="150" spans="1:1" ht="14.7" customHeight="1">
      <c r="A150" s="202"/>
    </row>
    <row r="151" spans="1:1" ht="14.7" customHeight="1">
      <c r="A151" s="202"/>
    </row>
    <row r="152" spans="1:1" ht="14.7" customHeight="1">
      <c r="A152" s="202"/>
    </row>
    <row r="153" spans="1:1" ht="14.7" customHeight="1">
      <c r="A153" s="202"/>
    </row>
    <row r="154" spans="1:1" ht="14.7" customHeight="1">
      <c r="A154" s="202"/>
    </row>
    <row r="155" spans="1:1" ht="14.7" customHeight="1">
      <c r="A155" s="202"/>
    </row>
    <row r="156" spans="1:1" ht="14.7" customHeight="1">
      <c r="A156" s="202"/>
    </row>
    <row r="157" spans="1:1" ht="14.7" customHeight="1">
      <c r="A157" s="202"/>
    </row>
    <row r="158" spans="1:1" ht="14.7" customHeight="1">
      <c r="A158" s="202"/>
    </row>
    <row r="159" spans="1:1" ht="14.7" customHeight="1">
      <c r="A159" s="202"/>
    </row>
    <row r="160" spans="1:1" ht="14.7" customHeight="1">
      <c r="A160" s="202"/>
    </row>
    <row r="161" spans="1:1" ht="14.7" customHeight="1">
      <c r="A161" s="202"/>
    </row>
    <row r="162" spans="1:1" ht="14.7" customHeight="1">
      <c r="A162" s="202"/>
    </row>
    <row r="163" spans="1:1" ht="14.7" customHeight="1">
      <c r="A163" s="202"/>
    </row>
    <row r="164" spans="1:1" ht="14.7" customHeight="1">
      <c r="A164" s="202"/>
    </row>
    <row r="165" spans="1:1" ht="14.7" customHeight="1">
      <c r="A165" s="202"/>
    </row>
    <row r="166" spans="1:1" ht="14.7" customHeight="1">
      <c r="A166" s="202"/>
    </row>
    <row r="167" spans="1:1" ht="14.7" customHeight="1">
      <c r="A167" s="202"/>
    </row>
  </sheetData>
  <mergeCells count="178">
    <mergeCell ref="U19:X19"/>
    <mergeCell ref="W43:Z43"/>
    <mergeCell ref="AA43:AF43"/>
    <mergeCell ref="Q44:R44"/>
    <mergeCell ref="S44:V44"/>
    <mergeCell ref="W44:Z44"/>
    <mergeCell ref="AA44:AF44"/>
    <mergeCell ref="Q45:R45"/>
    <mergeCell ref="S45:V45"/>
    <mergeCell ref="W45:Z45"/>
    <mergeCell ref="AA45:AF45"/>
    <mergeCell ref="A35:Z35"/>
    <mergeCell ref="AA35:AK35"/>
    <mergeCell ref="A36:A64"/>
    <mergeCell ref="B36:O39"/>
    <mergeCell ref="S36:V39"/>
    <mergeCell ref="W36:Z39"/>
    <mergeCell ref="AA36:AF39"/>
    <mergeCell ref="AG36:AK39"/>
    <mergeCell ref="Q37:R39"/>
    <mergeCell ref="A20:A34"/>
    <mergeCell ref="B20:G20"/>
    <mergeCell ref="H20:AK20"/>
    <mergeCell ref="B21:G21"/>
    <mergeCell ref="A6:AK6"/>
    <mergeCell ref="AI8:AJ8"/>
    <mergeCell ref="A10:E11"/>
    <mergeCell ref="F10:J11"/>
    <mergeCell ref="T10:AK11"/>
    <mergeCell ref="Q12:S13"/>
    <mergeCell ref="T12:AK13"/>
    <mergeCell ref="Q14:V15"/>
    <mergeCell ref="W14:AK15"/>
    <mergeCell ref="Y8:AA8"/>
    <mergeCell ref="AC8:AD8"/>
    <mergeCell ref="AF8:AG8"/>
    <mergeCell ref="Q10:S11"/>
    <mergeCell ref="H21:AK21"/>
    <mergeCell ref="B22:G25"/>
    <mergeCell ref="H22:K22"/>
    <mergeCell ref="L22:M22"/>
    <mergeCell ref="O22:P22"/>
    <mergeCell ref="R22:AK22"/>
    <mergeCell ref="H23:K24"/>
    <mergeCell ref="N23:U24"/>
    <mergeCell ref="X23:AK24"/>
    <mergeCell ref="H25:AK25"/>
    <mergeCell ref="B26:G27"/>
    <mergeCell ref="K26:P26"/>
    <mergeCell ref="S26:U26"/>
    <mergeCell ref="Y26:AK26"/>
    <mergeCell ref="H27:J27"/>
    <mergeCell ref="K27:AK27"/>
    <mergeCell ref="B28:G28"/>
    <mergeCell ref="H28:AK28"/>
    <mergeCell ref="B29:G30"/>
    <mergeCell ref="H29:J30"/>
    <mergeCell ref="K29:P30"/>
    <mergeCell ref="Q29:S29"/>
    <mergeCell ref="T29:AA29"/>
    <mergeCell ref="AB29:AC30"/>
    <mergeCell ref="AD29:AK30"/>
    <mergeCell ref="Q30:S30"/>
    <mergeCell ref="T30:AA30"/>
    <mergeCell ref="B31:G34"/>
    <mergeCell ref="H31:K31"/>
    <mergeCell ref="L31:M31"/>
    <mergeCell ref="O31:P31"/>
    <mergeCell ref="R31:AK31"/>
    <mergeCell ref="H32:K33"/>
    <mergeCell ref="N32:U33"/>
    <mergeCell ref="X32:AK33"/>
    <mergeCell ref="H34:AK34"/>
    <mergeCell ref="Q46:R46"/>
    <mergeCell ref="S46:V46"/>
    <mergeCell ref="W46:Z46"/>
    <mergeCell ref="AA46:AF46"/>
    <mergeCell ref="Q42:R42"/>
    <mergeCell ref="S42:V42"/>
    <mergeCell ref="W42:Z42"/>
    <mergeCell ref="AA42:AF42"/>
    <mergeCell ref="Q43:R43"/>
    <mergeCell ref="B40:B51"/>
    <mergeCell ref="Q40:R40"/>
    <mergeCell ref="S40:V40"/>
    <mergeCell ref="W40:Z40"/>
    <mergeCell ref="Q48:R48"/>
    <mergeCell ref="S48:V48"/>
    <mergeCell ref="W48:Z48"/>
    <mergeCell ref="AA48:AF48"/>
    <mergeCell ref="Q49:R49"/>
    <mergeCell ref="S49:V49"/>
    <mergeCell ref="W49:Z49"/>
    <mergeCell ref="AA49:AF49"/>
    <mergeCell ref="AA40:AF40"/>
    <mergeCell ref="Q41:R41"/>
    <mergeCell ref="S41:V41"/>
    <mergeCell ref="W41:Z41"/>
    <mergeCell ref="AA41:AF41"/>
    <mergeCell ref="S43:V43"/>
    <mergeCell ref="Q47:R47"/>
    <mergeCell ref="S47:V47"/>
    <mergeCell ref="W47:Z47"/>
    <mergeCell ref="AA47:AF47"/>
    <mergeCell ref="W51:Z51"/>
    <mergeCell ref="AA51:AF51"/>
    <mergeCell ref="B52:B54"/>
    <mergeCell ref="Q52:R52"/>
    <mergeCell ref="S52:V52"/>
    <mergeCell ref="W52:Z52"/>
    <mergeCell ref="AA52:AF52"/>
    <mergeCell ref="Q53:R53"/>
    <mergeCell ref="S53:V53"/>
    <mergeCell ref="W53:Z53"/>
    <mergeCell ref="AA53:AF53"/>
    <mergeCell ref="Q54:R54"/>
    <mergeCell ref="S54:V54"/>
    <mergeCell ref="W54:Z54"/>
    <mergeCell ref="AA54:AF54"/>
    <mergeCell ref="B55:B64"/>
    <mergeCell ref="Q55:R55"/>
    <mergeCell ref="S55:V55"/>
    <mergeCell ref="W55:Z55"/>
    <mergeCell ref="AA55:AF55"/>
    <mergeCell ref="Q56:R56"/>
    <mergeCell ref="S56:V56"/>
    <mergeCell ref="W56:Z56"/>
    <mergeCell ref="AA56:AF56"/>
    <mergeCell ref="Q57:R57"/>
    <mergeCell ref="S57:V57"/>
    <mergeCell ref="W57:Z57"/>
    <mergeCell ref="AA57:AF57"/>
    <mergeCell ref="Q58:R58"/>
    <mergeCell ref="S58:V58"/>
    <mergeCell ref="W58:Z58"/>
    <mergeCell ref="AA58:AF58"/>
    <mergeCell ref="Q59:R59"/>
    <mergeCell ref="S59:V59"/>
    <mergeCell ref="W60:Z60"/>
    <mergeCell ref="Q63:R63"/>
    <mergeCell ref="S63:V63"/>
    <mergeCell ref="W63:Z63"/>
    <mergeCell ref="AA63:AF63"/>
    <mergeCell ref="Q64:R64"/>
    <mergeCell ref="S64:V64"/>
    <mergeCell ref="W64:Z64"/>
    <mergeCell ref="AA64:AF64"/>
    <mergeCell ref="AO20:AO34"/>
    <mergeCell ref="AA60:AF60"/>
    <mergeCell ref="Q61:R61"/>
    <mergeCell ref="S61:V61"/>
    <mergeCell ref="W61:Z61"/>
    <mergeCell ref="AA61:AF61"/>
    <mergeCell ref="Q62:R62"/>
    <mergeCell ref="S62:V62"/>
    <mergeCell ref="W62:Z62"/>
    <mergeCell ref="AA62:AF62"/>
    <mergeCell ref="Q50:R50"/>
    <mergeCell ref="S50:V50"/>
    <mergeCell ref="W50:Z50"/>
    <mergeCell ref="AA50:AF50"/>
    <mergeCell ref="Q51:R51"/>
    <mergeCell ref="S51:V51"/>
    <mergeCell ref="W59:Z59"/>
    <mergeCell ref="AA59:AF59"/>
    <mergeCell ref="Q60:R60"/>
    <mergeCell ref="S60:V60"/>
    <mergeCell ref="AO66:AV66"/>
    <mergeCell ref="AO67:AU67"/>
    <mergeCell ref="AV29:AX30"/>
    <mergeCell ref="AP31:AU33"/>
    <mergeCell ref="AO36:AO65"/>
    <mergeCell ref="AP36:BD39"/>
    <mergeCell ref="BT36:BV39"/>
    <mergeCell ref="BE37:BG37"/>
    <mergeCell ref="AP41:AP51"/>
    <mergeCell ref="AP55:AP65"/>
    <mergeCell ref="AR65:BD65"/>
  </mergeCells>
  <phoneticPr fontId="7"/>
  <dataValidations count="1">
    <dataValidation type="list" allowBlank="1" showInputMessage="1" showErrorMessage="1" sqref="S40:Z64" xr:uid="{00000000-0002-0000-0200-000000000000}">
      <formula1>"〇"</formula1>
    </dataValidation>
  </dataValidations>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mc:AlternateContent xmlns:mc="http://schemas.openxmlformats.org/markup-compatibility/2006">
          <mc:Choice Requires="x14">
            <control shapeId="2054" r:id="rId9"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055" r:id="rId10"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056" r:id="rId11"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057" r:id="rId12"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058" r:id="rId13"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BY167"/>
  <sheetViews>
    <sheetView view="pageBreakPreview" zoomScaleNormal="100" zoomScaleSheetLayoutView="100" workbookViewId="0">
      <selection activeCell="AQ4" sqref="AQ4"/>
    </sheetView>
  </sheetViews>
  <sheetFormatPr defaultColWidth="2.77734375" defaultRowHeight="14.7" customHeight="1"/>
  <cols>
    <col min="1" max="37" width="2.77734375" style="160"/>
    <col min="38" max="16384" width="2.77734375" style="68"/>
  </cols>
  <sheetData>
    <row r="1" spans="1:74" s="160" customFormat="1" ht="14.7" customHeight="1">
      <c r="A1" s="156" t="s">
        <v>516</v>
      </c>
      <c r="B1" s="156"/>
      <c r="C1" s="156"/>
      <c r="D1" s="156"/>
      <c r="E1" s="156"/>
      <c r="F1" s="156"/>
      <c r="G1" s="156"/>
      <c r="H1" s="156"/>
      <c r="I1" s="156"/>
      <c r="J1" s="156"/>
      <c r="K1" s="156"/>
      <c r="L1" s="156"/>
      <c r="M1" s="156"/>
      <c r="N1" s="157"/>
      <c r="O1" s="156"/>
      <c r="P1" s="156"/>
      <c r="Q1" s="156"/>
      <c r="R1" s="156"/>
      <c r="S1" s="156"/>
      <c r="T1" s="156"/>
      <c r="U1" s="156"/>
      <c r="V1" s="156"/>
      <c r="W1" s="158"/>
      <c r="X1" s="158"/>
      <c r="Y1" s="158"/>
      <c r="Z1" s="158"/>
      <c r="AA1" s="158"/>
      <c r="AB1" s="158"/>
      <c r="AC1" s="158"/>
      <c r="AD1" s="158"/>
      <c r="AE1" s="158"/>
      <c r="AF1" s="156" t="s">
        <v>517</v>
      </c>
      <c r="AG1" s="156"/>
      <c r="AH1" s="156"/>
      <c r="AI1" s="156"/>
      <c r="AJ1" s="156"/>
      <c r="AK1" s="156"/>
      <c r="AO1" s="202"/>
      <c r="AP1" s="202"/>
      <c r="AQ1" s="202"/>
      <c r="AR1" s="202"/>
      <c r="AS1" s="202"/>
      <c r="AT1" s="202"/>
      <c r="AU1" s="202"/>
      <c r="AV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row>
    <row r="2" spans="1:74" s="160" customFormat="1" ht="14.7" customHeight="1">
      <c r="A2" s="156"/>
      <c r="B2" s="156"/>
      <c r="C2" s="156"/>
      <c r="D2" s="156"/>
      <c r="E2" s="156"/>
      <c r="F2" s="156"/>
      <c r="G2" s="156"/>
      <c r="H2" s="156"/>
      <c r="I2" s="156"/>
      <c r="J2" s="156"/>
      <c r="K2" s="156"/>
      <c r="L2" s="156"/>
      <c r="M2" s="156"/>
      <c r="N2" s="156"/>
      <c r="O2" s="156"/>
      <c r="P2" s="156"/>
      <c r="Q2" s="156"/>
      <c r="R2" s="156"/>
      <c r="S2" s="156"/>
      <c r="T2" s="156"/>
      <c r="U2" s="156"/>
      <c r="V2" s="156"/>
      <c r="W2" s="159"/>
      <c r="X2" s="159"/>
      <c r="Y2" s="159"/>
      <c r="Z2" s="159"/>
      <c r="AA2" s="159"/>
      <c r="AB2" s="159"/>
      <c r="AC2" s="159"/>
      <c r="AD2" s="159"/>
      <c r="AE2" s="159"/>
      <c r="AF2" s="159"/>
      <c r="AG2" s="159"/>
      <c r="AH2" s="159"/>
      <c r="AI2" s="159"/>
      <c r="AJ2" s="159"/>
      <c r="AK2" s="159"/>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row>
    <row r="3" spans="1:74" s="160" customFormat="1" ht="14.7" customHeight="1">
      <c r="A3" s="156"/>
      <c r="B3" s="156"/>
      <c r="C3" s="156"/>
      <c r="D3" s="156"/>
      <c r="E3" s="156" t="s">
        <v>66</v>
      </c>
      <c r="F3" s="156"/>
      <c r="G3" s="156"/>
      <c r="H3" s="156"/>
      <c r="I3" s="156"/>
      <c r="J3" s="156"/>
      <c r="K3" s="156"/>
      <c r="L3" s="156"/>
      <c r="M3" s="156"/>
      <c r="N3" s="156"/>
      <c r="O3" s="156"/>
      <c r="P3" s="156"/>
      <c r="Q3" s="156"/>
      <c r="R3" s="156"/>
      <c r="S3" s="156"/>
      <c r="T3" s="156"/>
      <c r="U3" s="156"/>
      <c r="V3" s="159"/>
      <c r="W3" s="159"/>
      <c r="X3" s="159"/>
      <c r="Y3" s="159"/>
      <c r="Z3" s="159"/>
      <c r="AA3" s="159"/>
      <c r="AB3" s="159"/>
      <c r="AC3" s="159"/>
      <c r="AD3" s="159"/>
      <c r="AE3" s="159"/>
      <c r="AF3" s="159"/>
      <c r="AG3" s="159"/>
      <c r="AH3" s="159"/>
      <c r="AI3" s="159"/>
      <c r="AJ3" s="159"/>
      <c r="AK3" s="159"/>
      <c r="AL3" s="203"/>
      <c r="AO3" s="202"/>
      <c r="AP3" s="202"/>
      <c r="AQ3" s="202"/>
      <c r="AR3" s="202"/>
      <c r="AS3" s="202"/>
      <c r="AT3" s="202"/>
      <c r="AU3" s="202"/>
      <c r="AV3" s="202"/>
      <c r="AW3" s="202"/>
      <c r="AX3" s="202"/>
      <c r="AY3" s="202"/>
      <c r="AZ3" s="202"/>
      <c r="BA3" s="202"/>
      <c r="BB3" s="202"/>
      <c r="BC3" s="202"/>
      <c r="BD3" s="202"/>
      <c r="BE3" s="202"/>
      <c r="BF3" s="202"/>
      <c r="BG3" s="202"/>
      <c r="BH3" s="202"/>
      <c r="BI3" s="202"/>
      <c r="BJ3" s="203"/>
      <c r="BK3" s="203"/>
      <c r="BL3" s="203"/>
      <c r="BN3" s="203"/>
      <c r="BO3" s="203"/>
      <c r="BP3" s="203"/>
      <c r="BQ3" s="203"/>
      <c r="BR3" s="203"/>
      <c r="BS3" s="203"/>
      <c r="BT3" s="203"/>
      <c r="BU3" s="203"/>
      <c r="BV3" s="203"/>
    </row>
    <row r="4" spans="1:74" s="160" customFormat="1" ht="14.7" customHeight="1">
      <c r="A4" s="156"/>
      <c r="B4" s="156"/>
      <c r="C4" s="156"/>
      <c r="D4" s="156"/>
      <c r="E4" s="156" t="s">
        <v>91</v>
      </c>
      <c r="F4" s="156"/>
      <c r="G4" s="156"/>
      <c r="H4" s="156"/>
      <c r="I4" s="156"/>
      <c r="J4" s="156"/>
      <c r="K4" s="156"/>
      <c r="L4" s="156"/>
      <c r="M4" s="156"/>
      <c r="N4" s="156"/>
      <c r="O4" s="156"/>
      <c r="P4" s="156"/>
      <c r="Q4" s="156"/>
      <c r="R4" s="156"/>
      <c r="S4" s="156"/>
      <c r="T4" s="156"/>
      <c r="U4" s="156"/>
      <c r="V4" s="159"/>
      <c r="W4" s="159"/>
      <c r="X4" s="159"/>
      <c r="Y4" s="159"/>
      <c r="Z4" s="159"/>
      <c r="AA4" s="159"/>
      <c r="AB4" s="159"/>
      <c r="AC4" s="159"/>
      <c r="AD4" s="159"/>
      <c r="AE4" s="159"/>
      <c r="AF4" s="159"/>
      <c r="AG4" s="159"/>
      <c r="AH4" s="159"/>
      <c r="AI4" s="159"/>
      <c r="AJ4" s="159"/>
      <c r="AK4" s="159"/>
      <c r="AL4" s="203"/>
      <c r="AO4" s="202"/>
      <c r="AP4" s="202"/>
      <c r="AQ4" s="202"/>
      <c r="AR4" s="202"/>
      <c r="AS4" s="202"/>
      <c r="AT4" s="202"/>
      <c r="AU4" s="202"/>
      <c r="AV4" s="202"/>
      <c r="AW4" s="202"/>
      <c r="AX4" s="202"/>
      <c r="AY4" s="202"/>
      <c r="AZ4" s="202"/>
      <c r="BA4" s="202"/>
      <c r="BB4" s="202"/>
      <c r="BC4" s="202"/>
      <c r="BD4" s="202"/>
      <c r="BE4" s="202"/>
      <c r="BF4" s="202"/>
      <c r="BG4" s="202"/>
      <c r="BH4" s="202"/>
      <c r="BI4" s="202"/>
      <c r="BJ4" s="203"/>
      <c r="BK4" s="203"/>
      <c r="BL4" s="203"/>
      <c r="BN4" s="203"/>
      <c r="BO4" s="203"/>
      <c r="BP4" s="203"/>
      <c r="BQ4" s="203"/>
      <c r="BR4" s="203"/>
      <c r="BS4" s="203"/>
      <c r="BT4" s="203"/>
      <c r="BU4" s="203"/>
      <c r="BV4" s="203"/>
    </row>
    <row r="5" spans="1:74" s="160" customFormat="1" ht="14.7" customHeight="1">
      <c r="A5" s="156"/>
      <c r="B5" s="156"/>
      <c r="C5" s="156"/>
      <c r="D5" s="156"/>
      <c r="E5" s="156" t="s">
        <v>90</v>
      </c>
      <c r="F5" s="156"/>
      <c r="G5" s="156"/>
      <c r="H5" s="156"/>
      <c r="I5" s="156"/>
      <c r="J5" s="156"/>
      <c r="K5" s="156"/>
      <c r="L5" s="156"/>
      <c r="M5" s="156"/>
      <c r="N5" s="156"/>
      <c r="P5" s="156"/>
      <c r="Q5" s="156"/>
      <c r="R5" s="156"/>
      <c r="S5" s="156"/>
      <c r="T5" s="156"/>
      <c r="U5" s="156"/>
      <c r="V5" s="156"/>
      <c r="W5" s="156"/>
      <c r="X5" s="156"/>
      <c r="Y5" s="156"/>
      <c r="Z5" s="156"/>
      <c r="AA5" s="156"/>
      <c r="AB5" s="156"/>
      <c r="AC5" s="156"/>
      <c r="AD5" s="156"/>
      <c r="AE5" s="156"/>
      <c r="AF5" s="156"/>
      <c r="AG5" s="156"/>
      <c r="AH5" s="156"/>
      <c r="AI5" s="156"/>
      <c r="AJ5" s="156"/>
      <c r="AK5" s="156"/>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row>
    <row r="6" spans="1:74" s="160" customFormat="1" ht="14.7" customHeight="1">
      <c r="A6" s="675" t="s">
        <v>518</v>
      </c>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row>
    <row r="7" spans="1:74" s="160" customFormat="1" ht="14.7" customHeight="1">
      <c r="A7" s="156"/>
      <c r="B7" s="156"/>
      <c r="C7" s="156"/>
      <c r="D7" s="156"/>
      <c r="E7" s="156"/>
      <c r="F7" s="156"/>
      <c r="G7" s="158"/>
      <c r="H7" s="158"/>
      <c r="I7" s="158"/>
      <c r="J7" s="158"/>
      <c r="K7" s="158"/>
      <c r="L7" s="158"/>
      <c r="M7" s="158"/>
      <c r="N7" s="158"/>
      <c r="O7" s="158"/>
      <c r="P7" s="158"/>
      <c r="Q7" s="158"/>
      <c r="R7" s="158"/>
      <c r="S7" s="156"/>
      <c r="T7" s="156"/>
      <c r="U7" s="156"/>
      <c r="V7" s="156"/>
      <c r="W7" s="156"/>
      <c r="X7" s="156"/>
      <c r="Y7" s="156"/>
      <c r="Z7" s="156"/>
      <c r="AA7" s="156"/>
      <c r="AB7" s="156"/>
      <c r="AC7" s="156"/>
      <c r="AD7" s="156"/>
      <c r="AE7" s="156"/>
      <c r="AF7" s="156"/>
      <c r="AG7" s="156"/>
      <c r="AH7" s="156"/>
      <c r="AI7" s="156"/>
      <c r="AJ7" s="156"/>
      <c r="AK7" s="156"/>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row>
    <row r="8" spans="1:74" s="160" customFormat="1" ht="14.7" customHeight="1">
      <c r="A8" s="156"/>
      <c r="B8" s="156"/>
      <c r="C8" s="158"/>
      <c r="D8" s="158"/>
      <c r="E8" s="156"/>
      <c r="F8" s="158"/>
      <c r="G8" s="158"/>
      <c r="H8" s="158"/>
      <c r="I8" s="158"/>
      <c r="J8" s="158"/>
      <c r="K8" s="158"/>
      <c r="L8" s="156"/>
      <c r="M8" s="156"/>
      <c r="N8" s="156"/>
      <c r="O8" s="156"/>
      <c r="P8" s="156"/>
      <c r="Q8" s="156"/>
      <c r="R8" s="156"/>
      <c r="S8" s="156"/>
      <c r="T8" s="156"/>
      <c r="U8" s="156"/>
      <c r="V8" s="156"/>
      <c r="W8" s="156"/>
      <c r="X8" s="156"/>
      <c r="Y8" s="675"/>
      <c r="Z8" s="675"/>
      <c r="AA8" s="675"/>
      <c r="AC8" s="675" t="s">
        <v>552</v>
      </c>
      <c r="AD8" s="675"/>
      <c r="AE8" s="156" t="s">
        <v>33</v>
      </c>
      <c r="AF8" s="675" t="s">
        <v>554</v>
      </c>
      <c r="AG8" s="675"/>
      <c r="AH8" s="156" t="s">
        <v>34</v>
      </c>
      <c r="AI8" s="675" t="s">
        <v>554</v>
      </c>
      <c r="AJ8" s="675"/>
      <c r="AK8" s="156" t="s">
        <v>35</v>
      </c>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row>
    <row r="9" spans="1:74" s="160" customFormat="1" ht="14.7" customHeight="1">
      <c r="A9" s="156"/>
      <c r="B9" s="156"/>
      <c r="C9" s="158"/>
      <c r="D9" s="158"/>
      <c r="E9" s="158"/>
      <c r="F9" s="158"/>
      <c r="G9" s="158"/>
      <c r="H9" s="158"/>
      <c r="I9" s="158"/>
      <c r="J9" s="158"/>
      <c r="K9" s="158"/>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row>
    <row r="10" spans="1:74" s="160" customFormat="1" ht="14.7" customHeight="1">
      <c r="A10" s="676"/>
      <c r="B10" s="676"/>
      <c r="C10" s="676"/>
      <c r="D10" s="676"/>
      <c r="E10" s="676"/>
      <c r="F10" s="675" t="s">
        <v>519</v>
      </c>
      <c r="G10" s="675"/>
      <c r="H10" s="675"/>
      <c r="I10" s="675"/>
      <c r="J10" s="675"/>
      <c r="K10" s="158"/>
      <c r="L10" s="156"/>
      <c r="M10" s="156"/>
      <c r="N10" s="156"/>
      <c r="O10" s="156"/>
      <c r="P10" s="156"/>
      <c r="Q10" s="678" t="s">
        <v>520</v>
      </c>
      <c r="R10" s="678"/>
      <c r="S10" s="678"/>
      <c r="T10" s="677" t="s">
        <v>555</v>
      </c>
      <c r="U10" s="677"/>
      <c r="V10" s="677"/>
      <c r="W10" s="677"/>
      <c r="X10" s="677"/>
      <c r="Y10" s="677"/>
      <c r="Z10" s="677"/>
      <c r="AA10" s="677"/>
      <c r="AB10" s="677"/>
      <c r="AC10" s="677"/>
      <c r="AD10" s="677"/>
      <c r="AE10" s="677"/>
      <c r="AF10" s="677"/>
      <c r="AG10" s="677"/>
      <c r="AH10" s="677"/>
      <c r="AI10" s="677"/>
      <c r="AJ10" s="677"/>
      <c r="AK10" s="677"/>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row>
    <row r="11" spans="1:74" s="160" customFormat="1" ht="14.7" customHeight="1">
      <c r="A11" s="676"/>
      <c r="B11" s="676"/>
      <c r="C11" s="676"/>
      <c r="D11" s="676"/>
      <c r="E11" s="676"/>
      <c r="F11" s="675"/>
      <c r="G11" s="675"/>
      <c r="H11" s="675"/>
      <c r="I11" s="675"/>
      <c r="J11" s="675"/>
      <c r="K11" s="158"/>
      <c r="L11" s="156"/>
      <c r="M11" s="156"/>
      <c r="O11" s="156"/>
      <c r="P11" s="156"/>
      <c r="Q11" s="678"/>
      <c r="R11" s="678"/>
      <c r="S11" s="678"/>
      <c r="T11" s="677"/>
      <c r="U11" s="677"/>
      <c r="V11" s="677"/>
      <c r="W11" s="677"/>
      <c r="X11" s="677"/>
      <c r="Y11" s="677"/>
      <c r="Z11" s="677"/>
      <c r="AA11" s="677"/>
      <c r="AB11" s="677"/>
      <c r="AC11" s="677"/>
      <c r="AD11" s="677"/>
      <c r="AE11" s="677"/>
      <c r="AF11" s="677"/>
      <c r="AG11" s="677"/>
      <c r="AH11" s="677"/>
      <c r="AI11" s="677"/>
      <c r="AJ11" s="677"/>
      <c r="AK11" s="677"/>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row>
    <row r="12" spans="1:74" s="160" customFormat="1" ht="14.7" customHeight="1">
      <c r="A12" s="156"/>
      <c r="B12" s="156"/>
      <c r="C12" s="158"/>
      <c r="D12" s="158"/>
      <c r="E12" s="158"/>
      <c r="F12" s="158"/>
      <c r="G12" s="158"/>
      <c r="H12" s="158"/>
      <c r="I12" s="158"/>
      <c r="J12" s="158"/>
      <c r="K12" s="158"/>
      <c r="L12" s="156"/>
      <c r="M12" s="156"/>
      <c r="N12" s="161" t="s">
        <v>38</v>
      </c>
      <c r="O12" s="156"/>
      <c r="P12" s="156"/>
      <c r="Q12" s="678" t="s">
        <v>149</v>
      </c>
      <c r="R12" s="678"/>
      <c r="S12" s="678"/>
      <c r="T12" s="677" t="s">
        <v>168</v>
      </c>
      <c r="U12" s="677"/>
      <c r="V12" s="677"/>
      <c r="W12" s="677"/>
      <c r="X12" s="677"/>
      <c r="Y12" s="677"/>
      <c r="Z12" s="677"/>
      <c r="AA12" s="677"/>
      <c r="AB12" s="677"/>
      <c r="AC12" s="677"/>
      <c r="AD12" s="677"/>
      <c r="AE12" s="677"/>
      <c r="AF12" s="677"/>
      <c r="AG12" s="677"/>
      <c r="AH12" s="677"/>
      <c r="AI12" s="677"/>
      <c r="AJ12" s="677"/>
      <c r="AK12" s="677"/>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row>
    <row r="13" spans="1:74" s="160" customFormat="1" ht="14.7" customHeight="1">
      <c r="A13" s="156"/>
      <c r="B13" s="156"/>
      <c r="C13" s="158"/>
      <c r="D13" s="158"/>
      <c r="E13" s="158"/>
      <c r="F13" s="158"/>
      <c r="G13" s="158"/>
      <c r="H13" s="158"/>
      <c r="I13" s="158"/>
      <c r="J13" s="158"/>
      <c r="K13" s="158"/>
      <c r="L13" s="156"/>
      <c r="M13" s="156"/>
      <c r="N13" s="156"/>
      <c r="O13" s="156"/>
      <c r="P13" s="156"/>
      <c r="Q13" s="678"/>
      <c r="R13" s="678"/>
      <c r="S13" s="678"/>
      <c r="T13" s="677"/>
      <c r="U13" s="677"/>
      <c r="V13" s="677"/>
      <c r="W13" s="677"/>
      <c r="X13" s="677"/>
      <c r="Y13" s="677"/>
      <c r="Z13" s="677"/>
      <c r="AA13" s="677"/>
      <c r="AB13" s="677"/>
      <c r="AC13" s="677"/>
      <c r="AD13" s="677"/>
      <c r="AE13" s="677"/>
      <c r="AF13" s="677"/>
      <c r="AG13" s="677"/>
      <c r="AH13" s="677"/>
      <c r="AI13" s="677"/>
      <c r="AJ13" s="677"/>
      <c r="AK13" s="677"/>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row>
    <row r="14" spans="1:74" s="160" customFormat="1" ht="14.7" customHeight="1">
      <c r="A14" s="156"/>
      <c r="B14" s="156"/>
      <c r="C14" s="158"/>
      <c r="D14" s="158"/>
      <c r="E14" s="158"/>
      <c r="F14" s="158"/>
      <c r="G14" s="158"/>
      <c r="H14" s="158"/>
      <c r="I14" s="158"/>
      <c r="J14" s="158"/>
      <c r="K14" s="158"/>
      <c r="L14" s="156"/>
      <c r="M14" s="156"/>
      <c r="N14" s="156"/>
      <c r="O14" s="156"/>
      <c r="P14" s="156"/>
      <c r="Q14" s="678" t="s">
        <v>521</v>
      </c>
      <c r="R14" s="678"/>
      <c r="S14" s="678"/>
      <c r="T14" s="678"/>
      <c r="U14" s="678"/>
      <c r="V14" s="678"/>
      <c r="W14" s="677" t="s">
        <v>556</v>
      </c>
      <c r="X14" s="677"/>
      <c r="Y14" s="677"/>
      <c r="Z14" s="677"/>
      <c r="AA14" s="677"/>
      <c r="AB14" s="677"/>
      <c r="AC14" s="677"/>
      <c r="AD14" s="677"/>
      <c r="AE14" s="677"/>
      <c r="AF14" s="677"/>
      <c r="AG14" s="677"/>
      <c r="AH14" s="677"/>
      <c r="AI14" s="677"/>
      <c r="AJ14" s="677"/>
      <c r="AK14" s="677"/>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row>
    <row r="15" spans="1:74" s="160" customFormat="1" ht="14.7" customHeight="1">
      <c r="A15" s="156"/>
      <c r="B15" s="156"/>
      <c r="C15" s="158"/>
      <c r="D15" s="158"/>
      <c r="E15" s="158"/>
      <c r="F15" s="158"/>
      <c r="G15" s="158"/>
      <c r="H15" s="158"/>
      <c r="I15" s="158"/>
      <c r="J15" s="158"/>
      <c r="K15" s="158"/>
      <c r="L15" s="156"/>
      <c r="M15" s="156"/>
      <c r="N15" s="156"/>
      <c r="O15" s="156"/>
      <c r="P15" s="156"/>
      <c r="Q15" s="678"/>
      <c r="R15" s="678"/>
      <c r="S15" s="678"/>
      <c r="T15" s="678"/>
      <c r="U15" s="678"/>
      <c r="V15" s="678"/>
      <c r="W15" s="677"/>
      <c r="X15" s="677"/>
      <c r="Y15" s="677"/>
      <c r="Z15" s="677"/>
      <c r="AA15" s="677"/>
      <c r="AB15" s="677"/>
      <c r="AC15" s="677"/>
      <c r="AD15" s="677"/>
      <c r="AE15" s="677"/>
      <c r="AF15" s="677"/>
      <c r="AG15" s="677"/>
      <c r="AH15" s="677"/>
      <c r="AI15" s="677"/>
      <c r="AJ15" s="677"/>
      <c r="AK15" s="677"/>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row>
    <row r="16" spans="1:74" s="160" customFormat="1" ht="14.7" customHeight="1">
      <c r="B16" s="156"/>
      <c r="C16" s="156"/>
      <c r="D16" s="156" t="s">
        <v>67</v>
      </c>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row>
    <row r="17" spans="1:77" s="160" customFormat="1" ht="15" customHeight="1">
      <c r="B17" s="156"/>
      <c r="C17" s="156"/>
      <c r="D17" s="156" t="s">
        <v>39</v>
      </c>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O17" s="202"/>
      <c r="AP17" s="202"/>
      <c r="AQ17" s="202"/>
      <c r="AR17" s="202"/>
      <c r="AS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row>
    <row r="18" spans="1:77" s="160" customFormat="1" ht="15" customHeight="1">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O18" s="202"/>
      <c r="AP18" s="202"/>
      <c r="AQ18" s="202"/>
      <c r="AR18" s="202"/>
      <c r="AS18" s="202"/>
      <c r="AU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row>
    <row r="19" spans="1:77" s="160" customFormat="1" ht="14.7" customHeight="1">
      <c r="A19" s="156"/>
      <c r="B19" s="156"/>
      <c r="C19" s="156"/>
      <c r="D19" s="156"/>
      <c r="E19" s="156"/>
      <c r="F19" s="156"/>
      <c r="G19" s="156"/>
      <c r="H19" s="156"/>
      <c r="I19" s="156"/>
      <c r="J19" s="156"/>
      <c r="K19" s="156"/>
      <c r="L19" s="156"/>
      <c r="M19" s="156"/>
      <c r="N19" s="156"/>
      <c r="O19" s="156"/>
      <c r="P19" s="156"/>
      <c r="Q19" s="156"/>
      <c r="S19" s="158"/>
      <c r="T19" s="162"/>
      <c r="U19" s="679" t="s">
        <v>522</v>
      </c>
      <c r="V19" s="680"/>
      <c r="W19" s="680"/>
      <c r="X19" s="681"/>
      <c r="Y19" s="163" t="s">
        <v>554</v>
      </c>
      <c r="Z19" s="164" t="s">
        <v>553</v>
      </c>
      <c r="AA19" s="164" t="s">
        <v>553</v>
      </c>
      <c r="AB19" s="164" t="s">
        <v>553</v>
      </c>
      <c r="AC19" s="164" t="s">
        <v>553</v>
      </c>
      <c r="AD19" s="164" t="s">
        <v>553</v>
      </c>
      <c r="AE19" s="164" t="s">
        <v>553</v>
      </c>
      <c r="AF19" s="164" t="s">
        <v>553</v>
      </c>
      <c r="AG19" s="164" t="s">
        <v>553</v>
      </c>
      <c r="AH19" s="164" t="s">
        <v>553</v>
      </c>
      <c r="AI19" s="165" t="s">
        <v>553</v>
      </c>
      <c r="AJ19" s="165" t="s">
        <v>553</v>
      </c>
      <c r="AK19" s="166" t="s">
        <v>553</v>
      </c>
      <c r="AO19" s="202"/>
      <c r="AP19" s="202"/>
      <c r="AQ19" s="202"/>
      <c r="AR19" s="202"/>
      <c r="AS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row>
    <row r="20" spans="1:77" s="160" customFormat="1" ht="14.7" customHeight="1">
      <c r="A20" s="727" t="s">
        <v>93</v>
      </c>
      <c r="B20" s="651" t="s">
        <v>5</v>
      </c>
      <c r="C20" s="652"/>
      <c r="D20" s="652"/>
      <c r="E20" s="652"/>
      <c r="F20" s="652"/>
      <c r="G20" s="652"/>
      <c r="H20" s="651" t="s">
        <v>169</v>
      </c>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3"/>
      <c r="AL20" s="202"/>
      <c r="AO20" s="587"/>
      <c r="AP20" s="202"/>
      <c r="AQ20" s="202"/>
      <c r="AR20" s="202"/>
      <c r="AS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row>
    <row r="21" spans="1:77" s="160" customFormat="1" ht="28.5" customHeight="1">
      <c r="A21" s="728"/>
      <c r="B21" s="642" t="s">
        <v>94</v>
      </c>
      <c r="C21" s="643"/>
      <c r="D21" s="643"/>
      <c r="E21" s="643"/>
      <c r="F21" s="643"/>
      <c r="G21" s="644"/>
      <c r="H21" s="671" t="s">
        <v>168</v>
      </c>
      <c r="I21" s="672"/>
      <c r="J21" s="672"/>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3"/>
      <c r="AL21" s="202"/>
      <c r="AO21" s="596"/>
      <c r="AP21" s="202"/>
      <c r="AQ21" s="202"/>
      <c r="AR21" s="202"/>
      <c r="AS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row>
    <row r="22" spans="1:77" s="160" customFormat="1" ht="14.7" customHeight="1">
      <c r="A22" s="728"/>
      <c r="B22" s="604" t="s">
        <v>95</v>
      </c>
      <c r="C22" s="605"/>
      <c r="D22" s="605"/>
      <c r="E22" s="605"/>
      <c r="F22" s="605"/>
      <c r="G22" s="606"/>
      <c r="H22" s="610" t="s">
        <v>96</v>
      </c>
      <c r="I22" s="611"/>
      <c r="J22" s="611"/>
      <c r="K22" s="611"/>
      <c r="L22" s="732" t="s">
        <v>171</v>
      </c>
      <c r="M22" s="732"/>
      <c r="N22" s="167" t="s">
        <v>97</v>
      </c>
      <c r="O22" s="736" t="s">
        <v>172</v>
      </c>
      <c r="P22" s="732"/>
      <c r="Q22" s="168" t="s">
        <v>98</v>
      </c>
      <c r="R22" s="611"/>
      <c r="S22" s="611"/>
      <c r="T22" s="611"/>
      <c r="U22" s="611"/>
      <c r="V22" s="611"/>
      <c r="W22" s="611"/>
      <c r="X22" s="611"/>
      <c r="Y22" s="611"/>
      <c r="Z22" s="611"/>
      <c r="AA22" s="611"/>
      <c r="AB22" s="611"/>
      <c r="AC22" s="611"/>
      <c r="AD22" s="611"/>
      <c r="AE22" s="611"/>
      <c r="AF22" s="611"/>
      <c r="AG22" s="611"/>
      <c r="AH22" s="611"/>
      <c r="AI22" s="611"/>
      <c r="AJ22" s="611"/>
      <c r="AK22" s="613"/>
      <c r="AL22" s="203"/>
      <c r="AM22" s="202"/>
      <c r="AN22" s="202"/>
      <c r="AO22" s="596"/>
      <c r="AP22" s="202"/>
      <c r="AQ22" s="202"/>
      <c r="AR22" s="202"/>
      <c r="AS22" s="202"/>
      <c r="AT22" s="202"/>
      <c r="AU22" s="202"/>
      <c r="AV22" s="203"/>
      <c r="AW22" s="202"/>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2"/>
      <c r="BX22" s="202"/>
      <c r="BY22" s="202"/>
    </row>
    <row r="23" spans="1:77" s="160" customFormat="1" ht="14.7" customHeight="1">
      <c r="A23" s="728"/>
      <c r="B23" s="674"/>
      <c r="C23" s="608"/>
      <c r="D23" s="608"/>
      <c r="E23" s="608"/>
      <c r="F23" s="608"/>
      <c r="G23" s="609"/>
      <c r="H23" s="737" t="s">
        <v>6</v>
      </c>
      <c r="I23" s="738"/>
      <c r="J23" s="738"/>
      <c r="K23" s="738"/>
      <c r="L23" s="169" t="s">
        <v>54</v>
      </c>
      <c r="M23" s="169" t="s">
        <v>523</v>
      </c>
      <c r="N23" s="731" t="s">
        <v>167</v>
      </c>
      <c r="O23" s="731"/>
      <c r="P23" s="731"/>
      <c r="Q23" s="731"/>
      <c r="R23" s="731"/>
      <c r="S23" s="731"/>
      <c r="T23" s="731"/>
      <c r="U23" s="731"/>
      <c r="V23" s="169" t="s">
        <v>55</v>
      </c>
      <c r="W23" s="169" t="s">
        <v>56</v>
      </c>
      <c r="X23" s="615" t="s">
        <v>174</v>
      </c>
      <c r="Y23" s="615"/>
      <c r="Z23" s="615"/>
      <c r="AA23" s="615"/>
      <c r="AB23" s="615"/>
      <c r="AC23" s="615"/>
      <c r="AD23" s="615"/>
      <c r="AE23" s="615"/>
      <c r="AF23" s="615"/>
      <c r="AG23" s="615"/>
      <c r="AH23" s="615"/>
      <c r="AI23" s="615"/>
      <c r="AJ23" s="615"/>
      <c r="AK23" s="616"/>
      <c r="AL23" s="203"/>
      <c r="AM23" s="202"/>
      <c r="AN23" s="202"/>
      <c r="AO23" s="596"/>
      <c r="AP23" s="202"/>
      <c r="AQ23" s="202"/>
      <c r="AR23" s="202"/>
      <c r="AS23" s="202"/>
      <c r="AT23" s="202"/>
      <c r="AU23" s="202"/>
      <c r="AV23" s="203"/>
      <c r="AW23" s="203"/>
      <c r="AX23" s="203"/>
      <c r="AY23" s="203"/>
      <c r="AZ23" s="204"/>
      <c r="BA23" s="204"/>
      <c r="BB23" s="203"/>
      <c r="BC23" s="203"/>
      <c r="BD23" s="203"/>
      <c r="BE23" s="203"/>
      <c r="BF23" s="205"/>
      <c r="BG23" s="204"/>
      <c r="BH23" s="203"/>
      <c r="BI23" s="202"/>
      <c r="BJ23" s="203"/>
      <c r="BK23" s="202"/>
      <c r="BL23" s="203"/>
      <c r="BM23" s="203"/>
      <c r="BN23" s="203"/>
      <c r="BO23" s="203"/>
      <c r="BP23" s="202"/>
      <c r="BQ23" s="203"/>
      <c r="BR23" s="203"/>
      <c r="BS23" s="203"/>
      <c r="BT23" s="203"/>
      <c r="BU23" s="203"/>
      <c r="BV23" s="203"/>
      <c r="BW23" s="202"/>
      <c r="BX23" s="202"/>
      <c r="BY23" s="202"/>
    </row>
    <row r="24" spans="1:77" s="160" customFormat="1" ht="14.7" customHeight="1">
      <c r="A24" s="728"/>
      <c r="B24" s="607"/>
      <c r="C24" s="608"/>
      <c r="D24" s="608"/>
      <c r="E24" s="608"/>
      <c r="F24" s="608"/>
      <c r="G24" s="609"/>
      <c r="H24" s="737"/>
      <c r="I24" s="738"/>
      <c r="J24" s="738"/>
      <c r="K24" s="738"/>
      <c r="L24" s="169" t="s">
        <v>524</v>
      </c>
      <c r="M24" s="169" t="s">
        <v>525</v>
      </c>
      <c r="N24" s="731"/>
      <c r="O24" s="731"/>
      <c r="P24" s="731"/>
      <c r="Q24" s="731"/>
      <c r="R24" s="731"/>
      <c r="S24" s="731"/>
      <c r="T24" s="731"/>
      <c r="U24" s="731"/>
      <c r="V24" s="169" t="s">
        <v>73</v>
      </c>
      <c r="W24" s="169" t="s">
        <v>75</v>
      </c>
      <c r="X24" s="615"/>
      <c r="Y24" s="615"/>
      <c r="Z24" s="615"/>
      <c r="AA24" s="615"/>
      <c r="AB24" s="615"/>
      <c r="AC24" s="615"/>
      <c r="AD24" s="615"/>
      <c r="AE24" s="615"/>
      <c r="AF24" s="615"/>
      <c r="AG24" s="615"/>
      <c r="AH24" s="615"/>
      <c r="AI24" s="615"/>
      <c r="AJ24" s="615"/>
      <c r="AK24" s="616"/>
      <c r="AL24" s="203"/>
      <c r="AM24" s="202"/>
      <c r="AN24" s="202"/>
      <c r="AO24" s="596"/>
      <c r="AP24" s="202"/>
      <c r="AQ24" s="202"/>
      <c r="AR24" s="202"/>
      <c r="AS24" s="202"/>
      <c r="AT24" s="202"/>
      <c r="AU24" s="202"/>
      <c r="AV24" s="203"/>
      <c r="AW24" s="203"/>
      <c r="AX24" s="203"/>
      <c r="AY24" s="203"/>
      <c r="AZ24" s="204"/>
      <c r="BA24" s="204"/>
      <c r="BB24" s="203"/>
      <c r="BC24" s="203"/>
      <c r="BD24" s="203"/>
      <c r="BE24" s="203"/>
      <c r="BF24" s="205"/>
      <c r="BG24" s="204"/>
      <c r="BH24" s="203"/>
      <c r="BI24" s="202"/>
      <c r="BJ24" s="203"/>
      <c r="BK24" s="202"/>
      <c r="BL24" s="203"/>
      <c r="BM24" s="203"/>
      <c r="BN24" s="203"/>
      <c r="BO24" s="203"/>
      <c r="BP24" s="202"/>
      <c r="BQ24" s="203"/>
      <c r="BR24" s="203"/>
      <c r="BS24" s="203"/>
      <c r="BT24" s="203"/>
      <c r="BU24" s="203"/>
      <c r="BV24" s="203"/>
      <c r="BW24" s="202"/>
      <c r="BX24" s="202"/>
      <c r="BY24" s="202"/>
    </row>
    <row r="25" spans="1:77" s="160" customFormat="1" ht="22.95" customHeight="1">
      <c r="A25" s="728"/>
      <c r="B25" s="607"/>
      <c r="C25" s="608"/>
      <c r="D25" s="608"/>
      <c r="E25" s="608"/>
      <c r="F25" s="608"/>
      <c r="G25" s="609"/>
      <c r="H25" s="617"/>
      <c r="I25" s="618"/>
      <c r="J25" s="618"/>
      <c r="K25" s="618"/>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9"/>
      <c r="AL25" s="203"/>
      <c r="AO25" s="596"/>
      <c r="AP25" s="202"/>
      <c r="AQ25" s="202"/>
      <c r="AR25" s="202"/>
      <c r="AS25" s="202"/>
      <c r="AT25" s="202"/>
      <c r="AU25" s="202"/>
      <c r="AV25" s="203"/>
      <c r="AW25" s="203"/>
      <c r="AX25" s="203"/>
      <c r="AY25" s="203"/>
      <c r="AZ25" s="204"/>
      <c r="BA25" s="204"/>
      <c r="BB25" s="203"/>
      <c r="BC25" s="203"/>
      <c r="BD25" s="203"/>
      <c r="BE25" s="203"/>
      <c r="BF25" s="204"/>
      <c r="BG25" s="204"/>
      <c r="BH25" s="203"/>
      <c r="BI25" s="202"/>
      <c r="BJ25" s="203"/>
      <c r="BK25" s="202"/>
      <c r="BL25" s="203"/>
      <c r="BM25" s="203"/>
      <c r="BN25" s="203"/>
      <c r="BO25" s="203"/>
      <c r="BP25" s="203"/>
      <c r="BQ25" s="203"/>
      <c r="BR25" s="203"/>
      <c r="BS25" s="203"/>
      <c r="BT25" s="203"/>
      <c r="BU25" s="203"/>
      <c r="BV25" s="203"/>
    </row>
    <row r="26" spans="1:77" s="160" customFormat="1" ht="14.7" customHeight="1">
      <c r="A26" s="728"/>
      <c r="B26" s="620" t="s">
        <v>99</v>
      </c>
      <c r="C26" s="621"/>
      <c r="D26" s="621"/>
      <c r="E26" s="621"/>
      <c r="F26" s="621"/>
      <c r="G26" s="622"/>
      <c r="H26" s="170" t="s">
        <v>36</v>
      </c>
      <c r="I26" s="171"/>
      <c r="J26" s="172"/>
      <c r="K26" s="626" t="s">
        <v>173</v>
      </c>
      <c r="L26" s="627"/>
      <c r="M26" s="627"/>
      <c r="N26" s="627"/>
      <c r="O26" s="627"/>
      <c r="P26" s="627"/>
      <c r="Q26" s="173"/>
      <c r="R26" s="174"/>
      <c r="S26" s="628"/>
      <c r="T26" s="628"/>
      <c r="U26" s="629"/>
      <c r="V26" s="170" t="s">
        <v>22</v>
      </c>
      <c r="W26" s="171"/>
      <c r="X26" s="172"/>
      <c r="Y26" s="626" t="s">
        <v>173</v>
      </c>
      <c r="Z26" s="627"/>
      <c r="AA26" s="627"/>
      <c r="AB26" s="627"/>
      <c r="AC26" s="627"/>
      <c r="AD26" s="627"/>
      <c r="AE26" s="627"/>
      <c r="AF26" s="627"/>
      <c r="AG26" s="627"/>
      <c r="AH26" s="627"/>
      <c r="AI26" s="627"/>
      <c r="AJ26" s="627"/>
      <c r="AK26" s="630"/>
      <c r="AL26" s="202"/>
      <c r="AO26" s="596"/>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row>
    <row r="27" spans="1:77" s="160" customFormat="1" ht="14.7" customHeight="1">
      <c r="A27" s="728"/>
      <c r="B27" s="623"/>
      <c r="C27" s="624"/>
      <c r="D27" s="624"/>
      <c r="E27" s="624"/>
      <c r="F27" s="624"/>
      <c r="G27" s="625"/>
      <c r="H27" s="631" t="s">
        <v>100</v>
      </c>
      <c r="I27" s="631"/>
      <c r="J27" s="631"/>
      <c r="K27" s="733" t="s">
        <v>175</v>
      </c>
      <c r="L27" s="734"/>
      <c r="M27" s="734"/>
      <c r="N27" s="734"/>
      <c r="O27" s="734"/>
      <c r="P27" s="734"/>
      <c r="Q27" s="734"/>
      <c r="R27" s="734"/>
      <c r="S27" s="734"/>
      <c r="T27" s="734"/>
      <c r="U27" s="734"/>
      <c r="V27" s="734"/>
      <c r="W27" s="734"/>
      <c r="X27" s="734"/>
      <c r="Y27" s="734"/>
      <c r="Z27" s="734"/>
      <c r="AA27" s="734"/>
      <c r="AB27" s="734"/>
      <c r="AC27" s="734"/>
      <c r="AD27" s="734"/>
      <c r="AE27" s="734"/>
      <c r="AF27" s="734"/>
      <c r="AG27" s="734"/>
      <c r="AH27" s="734"/>
      <c r="AI27" s="734"/>
      <c r="AJ27" s="734"/>
      <c r="AK27" s="735"/>
      <c r="AL27" s="202"/>
      <c r="AO27" s="596"/>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row>
    <row r="28" spans="1:77" s="206" customFormat="1" ht="14.25" customHeight="1">
      <c r="A28" s="728"/>
      <c r="B28" s="620" t="s">
        <v>527</v>
      </c>
      <c r="C28" s="621"/>
      <c r="D28" s="621"/>
      <c r="E28" s="621"/>
      <c r="F28" s="621"/>
      <c r="G28" s="622"/>
      <c r="H28" s="632" t="s">
        <v>562</v>
      </c>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c r="AH28" s="633"/>
      <c r="AI28" s="633"/>
      <c r="AJ28" s="633"/>
      <c r="AK28" s="634"/>
      <c r="AL28" s="202"/>
      <c r="AM28" s="160"/>
      <c r="AN28" s="160"/>
      <c r="AO28" s="596"/>
    </row>
    <row r="29" spans="1:77" s="160" customFormat="1" ht="14.7" customHeight="1">
      <c r="A29" s="728"/>
      <c r="B29" s="635" t="s">
        <v>528</v>
      </c>
      <c r="C29" s="636"/>
      <c r="D29" s="636"/>
      <c r="E29" s="636"/>
      <c r="F29" s="636"/>
      <c r="G29" s="637"/>
      <c r="H29" s="641" t="s">
        <v>101</v>
      </c>
      <c r="I29" s="605"/>
      <c r="J29" s="606"/>
      <c r="K29" s="645" t="s">
        <v>563</v>
      </c>
      <c r="L29" s="646"/>
      <c r="M29" s="646"/>
      <c r="N29" s="646"/>
      <c r="O29" s="646"/>
      <c r="P29" s="647"/>
      <c r="Q29" s="651" t="s">
        <v>5</v>
      </c>
      <c r="R29" s="652"/>
      <c r="S29" s="653"/>
      <c r="T29" s="654" t="s">
        <v>170</v>
      </c>
      <c r="U29" s="655"/>
      <c r="V29" s="655"/>
      <c r="W29" s="655"/>
      <c r="X29" s="655"/>
      <c r="Y29" s="655"/>
      <c r="Z29" s="655"/>
      <c r="AA29" s="656"/>
      <c r="AB29" s="657" t="s">
        <v>102</v>
      </c>
      <c r="AC29" s="658"/>
      <c r="AD29" s="661" t="s">
        <v>565</v>
      </c>
      <c r="AE29" s="661"/>
      <c r="AF29" s="661"/>
      <c r="AG29" s="661"/>
      <c r="AH29" s="661"/>
      <c r="AI29" s="661"/>
      <c r="AJ29" s="661"/>
      <c r="AK29" s="662"/>
      <c r="AL29" s="202"/>
      <c r="AO29" s="596"/>
      <c r="AP29" s="202"/>
      <c r="AQ29" s="202"/>
      <c r="AR29" s="202"/>
      <c r="AS29" s="202"/>
      <c r="AT29" s="202"/>
      <c r="AU29" s="202"/>
      <c r="AV29" s="584"/>
      <c r="AW29" s="584"/>
      <c r="AX29" s="584"/>
      <c r="AY29" s="202"/>
      <c r="AZ29" s="202"/>
      <c r="BA29" s="202"/>
      <c r="BB29" s="202"/>
      <c r="BC29" s="202"/>
      <c r="BD29" s="202"/>
      <c r="BE29" s="202"/>
      <c r="BF29" s="202"/>
      <c r="BG29" s="202"/>
      <c r="BH29" s="207"/>
      <c r="BI29" s="207"/>
      <c r="BJ29" s="202"/>
      <c r="BK29" s="202"/>
      <c r="BL29" s="202"/>
      <c r="BM29" s="202"/>
      <c r="BN29" s="202"/>
      <c r="BO29" s="202"/>
      <c r="BP29" s="202"/>
      <c r="BQ29" s="202"/>
      <c r="BR29" s="202"/>
      <c r="BS29" s="202"/>
      <c r="BT29" s="202"/>
      <c r="BU29" s="202"/>
      <c r="BV29" s="202"/>
    </row>
    <row r="30" spans="1:77" s="160" customFormat="1" ht="14.25" customHeight="1">
      <c r="A30" s="728"/>
      <c r="B30" s="638"/>
      <c r="C30" s="639"/>
      <c r="D30" s="639"/>
      <c r="E30" s="639"/>
      <c r="F30" s="639"/>
      <c r="G30" s="640"/>
      <c r="H30" s="642"/>
      <c r="I30" s="643"/>
      <c r="J30" s="644"/>
      <c r="K30" s="648"/>
      <c r="L30" s="649"/>
      <c r="M30" s="649"/>
      <c r="N30" s="649"/>
      <c r="O30" s="649"/>
      <c r="P30" s="650"/>
      <c r="Q30" s="665" t="s">
        <v>57</v>
      </c>
      <c r="R30" s="666"/>
      <c r="S30" s="667"/>
      <c r="T30" s="668" t="s">
        <v>564</v>
      </c>
      <c r="U30" s="669"/>
      <c r="V30" s="669"/>
      <c r="W30" s="669"/>
      <c r="X30" s="669"/>
      <c r="Y30" s="669"/>
      <c r="Z30" s="669"/>
      <c r="AA30" s="670"/>
      <c r="AB30" s="659"/>
      <c r="AC30" s="660"/>
      <c r="AD30" s="663"/>
      <c r="AE30" s="663"/>
      <c r="AF30" s="663"/>
      <c r="AG30" s="663"/>
      <c r="AH30" s="663"/>
      <c r="AI30" s="663"/>
      <c r="AJ30" s="663"/>
      <c r="AK30" s="664"/>
      <c r="AL30" s="202"/>
      <c r="AO30" s="596"/>
      <c r="AP30" s="202"/>
      <c r="AQ30" s="202"/>
      <c r="AR30" s="202"/>
      <c r="AS30" s="202"/>
      <c r="AT30" s="202"/>
      <c r="AU30" s="202"/>
      <c r="AV30" s="584"/>
      <c r="AW30" s="584"/>
      <c r="AX30" s="584"/>
      <c r="AY30" s="202"/>
      <c r="AZ30" s="202"/>
      <c r="BA30" s="202"/>
      <c r="BB30" s="202"/>
      <c r="BC30" s="202"/>
      <c r="BD30" s="202"/>
      <c r="BE30" s="202"/>
      <c r="BF30" s="202"/>
      <c r="BG30" s="202"/>
      <c r="BH30" s="207"/>
      <c r="BI30" s="207"/>
      <c r="BJ30" s="202"/>
      <c r="BK30" s="202"/>
      <c r="BL30" s="202"/>
      <c r="BM30" s="202"/>
      <c r="BN30" s="202"/>
      <c r="BO30" s="202"/>
      <c r="BP30" s="202"/>
      <c r="BQ30" s="202"/>
      <c r="BR30" s="202"/>
      <c r="BS30" s="202"/>
      <c r="BT30" s="202"/>
      <c r="BU30" s="202"/>
      <c r="BV30" s="202"/>
    </row>
    <row r="31" spans="1:77" s="160" customFormat="1" ht="14.7" customHeight="1">
      <c r="A31" s="728"/>
      <c r="B31" s="604" t="s">
        <v>529</v>
      </c>
      <c r="C31" s="605"/>
      <c r="D31" s="605"/>
      <c r="E31" s="605"/>
      <c r="F31" s="605"/>
      <c r="G31" s="606"/>
      <c r="H31" s="610" t="s">
        <v>96</v>
      </c>
      <c r="I31" s="611"/>
      <c r="J31" s="611"/>
      <c r="K31" s="611"/>
      <c r="L31" s="612" t="s">
        <v>566</v>
      </c>
      <c r="M31" s="612"/>
      <c r="N31" s="167" t="s">
        <v>97</v>
      </c>
      <c r="O31" s="612" t="s">
        <v>567</v>
      </c>
      <c r="P31" s="612"/>
      <c r="Q31" s="168" t="s">
        <v>98</v>
      </c>
      <c r="R31" s="611"/>
      <c r="S31" s="611"/>
      <c r="T31" s="611"/>
      <c r="U31" s="611"/>
      <c r="V31" s="611"/>
      <c r="W31" s="611"/>
      <c r="X31" s="611"/>
      <c r="Y31" s="611"/>
      <c r="Z31" s="611"/>
      <c r="AA31" s="611"/>
      <c r="AB31" s="611"/>
      <c r="AC31" s="611"/>
      <c r="AD31" s="611"/>
      <c r="AE31" s="611"/>
      <c r="AF31" s="611"/>
      <c r="AG31" s="611"/>
      <c r="AH31" s="611"/>
      <c r="AI31" s="611"/>
      <c r="AJ31" s="611"/>
      <c r="AK31" s="613"/>
      <c r="AL31" s="203"/>
      <c r="AO31" s="596"/>
      <c r="AP31" s="585"/>
      <c r="AQ31" s="585"/>
      <c r="AR31" s="585"/>
      <c r="AS31" s="585"/>
      <c r="AT31" s="585"/>
      <c r="AU31" s="585"/>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row>
    <row r="32" spans="1:77" s="160" customFormat="1" ht="14.7" customHeight="1">
      <c r="A32" s="728"/>
      <c r="B32" s="607"/>
      <c r="C32" s="608"/>
      <c r="D32" s="608"/>
      <c r="E32" s="608"/>
      <c r="F32" s="608"/>
      <c r="G32" s="609"/>
      <c r="H32" s="729" t="s">
        <v>6</v>
      </c>
      <c r="I32" s="730"/>
      <c r="J32" s="730"/>
      <c r="K32" s="730"/>
      <c r="L32" s="169" t="s">
        <v>54</v>
      </c>
      <c r="M32" s="169" t="s">
        <v>523</v>
      </c>
      <c r="N32" s="731" t="s">
        <v>167</v>
      </c>
      <c r="O32" s="731"/>
      <c r="P32" s="731"/>
      <c r="Q32" s="731"/>
      <c r="R32" s="731"/>
      <c r="S32" s="731"/>
      <c r="T32" s="731"/>
      <c r="U32" s="731"/>
      <c r="V32" s="169" t="s">
        <v>55</v>
      </c>
      <c r="W32" s="169" t="s">
        <v>56</v>
      </c>
      <c r="X32" s="615" t="s">
        <v>568</v>
      </c>
      <c r="Y32" s="615"/>
      <c r="Z32" s="615"/>
      <c r="AA32" s="615"/>
      <c r="AB32" s="615"/>
      <c r="AC32" s="615"/>
      <c r="AD32" s="615"/>
      <c r="AE32" s="615"/>
      <c r="AF32" s="615"/>
      <c r="AG32" s="615"/>
      <c r="AH32" s="615"/>
      <c r="AI32" s="615"/>
      <c r="AJ32" s="615"/>
      <c r="AK32" s="616"/>
      <c r="AL32" s="203"/>
      <c r="AO32" s="596"/>
      <c r="AP32" s="585"/>
      <c r="AQ32" s="585"/>
      <c r="AR32" s="585"/>
      <c r="AS32" s="585"/>
      <c r="AT32" s="585"/>
      <c r="AU32" s="585"/>
      <c r="AV32" s="203"/>
      <c r="AW32" s="203"/>
      <c r="AX32" s="203"/>
      <c r="AY32" s="203"/>
      <c r="AZ32" s="204"/>
      <c r="BA32" s="204"/>
      <c r="BB32" s="203"/>
      <c r="BC32" s="203"/>
      <c r="BD32" s="203"/>
      <c r="BE32" s="203"/>
      <c r="BF32" s="205"/>
      <c r="BG32" s="204"/>
      <c r="BH32" s="203"/>
      <c r="BI32" s="202"/>
      <c r="BJ32" s="203"/>
      <c r="BK32" s="202"/>
      <c r="BL32" s="203"/>
      <c r="BM32" s="203"/>
      <c r="BN32" s="203"/>
      <c r="BO32" s="203"/>
      <c r="BP32" s="202"/>
      <c r="BQ32" s="203"/>
      <c r="BR32" s="203"/>
      <c r="BS32" s="203"/>
      <c r="BT32" s="203"/>
      <c r="BU32" s="203"/>
      <c r="BV32" s="203"/>
    </row>
    <row r="33" spans="1:77" s="160" customFormat="1" ht="14.7" customHeight="1">
      <c r="A33" s="728"/>
      <c r="B33" s="607"/>
      <c r="C33" s="608"/>
      <c r="D33" s="608"/>
      <c r="E33" s="608"/>
      <c r="F33" s="608"/>
      <c r="G33" s="609"/>
      <c r="H33" s="729"/>
      <c r="I33" s="730"/>
      <c r="J33" s="730"/>
      <c r="K33" s="730"/>
      <c r="L33" s="169" t="s">
        <v>524</v>
      </c>
      <c r="M33" s="169" t="s">
        <v>525</v>
      </c>
      <c r="N33" s="731"/>
      <c r="O33" s="731"/>
      <c r="P33" s="731"/>
      <c r="Q33" s="731"/>
      <c r="R33" s="731"/>
      <c r="S33" s="731"/>
      <c r="T33" s="731"/>
      <c r="U33" s="731"/>
      <c r="V33" s="169" t="s">
        <v>73</v>
      </c>
      <c r="W33" s="169" t="s">
        <v>75</v>
      </c>
      <c r="X33" s="615"/>
      <c r="Y33" s="615"/>
      <c r="Z33" s="615"/>
      <c r="AA33" s="615"/>
      <c r="AB33" s="615"/>
      <c r="AC33" s="615"/>
      <c r="AD33" s="615"/>
      <c r="AE33" s="615"/>
      <c r="AF33" s="615"/>
      <c r="AG33" s="615"/>
      <c r="AH33" s="615"/>
      <c r="AI33" s="615"/>
      <c r="AJ33" s="615"/>
      <c r="AK33" s="616"/>
      <c r="AL33" s="203"/>
      <c r="AO33" s="596"/>
      <c r="AP33" s="585"/>
      <c r="AQ33" s="585"/>
      <c r="AR33" s="585"/>
      <c r="AS33" s="585"/>
      <c r="AT33" s="585"/>
      <c r="AU33" s="585"/>
      <c r="AV33" s="203"/>
      <c r="AW33" s="203"/>
      <c r="AX33" s="203"/>
      <c r="AY33" s="203"/>
      <c r="AZ33" s="204"/>
      <c r="BA33" s="204"/>
      <c r="BB33" s="203"/>
      <c r="BC33" s="203"/>
      <c r="BD33" s="203"/>
      <c r="BE33" s="203"/>
      <c r="BF33" s="205"/>
      <c r="BG33" s="204"/>
      <c r="BH33" s="203"/>
      <c r="BI33" s="202"/>
      <c r="BJ33" s="203"/>
      <c r="BK33" s="202"/>
      <c r="BL33" s="203"/>
      <c r="BM33" s="203"/>
      <c r="BN33" s="203"/>
      <c r="BO33" s="203"/>
      <c r="BP33" s="202"/>
      <c r="BQ33" s="203"/>
      <c r="BR33" s="203"/>
      <c r="BS33" s="203"/>
      <c r="BT33" s="203"/>
      <c r="BU33" s="203"/>
      <c r="BV33" s="203"/>
    </row>
    <row r="34" spans="1:77" s="160" customFormat="1" ht="19.2" customHeight="1">
      <c r="A34" s="728"/>
      <c r="B34" s="607"/>
      <c r="C34" s="608"/>
      <c r="D34" s="608"/>
      <c r="E34" s="608"/>
      <c r="F34" s="608"/>
      <c r="G34" s="609"/>
      <c r="H34" s="617"/>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9"/>
      <c r="AL34" s="203"/>
      <c r="AO34" s="596"/>
      <c r="AP34" s="202"/>
      <c r="AQ34" s="202"/>
      <c r="AR34" s="202"/>
      <c r="AS34" s="202"/>
      <c r="AT34" s="202"/>
      <c r="AU34" s="202"/>
      <c r="AV34" s="203"/>
      <c r="AW34" s="203"/>
      <c r="AX34" s="203"/>
      <c r="AY34" s="203"/>
      <c r="AZ34" s="204"/>
      <c r="BA34" s="204"/>
      <c r="BB34" s="203"/>
      <c r="BC34" s="203"/>
      <c r="BD34" s="203"/>
      <c r="BE34" s="203"/>
      <c r="BF34" s="204"/>
      <c r="BG34" s="204"/>
      <c r="BH34" s="203"/>
      <c r="BI34" s="202"/>
      <c r="BJ34" s="203"/>
      <c r="BK34" s="202"/>
      <c r="BL34" s="203"/>
      <c r="BM34" s="203"/>
      <c r="BN34" s="203"/>
      <c r="BO34" s="203"/>
      <c r="BP34" s="203"/>
      <c r="BQ34" s="203"/>
      <c r="BR34" s="203"/>
      <c r="BS34" s="203"/>
      <c r="BT34" s="203"/>
      <c r="BU34" s="203"/>
      <c r="BV34" s="203"/>
    </row>
    <row r="35" spans="1:77" s="160" customFormat="1" ht="19.2" customHeight="1">
      <c r="A35" s="682" t="s">
        <v>530</v>
      </c>
      <c r="B35" s="683"/>
      <c r="C35" s="683"/>
      <c r="D35" s="683"/>
      <c r="E35" s="683"/>
      <c r="F35" s="683"/>
      <c r="G35" s="683"/>
      <c r="H35" s="683"/>
      <c r="I35" s="683"/>
      <c r="J35" s="683"/>
      <c r="K35" s="683"/>
      <c r="L35" s="683"/>
      <c r="M35" s="683"/>
      <c r="N35" s="683"/>
      <c r="O35" s="683"/>
      <c r="P35" s="683"/>
      <c r="Q35" s="683"/>
      <c r="R35" s="683"/>
      <c r="S35" s="683"/>
      <c r="T35" s="683"/>
      <c r="U35" s="683"/>
      <c r="V35" s="683"/>
      <c r="W35" s="683"/>
      <c r="X35" s="683"/>
      <c r="Y35" s="683"/>
      <c r="Z35" s="684"/>
      <c r="AA35" s="685"/>
      <c r="AB35" s="686"/>
      <c r="AC35" s="686"/>
      <c r="AD35" s="686"/>
      <c r="AE35" s="686"/>
      <c r="AF35" s="686"/>
      <c r="AG35" s="686"/>
      <c r="AH35" s="686"/>
      <c r="AI35" s="686"/>
      <c r="AJ35" s="686"/>
      <c r="AK35" s="687"/>
      <c r="AL35" s="203"/>
      <c r="AO35" s="208"/>
      <c r="AP35" s="202"/>
      <c r="AQ35" s="202"/>
      <c r="AR35" s="202"/>
      <c r="AS35" s="202"/>
      <c r="AT35" s="202"/>
      <c r="AU35" s="202"/>
      <c r="AV35" s="203"/>
      <c r="AW35" s="203"/>
      <c r="AX35" s="203"/>
      <c r="AY35" s="203"/>
      <c r="AZ35" s="204"/>
      <c r="BA35" s="204"/>
      <c r="BB35" s="203"/>
      <c r="BC35" s="203"/>
      <c r="BD35" s="203"/>
      <c r="BE35" s="203"/>
      <c r="BF35" s="204"/>
      <c r="BG35" s="204"/>
      <c r="BH35" s="203"/>
      <c r="BI35" s="202"/>
      <c r="BJ35" s="203"/>
      <c r="BK35" s="202"/>
      <c r="BL35" s="203"/>
      <c r="BM35" s="203"/>
      <c r="BN35" s="203"/>
      <c r="BO35" s="203"/>
      <c r="BP35" s="203"/>
      <c r="BQ35" s="203"/>
      <c r="BR35" s="203"/>
      <c r="BS35" s="203"/>
      <c r="BT35" s="203"/>
      <c r="BU35" s="203"/>
      <c r="BV35" s="203"/>
    </row>
    <row r="36" spans="1:77" s="203" customFormat="1" ht="14.7" customHeight="1">
      <c r="A36" s="688" t="s">
        <v>103</v>
      </c>
      <c r="B36" s="645" t="s">
        <v>40</v>
      </c>
      <c r="C36" s="689"/>
      <c r="D36" s="689"/>
      <c r="E36" s="689"/>
      <c r="F36" s="689"/>
      <c r="G36" s="689"/>
      <c r="H36" s="689"/>
      <c r="I36" s="689"/>
      <c r="J36" s="689"/>
      <c r="K36" s="689"/>
      <c r="L36" s="689"/>
      <c r="M36" s="689"/>
      <c r="N36" s="689"/>
      <c r="O36" s="689"/>
      <c r="P36" s="175"/>
      <c r="Q36" s="176"/>
      <c r="R36" s="177"/>
      <c r="S36" s="694" t="s">
        <v>531</v>
      </c>
      <c r="T36" s="695"/>
      <c r="U36" s="695"/>
      <c r="V36" s="696"/>
      <c r="W36" s="703" t="s">
        <v>532</v>
      </c>
      <c r="X36" s="704"/>
      <c r="Y36" s="704"/>
      <c r="Z36" s="705"/>
      <c r="AA36" s="694" t="s">
        <v>104</v>
      </c>
      <c r="AB36" s="695"/>
      <c r="AC36" s="695"/>
      <c r="AD36" s="695"/>
      <c r="AE36" s="695"/>
      <c r="AF36" s="696"/>
      <c r="AG36" s="712" t="s">
        <v>58</v>
      </c>
      <c r="AH36" s="713"/>
      <c r="AI36" s="713"/>
      <c r="AJ36" s="713"/>
      <c r="AK36" s="714"/>
      <c r="AL36" s="209"/>
      <c r="AO36" s="586"/>
      <c r="AP36" s="584"/>
      <c r="AQ36" s="584"/>
      <c r="AR36" s="584"/>
      <c r="AS36" s="584"/>
      <c r="AT36" s="584"/>
      <c r="AU36" s="584"/>
      <c r="AV36" s="584"/>
      <c r="AW36" s="584"/>
      <c r="AX36" s="584"/>
      <c r="AY36" s="584"/>
      <c r="AZ36" s="584"/>
      <c r="BA36" s="584"/>
      <c r="BB36" s="584"/>
      <c r="BC36" s="584"/>
      <c r="BD36" s="584"/>
      <c r="BE36" s="207"/>
      <c r="BF36" s="207"/>
      <c r="BG36" s="207"/>
      <c r="BH36" s="202"/>
      <c r="BI36" s="202"/>
      <c r="BJ36" s="202"/>
      <c r="BK36" s="202"/>
      <c r="BL36" s="202"/>
      <c r="BM36" s="202"/>
      <c r="BN36" s="202"/>
      <c r="BO36" s="202"/>
      <c r="BP36" s="202"/>
      <c r="BQ36" s="202"/>
      <c r="BR36" s="202"/>
      <c r="BS36" s="202"/>
      <c r="BT36" s="584"/>
      <c r="BU36" s="584"/>
      <c r="BV36" s="584"/>
      <c r="BW36" s="160"/>
      <c r="BX36" s="160"/>
      <c r="BY36" s="160"/>
    </row>
    <row r="37" spans="1:77" s="160" customFormat="1" ht="14.7" customHeight="1">
      <c r="A37" s="688"/>
      <c r="B37" s="690"/>
      <c r="C37" s="691"/>
      <c r="D37" s="691"/>
      <c r="E37" s="691"/>
      <c r="F37" s="691"/>
      <c r="G37" s="691"/>
      <c r="H37" s="691"/>
      <c r="I37" s="691"/>
      <c r="J37" s="691"/>
      <c r="K37" s="691"/>
      <c r="L37" s="691"/>
      <c r="M37" s="691"/>
      <c r="N37" s="691"/>
      <c r="O37" s="691"/>
      <c r="P37" s="178"/>
      <c r="Q37" s="721" t="s">
        <v>533</v>
      </c>
      <c r="R37" s="722"/>
      <c r="S37" s="697"/>
      <c r="T37" s="698"/>
      <c r="U37" s="698"/>
      <c r="V37" s="699"/>
      <c r="W37" s="706"/>
      <c r="X37" s="707"/>
      <c r="Y37" s="707"/>
      <c r="Z37" s="708"/>
      <c r="AA37" s="697"/>
      <c r="AB37" s="698"/>
      <c r="AC37" s="698"/>
      <c r="AD37" s="698"/>
      <c r="AE37" s="698"/>
      <c r="AF37" s="699"/>
      <c r="AG37" s="715"/>
      <c r="AH37" s="716"/>
      <c r="AI37" s="716"/>
      <c r="AJ37" s="716"/>
      <c r="AK37" s="717"/>
      <c r="AL37" s="209"/>
      <c r="AO37" s="586"/>
      <c r="AP37" s="584"/>
      <c r="AQ37" s="584"/>
      <c r="AR37" s="584"/>
      <c r="AS37" s="584"/>
      <c r="AT37" s="584"/>
      <c r="AU37" s="584"/>
      <c r="AV37" s="584"/>
      <c r="AW37" s="584"/>
      <c r="AX37" s="584"/>
      <c r="AY37" s="584"/>
      <c r="AZ37" s="584"/>
      <c r="BA37" s="584"/>
      <c r="BB37" s="584"/>
      <c r="BC37" s="584"/>
      <c r="BD37" s="584"/>
      <c r="BE37" s="584"/>
      <c r="BF37" s="584"/>
      <c r="BG37" s="584"/>
      <c r="BH37" s="202"/>
      <c r="BI37" s="202"/>
      <c r="BJ37" s="202"/>
      <c r="BK37" s="202"/>
      <c r="BL37" s="202"/>
      <c r="BM37" s="202"/>
      <c r="BN37" s="202"/>
      <c r="BO37" s="202"/>
      <c r="BP37" s="202"/>
      <c r="BQ37" s="202"/>
      <c r="BR37" s="202"/>
      <c r="BS37" s="202"/>
      <c r="BT37" s="584"/>
      <c r="BU37" s="584"/>
      <c r="BV37" s="584"/>
    </row>
    <row r="38" spans="1:77" s="160" customFormat="1" ht="14.7" customHeight="1">
      <c r="A38" s="688"/>
      <c r="B38" s="690"/>
      <c r="C38" s="691"/>
      <c r="D38" s="691"/>
      <c r="E38" s="691"/>
      <c r="F38" s="691"/>
      <c r="G38" s="691"/>
      <c r="H38" s="691"/>
      <c r="I38" s="691"/>
      <c r="J38" s="691"/>
      <c r="K38" s="691"/>
      <c r="L38" s="691"/>
      <c r="M38" s="691"/>
      <c r="N38" s="691"/>
      <c r="O38" s="691"/>
      <c r="P38" s="178"/>
      <c r="Q38" s="723"/>
      <c r="R38" s="724"/>
      <c r="S38" s="697"/>
      <c r="T38" s="698"/>
      <c r="U38" s="698"/>
      <c r="V38" s="699"/>
      <c r="W38" s="706"/>
      <c r="X38" s="707"/>
      <c r="Y38" s="707"/>
      <c r="Z38" s="708"/>
      <c r="AA38" s="697"/>
      <c r="AB38" s="698"/>
      <c r="AC38" s="698"/>
      <c r="AD38" s="698"/>
      <c r="AE38" s="698"/>
      <c r="AF38" s="699"/>
      <c r="AG38" s="715"/>
      <c r="AH38" s="716"/>
      <c r="AI38" s="716"/>
      <c r="AJ38" s="716"/>
      <c r="AK38" s="717"/>
      <c r="AL38" s="209"/>
      <c r="AO38" s="586"/>
      <c r="AP38" s="584"/>
      <c r="AQ38" s="584"/>
      <c r="AR38" s="584"/>
      <c r="AS38" s="584"/>
      <c r="AT38" s="584"/>
      <c r="AU38" s="584"/>
      <c r="AV38" s="584"/>
      <c r="AW38" s="584"/>
      <c r="AX38" s="584"/>
      <c r="AY38" s="584"/>
      <c r="AZ38" s="584"/>
      <c r="BA38" s="584"/>
      <c r="BB38" s="584"/>
      <c r="BC38" s="584"/>
      <c r="BD38" s="584"/>
      <c r="BE38" s="205"/>
      <c r="BF38" s="205"/>
      <c r="BG38" s="205"/>
      <c r="BH38" s="202"/>
      <c r="BI38" s="202"/>
      <c r="BJ38" s="202"/>
      <c r="BK38" s="202"/>
      <c r="BL38" s="202"/>
      <c r="BM38" s="202"/>
      <c r="BN38" s="202"/>
      <c r="BO38" s="202"/>
      <c r="BP38" s="202"/>
      <c r="BQ38" s="202"/>
      <c r="BR38" s="202"/>
      <c r="BS38" s="202"/>
      <c r="BT38" s="584"/>
      <c r="BU38" s="584"/>
      <c r="BV38" s="584"/>
    </row>
    <row r="39" spans="1:77" s="160" customFormat="1" ht="14.7" customHeight="1">
      <c r="A39" s="688"/>
      <c r="B39" s="692"/>
      <c r="C39" s="693"/>
      <c r="D39" s="693"/>
      <c r="E39" s="693"/>
      <c r="F39" s="693"/>
      <c r="G39" s="693"/>
      <c r="H39" s="693"/>
      <c r="I39" s="693"/>
      <c r="J39" s="693"/>
      <c r="K39" s="693"/>
      <c r="L39" s="693"/>
      <c r="M39" s="693"/>
      <c r="N39" s="693"/>
      <c r="O39" s="693"/>
      <c r="P39" s="179"/>
      <c r="Q39" s="725"/>
      <c r="R39" s="726"/>
      <c r="S39" s="700"/>
      <c r="T39" s="701"/>
      <c r="U39" s="701"/>
      <c r="V39" s="702"/>
      <c r="W39" s="709"/>
      <c r="X39" s="710"/>
      <c r="Y39" s="710"/>
      <c r="Z39" s="711"/>
      <c r="AA39" s="700"/>
      <c r="AB39" s="701"/>
      <c r="AC39" s="701"/>
      <c r="AD39" s="701"/>
      <c r="AE39" s="701"/>
      <c r="AF39" s="702"/>
      <c r="AG39" s="718"/>
      <c r="AH39" s="719"/>
      <c r="AI39" s="719"/>
      <c r="AJ39" s="719"/>
      <c r="AK39" s="720"/>
      <c r="AL39" s="209"/>
      <c r="AO39" s="586"/>
      <c r="AP39" s="584"/>
      <c r="AQ39" s="584"/>
      <c r="AR39" s="584"/>
      <c r="AS39" s="584"/>
      <c r="AT39" s="584"/>
      <c r="AU39" s="584"/>
      <c r="AV39" s="584"/>
      <c r="AW39" s="584"/>
      <c r="AX39" s="584"/>
      <c r="AY39" s="584"/>
      <c r="AZ39" s="584"/>
      <c r="BA39" s="584"/>
      <c r="BB39" s="584"/>
      <c r="BC39" s="584"/>
      <c r="BD39" s="584"/>
      <c r="BE39" s="207"/>
      <c r="BF39" s="207"/>
      <c r="BG39" s="207"/>
      <c r="BH39" s="202"/>
      <c r="BI39" s="202"/>
      <c r="BJ39" s="202"/>
      <c r="BK39" s="202"/>
      <c r="BL39" s="202"/>
      <c r="BM39" s="202"/>
      <c r="BN39" s="202"/>
      <c r="BO39" s="202"/>
      <c r="BP39" s="202"/>
      <c r="BQ39" s="202"/>
      <c r="BR39" s="202"/>
      <c r="BS39" s="202"/>
      <c r="BT39" s="584"/>
      <c r="BU39" s="584"/>
      <c r="BV39" s="584"/>
    </row>
    <row r="40" spans="1:77" s="160" customFormat="1" ht="14.7" customHeight="1">
      <c r="A40" s="688"/>
      <c r="B40" s="601" t="s">
        <v>105</v>
      </c>
      <c r="C40" s="180" t="s">
        <v>41</v>
      </c>
      <c r="D40" s="181"/>
      <c r="E40" s="181"/>
      <c r="F40" s="181"/>
      <c r="G40" s="181"/>
      <c r="H40" s="181"/>
      <c r="I40" s="181"/>
      <c r="J40" s="181"/>
      <c r="K40" s="181"/>
      <c r="L40" s="181"/>
      <c r="M40" s="181"/>
      <c r="N40" s="181"/>
      <c r="O40" s="181"/>
      <c r="P40" s="182"/>
      <c r="Q40" s="590"/>
      <c r="R40" s="592"/>
      <c r="S40" s="590"/>
      <c r="T40" s="591"/>
      <c r="U40" s="591"/>
      <c r="V40" s="592"/>
      <c r="W40" s="590"/>
      <c r="X40" s="591"/>
      <c r="Y40" s="591"/>
      <c r="Z40" s="592"/>
      <c r="AA40" s="593"/>
      <c r="AB40" s="594"/>
      <c r="AC40" s="594"/>
      <c r="AD40" s="594"/>
      <c r="AE40" s="594"/>
      <c r="AF40" s="595"/>
      <c r="AG40" s="183" t="s">
        <v>534</v>
      </c>
      <c r="AH40" s="184"/>
      <c r="AI40" s="184"/>
      <c r="AJ40" s="184"/>
      <c r="AK40" s="185"/>
      <c r="AL40" s="209"/>
      <c r="AO40" s="586"/>
      <c r="AP40" s="205"/>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10"/>
      <c r="BT40" s="202"/>
      <c r="BU40" s="202"/>
      <c r="BV40" s="202"/>
    </row>
    <row r="41" spans="1:77" s="160" customFormat="1" ht="14.7" customHeight="1">
      <c r="A41" s="688"/>
      <c r="B41" s="602"/>
      <c r="C41" s="180" t="s">
        <v>42</v>
      </c>
      <c r="D41" s="181"/>
      <c r="E41" s="181"/>
      <c r="F41" s="181"/>
      <c r="G41" s="181"/>
      <c r="H41" s="181"/>
      <c r="I41" s="181"/>
      <c r="J41" s="181"/>
      <c r="K41" s="181"/>
      <c r="L41" s="181"/>
      <c r="M41" s="181"/>
      <c r="N41" s="181"/>
      <c r="O41" s="181"/>
      <c r="P41" s="181"/>
      <c r="Q41" s="588"/>
      <c r="R41" s="589"/>
      <c r="S41" s="590"/>
      <c r="T41" s="591"/>
      <c r="U41" s="591"/>
      <c r="V41" s="592"/>
      <c r="W41" s="590"/>
      <c r="X41" s="591"/>
      <c r="Y41" s="591"/>
      <c r="Z41" s="592"/>
      <c r="AA41" s="593"/>
      <c r="AB41" s="594"/>
      <c r="AC41" s="594"/>
      <c r="AD41" s="594"/>
      <c r="AE41" s="594"/>
      <c r="AF41" s="595"/>
      <c r="AG41" s="183" t="s">
        <v>535</v>
      </c>
      <c r="AH41" s="184"/>
      <c r="AI41" s="184"/>
      <c r="AJ41" s="184"/>
      <c r="AK41" s="185"/>
      <c r="AL41" s="202"/>
      <c r="AO41" s="586"/>
      <c r="AP41" s="586"/>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202"/>
      <c r="BU41" s="202"/>
      <c r="BV41" s="202"/>
    </row>
    <row r="42" spans="1:77" s="160" customFormat="1" ht="14.7" customHeight="1">
      <c r="A42" s="688"/>
      <c r="B42" s="602"/>
      <c r="C42" s="180" t="s">
        <v>43</v>
      </c>
      <c r="D42" s="181"/>
      <c r="E42" s="181"/>
      <c r="F42" s="181"/>
      <c r="G42" s="181"/>
      <c r="H42" s="181"/>
      <c r="I42" s="181"/>
      <c r="J42" s="181"/>
      <c r="K42" s="181"/>
      <c r="L42" s="181"/>
      <c r="M42" s="181"/>
      <c r="N42" s="181"/>
      <c r="O42" s="181"/>
      <c r="P42" s="181"/>
      <c r="Q42" s="588"/>
      <c r="R42" s="589"/>
      <c r="S42" s="590"/>
      <c r="T42" s="591"/>
      <c r="U42" s="591"/>
      <c r="V42" s="592"/>
      <c r="W42" s="590"/>
      <c r="X42" s="591"/>
      <c r="Y42" s="591"/>
      <c r="Z42" s="592"/>
      <c r="AA42" s="593"/>
      <c r="AB42" s="594"/>
      <c r="AC42" s="594"/>
      <c r="AD42" s="594"/>
      <c r="AE42" s="594"/>
      <c r="AF42" s="595"/>
      <c r="AG42" s="183" t="s">
        <v>536</v>
      </c>
      <c r="AH42" s="184"/>
      <c r="AI42" s="184"/>
      <c r="AJ42" s="184"/>
      <c r="AK42" s="185"/>
      <c r="AL42" s="202"/>
      <c r="AO42" s="586"/>
      <c r="AP42" s="586"/>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202"/>
      <c r="BU42" s="202"/>
      <c r="BV42" s="202"/>
    </row>
    <row r="43" spans="1:77" s="160" customFormat="1" ht="14.7" customHeight="1">
      <c r="A43" s="688"/>
      <c r="B43" s="602"/>
      <c r="C43" s="180" t="s">
        <v>59</v>
      </c>
      <c r="D43" s="181"/>
      <c r="E43" s="181"/>
      <c r="F43" s="181"/>
      <c r="G43" s="181"/>
      <c r="H43" s="181"/>
      <c r="I43" s="181"/>
      <c r="J43" s="181"/>
      <c r="K43" s="181"/>
      <c r="L43" s="181"/>
      <c r="M43" s="181"/>
      <c r="N43" s="181"/>
      <c r="O43" s="181"/>
      <c r="P43" s="181"/>
      <c r="Q43" s="588"/>
      <c r="R43" s="589"/>
      <c r="S43" s="590"/>
      <c r="T43" s="591"/>
      <c r="U43" s="591"/>
      <c r="V43" s="592"/>
      <c r="W43" s="590"/>
      <c r="X43" s="591"/>
      <c r="Y43" s="591"/>
      <c r="Z43" s="592"/>
      <c r="AA43" s="593"/>
      <c r="AB43" s="594"/>
      <c r="AC43" s="594"/>
      <c r="AD43" s="594"/>
      <c r="AE43" s="594"/>
      <c r="AF43" s="595"/>
      <c r="AG43" s="183" t="s">
        <v>537</v>
      </c>
      <c r="AH43" s="184"/>
      <c r="AI43" s="184"/>
      <c r="AJ43" s="184"/>
      <c r="AK43" s="185"/>
      <c r="AL43" s="202"/>
      <c r="AO43" s="586"/>
      <c r="AP43" s="586"/>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c r="BV43" s="202"/>
    </row>
    <row r="44" spans="1:77" s="160" customFormat="1" ht="14.7" customHeight="1">
      <c r="A44" s="688"/>
      <c r="B44" s="602"/>
      <c r="C44" s="180" t="s">
        <v>74</v>
      </c>
      <c r="D44" s="181"/>
      <c r="E44" s="181"/>
      <c r="F44" s="181"/>
      <c r="G44" s="181"/>
      <c r="H44" s="181"/>
      <c r="I44" s="181"/>
      <c r="J44" s="181"/>
      <c r="K44" s="181"/>
      <c r="L44" s="181"/>
      <c r="M44" s="181"/>
      <c r="N44" s="181"/>
      <c r="O44" s="181"/>
      <c r="P44" s="181"/>
      <c r="Q44" s="588"/>
      <c r="R44" s="589"/>
      <c r="S44" s="590"/>
      <c r="T44" s="591"/>
      <c r="U44" s="591"/>
      <c r="V44" s="592"/>
      <c r="W44" s="590"/>
      <c r="X44" s="591"/>
      <c r="Y44" s="591"/>
      <c r="Z44" s="592"/>
      <c r="AA44" s="593"/>
      <c r="AB44" s="594"/>
      <c r="AC44" s="594"/>
      <c r="AD44" s="594"/>
      <c r="AE44" s="594"/>
      <c r="AF44" s="595"/>
      <c r="AG44" s="183" t="s">
        <v>538</v>
      </c>
      <c r="AH44" s="184"/>
      <c r="AI44" s="184"/>
      <c r="AJ44" s="184"/>
      <c r="AK44" s="185"/>
      <c r="AL44" s="202"/>
      <c r="AO44" s="586"/>
      <c r="AP44" s="586"/>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c r="BV44" s="202"/>
    </row>
    <row r="45" spans="1:77" s="160" customFormat="1" ht="14.7" customHeight="1">
      <c r="A45" s="688"/>
      <c r="B45" s="602"/>
      <c r="C45" s="180" t="s">
        <v>44</v>
      </c>
      <c r="D45" s="181"/>
      <c r="E45" s="181"/>
      <c r="F45" s="181"/>
      <c r="G45" s="181"/>
      <c r="H45" s="181"/>
      <c r="I45" s="181"/>
      <c r="J45" s="181"/>
      <c r="K45" s="181"/>
      <c r="L45" s="181"/>
      <c r="M45" s="181"/>
      <c r="N45" s="181"/>
      <c r="O45" s="181"/>
      <c r="P45" s="182"/>
      <c r="Q45" s="590"/>
      <c r="R45" s="592"/>
      <c r="S45" s="590"/>
      <c r="T45" s="591"/>
      <c r="U45" s="591"/>
      <c r="V45" s="592"/>
      <c r="W45" s="590"/>
      <c r="X45" s="591"/>
      <c r="Y45" s="591"/>
      <c r="Z45" s="592"/>
      <c r="AA45" s="593"/>
      <c r="AB45" s="594"/>
      <c r="AC45" s="594"/>
      <c r="AD45" s="594"/>
      <c r="AE45" s="594"/>
      <c r="AF45" s="595"/>
      <c r="AG45" s="183" t="s">
        <v>539</v>
      </c>
      <c r="AH45" s="184"/>
      <c r="AI45" s="184"/>
      <c r="AJ45" s="184"/>
      <c r="AK45" s="185"/>
      <c r="AL45" s="202"/>
      <c r="AO45" s="586"/>
      <c r="AP45" s="586"/>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2"/>
      <c r="BR45" s="202"/>
      <c r="BS45" s="202"/>
      <c r="BT45" s="202"/>
      <c r="BU45" s="202"/>
      <c r="BV45" s="202"/>
    </row>
    <row r="46" spans="1:77" s="160" customFormat="1" ht="14.7" customHeight="1">
      <c r="A46" s="688"/>
      <c r="B46" s="602"/>
      <c r="C46" s="180" t="s">
        <v>60</v>
      </c>
      <c r="D46" s="181"/>
      <c r="E46" s="181"/>
      <c r="F46" s="181"/>
      <c r="G46" s="181"/>
      <c r="H46" s="181"/>
      <c r="I46" s="181"/>
      <c r="J46" s="181"/>
      <c r="K46" s="181"/>
      <c r="L46" s="181"/>
      <c r="M46" s="181"/>
      <c r="N46" s="181"/>
      <c r="O46" s="181"/>
      <c r="P46" s="181"/>
      <c r="Q46" s="588"/>
      <c r="R46" s="589"/>
      <c r="S46" s="590"/>
      <c r="T46" s="591"/>
      <c r="U46" s="591"/>
      <c r="V46" s="592"/>
      <c r="W46" s="590"/>
      <c r="X46" s="591"/>
      <c r="Y46" s="591"/>
      <c r="Z46" s="592"/>
      <c r="AA46" s="593"/>
      <c r="AB46" s="594"/>
      <c r="AC46" s="594"/>
      <c r="AD46" s="594"/>
      <c r="AE46" s="594"/>
      <c r="AF46" s="595"/>
      <c r="AG46" s="183" t="s">
        <v>540</v>
      </c>
      <c r="AH46" s="184"/>
      <c r="AI46" s="184"/>
      <c r="AJ46" s="184"/>
      <c r="AK46" s="185"/>
      <c r="AL46" s="202"/>
      <c r="AO46" s="586"/>
      <c r="AP46" s="586"/>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row>
    <row r="47" spans="1:77" s="160" customFormat="1" ht="14.7" customHeight="1">
      <c r="A47" s="688"/>
      <c r="B47" s="602"/>
      <c r="C47" s="180" t="s">
        <v>45</v>
      </c>
      <c r="D47" s="181"/>
      <c r="E47" s="181"/>
      <c r="F47" s="181"/>
      <c r="G47" s="181"/>
      <c r="H47" s="181"/>
      <c r="I47" s="181"/>
      <c r="J47" s="181"/>
      <c r="K47" s="181"/>
      <c r="L47" s="181"/>
      <c r="M47" s="181"/>
      <c r="N47" s="181"/>
      <c r="O47" s="181"/>
      <c r="P47" s="182"/>
      <c r="Q47" s="590"/>
      <c r="R47" s="592"/>
      <c r="S47" s="590"/>
      <c r="T47" s="591"/>
      <c r="U47" s="591"/>
      <c r="V47" s="592"/>
      <c r="W47" s="590"/>
      <c r="X47" s="591"/>
      <c r="Y47" s="591"/>
      <c r="Z47" s="592"/>
      <c r="AA47" s="593"/>
      <c r="AB47" s="594"/>
      <c r="AC47" s="594"/>
      <c r="AD47" s="594"/>
      <c r="AE47" s="594"/>
      <c r="AF47" s="595"/>
      <c r="AG47" s="183" t="s">
        <v>541</v>
      </c>
      <c r="AH47" s="184"/>
      <c r="AI47" s="184"/>
      <c r="AJ47" s="184"/>
      <c r="AK47" s="185"/>
      <c r="AL47" s="202"/>
      <c r="AO47" s="586"/>
      <c r="AP47" s="586"/>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row>
    <row r="48" spans="1:77" s="160" customFormat="1" ht="14.7" customHeight="1">
      <c r="A48" s="688"/>
      <c r="B48" s="602"/>
      <c r="C48" s="180" t="s">
        <v>46</v>
      </c>
      <c r="D48" s="181"/>
      <c r="E48" s="181"/>
      <c r="F48" s="181"/>
      <c r="G48" s="181"/>
      <c r="H48" s="181"/>
      <c r="I48" s="181"/>
      <c r="J48" s="181"/>
      <c r="K48" s="181"/>
      <c r="L48" s="181"/>
      <c r="M48" s="181"/>
      <c r="N48" s="181"/>
      <c r="O48" s="181"/>
      <c r="P48" s="181"/>
      <c r="Q48" s="588"/>
      <c r="R48" s="589"/>
      <c r="S48" s="590"/>
      <c r="T48" s="591"/>
      <c r="U48" s="591"/>
      <c r="V48" s="592"/>
      <c r="W48" s="590"/>
      <c r="X48" s="591"/>
      <c r="Y48" s="591"/>
      <c r="Z48" s="592"/>
      <c r="AA48" s="593"/>
      <c r="AB48" s="594"/>
      <c r="AC48" s="594"/>
      <c r="AD48" s="594"/>
      <c r="AE48" s="594"/>
      <c r="AF48" s="595"/>
      <c r="AG48" s="183" t="s">
        <v>542</v>
      </c>
      <c r="AH48" s="184"/>
      <c r="AI48" s="184"/>
      <c r="AJ48" s="184"/>
      <c r="AK48" s="185"/>
      <c r="AL48" s="202"/>
      <c r="AO48" s="586"/>
      <c r="AP48" s="586"/>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row>
    <row r="49" spans="1:74" s="160" customFormat="1" ht="14.7" customHeight="1">
      <c r="A49" s="688"/>
      <c r="B49" s="602"/>
      <c r="C49" s="180" t="s">
        <v>68</v>
      </c>
      <c r="D49" s="181"/>
      <c r="E49" s="181"/>
      <c r="F49" s="181"/>
      <c r="G49" s="181"/>
      <c r="H49" s="181"/>
      <c r="I49" s="181"/>
      <c r="J49" s="181"/>
      <c r="K49" s="181"/>
      <c r="L49" s="181"/>
      <c r="M49" s="181"/>
      <c r="N49" s="181"/>
      <c r="O49" s="181"/>
      <c r="P49" s="181"/>
      <c r="Q49" s="588"/>
      <c r="R49" s="589"/>
      <c r="S49" s="590" t="s">
        <v>569</v>
      </c>
      <c r="T49" s="591"/>
      <c r="U49" s="591"/>
      <c r="V49" s="592"/>
      <c r="W49" s="590"/>
      <c r="X49" s="591"/>
      <c r="Y49" s="591"/>
      <c r="Z49" s="592"/>
      <c r="AA49" s="593" t="s">
        <v>570</v>
      </c>
      <c r="AB49" s="594"/>
      <c r="AC49" s="594"/>
      <c r="AD49" s="594"/>
      <c r="AE49" s="594"/>
      <c r="AF49" s="595"/>
      <c r="AG49" s="183" t="s">
        <v>543</v>
      </c>
      <c r="AH49" s="184"/>
      <c r="AI49" s="184"/>
      <c r="AJ49" s="184"/>
      <c r="AK49" s="185"/>
      <c r="AL49" s="202"/>
      <c r="AO49" s="586"/>
      <c r="AP49" s="586"/>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row>
    <row r="50" spans="1:74" s="160" customFormat="1" ht="14.7" customHeight="1">
      <c r="A50" s="688"/>
      <c r="B50" s="602"/>
      <c r="C50" s="180" t="s">
        <v>47</v>
      </c>
      <c r="D50" s="181"/>
      <c r="E50" s="181"/>
      <c r="F50" s="181"/>
      <c r="G50" s="181"/>
      <c r="H50" s="181"/>
      <c r="I50" s="181"/>
      <c r="J50" s="181"/>
      <c r="K50" s="181"/>
      <c r="L50" s="181"/>
      <c r="M50" s="181"/>
      <c r="N50" s="181"/>
      <c r="O50" s="181"/>
      <c r="P50" s="181"/>
      <c r="Q50" s="588"/>
      <c r="R50" s="589"/>
      <c r="S50" s="590"/>
      <c r="T50" s="591"/>
      <c r="U50" s="591"/>
      <c r="V50" s="592"/>
      <c r="W50" s="590"/>
      <c r="X50" s="591"/>
      <c r="Y50" s="591"/>
      <c r="Z50" s="592"/>
      <c r="AA50" s="593"/>
      <c r="AB50" s="594"/>
      <c r="AC50" s="594"/>
      <c r="AD50" s="594"/>
      <c r="AE50" s="594"/>
      <c r="AF50" s="595"/>
      <c r="AG50" s="183" t="s">
        <v>544</v>
      </c>
      <c r="AH50" s="184"/>
      <c r="AI50" s="184"/>
      <c r="AJ50" s="184"/>
      <c r="AK50" s="185"/>
      <c r="AL50" s="202"/>
      <c r="AO50" s="586"/>
      <c r="AP50" s="586"/>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2"/>
      <c r="BR50" s="202"/>
      <c r="BS50" s="202"/>
      <c r="BT50" s="202"/>
      <c r="BU50" s="202"/>
      <c r="BV50" s="202"/>
    </row>
    <row r="51" spans="1:74" s="160" customFormat="1" ht="14.7" customHeight="1">
      <c r="A51" s="688"/>
      <c r="B51" s="603"/>
      <c r="C51" s="180" t="s">
        <v>69</v>
      </c>
      <c r="D51" s="181"/>
      <c r="E51" s="181"/>
      <c r="F51" s="181"/>
      <c r="G51" s="181"/>
      <c r="H51" s="181"/>
      <c r="I51" s="181"/>
      <c r="J51" s="181"/>
      <c r="K51" s="181"/>
      <c r="L51" s="181"/>
      <c r="M51" s="181"/>
      <c r="N51" s="181"/>
      <c r="O51" s="181"/>
      <c r="P51" s="181"/>
      <c r="Q51" s="588"/>
      <c r="R51" s="589"/>
      <c r="S51" s="590"/>
      <c r="T51" s="591"/>
      <c r="U51" s="591"/>
      <c r="V51" s="592"/>
      <c r="W51" s="590"/>
      <c r="X51" s="591"/>
      <c r="Y51" s="591"/>
      <c r="Z51" s="592"/>
      <c r="AA51" s="593"/>
      <c r="AB51" s="594"/>
      <c r="AC51" s="594"/>
      <c r="AD51" s="594"/>
      <c r="AE51" s="594"/>
      <c r="AF51" s="595"/>
      <c r="AG51" s="183" t="s">
        <v>545</v>
      </c>
      <c r="AH51" s="184"/>
      <c r="AI51" s="184"/>
      <c r="AJ51" s="184"/>
      <c r="AK51" s="185"/>
      <c r="AL51" s="202"/>
      <c r="AO51" s="586"/>
      <c r="AP51" s="586"/>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2"/>
      <c r="BR51" s="202"/>
      <c r="BS51" s="202"/>
      <c r="BT51" s="202"/>
      <c r="BU51" s="202"/>
      <c r="BV51" s="202"/>
    </row>
    <row r="52" spans="1:74" s="160" customFormat="1" ht="14.7" customHeight="1">
      <c r="A52" s="688"/>
      <c r="B52" s="598" t="s">
        <v>106</v>
      </c>
      <c r="C52" s="180" t="s">
        <v>107</v>
      </c>
      <c r="D52" s="181"/>
      <c r="E52" s="181"/>
      <c r="F52" s="181"/>
      <c r="G52" s="181"/>
      <c r="H52" s="181"/>
      <c r="I52" s="181"/>
      <c r="J52" s="181"/>
      <c r="K52" s="181"/>
      <c r="L52" s="181"/>
      <c r="M52" s="181"/>
      <c r="N52" s="181"/>
      <c r="O52" s="181"/>
      <c r="P52" s="181"/>
      <c r="Q52" s="588"/>
      <c r="R52" s="589"/>
      <c r="S52" s="590"/>
      <c r="T52" s="591"/>
      <c r="U52" s="591"/>
      <c r="V52" s="592"/>
      <c r="W52" s="590"/>
      <c r="X52" s="591"/>
      <c r="Y52" s="591"/>
      <c r="Z52" s="592"/>
      <c r="AA52" s="593"/>
      <c r="AB52" s="594"/>
      <c r="AC52" s="594"/>
      <c r="AD52" s="594"/>
      <c r="AE52" s="594"/>
      <c r="AF52" s="595"/>
      <c r="AG52" s="183" t="s">
        <v>546</v>
      </c>
      <c r="AH52" s="184"/>
      <c r="AI52" s="184"/>
      <c r="AJ52" s="184"/>
      <c r="AK52" s="185"/>
      <c r="AL52" s="202"/>
      <c r="AO52" s="586"/>
      <c r="AP52" s="211"/>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2"/>
      <c r="BR52" s="202"/>
      <c r="BS52" s="202"/>
      <c r="BT52" s="202"/>
      <c r="BU52" s="202"/>
      <c r="BV52" s="202"/>
    </row>
    <row r="53" spans="1:74" s="160" customFormat="1" ht="14.7" customHeight="1">
      <c r="A53" s="688"/>
      <c r="B53" s="599"/>
      <c r="C53" s="180" t="s">
        <v>108</v>
      </c>
      <c r="D53" s="181"/>
      <c r="E53" s="181"/>
      <c r="F53" s="181"/>
      <c r="G53" s="181"/>
      <c r="H53" s="181"/>
      <c r="I53" s="181"/>
      <c r="J53" s="181"/>
      <c r="K53" s="181"/>
      <c r="L53" s="181"/>
      <c r="M53" s="181"/>
      <c r="N53" s="181"/>
      <c r="O53" s="181"/>
      <c r="P53" s="181"/>
      <c r="Q53" s="588"/>
      <c r="R53" s="589"/>
      <c r="S53" s="590"/>
      <c r="T53" s="591"/>
      <c r="U53" s="591"/>
      <c r="V53" s="592"/>
      <c r="W53" s="590"/>
      <c r="X53" s="591"/>
      <c r="Y53" s="591"/>
      <c r="Z53" s="592"/>
      <c r="AA53" s="593"/>
      <c r="AB53" s="594"/>
      <c r="AC53" s="594"/>
      <c r="AD53" s="594"/>
      <c r="AE53" s="594"/>
      <c r="AF53" s="595"/>
      <c r="AG53" s="183" t="s">
        <v>547</v>
      </c>
      <c r="AH53" s="184"/>
      <c r="AI53" s="184"/>
      <c r="AJ53" s="184"/>
      <c r="AK53" s="185"/>
      <c r="AL53" s="202"/>
      <c r="AO53" s="586"/>
      <c r="AP53" s="211"/>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2"/>
      <c r="BR53" s="202"/>
      <c r="BS53" s="202"/>
      <c r="BT53" s="202"/>
      <c r="BU53" s="202"/>
      <c r="BV53" s="202"/>
    </row>
    <row r="54" spans="1:74" s="160" customFormat="1" ht="14.7" customHeight="1">
      <c r="A54" s="688"/>
      <c r="B54" s="600"/>
      <c r="C54" s="180" t="s">
        <v>109</v>
      </c>
      <c r="D54" s="181"/>
      <c r="E54" s="181"/>
      <c r="F54" s="181"/>
      <c r="G54" s="181"/>
      <c r="H54" s="181"/>
      <c r="I54" s="181"/>
      <c r="J54" s="181"/>
      <c r="K54" s="181"/>
      <c r="L54" s="181"/>
      <c r="M54" s="181"/>
      <c r="N54" s="181"/>
      <c r="O54" s="181"/>
      <c r="P54" s="181"/>
      <c r="Q54" s="588"/>
      <c r="R54" s="589"/>
      <c r="S54" s="590"/>
      <c r="T54" s="591"/>
      <c r="U54" s="591"/>
      <c r="V54" s="592"/>
      <c r="W54" s="590"/>
      <c r="X54" s="591"/>
      <c r="Y54" s="591"/>
      <c r="Z54" s="592"/>
      <c r="AA54" s="593"/>
      <c r="AB54" s="594"/>
      <c r="AC54" s="594"/>
      <c r="AD54" s="594"/>
      <c r="AE54" s="594"/>
      <c r="AF54" s="595"/>
      <c r="AG54" s="186" t="s">
        <v>548</v>
      </c>
      <c r="AH54" s="185"/>
      <c r="AI54" s="185"/>
      <c r="AJ54" s="184"/>
      <c r="AK54" s="185"/>
      <c r="AL54" s="202"/>
      <c r="AO54" s="586"/>
      <c r="AP54" s="211"/>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2"/>
      <c r="BS54" s="202"/>
      <c r="BT54" s="202"/>
      <c r="BU54" s="202"/>
      <c r="BV54" s="202"/>
    </row>
    <row r="55" spans="1:74" s="160" customFormat="1" ht="14.7" customHeight="1">
      <c r="A55" s="688"/>
      <c r="B55" s="597" t="s">
        <v>110</v>
      </c>
      <c r="C55" s="181" t="s">
        <v>111</v>
      </c>
      <c r="D55" s="181"/>
      <c r="E55" s="181"/>
      <c r="F55" s="181"/>
      <c r="G55" s="181"/>
      <c r="H55" s="181"/>
      <c r="I55" s="181"/>
      <c r="J55" s="181"/>
      <c r="K55" s="181"/>
      <c r="L55" s="181"/>
      <c r="M55" s="181"/>
      <c r="N55" s="181"/>
      <c r="O55" s="181"/>
      <c r="P55" s="181"/>
      <c r="Q55" s="588"/>
      <c r="R55" s="589"/>
      <c r="S55" s="590"/>
      <c r="T55" s="591"/>
      <c r="U55" s="591"/>
      <c r="V55" s="592"/>
      <c r="W55" s="590"/>
      <c r="X55" s="591"/>
      <c r="Y55" s="591"/>
      <c r="Z55" s="592"/>
      <c r="AA55" s="593"/>
      <c r="AB55" s="594"/>
      <c r="AC55" s="594"/>
      <c r="AD55" s="594"/>
      <c r="AE55" s="594"/>
      <c r="AF55" s="595"/>
      <c r="AG55" s="183" t="s">
        <v>535</v>
      </c>
      <c r="AH55" s="184"/>
      <c r="AI55" s="184"/>
      <c r="AJ55" s="184"/>
      <c r="AK55" s="185"/>
      <c r="AL55" s="202"/>
      <c r="AO55" s="586"/>
      <c r="AP55" s="587"/>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2"/>
      <c r="BR55" s="202"/>
      <c r="BS55" s="202"/>
      <c r="BT55" s="202"/>
      <c r="BU55" s="202"/>
      <c r="BV55" s="202"/>
    </row>
    <row r="56" spans="1:74" s="160" customFormat="1" ht="14.7" customHeight="1">
      <c r="A56" s="688"/>
      <c r="B56" s="597"/>
      <c r="C56" s="181" t="s">
        <v>112</v>
      </c>
      <c r="D56" s="181"/>
      <c r="E56" s="181"/>
      <c r="F56" s="181"/>
      <c r="G56" s="181"/>
      <c r="H56" s="181"/>
      <c r="I56" s="181"/>
      <c r="J56" s="181"/>
      <c r="K56" s="181"/>
      <c r="L56" s="181"/>
      <c r="M56" s="181"/>
      <c r="N56" s="181"/>
      <c r="O56" s="181"/>
      <c r="P56" s="181"/>
      <c r="Q56" s="588"/>
      <c r="R56" s="589"/>
      <c r="S56" s="590"/>
      <c r="T56" s="591"/>
      <c r="U56" s="591"/>
      <c r="V56" s="592"/>
      <c r="W56" s="590"/>
      <c r="X56" s="591"/>
      <c r="Y56" s="591"/>
      <c r="Z56" s="592"/>
      <c r="AA56" s="593"/>
      <c r="AB56" s="594"/>
      <c r="AC56" s="594"/>
      <c r="AD56" s="594"/>
      <c r="AE56" s="594"/>
      <c r="AF56" s="595"/>
      <c r="AG56" s="183" t="s">
        <v>536</v>
      </c>
      <c r="AH56" s="184"/>
      <c r="AI56" s="184"/>
      <c r="AJ56" s="184"/>
      <c r="AK56" s="185"/>
      <c r="AL56" s="202"/>
      <c r="AO56" s="586"/>
      <c r="AP56" s="587"/>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2"/>
      <c r="BR56" s="202"/>
      <c r="BS56" s="202"/>
      <c r="BT56" s="202"/>
      <c r="BU56" s="202"/>
      <c r="BV56" s="202"/>
    </row>
    <row r="57" spans="1:74" s="160" customFormat="1" ht="14.7" customHeight="1">
      <c r="A57" s="688"/>
      <c r="B57" s="597"/>
      <c r="C57" s="171" t="s">
        <v>113</v>
      </c>
      <c r="D57" s="171"/>
      <c r="E57" s="171"/>
      <c r="F57" s="171"/>
      <c r="G57" s="171"/>
      <c r="H57" s="171"/>
      <c r="I57" s="171"/>
      <c r="J57" s="171"/>
      <c r="K57" s="171"/>
      <c r="L57" s="171"/>
      <c r="M57" s="171"/>
      <c r="N57" s="171"/>
      <c r="O57" s="171"/>
      <c r="P57" s="181"/>
      <c r="Q57" s="588"/>
      <c r="R57" s="589"/>
      <c r="S57" s="590"/>
      <c r="T57" s="591"/>
      <c r="U57" s="591"/>
      <c r="V57" s="592"/>
      <c r="W57" s="590"/>
      <c r="X57" s="591"/>
      <c r="Y57" s="591"/>
      <c r="Z57" s="592"/>
      <c r="AA57" s="593"/>
      <c r="AB57" s="594"/>
      <c r="AC57" s="594"/>
      <c r="AD57" s="594"/>
      <c r="AE57" s="594"/>
      <c r="AF57" s="595"/>
      <c r="AG57" s="183" t="s">
        <v>537</v>
      </c>
      <c r="AH57" s="187"/>
      <c r="AI57" s="187"/>
      <c r="AJ57" s="187"/>
      <c r="AK57" s="188"/>
      <c r="AL57" s="202"/>
      <c r="AO57" s="586"/>
      <c r="AP57" s="587"/>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2"/>
      <c r="BR57" s="202"/>
      <c r="BS57" s="202"/>
      <c r="BT57" s="202"/>
      <c r="BU57" s="202"/>
      <c r="BV57" s="202"/>
    </row>
    <row r="58" spans="1:74" s="160" customFormat="1" ht="14.7" customHeight="1">
      <c r="A58" s="688"/>
      <c r="B58" s="597"/>
      <c r="C58" s="171" t="s">
        <v>114</v>
      </c>
      <c r="D58" s="171"/>
      <c r="E58" s="171"/>
      <c r="F58" s="171"/>
      <c r="G58" s="171"/>
      <c r="H58" s="171"/>
      <c r="I58" s="171"/>
      <c r="J58" s="171"/>
      <c r="K58" s="171"/>
      <c r="L58" s="171"/>
      <c r="M58" s="171"/>
      <c r="N58" s="171"/>
      <c r="O58" s="171"/>
      <c r="P58" s="181"/>
      <c r="Q58" s="588"/>
      <c r="R58" s="589"/>
      <c r="S58" s="590"/>
      <c r="T58" s="591"/>
      <c r="U58" s="591"/>
      <c r="V58" s="592"/>
      <c r="W58" s="590"/>
      <c r="X58" s="591"/>
      <c r="Y58" s="591"/>
      <c r="Z58" s="592"/>
      <c r="AA58" s="593"/>
      <c r="AB58" s="594"/>
      <c r="AC58" s="594"/>
      <c r="AD58" s="594"/>
      <c r="AE58" s="594"/>
      <c r="AF58" s="595"/>
      <c r="AG58" s="183" t="s">
        <v>538</v>
      </c>
      <c r="AH58" s="187"/>
      <c r="AI58" s="187"/>
      <c r="AJ58" s="187"/>
      <c r="AK58" s="188"/>
      <c r="AL58" s="202"/>
      <c r="AO58" s="586"/>
      <c r="AP58" s="587"/>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2"/>
      <c r="BR58" s="202"/>
      <c r="BS58" s="202"/>
      <c r="BT58" s="202"/>
      <c r="BU58" s="202"/>
      <c r="BV58" s="202"/>
    </row>
    <row r="59" spans="1:74" s="160" customFormat="1" ht="14.7" customHeight="1">
      <c r="A59" s="688"/>
      <c r="B59" s="597"/>
      <c r="C59" s="171" t="s">
        <v>115</v>
      </c>
      <c r="D59" s="171"/>
      <c r="E59" s="171"/>
      <c r="F59" s="171"/>
      <c r="G59" s="171"/>
      <c r="H59" s="171"/>
      <c r="I59" s="171"/>
      <c r="J59" s="171"/>
      <c r="K59" s="171"/>
      <c r="L59" s="171"/>
      <c r="M59" s="171"/>
      <c r="N59" s="171"/>
      <c r="O59" s="171"/>
      <c r="P59" s="181"/>
      <c r="Q59" s="588"/>
      <c r="R59" s="589"/>
      <c r="S59" s="590"/>
      <c r="T59" s="591"/>
      <c r="U59" s="591"/>
      <c r="V59" s="592"/>
      <c r="W59" s="590"/>
      <c r="X59" s="591"/>
      <c r="Y59" s="591"/>
      <c r="Z59" s="592"/>
      <c r="AA59" s="593"/>
      <c r="AB59" s="594"/>
      <c r="AC59" s="594"/>
      <c r="AD59" s="594"/>
      <c r="AE59" s="594"/>
      <c r="AF59" s="595"/>
      <c r="AG59" s="183" t="s">
        <v>540</v>
      </c>
      <c r="AH59" s="187"/>
      <c r="AI59" s="187"/>
      <c r="AJ59" s="187"/>
      <c r="AK59" s="188"/>
      <c r="AL59" s="202"/>
      <c r="AO59" s="586"/>
      <c r="AP59" s="587"/>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row>
    <row r="60" spans="1:74" s="160" customFormat="1" ht="14.7" customHeight="1">
      <c r="A60" s="688"/>
      <c r="B60" s="597"/>
      <c r="C60" s="171" t="s">
        <v>116</v>
      </c>
      <c r="D60" s="171"/>
      <c r="E60" s="171"/>
      <c r="F60" s="171"/>
      <c r="G60" s="171"/>
      <c r="H60" s="171"/>
      <c r="I60" s="171"/>
      <c r="J60" s="171"/>
      <c r="K60" s="171"/>
      <c r="L60" s="171"/>
      <c r="M60" s="171"/>
      <c r="N60" s="171"/>
      <c r="O60" s="171"/>
      <c r="P60" s="182"/>
      <c r="Q60" s="590"/>
      <c r="R60" s="592"/>
      <c r="S60" s="590"/>
      <c r="T60" s="591"/>
      <c r="U60" s="591"/>
      <c r="V60" s="592"/>
      <c r="W60" s="590"/>
      <c r="X60" s="591"/>
      <c r="Y60" s="591"/>
      <c r="Z60" s="592"/>
      <c r="AA60" s="593"/>
      <c r="AB60" s="594"/>
      <c r="AC60" s="594"/>
      <c r="AD60" s="594"/>
      <c r="AE60" s="594"/>
      <c r="AF60" s="595"/>
      <c r="AG60" s="183" t="s">
        <v>549</v>
      </c>
      <c r="AH60" s="187"/>
      <c r="AI60" s="187"/>
      <c r="AJ60" s="187"/>
      <c r="AK60" s="188"/>
      <c r="AL60" s="202"/>
      <c r="AO60" s="586"/>
      <c r="AP60" s="587"/>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row>
    <row r="61" spans="1:74" s="160" customFormat="1" ht="14.7" customHeight="1">
      <c r="A61" s="688"/>
      <c r="B61" s="597"/>
      <c r="C61" s="171" t="s">
        <v>117</v>
      </c>
      <c r="D61" s="171"/>
      <c r="E61" s="171"/>
      <c r="F61" s="171"/>
      <c r="G61" s="171"/>
      <c r="H61" s="171"/>
      <c r="I61" s="171"/>
      <c r="J61" s="171"/>
      <c r="K61" s="171"/>
      <c r="L61" s="171"/>
      <c r="M61" s="171"/>
      <c r="N61" s="171"/>
      <c r="O61" s="171"/>
      <c r="P61" s="181"/>
      <c r="Q61" s="588"/>
      <c r="R61" s="589"/>
      <c r="S61" s="590"/>
      <c r="T61" s="591"/>
      <c r="U61" s="591"/>
      <c r="V61" s="592"/>
      <c r="W61" s="590"/>
      <c r="X61" s="591"/>
      <c r="Y61" s="591"/>
      <c r="Z61" s="592"/>
      <c r="AA61" s="593"/>
      <c r="AB61" s="594"/>
      <c r="AC61" s="594"/>
      <c r="AD61" s="594"/>
      <c r="AE61" s="594"/>
      <c r="AF61" s="595"/>
      <c r="AG61" s="183" t="s">
        <v>542</v>
      </c>
      <c r="AH61" s="187"/>
      <c r="AI61" s="187"/>
      <c r="AJ61" s="187"/>
      <c r="AK61" s="188"/>
      <c r="AL61" s="202"/>
      <c r="AO61" s="586"/>
      <c r="AP61" s="587"/>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row>
    <row r="62" spans="1:74" s="160" customFormat="1" ht="14.7" customHeight="1">
      <c r="A62" s="688"/>
      <c r="B62" s="597"/>
      <c r="C62" s="171" t="s">
        <v>118</v>
      </c>
      <c r="D62" s="171"/>
      <c r="E62" s="171"/>
      <c r="F62" s="171"/>
      <c r="G62" s="171"/>
      <c r="H62" s="171"/>
      <c r="I62" s="171"/>
      <c r="J62" s="171"/>
      <c r="K62" s="171"/>
      <c r="L62" s="171"/>
      <c r="M62" s="171"/>
      <c r="N62" s="171"/>
      <c r="O62" s="171"/>
      <c r="P62" s="181"/>
      <c r="Q62" s="588"/>
      <c r="R62" s="589"/>
      <c r="S62" s="590" t="s">
        <v>569</v>
      </c>
      <c r="T62" s="591"/>
      <c r="U62" s="591"/>
      <c r="V62" s="592"/>
      <c r="W62" s="590"/>
      <c r="X62" s="591"/>
      <c r="Y62" s="591"/>
      <c r="Z62" s="592"/>
      <c r="AA62" s="593" t="s">
        <v>570</v>
      </c>
      <c r="AB62" s="594"/>
      <c r="AC62" s="594"/>
      <c r="AD62" s="594"/>
      <c r="AE62" s="594"/>
      <c r="AF62" s="595"/>
      <c r="AG62" s="183" t="s">
        <v>543</v>
      </c>
      <c r="AH62" s="187"/>
      <c r="AI62" s="187"/>
      <c r="AJ62" s="187"/>
      <c r="AK62" s="188"/>
      <c r="AL62" s="202"/>
      <c r="AO62" s="586"/>
      <c r="AP62" s="587"/>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row>
    <row r="63" spans="1:74" s="160" customFormat="1" ht="14.7" customHeight="1">
      <c r="A63" s="688"/>
      <c r="B63" s="597"/>
      <c r="C63" s="171" t="s">
        <v>119</v>
      </c>
      <c r="D63" s="171"/>
      <c r="E63" s="171"/>
      <c r="F63" s="171"/>
      <c r="G63" s="171"/>
      <c r="H63" s="171"/>
      <c r="I63" s="171"/>
      <c r="J63" s="171"/>
      <c r="K63" s="171"/>
      <c r="L63" s="171"/>
      <c r="M63" s="171"/>
      <c r="N63" s="171"/>
      <c r="O63" s="171"/>
      <c r="P63" s="181"/>
      <c r="Q63" s="588"/>
      <c r="R63" s="589"/>
      <c r="S63" s="590"/>
      <c r="T63" s="591"/>
      <c r="U63" s="591"/>
      <c r="V63" s="592"/>
      <c r="W63" s="590"/>
      <c r="X63" s="591"/>
      <c r="Y63" s="591"/>
      <c r="Z63" s="592"/>
      <c r="AA63" s="593"/>
      <c r="AB63" s="594"/>
      <c r="AC63" s="594"/>
      <c r="AD63" s="594"/>
      <c r="AE63" s="594"/>
      <c r="AF63" s="595"/>
      <c r="AG63" s="183" t="s">
        <v>544</v>
      </c>
      <c r="AH63" s="187"/>
      <c r="AI63" s="187"/>
      <c r="AJ63" s="187"/>
      <c r="AK63" s="188"/>
      <c r="AL63" s="202"/>
      <c r="AO63" s="586"/>
      <c r="AP63" s="587"/>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2"/>
      <c r="BR63" s="202"/>
      <c r="BS63" s="202"/>
      <c r="BT63" s="202"/>
      <c r="BU63" s="202"/>
      <c r="BV63" s="202"/>
    </row>
    <row r="64" spans="1:74" s="160" customFormat="1" ht="14.7" customHeight="1">
      <c r="A64" s="688"/>
      <c r="B64" s="597"/>
      <c r="C64" s="171" t="s">
        <v>120</v>
      </c>
      <c r="D64" s="171"/>
      <c r="E64" s="171"/>
      <c r="F64" s="171"/>
      <c r="G64" s="171"/>
      <c r="H64" s="171"/>
      <c r="I64" s="171"/>
      <c r="J64" s="171"/>
      <c r="K64" s="171"/>
      <c r="L64" s="171"/>
      <c r="M64" s="171"/>
      <c r="N64" s="171"/>
      <c r="O64" s="171"/>
      <c r="P64" s="181"/>
      <c r="Q64" s="588"/>
      <c r="R64" s="589"/>
      <c r="S64" s="590"/>
      <c r="T64" s="591"/>
      <c r="U64" s="591"/>
      <c r="V64" s="592"/>
      <c r="W64" s="590"/>
      <c r="X64" s="591"/>
      <c r="Y64" s="591"/>
      <c r="Z64" s="592"/>
      <c r="AA64" s="593"/>
      <c r="AB64" s="594"/>
      <c r="AC64" s="594"/>
      <c r="AD64" s="594"/>
      <c r="AE64" s="594"/>
      <c r="AF64" s="595"/>
      <c r="AG64" s="183" t="s">
        <v>545</v>
      </c>
      <c r="AH64" s="187"/>
      <c r="AI64" s="187"/>
      <c r="AJ64" s="187"/>
      <c r="AK64" s="188"/>
      <c r="AL64" s="202"/>
      <c r="AO64" s="586"/>
      <c r="AP64" s="587"/>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row>
    <row r="65" spans="1:74" s="160" customFormat="1" ht="14.7" customHeight="1">
      <c r="A65" s="170" t="s">
        <v>121</v>
      </c>
      <c r="B65" s="181"/>
      <c r="C65" s="189"/>
      <c r="D65" s="189"/>
      <c r="E65" s="189"/>
      <c r="F65" s="189"/>
      <c r="G65" s="190"/>
      <c r="H65" s="191"/>
      <c r="I65" s="192"/>
      <c r="J65" s="193"/>
      <c r="K65" s="192"/>
      <c r="L65" s="192"/>
      <c r="M65" s="192"/>
      <c r="N65" s="192"/>
      <c r="O65" s="192"/>
      <c r="P65" s="192"/>
      <c r="Q65" s="194"/>
      <c r="R65" s="187" t="s">
        <v>122</v>
      </c>
      <c r="S65" s="195"/>
      <c r="T65" s="195"/>
      <c r="U65" s="195"/>
      <c r="V65" s="195"/>
      <c r="W65" s="195"/>
      <c r="X65" s="195"/>
      <c r="Y65" s="195"/>
      <c r="Z65" s="195"/>
      <c r="AA65" s="195"/>
      <c r="AB65" s="195"/>
      <c r="AC65" s="195"/>
      <c r="AD65" s="195"/>
      <c r="AE65" s="195"/>
      <c r="AF65" s="195"/>
      <c r="AG65" s="196"/>
      <c r="AH65" s="195"/>
      <c r="AI65" s="195"/>
      <c r="AJ65" s="195"/>
      <c r="AK65" s="197"/>
      <c r="AL65" s="202"/>
      <c r="AO65" s="586"/>
      <c r="AP65" s="587"/>
      <c r="AQ65" s="202"/>
      <c r="AR65" s="585"/>
      <c r="AS65" s="585"/>
      <c r="AT65" s="585"/>
      <c r="AU65" s="585"/>
      <c r="AV65" s="585"/>
      <c r="AW65" s="585"/>
      <c r="AX65" s="585"/>
      <c r="AY65" s="585"/>
      <c r="AZ65" s="585"/>
      <c r="BA65" s="585"/>
      <c r="BB65" s="585"/>
      <c r="BC65" s="585"/>
      <c r="BD65" s="585"/>
      <c r="BE65" s="202"/>
      <c r="BF65" s="202"/>
      <c r="BG65" s="202"/>
      <c r="BH65" s="202"/>
      <c r="BI65" s="202"/>
      <c r="BJ65" s="202"/>
      <c r="BK65" s="202"/>
      <c r="BL65" s="202"/>
      <c r="BM65" s="202"/>
      <c r="BN65" s="202"/>
      <c r="BO65" s="202"/>
      <c r="BP65" s="202"/>
      <c r="BQ65" s="202"/>
      <c r="BR65" s="202"/>
      <c r="BS65" s="202"/>
      <c r="BT65" s="202"/>
      <c r="BU65" s="202"/>
      <c r="BV65" s="202"/>
    </row>
    <row r="66" spans="1:74" s="160" customFormat="1" ht="14.7" customHeight="1">
      <c r="A66" s="180" t="s">
        <v>61</v>
      </c>
      <c r="B66" s="156"/>
      <c r="C66" s="181"/>
      <c r="D66" s="181"/>
      <c r="E66" s="181"/>
      <c r="F66" s="181"/>
      <c r="G66" s="181"/>
      <c r="H66" s="191"/>
      <c r="I66" s="192"/>
      <c r="J66" s="193"/>
      <c r="K66" s="192"/>
      <c r="L66" s="192"/>
      <c r="M66" s="192"/>
      <c r="N66" s="192"/>
      <c r="O66" s="192"/>
      <c r="P66" s="192"/>
      <c r="Q66" s="194"/>
      <c r="R66" s="187" t="s">
        <v>123</v>
      </c>
      <c r="S66" s="198"/>
      <c r="T66" s="198"/>
      <c r="U66" s="198"/>
      <c r="V66" s="198"/>
      <c r="W66" s="198"/>
      <c r="X66" s="198"/>
      <c r="Y66" s="198"/>
      <c r="Z66" s="198"/>
      <c r="AA66" s="198"/>
      <c r="AB66" s="198"/>
      <c r="AC66" s="198"/>
      <c r="AD66" s="198"/>
      <c r="AE66" s="198"/>
      <c r="AF66" s="198"/>
      <c r="AG66" s="199"/>
      <c r="AH66" s="198"/>
      <c r="AI66" s="198"/>
      <c r="AJ66" s="198"/>
      <c r="AK66" s="200"/>
      <c r="AL66" s="202"/>
      <c r="AO66" s="580"/>
      <c r="AP66" s="581"/>
      <c r="AQ66" s="581"/>
      <c r="AR66" s="581"/>
      <c r="AS66" s="581"/>
      <c r="AT66" s="581"/>
      <c r="AU66" s="581"/>
      <c r="AV66" s="581"/>
      <c r="AW66" s="205"/>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row>
    <row r="67" spans="1:74" s="160" customFormat="1" ht="14.7" customHeight="1">
      <c r="B67" s="201"/>
      <c r="AL67" s="202"/>
      <c r="AO67" s="582"/>
      <c r="AP67" s="583"/>
      <c r="AQ67" s="583"/>
      <c r="AR67" s="583"/>
      <c r="AS67" s="583"/>
      <c r="AT67" s="583"/>
      <c r="AU67" s="583"/>
      <c r="AV67" s="205"/>
      <c r="AW67" s="205"/>
      <c r="AX67" s="202"/>
      <c r="AY67" s="202"/>
      <c r="AZ67" s="202"/>
      <c r="BA67" s="202"/>
      <c r="BB67" s="202"/>
      <c r="BC67" s="202"/>
      <c r="BD67" s="202"/>
      <c r="BE67" s="202"/>
      <c r="BF67" s="212"/>
      <c r="BG67" s="202"/>
      <c r="BH67" s="202"/>
      <c r="BI67" s="202"/>
      <c r="BJ67" s="202"/>
      <c r="BK67" s="202"/>
      <c r="BL67" s="202"/>
      <c r="BM67" s="202"/>
      <c r="BN67" s="202"/>
      <c r="BO67" s="202"/>
      <c r="BP67" s="202"/>
      <c r="BQ67" s="202"/>
      <c r="BR67" s="202"/>
      <c r="BS67" s="202"/>
      <c r="BT67" s="202"/>
      <c r="BU67" s="202"/>
      <c r="BV67" s="202"/>
    </row>
    <row r="68" spans="1:74" s="160" customFormat="1" ht="14.7" customHeight="1">
      <c r="A68" s="202"/>
      <c r="B68" s="202"/>
      <c r="AL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row>
    <row r="69" spans="1:74" ht="14.7" customHeight="1">
      <c r="A69" s="202"/>
    </row>
    <row r="71" spans="1:74" ht="14.7" customHeight="1">
      <c r="A71" s="202"/>
    </row>
    <row r="72" spans="1:74" ht="14.7" customHeight="1">
      <c r="A72" s="202"/>
    </row>
    <row r="73" spans="1:74" ht="14.7" customHeight="1">
      <c r="A73" s="202"/>
    </row>
    <row r="74" spans="1:74" ht="14.7" customHeight="1">
      <c r="A74" s="202"/>
    </row>
    <row r="75" spans="1:74" ht="14.7" customHeight="1">
      <c r="A75" s="202"/>
    </row>
    <row r="76" spans="1:74" ht="14.7" customHeight="1">
      <c r="A76" s="202"/>
    </row>
    <row r="77" spans="1:74" ht="14.7" customHeight="1">
      <c r="A77" s="202"/>
    </row>
    <row r="78" spans="1:74" ht="14.7" customHeight="1">
      <c r="A78" s="202"/>
    </row>
    <row r="79" spans="1:74" ht="14.7" customHeight="1">
      <c r="A79" s="202"/>
    </row>
    <row r="80" spans="1:74" ht="14.7" customHeight="1">
      <c r="A80" s="202"/>
    </row>
    <row r="81" spans="1:1" ht="14.7" customHeight="1">
      <c r="A81" s="202"/>
    </row>
    <row r="82" spans="1:1" ht="14.7" customHeight="1">
      <c r="A82" s="202"/>
    </row>
    <row r="83" spans="1:1" ht="14.7" customHeight="1">
      <c r="A83" s="202"/>
    </row>
    <row r="84" spans="1:1" ht="14.7" customHeight="1">
      <c r="A84" s="202"/>
    </row>
    <row r="85" spans="1:1" ht="14.7" customHeight="1">
      <c r="A85" s="202"/>
    </row>
    <row r="86" spans="1:1" ht="14.7" customHeight="1">
      <c r="A86" s="202"/>
    </row>
    <row r="87" spans="1:1" ht="14.7" customHeight="1">
      <c r="A87" s="202"/>
    </row>
    <row r="88" spans="1:1" ht="14.7" customHeight="1">
      <c r="A88" s="202"/>
    </row>
    <row r="89" spans="1:1" ht="14.7" customHeight="1">
      <c r="A89" s="202"/>
    </row>
    <row r="90" spans="1:1" ht="14.7" customHeight="1">
      <c r="A90" s="202"/>
    </row>
    <row r="91" spans="1:1" ht="14.7" customHeight="1">
      <c r="A91" s="202"/>
    </row>
    <row r="92" spans="1:1" ht="14.7" customHeight="1">
      <c r="A92" s="202"/>
    </row>
    <row r="93" spans="1:1" ht="14.7" customHeight="1">
      <c r="A93" s="202"/>
    </row>
    <row r="94" spans="1:1" ht="14.7" customHeight="1">
      <c r="A94" s="202"/>
    </row>
    <row r="95" spans="1:1" ht="14.7" customHeight="1">
      <c r="A95" s="202"/>
    </row>
    <row r="96" spans="1:1" ht="14.7" customHeight="1">
      <c r="A96" s="202"/>
    </row>
    <row r="97" spans="1:1" ht="14.7" customHeight="1">
      <c r="A97" s="202"/>
    </row>
    <row r="98" spans="1:1" ht="14.7" customHeight="1">
      <c r="A98" s="202"/>
    </row>
    <row r="99" spans="1:1" ht="14.7" customHeight="1">
      <c r="A99" s="202"/>
    </row>
    <row r="100" spans="1:1" ht="14.7" customHeight="1">
      <c r="A100" s="202"/>
    </row>
    <row r="101" spans="1:1" ht="14.7" customHeight="1">
      <c r="A101" s="202"/>
    </row>
    <row r="102" spans="1:1" ht="14.7" customHeight="1">
      <c r="A102" s="202"/>
    </row>
    <row r="103" spans="1:1" ht="14.7" customHeight="1">
      <c r="A103" s="202"/>
    </row>
    <row r="104" spans="1:1" ht="14.7" customHeight="1">
      <c r="A104" s="202"/>
    </row>
    <row r="105" spans="1:1" ht="14.7" customHeight="1">
      <c r="A105" s="202"/>
    </row>
    <row r="106" spans="1:1" ht="14.7" customHeight="1">
      <c r="A106" s="202"/>
    </row>
    <row r="107" spans="1:1" ht="14.7" customHeight="1">
      <c r="A107" s="202"/>
    </row>
    <row r="108" spans="1:1" ht="14.7" customHeight="1">
      <c r="A108" s="202"/>
    </row>
    <row r="109" spans="1:1" ht="14.7" customHeight="1">
      <c r="A109" s="202"/>
    </row>
    <row r="110" spans="1:1" ht="14.7" customHeight="1">
      <c r="A110" s="202"/>
    </row>
    <row r="111" spans="1:1" ht="14.7" customHeight="1">
      <c r="A111" s="202"/>
    </row>
    <row r="112" spans="1:1" ht="14.7" customHeight="1">
      <c r="A112" s="202"/>
    </row>
    <row r="113" spans="1:1" ht="14.7" customHeight="1">
      <c r="A113" s="202"/>
    </row>
    <row r="114" spans="1:1" ht="14.7" customHeight="1">
      <c r="A114" s="202"/>
    </row>
    <row r="115" spans="1:1" ht="14.7" customHeight="1">
      <c r="A115" s="202"/>
    </row>
    <row r="116" spans="1:1" ht="14.7" customHeight="1">
      <c r="A116" s="202"/>
    </row>
    <row r="117" spans="1:1" ht="14.7" customHeight="1">
      <c r="A117" s="202"/>
    </row>
    <row r="118" spans="1:1" ht="14.7" customHeight="1">
      <c r="A118" s="202"/>
    </row>
    <row r="119" spans="1:1" ht="14.7" customHeight="1">
      <c r="A119" s="202"/>
    </row>
    <row r="120" spans="1:1" ht="14.7" customHeight="1">
      <c r="A120" s="202"/>
    </row>
    <row r="121" spans="1:1" ht="14.7" customHeight="1">
      <c r="A121" s="202"/>
    </row>
    <row r="122" spans="1:1" ht="14.7" customHeight="1">
      <c r="A122" s="202"/>
    </row>
    <row r="123" spans="1:1" ht="14.7" customHeight="1">
      <c r="A123" s="202"/>
    </row>
    <row r="124" spans="1:1" ht="14.7" customHeight="1">
      <c r="A124" s="202"/>
    </row>
    <row r="125" spans="1:1" ht="14.7" customHeight="1">
      <c r="A125" s="202"/>
    </row>
    <row r="126" spans="1:1" ht="14.7" customHeight="1">
      <c r="A126" s="202"/>
    </row>
    <row r="127" spans="1:1" ht="14.7" customHeight="1">
      <c r="A127" s="202"/>
    </row>
    <row r="128" spans="1:1" ht="14.7" customHeight="1">
      <c r="A128" s="202"/>
    </row>
    <row r="129" spans="1:1" ht="14.7" customHeight="1">
      <c r="A129" s="202"/>
    </row>
    <row r="130" spans="1:1" ht="14.7" customHeight="1">
      <c r="A130" s="202"/>
    </row>
    <row r="131" spans="1:1" ht="14.7" customHeight="1">
      <c r="A131" s="202"/>
    </row>
    <row r="132" spans="1:1" ht="14.7" customHeight="1">
      <c r="A132" s="202"/>
    </row>
    <row r="133" spans="1:1" ht="14.7" customHeight="1">
      <c r="A133" s="202"/>
    </row>
    <row r="134" spans="1:1" ht="14.7" customHeight="1">
      <c r="A134" s="202"/>
    </row>
    <row r="135" spans="1:1" ht="14.7" customHeight="1">
      <c r="A135" s="202"/>
    </row>
    <row r="136" spans="1:1" ht="14.7" customHeight="1">
      <c r="A136" s="202"/>
    </row>
    <row r="137" spans="1:1" ht="14.7" customHeight="1">
      <c r="A137" s="202"/>
    </row>
    <row r="138" spans="1:1" ht="14.7" customHeight="1">
      <c r="A138" s="202"/>
    </row>
    <row r="139" spans="1:1" ht="14.7" customHeight="1">
      <c r="A139" s="202"/>
    </row>
    <row r="140" spans="1:1" ht="14.7" customHeight="1">
      <c r="A140" s="202"/>
    </row>
    <row r="141" spans="1:1" ht="14.7" customHeight="1">
      <c r="A141" s="202"/>
    </row>
    <row r="142" spans="1:1" ht="14.7" customHeight="1">
      <c r="A142" s="202"/>
    </row>
    <row r="143" spans="1:1" ht="14.7" customHeight="1">
      <c r="A143" s="202"/>
    </row>
    <row r="144" spans="1:1" ht="14.7" customHeight="1">
      <c r="A144" s="202"/>
    </row>
    <row r="145" spans="1:1" ht="14.7" customHeight="1">
      <c r="A145" s="202"/>
    </row>
    <row r="146" spans="1:1" ht="14.7" customHeight="1">
      <c r="A146" s="202"/>
    </row>
    <row r="147" spans="1:1" ht="14.7" customHeight="1">
      <c r="A147" s="202"/>
    </row>
    <row r="148" spans="1:1" ht="14.7" customHeight="1">
      <c r="A148" s="202"/>
    </row>
    <row r="149" spans="1:1" ht="14.7" customHeight="1">
      <c r="A149" s="202"/>
    </row>
    <row r="150" spans="1:1" ht="14.7" customHeight="1">
      <c r="A150" s="202"/>
    </row>
    <row r="151" spans="1:1" ht="14.7" customHeight="1">
      <c r="A151" s="202"/>
    </row>
    <row r="152" spans="1:1" ht="14.7" customHeight="1">
      <c r="A152" s="202"/>
    </row>
    <row r="153" spans="1:1" ht="14.7" customHeight="1">
      <c r="A153" s="202"/>
    </row>
    <row r="154" spans="1:1" ht="14.7" customHeight="1">
      <c r="A154" s="202"/>
    </row>
    <row r="155" spans="1:1" ht="14.7" customHeight="1">
      <c r="A155" s="202"/>
    </row>
    <row r="156" spans="1:1" ht="14.7" customHeight="1">
      <c r="A156" s="202"/>
    </row>
    <row r="157" spans="1:1" ht="14.7" customHeight="1">
      <c r="A157" s="202"/>
    </row>
    <row r="158" spans="1:1" ht="14.7" customHeight="1">
      <c r="A158" s="202"/>
    </row>
    <row r="159" spans="1:1" ht="14.7" customHeight="1">
      <c r="A159" s="202"/>
    </row>
    <row r="160" spans="1:1" ht="14.7" customHeight="1">
      <c r="A160" s="202"/>
    </row>
    <row r="161" spans="1:1" ht="14.7" customHeight="1">
      <c r="A161" s="202"/>
    </row>
    <row r="162" spans="1:1" ht="14.7" customHeight="1">
      <c r="A162" s="202"/>
    </row>
    <row r="163" spans="1:1" ht="14.7" customHeight="1">
      <c r="A163" s="202"/>
    </row>
    <row r="164" spans="1:1" ht="14.7" customHeight="1">
      <c r="A164" s="202"/>
    </row>
    <row r="165" spans="1:1" ht="14.7" customHeight="1">
      <c r="A165" s="202"/>
    </row>
    <row r="166" spans="1:1" ht="14.7" customHeight="1">
      <c r="A166" s="202"/>
    </row>
    <row r="167" spans="1:1" ht="14.7" customHeight="1">
      <c r="A167" s="202"/>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7"/>
  <dataValidations count="1">
    <dataValidation type="list" allowBlank="1" showInputMessage="1" showErrorMessage="1" sqref="S40:Z64" xr:uid="{00000000-0002-0000-0300-000000000000}">
      <formula1>"〇"</formula1>
    </dataValidation>
  </dataValidations>
  <hyperlinks>
    <hyperlink ref="K27" r:id="rId1" xr:uid="{00000000-0004-0000-0300-000000000000}"/>
  </hyperlinks>
  <pageMargins left="0.7" right="0.7" top="0.75" bottom="0.75" header="0.3" footer="0.3"/>
  <pageSetup paperSize="9" scale="76"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8673" r:id="rId5"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8674" r:id="rId6"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8675" r:id="rId7"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8676" r:id="rId8"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8677" r:id="rId9"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mc:AlternateContent xmlns:mc="http://schemas.openxmlformats.org/markup-compatibility/2006">
          <mc:Choice Requires="x14">
            <control shapeId="28678" r:id="rId10"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8679" r:id="rId11"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8680" r:id="rId12"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8681" r:id="rId13"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8682" r:id="rId14"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C29"/>
  <sheetViews>
    <sheetView view="pageBreakPreview" zoomScaleNormal="100" zoomScaleSheetLayoutView="100" workbookViewId="0">
      <selection activeCell="N6" sqref="N6"/>
    </sheetView>
  </sheetViews>
  <sheetFormatPr defaultColWidth="9" defaultRowHeight="12"/>
  <cols>
    <col min="1" max="1" width="7" style="69" customWidth="1"/>
    <col min="2" max="2" width="2.21875" style="69" customWidth="1"/>
    <col min="3" max="16384" width="9" style="69"/>
  </cols>
  <sheetData>
    <row r="1" spans="1:29" ht="4.2" customHeight="1">
      <c r="A1" s="213"/>
      <c r="B1" s="67"/>
      <c r="M1" s="67"/>
      <c r="N1" s="67"/>
      <c r="O1" s="67"/>
      <c r="P1" s="67"/>
      <c r="Q1" s="67"/>
      <c r="R1" s="67"/>
      <c r="S1" s="67"/>
      <c r="T1" s="67"/>
      <c r="U1" s="67"/>
      <c r="V1" s="67"/>
      <c r="W1" s="67"/>
      <c r="X1" s="67"/>
      <c r="Y1" s="67"/>
      <c r="Z1" s="67"/>
      <c r="AA1" s="67"/>
      <c r="AB1" s="67"/>
      <c r="AC1" s="67"/>
    </row>
    <row r="2" spans="1:29" ht="12" customHeight="1">
      <c r="A2" s="67" t="s">
        <v>70</v>
      </c>
      <c r="B2" s="739" t="s">
        <v>550</v>
      </c>
      <c r="C2" s="740" t="s">
        <v>551</v>
      </c>
      <c r="D2" s="740"/>
      <c r="E2" s="740"/>
      <c r="F2" s="740"/>
      <c r="G2" s="740"/>
      <c r="H2" s="740"/>
      <c r="I2" s="740"/>
      <c r="J2" s="740"/>
      <c r="K2" s="740"/>
      <c r="L2" s="740"/>
      <c r="M2" s="67"/>
      <c r="N2" s="67"/>
      <c r="O2" s="67"/>
      <c r="P2" s="67"/>
      <c r="Q2" s="67"/>
      <c r="R2" s="67"/>
      <c r="S2" s="67"/>
      <c r="T2" s="67"/>
      <c r="U2" s="67"/>
      <c r="V2" s="67"/>
      <c r="W2" s="67"/>
      <c r="X2" s="67"/>
      <c r="Y2" s="67"/>
      <c r="Z2" s="67"/>
      <c r="AA2" s="67"/>
      <c r="AB2" s="67"/>
      <c r="AC2" s="67"/>
    </row>
    <row r="3" spans="1:29" ht="4.2" customHeight="1">
      <c r="A3" s="67"/>
      <c r="B3" s="739"/>
      <c r="C3" s="740"/>
      <c r="D3" s="740"/>
      <c r="E3" s="740"/>
      <c r="F3" s="740"/>
      <c r="G3" s="740"/>
      <c r="H3" s="740"/>
      <c r="I3" s="740"/>
      <c r="J3" s="740"/>
      <c r="K3" s="740"/>
      <c r="L3" s="740"/>
      <c r="M3" s="67"/>
      <c r="N3" s="67"/>
      <c r="O3" s="67"/>
      <c r="P3" s="67"/>
      <c r="Q3" s="67"/>
      <c r="R3" s="67"/>
      <c r="S3" s="67"/>
      <c r="T3" s="67"/>
      <c r="U3" s="67"/>
      <c r="V3" s="67"/>
      <c r="W3" s="67"/>
      <c r="X3" s="67"/>
      <c r="Y3" s="67"/>
      <c r="Z3" s="67"/>
      <c r="AA3" s="67"/>
      <c r="AB3" s="67"/>
      <c r="AC3" s="67"/>
    </row>
    <row r="4" spans="1:29">
      <c r="A4" s="67"/>
      <c r="B4" s="739"/>
      <c r="C4" s="740"/>
      <c r="D4" s="740"/>
      <c r="E4" s="740"/>
      <c r="F4" s="740"/>
      <c r="G4" s="740"/>
      <c r="H4" s="740"/>
      <c r="I4" s="740"/>
      <c r="J4" s="740"/>
      <c r="K4" s="740"/>
      <c r="L4" s="740"/>
      <c r="M4" s="67"/>
      <c r="N4" s="67"/>
      <c r="O4" s="67"/>
      <c r="P4" s="67"/>
      <c r="Q4" s="67"/>
      <c r="R4" s="67"/>
      <c r="S4" s="67"/>
      <c r="T4" s="67"/>
      <c r="U4" s="67"/>
      <c r="V4" s="67"/>
      <c r="W4" s="67"/>
      <c r="X4" s="67"/>
      <c r="Y4" s="67"/>
      <c r="Z4" s="67"/>
      <c r="AA4" s="67"/>
      <c r="AB4" s="67"/>
      <c r="AC4" s="67"/>
    </row>
    <row r="5" spans="1:29" ht="4.2" customHeight="1">
      <c r="A5" s="67"/>
      <c r="B5" s="739"/>
      <c r="C5" s="740"/>
      <c r="D5" s="740"/>
      <c r="E5" s="740"/>
      <c r="F5" s="740"/>
      <c r="G5" s="740"/>
      <c r="H5" s="740"/>
      <c r="I5" s="740"/>
      <c r="J5" s="740"/>
      <c r="K5" s="740"/>
      <c r="L5" s="740"/>
      <c r="M5" s="67"/>
      <c r="N5" s="67"/>
      <c r="O5" s="67"/>
      <c r="P5" s="67"/>
      <c r="Q5" s="67"/>
      <c r="R5" s="67"/>
      <c r="S5" s="67"/>
      <c r="T5" s="67"/>
      <c r="U5" s="67"/>
      <c r="V5" s="67"/>
      <c r="W5" s="67"/>
      <c r="X5" s="67"/>
      <c r="Y5" s="67"/>
      <c r="Z5" s="67"/>
      <c r="AA5" s="67"/>
      <c r="AB5" s="67"/>
      <c r="AC5" s="67"/>
    </row>
    <row r="6" spans="1:29">
      <c r="A6" s="67"/>
      <c r="B6" s="739"/>
      <c r="C6" s="740"/>
      <c r="D6" s="740"/>
      <c r="E6" s="740"/>
      <c r="F6" s="740"/>
      <c r="G6" s="740"/>
      <c r="H6" s="740"/>
      <c r="I6" s="740"/>
      <c r="J6" s="740"/>
      <c r="K6" s="740"/>
      <c r="L6" s="740"/>
      <c r="M6" s="67"/>
      <c r="N6" s="67"/>
      <c r="O6" s="67"/>
      <c r="P6" s="67"/>
      <c r="Q6" s="67"/>
      <c r="R6" s="67"/>
      <c r="S6" s="67"/>
      <c r="T6" s="67"/>
      <c r="U6" s="67"/>
      <c r="V6" s="67"/>
      <c r="W6" s="67"/>
      <c r="X6" s="67"/>
      <c r="Y6" s="67"/>
      <c r="Z6" s="67"/>
      <c r="AA6" s="67"/>
      <c r="AB6" s="67"/>
      <c r="AC6" s="67"/>
    </row>
    <row r="7" spans="1:29">
      <c r="A7" s="67"/>
      <c r="B7" s="739"/>
      <c r="C7" s="740"/>
      <c r="D7" s="740"/>
      <c r="E7" s="740"/>
      <c r="F7" s="740"/>
      <c r="G7" s="740"/>
      <c r="H7" s="740"/>
      <c r="I7" s="740"/>
      <c r="J7" s="740"/>
      <c r="K7" s="740"/>
      <c r="L7" s="740"/>
      <c r="M7" s="67"/>
      <c r="N7" s="67"/>
      <c r="O7" s="67"/>
      <c r="P7" s="67"/>
      <c r="Q7" s="67"/>
      <c r="R7" s="67"/>
      <c r="S7" s="67"/>
      <c r="T7" s="67"/>
      <c r="U7" s="67"/>
      <c r="V7" s="67"/>
      <c r="W7" s="67"/>
      <c r="X7" s="67"/>
      <c r="Y7" s="67"/>
      <c r="Z7" s="67"/>
      <c r="AA7" s="67"/>
      <c r="AB7" s="67"/>
      <c r="AC7" s="67"/>
    </row>
    <row r="8" spans="1:29">
      <c r="A8" s="66"/>
      <c r="B8" s="739"/>
      <c r="C8" s="740"/>
      <c r="D8" s="740"/>
      <c r="E8" s="740"/>
      <c r="F8" s="740"/>
      <c r="G8" s="740"/>
      <c r="H8" s="740"/>
      <c r="I8" s="740"/>
      <c r="J8" s="740"/>
      <c r="K8" s="740"/>
      <c r="L8" s="740"/>
      <c r="M8" s="66"/>
      <c r="N8" s="66"/>
      <c r="O8" s="66"/>
      <c r="P8" s="66"/>
      <c r="Q8" s="66"/>
      <c r="R8" s="66"/>
      <c r="S8" s="66"/>
      <c r="T8" s="66"/>
      <c r="U8" s="66"/>
      <c r="V8" s="66"/>
      <c r="W8" s="66"/>
      <c r="X8" s="66"/>
      <c r="Y8" s="66"/>
      <c r="Z8" s="66"/>
      <c r="AA8" s="66"/>
      <c r="AB8" s="66"/>
      <c r="AC8" s="66"/>
    </row>
    <row r="9" spans="1:29" ht="4.2" customHeight="1">
      <c r="A9" s="66"/>
      <c r="B9" s="739"/>
      <c r="C9" s="740"/>
      <c r="D9" s="740"/>
      <c r="E9" s="740"/>
      <c r="F9" s="740"/>
      <c r="G9" s="740"/>
      <c r="H9" s="740"/>
      <c r="I9" s="740"/>
      <c r="J9" s="740"/>
      <c r="K9" s="740"/>
      <c r="L9" s="740"/>
      <c r="M9" s="66"/>
      <c r="N9" s="66"/>
      <c r="O9" s="66"/>
      <c r="P9" s="66"/>
      <c r="Q9" s="66"/>
      <c r="R9" s="66"/>
      <c r="S9" s="66"/>
      <c r="T9" s="66"/>
      <c r="U9" s="66"/>
      <c r="V9" s="66"/>
      <c r="W9" s="66"/>
      <c r="X9" s="66"/>
      <c r="Y9" s="66"/>
      <c r="Z9" s="66"/>
      <c r="AA9" s="66"/>
      <c r="AB9" s="66"/>
      <c r="AC9" s="66"/>
    </row>
    <row r="10" spans="1:29">
      <c r="B10" s="739"/>
      <c r="C10" s="740"/>
      <c r="D10" s="740"/>
      <c r="E10" s="740"/>
      <c r="F10" s="740"/>
      <c r="G10" s="740"/>
      <c r="H10" s="740"/>
      <c r="I10" s="740"/>
      <c r="J10" s="740"/>
      <c r="K10" s="740"/>
      <c r="L10" s="740"/>
    </row>
    <row r="11" spans="1:29">
      <c r="B11" s="739"/>
      <c r="C11" s="740"/>
      <c r="D11" s="740"/>
      <c r="E11" s="740"/>
      <c r="F11" s="740"/>
      <c r="G11" s="740"/>
      <c r="H11" s="740"/>
      <c r="I11" s="740"/>
      <c r="J11" s="740"/>
      <c r="K11" s="740"/>
      <c r="L11" s="740"/>
    </row>
    <row r="12" spans="1:29">
      <c r="B12" s="739"/>
      <c r="C12" s="740"/>
      <c r="D12" s="740"/>
      <c r="E12" s="740"/>
      <c r="F12" s="740"/>
      <c r="G12" s="740"/>
      <c r="H12" s="740"/>
      <c r="I12" s="740"/>
      <c r="J12" s="740"/>
      <c r="K12" s="740"/>
      <c r="L12" s="740"/>
    </row>
    <row r="13" spans="1:29">
      <c r="B13" s="739"/>
      <c r="C13" s="740"/>
      <c r="D13" s="740"/>
      <c r="E13" s="740"/>
      <c r="F13" s="740"/>
      <c r="G13" s="740"/>
      <c r="H13" s="740"/>
      <c r="I13" s="740"/>
      <c r="J13" s="740"/>
      <c r="K13" s="740"/>
      <c r="L13" s="740"/>
    </row>
    <row r="14" spans="1:29">
      <c r="B14" s="739"/>
      <c r="C14" s="740"/>
      <c r="D14" s="740"/>
      <c r="E14" s="740"/>
      <c r="F14" s="740"/>
      <c r="G14" s="740"/>
      <c r="H14" s="740"/>
      <c r="I14" s="740"/>
      <c r="J14" s="740"/>
      <c r="K14" s="740"/>
      <c r="L14" s="740"/>
    </row>
    <row r="15" spans="1:29">
      <c r="B15" s="739"/>
      <c r="C15" s="740"/>
      <c r="D15" s="740"/>
      <c r="E15" s="740"/>
      <c r="F15" s="740"/>
      <c r="G15" s="740"/>
      <c r="H15" s="740"/>
      <c r="I15" s="740"/>
      <c r="J15" s="740"/>
      <c r="K15" s="740"/>
      <c r="L15" s="740"/>
    </row>
    <row r="16" spans="1:29">
      <c r="B16" s="739"/>
      <c r="C16" s="740"/>
      <c r="D16" s="740"/>
      <c r="E16" s="740"/>
      <c r="F16" s="740"/>
      <c r="G16" s="740"/>
      <c r="H16" s="740"/>
      <c r="I16" s="740"/>
      <c r="J16" s="740"/>
      <c r="K16" s="740"/>
      <c r="L16" s="740"/>
    </row>
    <row r="17" spans="1:12">
      <c r="B17" s="739"/>
      <c r="C17" s="740"/>
      <c r="D17" s="740"/>
      <c r="E17" s="740"/>
      <c r="F17" s="740"/>
      <c r="G17" s="740"/>
      <c r="H17" s="740"/>
      <c r="I17" s="740"/>
      <c r="J17" s="740"/>
      <c r="K17" s="740"/>
      <c r="L17" s="740"/>
    </row>
    <row r="18" spans="1:12">
      <c r="B18" s="739"/>
      <c r="C18" s="740"/>
      <c r="D18" s="740"/>
      <c r="E18" s="740"/>
      <c r="F18" s="740"/>
      <c r="G18" s="740"/>
      <c r="H18" s="740"/>
      <c r="I18" s="740"/>
      <c r="J18" s="740"/>
      <c r="K18" s="740"/>
      <c r="L18" s="740"/>
    </row>
    <row r="19" spans="1:12">
      <c r="A19" s="67"/>
      <c r="B19" s="739"/>
      <c r="C19" s="740"/>
      <c r="D19" s="740"/>
      <c r="E19" s="740"/>
      <c r="F19" s="740"/>
      <c r="G19" s="740"/>
      <c r="H19" s="740"/>
      <c r="I19" s="740"/>
      <c r="J19" s="740"/>
      <c r="K19" s="740"/>
      <c r="L19" s="740"/>
    </row>
    <row r="20" spans="1:12">
      <c r="B20" s="739"/>
      <c r="C20" s="740"/>
      <c r="D20" s="740"/>
      <c r="E20" s="740"/>
      <c r="F20" s="740"/>
      <c r="G20" s="740"/>
      <c r="H20" s="740"/>
      <c r="I20" s="740"/>
      <c r="J20" s="740"/>
      <c r="K20" s="740"/>
      <c r="L20" s="740"/>
    </row>
    <row r="21" spans="1:12">
      <c r="B21" s="739"/>
      <c r="C21" s="740"/>
      <c r="D21" s="740"/>
      <c r="E21" s="740"/>
      <c r="F21" s="740"/>
      <c r="G21" s="740"/>
      <c r="H21" s="740"/>
      <c r="I21" s="740"/>
      <c r="J21" s="740"/>
      <c r="K21" s="740"/>
      <c r="L21" s="740"/>
    </row>
    <row r="22" spans="1:12">
      <c r="B22" s="739"/>
      <c r="C22" s="740"/>
      <c r="D22" s="740"/>
      <c r="E22" s="740"/>
      <c r="F22" s="740"/>
      <c r="G22" s="740"/>
      <c r="H22" s="740"/>
      <c r="I22" s="740"/>
      <c r="J22" s="740"/>
      <c r="K22" s="740"/>
      <c r="L22" s="740"/>
    </row>
    <row r="23" spans="1:12">
      <c r="B23" s="739"/>
      <c r="C23" s="740"/>
      <c r="D23" s="740"/>
      <c r="E23" s="740"/>
      <c r="F23" s="740"/>
      <c r="G23" s="740"/>
      <c r="H23" s="740"/>
      <c r="I23" s="740"/>
      <c r="J23" s="740"/>
      <c r="K23" s="740"/>
      <c r="L23" s="740"/>
    </row>
    <row r="24" spans="1:12">
      <c r="D24" s="67"/>
      <c r="E24" s="67"/>
      <c r="F24" s="67"/>
      <c r="G24" s="67"/>
      <c r="H24" s="67"/>
      <c r="I24" s="67"/>
      <c r="J24" s="67"/>
      <c r="K24" s="67"/>
      <c r="L24" s="67"/>
    </row>
    <row r="25" spans="1:12">
      <c r="D25" s="67"/>
      <c r="E25" s="67"/>
      <c r="F25" s="67"/>
      <c r="G25" s="67"/>
      <c r="H25" s="67"/>
      <c r="I25" s="67"/>
      <c r="J25" s="67"/>
      <c r="K25" s="67"/>
      <c r="L25" s="67"/>
    </row>
    <row r="26" spans="1:12">
      <c r="D26" s="67"/>
      <c r="E26" s="67"/>
      <c r="F26" s="67"/>
      <c r="G26" s="67"/>
      <c r="H26" s="67"/>
      <c r="I26" s="67"/>
      <c r="J26" s="67"/>
      <c r="K26" s="67"/>
      <c r="L26" s="67"/>
    </row>
    <row r="27" spans="1:12">
      <c r="D27" s="66"/>
      <c r="E27" s="66"/>
      <c r="F27" s="66"/>
      <c r="G27" s="66"/>
      <c r="H27" s="66"/>
      <c r="I27" s="66"/>
      <c r="J27" s="66"/>
      <c r="K27" s="66"/>
      <c r="L27" s="66"/>
    </row>
    <row r="28" spans="1:12">
      <c r="D28" s="66"/>
      <c r="E28" s="66"/>
      <c r="F28" s="66"/>
      <c r="G28" s="66"/>
      <c r="H28" s="66"/>
      <c r="I28" s="66"/>
      <c r="J28" s="66"/>
      <c r="K28" s="66"/>
      <c r="L28" s="66"/>
    </row>
    <row r="29" spans="1:12" ht="10.95" customHeight="1"/>
  </sheetData>
  <mergeCells count="2">
    <mergeCell ref="B2:B23"/>
    <mergeCell ref="C2:L23"/>
  </mergeCells>
  <phoneticPr fontId="7"/>
  <pageMargins left="0.7" right="0.7" top="0.75" bottom="0.75" header="0.3" footer="0.3"/>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C44"/>
  <sheetViews>
    <sheetView view="pageBreakPreview" zoomScaleNormal="70" zoomScaleSheetLayoutView="100" workbookViewId="0">
      <selection activeCell="AD13" sqref="AD13"/>
    </sheetView>
  </sheetViews>
  <sheetFormatPr defaultColWidth="9.109375" defaultRowHeight="12"/>
  <cols>
    <col min="1" max="1" width="5.77734375" style="230" customWidth="1"/>
    <col min="2" max="2" width="4.33203125" style="230" customWidth="1"/>
    <col min="3" max="3" width="3.88671875" style="230" customWidth="1"/>
    <col min="4" max="4" width="3.77734375" style="230" customWidth="1"/>
    <col min="5" max="5" width="3.109375" style="230" customWidth="1"/>
    <col min="6" max="9" width="2.77734375" style="230" customWidth="1"/>
    <col min="10" max="29" width="4.109375" style="230" customWidth="1"/>
    <col min="30" max="16384" width="9.109375" style="70"/>
  </cols>
  <sheetData>
    <row r="1" spans="1:29" ht="34.5" customHeight="1" thickBot="1">
      <c r="A1" s="840" t="s">
        <v>571</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row>
    <row r="2" spans="1:29" ht="15" customHeight="1">
      <c r="A2" s="845" t="s">
        <v>125</v>
      </c>
      <c r="B2" s="841" t="s">
        <v>572</v>
      </c>
      <c r="C2" s="841"/>
      <c r="D2" s="841"/>
      <c r="E2" s="841"/>
      <c r="F2" s="842"/>
      <c r="G2" s="842"/>
      <c r="H2" s="842"/>
      <c r="I2" s="842"/>
      <c r="J2" s="842"/>
      <c r="K2" s="842"/>
      <c r="L2" s="842"/>
      <c r="M2" s="842"/>
      <c r="N2" s="842"/>
      <c r="O2" s="842"/>
      <c r="P2" s="842"/>
      <c r="Q2" s="842"/>
      <c r="R2" s="842"/>
      <c r="S2" s="842"/>
      <c r="T2" s="842"/>
      <c r="U2" s="842"/>
      <c r="V2" s="842"/>
      <c r="W2" s="842"/>
      <c r="X2" s="842"/>
      <c r="Y2" s="842"/>
      <c r="Z2" s="842"/>
      <c r="AA2" s="842"/>
      <c r="AB2" s="842"/>
      <c r="AC2" s="843"/>
    </row>
    <row r="3" spans="1:29" ht="15" customHeight="1">
      <c r="A3" s="846"/>
      <c r="B3" s="844" t="s">
        <v>24</v>
      </c>
      <c r="C3" s="844"/>
      <c r="D3" s="844"/>
      <c r="E3" s="844"/>
      <c r="F3" s="216"/>
      <c r="G3" s="217"/>
      <c r="H3" s="217"/>
      <c r="I3" s="217"/>
      <c r="J3" s="217"/>
      <c r="K3" s="217"/>
      <c r="L3" s="217"/>
      <c r="M3" s="217"/>
      <c r="N3" s="217"/>
      <c r="O3" s="217"/>
      <c r="P3" s="217"/>
      <c r="Q3" s="217"/>
      <c r="R3" s="217"/>
      <c r="S3" s="217"/>
      <c r="T3" s="217"/>
      <c r="U3" s="217"/>
      <c r="V3" s="217"/>
      <c r="W3" s="217"/>
      <c r="X3" s="217"/>
      <c r="Y3" s="217"/>
      <c r="Z3" s="217"/>
      <c r="AA3" s="217"/>
      <c r="AB3" s="217"/>
      <c r="AC3" s="218"/>
    </row>
    <row r="4" spans="1:29" ht="28.05" customHeight="1">
      <c r="A4" s="846"/>
      <c r="B4" s="771" t="s">
        <v>126</v>
      </c>
      <c r="C4" s="771"/>
      <c r="D4" s="771"/>
      <c r="E4" s="771"/>
      <c r="F4" s="849"/>
      <c r="G4" s="764"/>
      <c r="H4" s="764"/>
      <c r="I4" s="764"/>
      <c r="J4" s="764"/>
      <c r="K4" s="764"/>
      <c r="L4" s="764"/>
      <c r="M4" s="764"/>
      <c r="N4" s="764"/>
      <c r="O4" s="764"/>
      <c r="P4" s="764"/>
      <c r="Q4" s="764"/>
      <c r="R4" s="764"/>
      <c r="S4" s="764"/>
      <c r="T4" s="764"/>
      <c r="U4" s="764"/>
      <c r="V4" s="764"/>
      <c r="W4" s="764"/>
      <c r="X4" s="764"/>
      <c r="Y4" s="764"/>
      <c r="Z4" s="764"/>
      <c r="AA4" s="764"/>
      <c r="AB4" s="764"/>
      <c r="AC4" s="766"/>
    </row>
    <row r="5" spans="1:29" ht="15" customHeight="1">
      <c r="A5" s="847"/>
      <c r="B5" s="850" t="s">
        <v>37</v>
      </c>
      <c r="C5" s="851"/>
      <c r="D5" s="851"/>
      <c r="E5" s="852"/>
      <c r="F5" s="748" t="s">
        <v>127</v>
      </c>
      <c r="G5" s="748"/>
      <c r="H5" s="748"/>
      <c r="I5" s="748"/>
      <c r="J5" s="805"/>
      <c r="K5" s="805"/>
      <c r="L5" s="805"/>
      <c r="M5" s="219" t="s">
        <v>128</v>
      </c>
      <c r="N5" s="805"/>
      <c r="O5" s="805"/>
      <c r="P5" s="219" t="s">
        <v>21</v>
      </c>
      <c r="Q5" s="857"/>
      <c r="R5" s="857"/>
      <c r="S5" s="857"/>
      <c r="T5" s="857"/>
      <c r="U5" s="857"/>
      <c r="V5" s="857"/>
      <c r="W5" s="857"/>
      <c r="X5" s="857"/>
      <c r="Y5" s="857"/>
      <c r="Z5" s="857"/>
      <c r="AA5" s="857"/>
      <c r="AB5" s="857"/>
      <c r="AC5" s="858"/>
    </row>
    <row r="6" spans="1:29" ht="15" customHeight="1">
      <c r="A6" s="847"/>
      <c r="B6" s="853"/>
      <c r="C6" s="789"/>
      <c r="D6" s="789"/>
      <c r="E6" s="854"/>
      <c r="F6" s="614"/>
      <c r="G6" s="615"/>
      <c r="H6" s="615"/>
      <c r="I6" s="615"/>
      <c r="J6" s="169" t="s">
        <v>54</v>
      </c>
      <c r="K6" s="169" t="s">
        <v>523</v>
      </c>
      <c r="L6" s="615"/>
      <c r="M6" s="615"/>
      <c r="N6" s="615"/>
      <c r="O6" s="615"/>
      <c r="P6" s="615"/>
      <c r="Q6" s="615"/>
      <c r="R6" s="615"/>
      <c r="S6" s="169" t="s">
        <v>55</v>
      </c>
      <c r="T6" s="169" t="s">
        <v>56</v>
      </c>
      <c r="U6" s="859"/>
      <c r="V6" s="859"/>
      <c r="W6" s="859"/>
      <c r="X6" s="859"/>
      <c r="Y6" s="859"/>
      <c r="Z6" s="859"/>
      <c r="AA6" s="859"/>
      <c r="AB6" s="859"/>
      <c r="AC6" s="860"/>
    </row>
    <row r="7" spans="1:29" ht="15" customHeight="1">
      <c r="A7" s="847"/>
      <c r="B7" s="853"/>
      <c r="C7" s="789"/>
      <c r="D7" s="789"/>
      <c r="E7" s="854"/>
      <c r="F7" s="614"/>
      <c r="G7" s="615"/>
      <c r="H7" s="615"/>
      <c r="I7" s="615"/>
      <c r="J7" s="169" t="s">
        <v>524</v>
      </c>
      <c r="K7" s="169" t="s">
        <v>525</v>
      </c>
      <c r="L7" s="615"/>
      <c r="M7" s="615"/>
      <c r="N7" s="615"/>
      <c r="O7" s="615"/>
      <c r="P7" s="615"/>
      <c r="Q7" s="615"/>
      <c r="R7" s="615"/>
      <c r="S7" s="169" t="s">
        <v>73</v>
      </c>
      <c r="T7" s="169" t="s">
        <v>75</v>
      </c>
      <c r="U7" s="859"/>
      <c r="V7" s="859"/>
      <c r="W7" s="859"/>
      <c r="X7" s="859"/>
      <c r="Y7" s="859"/>
      <c r="Z7" s="859"/>
      <c r="AA7" s="859"/>
      <c r="AB7" s="859"/>
      <c r="AC7" s="860"/>
    </row>
    <row r="8" spans="1:29" ht="15" customHeight="1">
      <c r="A8" s="847"/>
      <c r="B8" s="855"/>
      <c r="C8" s="760"/>
      <c r="D8" s="760"/>
      <c r="E8" s="856"/>
      <c r="F8" s="861"/>
      <c r="G8" s="809"/>
      <c r="H8" s="809"/>
      <c r="I8" s="809"/>
      <c r="J8" s="809"/>
      <c r="K8" s="809"/>
      <c r="L8" s="809"/>
      <c r="M8" s="809"/>
      <c r="N8" s="809"/>
      <c r="O8" s="809"/>
      <c r="P8" s="809"/>
      <c r="Q8" s="809"/>
      <c r="R8" s="809"/>
      <c r="S8" s="809"/>
      <c r="T8" s="809"/>
      <c r="U8" s="809"/>
      <c r="V8" s="809"/>
      <c r="W8" s="809"/>
      <c r="X8" s="809"/>
      <c r="Y8" s="809"/>
      <c r="Z8" s="809"/>
      <c r="AA8" s="809"/>
      <c r="AB8" s="809"/>
      <c r="AC8" s="810"/>
    </row>
    <row r="9" spans="1:29" ht="15" customHeight="1">
      <c r="A9" s="847"/>
      <c r="B9" s="812" t="s">
        <v>17</v>
      </c>
      <c r="C9" s="748"/>
      <c r="D9" s="748"/>
      <c r="E9" s="758"/>
      <c r="F9" s="767" t="s">
        <v>36</v>
      </c>
      <c r="G9" s="768"/>
      <c r="H9" s="768"/>
      <c r="I9" s="862"/>
      <c r="J9" s="863"/>
      <c r="K9" s="776"/>
      <c r="L9" s="776"/>
      <c r="M9" s="776"/>
      <c r="N9" s="864" t="s">
        <v>526</v>
      </c>
      <c r="O9" s="864"/>
      <c r="P9" s="754"/>
      <c r="Q9" s="774"/>
      <c r="R9" s="800" t="s">
        <v>129</v>
      </c>
      <c r="S9" s="798"/>
      <c r="T9" s="799"/>
      <c r="U9" s="863"/>
      <c r="V9" s="776"/>
      <c r="W9" s="776"/>
      <c r="X9" s="776"/>
      <c r="Y9" s="776"/>
      <c r="Z9" s="776"/>
      <c r="AA9" s="776"/>
      <c r="AB9" s="776"/>
      <c r="AC9" s="865"/>
    </row>
    <row r="10" spans="1:29" ht="15" customHeight="1">
      <c r="A10" s="848"/>
      <c r="B10" s="855"/>
      <c r="C10" s="760"/>
      <c r="D10" s="760"/>
      <c r="E10" s="761"/>
      <c r="F10" s="767" t="s">
        <v>100</v>
      </c>
      <c r="G10" s="768"/>
      <c r="H10" s="768"/>
      <c r="I10" s="862"/>
      <c r="J10" s="837"/>
      <c r="K10" s="838"/>
      <c r="L10" s="838"/>
      <c r="M10" s="838"/>
      <c r="N10" s="838"/>
      <c r="O10" s="838"/>
      <c r="P10" s="838"/>
      <c r="Q10" s="838"/>
      <c r="R10" s="838"/>
      <c r="S10" s="838"/>
      <c r="T10" s="838"/>
      <c r="U10" s="838"/>
      <c r="V10" s="838"/>
      <c r="W10" s="838"/>
      <c r="X10" s="838"/>
      <c r="Y10" s="838"/>
      <c r="Z10" s="838"/>
      <c r="AA10" s="838"/>
      <c r="AB10" s="838"/>
      <c r="AC10" s="839"/>
    </row>
    <row r="11" spans="1:29" ht="15" customHeight="1">
      <c r="A11" s="747" t="s">
        <v>130</v>
      </c>
      <c r="B11" s="748"/>
      <c r="C11" s="748"/>
      <c r="D11" s="748"/>
      <c r="E11" s="758"/>
      <c r="F11" s="220" t="s">
        <v>23</v>
      </c>
      <c r="G11" s="221"/>
      <c r="H11" s="221"/>
      <c r="I11" s="221"/>
      <c r="J11" s="221"/>
      <c r="K11" s="221"/>
      <c r="L11" s="221"/>
      <c r="M11" s="222"/>
      <c r="N11" s="771"/>
      <c r="O11" s="771"/>
      <c r="P11" s="771"/>
      <c r="Q11" s="771"/>
      <c r="R11" s="748" t="s">
        <v>131</v>
      </c>
      <c r="S11" s="748"/>
      <c r="T11" s="758"/>
      <c r="U11" s="812"/>
      <c r="V11" s="748"/>
      <c r="W11" s="748"/>
      <c r="X11" s="748"/>
      <c r="Y11" s="748"/>
      <c r="Z11" s="748"/>
      <c r="AA11" s="748"/>
      <c r="AB11" s="748"/>
      <c r="AC11" s="873"/>
    </row>
    <row r="12" spans="1:29" ht="15" customHeight="1">
      <c r="A12" s="788"/>
      <c r="B12" s="789"/>
      <c r="C12" s="789"/>
      <c r="D12" s="789"/>
      <c r="E12" s="790"/>
      <c r="F12" s="223" t="s">
        <v>132</v>
      </c>
      <c r="G12" s="224"/>
      <c r="H12" s="224"/>
      <c r="I12" s="224"/>
      <c r="J12" s="224"/>
      <c r="K12" s="224"/>
      <c r="L12" s="224"/>
      <c r="M12" s="225"/>
      <c r="N12" s="771"/>
      <c r="O12" s="771"/>
      <c r="P12" s="771"/>
      <c r="Q12" s="771"/>
      <c r="R12" s="789"/>
      <c r="S12" s="789"/>
      <c r="T12" s="790"/>
      <c r="U12" s="853"/>
      <c r="V12" s="789"/>
      <c r="W12" s="789"/>
      <c r="X12" s="789"/>
      <c r="Y12" s="789"/>
      <c r="Z12" s="789"/>
      <c r="AA12" s="789"/>
      <c r="AB12" s="789"/>
      <c r="AC12" s="874"/>
    </row>
    <row r="13" spans="1:29" ht="15" customHeight="1">
      <c r="A13" s="788"/>
      <c r="B13" s="789"/>
      <c r="C13" s="789"/>
      <c r="D13" s="789"/>
      <c r="E13" s="790"/>
      <c r="F13" s="223" t="s">
        <v>133</v>
      </c>
      <c r="G13" s="224"/>
      <c r="H13" s="224"/>
      <c r="I13" s="224"/>
      <c r="J13" s="224"/>
      <c r="K13" s="224"/>
      <c r="L13" s="224"/>
      <c r="M13" s="225"/>
      <c r="N13" s="771"/>
      <c r="O13" s="771"/>
      <c r="P13" s="771"/>
      <c r="Q13" s="771"/>
      <c r="R13" s="789"/>
      <c r="S13" s="789"/>
      <c r="T13" s="790"/>
      <c r="U13" s="853"/>
      <c r="V13" s="789"/>
      <c r="W13" s="789"/>
      <c r="X13" s="789"/>
      <c r="Y13" s="789"/>
      <c r="Z13" s="789"/>
      <c r="AA13" s="789"/>
      <c r="AB13" s="789"/>
      <c r="AC13" s="874"/>
    </row>
    <row r="14" spans="1:29" ht="15" customHeight="1">
      <c r="A14" s="759"/>
      <c r="B14" s="760"/>
      <c r="C14" s="760"/>
      <c r="D14" s="760"/>
      <c r="E14" s="761"/>
      <c r="F14" s="223" t="s">
        <v>134</v>
      </c>
      <c r="G14" s="224"/>
      <c r="H14" s="224"/>
      <c r="I14" s="224"/>
      <c r="J14" s="224"/>
      <c r="K14" s="224"/>
      <c r="L14" s="224"/>
      <c r="M14" s="225"/>
      <c r="N14" s="771"/>
      <c r="O14" s="771"/>
      <c r="P14" s="771"/>
      <c r="Q14" s="771"/>
      <c r="R14" s="789"/>
      <c r="S14" s="789"/>
      <c r="T14" s="790"/>
      <c r="U14" s="875"/>
      <c r="V14" s="876"/>
      <c r="W14" s="226" t="s">
        <v>135</v>
      </c>
      <c r="X14" s="876"/>
      <c r="Y14" s="876"/>
      <c r="Z14" s="226" t="s">
        <v>136</v>
      </c>
      <c r="AA14" s="876"/>
      <c r="AB14" s="876"/>
      <c r="AC14" s="227" t="s">
        <v>137</v>
      </c>
    </row>
    <row r="15" spans="1:29" ht="15" customHeight="1">
      <c r="A15" s="747" t="s">
        <v>138</v>
      </c>
      <c r="B15" s="748"/>
      <c r="C15" s="748"/>
      <c r="D15" s="748"/>
      <c r="E15" s="758"/>
      <c r="F15" s="223" t="s">
        <v>139</v>
      </c>
      <c r="G15" s="224"/>
      <c r="H15" s="224"/>
      <c r="I15" s="224"/>
      <c r="J15" s="224"/>
      <c r="K15" s="224"/>
      <c r="L15" s="224"/>
      <c r="M15" s="225"/>
      <c r="N15" s="771"/>
      <c r="O15" s="771"/>
      <c r="P15" s="771"/>
      <c r="Q15" s="771"/>
      <c r="R15" s="789"/>
      <c r="S15" s="789"/>
      <c r="T15" s="790"/>
      <c r="U15" s="853"/>
      <c r="V15" s="789"/>
      <c r="W15" s="789"/>
      <c r="X15" s="789"/>
      <c r="Y15" s="789"/>
      <c r="Z15" s="789"/>
      <c r="AA15" s="789"/>
      <c r="AB15" s="789"/>
      <c r="AC15" s="874"/>
    </row>
    <row r="16" spans="1:29" ht="15" customHeight="1">
      <c r="A16" s="759"/>
      <c r="B16" s="760"/>
      <c r="C16" s="760"/>
      <c r="D16" s="760"/>
      <c r="E16" s="761"/>
      <c r="F16" s="223" t="s">
        <v>140</v>
      </c>
      <c r="G16" s="224"/>
      <c r="H16" s="224"/>
      <c r="I16" s="224"/>
      <c r="J16" s="224"/>
      <c r="K16" s="224"/>
      <c r="L16" s="224"/>
      <c r="M16" s="225"/>
      <c r="N16" s="771"/>
      <c r="O16" s="771"/>
      <c r="P16" s="771"/>
      <c r="Q16" s="771"/>
      <c r="R16" s="789"/>
      <c r="S16" s="789"/>
      <c r="T16" s="790"/>
      <c r="U16" s="853"/>
      <c r="V16" s="789"/>
      <c r="W16" s="789"/>
      <c r="X16" s="789"/>
      <c r="Y16" s="789"/>
      <c r="Z16" s="789"/>
      <c r="AA16" s="789"/>
      <c r="AB16" s="789"/>
      <c r="AC16" s="874"/>
    </row>
    <row r="17" spans="1:29" ht="15" customHeight="1">
      <c r="A17" s="747" t="s">
        <v>141</v>
      </c>
      <c r="B17" s="748"/>
      <c r="C17" s="748"/>
      <c r="D17" s="748"/>
      <c r="E17" s="758"/>
      <c r="F17" s="223" t="s">
        <v>142</v>
      </c>
      <c r="G17" s="224"/>
      <c r="H17" s="224"/>
      <c r="I17" s="224"/>
      <c r="J17" s="224"/>
      <c r="K17" s="224"/>
      <c r="L17" s="224"/>
      <c r="M17" s="225"/>
      <c r="N17" s="771"/>
      <c r="O17" s="771"/>
      <c r="P17" s="771"/>
      <c r="Q17" s="771"/>
      <c r="R17" s="789"/>
      <c r="S17" s="789"/>
      <c r="T17" s="790"/>
      <c r="U17" s="853"/>
      <c r="V17" s="789"/>
      <c r="W17" s="789"/>
      <c r="X17" s="789"/>
      <c r="Y17" s="789"/>
      <c r="Z17" s="789"/>
      <c r="AA17" s="789"/>
      <c r="AB17" s="789"/>
      <c r="AC17" s="874"/>
    </row>
    <row r="18" spans="1:29" ht="15" customHeight="1">
      <c r="A18" s="759"/>
      <c r="B18" s="760"/>
      <c r="C18" s="760"/>
      <c r="D18" s="760"/>
      <c r="E18" s="761"/>
      <c r="F18" s="223" t="s">
        <v>143</v>
      </c>
      <c r="G18" s="224"/>
      <c r="H18" s="224"/>
      <c r="I18" s="224"/>
      <c r="J18" s="224"/>
      <c r="K18" s="224"/>
      <c r="L18" s="224"/>
      <c r="M18" s="225"/>
      <c r="N18" s="771"/>
      <c r="O18" s="771"/>
      <c r="P18" s="771"/>
      <c r="Q18" s="771"/>
      <c r="R18" s="760"/>
      <c r="S18" s="760"/>
      <c r="T18" s="761"/>
      <c r="U18" s="855"/>
      <c r="V18" s="760"/>
      <c r="W18" s="760"/>
      <c r="X18" s="760"/>
      <c r="Y18" s="760"/>
      <c r="Z18" s="760"/>
      <c r="AA18" s="760"/>
      <c r="AB18" s="760"/>
      <c r="AC18" s="877"/>
    </row>
    <row r="19" spans="1:29" ht="15" customHeight="1">
      <c r="A19" s="802" t="s">
        <v>144</v>
      </c>
      <c r="B19" s="767" t="s">
        <v>24</v>
      </c>
      <c r="C19" s="768"/>
      <c r="D19" s="768"/>
      <c r="E19" s="769"/>
      <c r="F19" s="808"/>
      <c r="G19" s="764"/>
      <c r="H19" s="764"/>
      <c r="I19" s="764"/>
      <c r="J19" s="764"/>
      <c r="K19" s="764"/>
      <c r="L19" s="764"/>
      <c r="M19" s="764"/>
      <c r="N19" s="771" t="s">
        <v>145</v>
      </c>
      <c r="O19" s="771"/>
      <c r="P19" s="771"/>
      <c r="Q19" s="771"/>
      <c r="R19" s="748" t="s">
        <v>146</v>
      </c>
      <c r="S19" s="748"/>
      <c r="T19" s="748"/>
      <c r="U19" s="805"/>
      <c r="V19" s="805"/>
      <c r="W19" s="228" t="s">
        <v>20</v>
      </c>
      <c r="X19" s="805"/>
      <c r="Y19" s="805"/>
      <c r="Z19" s="229" t="s">
        <v>21</v>
      </c>
      <c r="AA19" s="806"/>
      <c r="AB19" s="806"/>
      <c r="AC19" s="807"/>
    </row>
    <row r="20" spans="1:29" ht="15" customHeight="1">
      <c r="A20" s="803"/>
      <c r="B20" s="767" t="s">
        <v>147</v>
      </c>
      <c r="C20" s="768"/>
      <c r="D20" s="768"/>
      <c r="E20" s="769"/>
      <c r="F20" s="808"/>
      <c r="G20" s="764"/>
      <c r="H20" s="764"/>
      <c r="I20" s="764"/>
      <c r="J20" s="764"/>
      <c r="K20" s="764"/>
      <c r="L20" s="764"/>
      <c r="M20" s="764"/>
      <c r="N20" s="771"/>
      <c r="O20" s="771"/>
      <c r="P20" s="771"/>
      <c r="Q20" s="771"/>
      <c r="R20" s="809"/>
      <c r="S20" s="809"/>
      <c r="T20" s="809"/>
      <c r="U20" s="809"/>
      <c r="V20" s="809"/>
      <c r="W20" s="809"/>
      <c r="X20" s="809"/>
      <c r="Y20" s="809"/>
      <c r="Z20" s="809"/>
      <c r="AA20" s="809"/>
      <c r="AB20" s="809"/>
      <c r="AC20" s="810"/>
    </row>
    <row r="21" spans="1:29" ht="15" customHeight="1">
      <c r="A21" s="803"/>
      <c r="B21" s="812" t="s">
        <v>148</v>
      </c>
      <c r="C21" s="748"/>
      <c r="D21" s="748"/>
      <c r="E21" s="758"/>
      <c r="F21" s="813"/>
      <c r="G21" s="814"/>
      <c r="H21" s="814"/>
      <c r="I21" s="814"/>
      <c r="J21" s="814"/>
      <c r="K21" s="814"/>
      <c r="L21" s="814"/>
      <c r="M21" s="814"/>
      <c r="N21" s="771"/>
      <c r="O21" s="771"/>
      <c r="P21" s="771"/>
      <c r="Q21" s="771"/>
      <c r="R21" s="786"/>
      <c r="S21" s="786"/>
      <c r="T21" s="786"/>
      <c r="U21" s="786"/>
      <c r="V21" s="786"/>
      <c r="W21" s="786"/>
      <c r="X21" s="786"/>
      <c r="Y21" s="786"/>
      <c r="Z21" s="786"/>
      <c r="AA21" s="786"/>
      <c r="AB21" s="786"/>
      <c r="AC21" s="811"/>
    </row>
    <row r="22" spans="1:29" ht="15" customHeight="1">
      <c r="A22" s="804"/>
      <c r="B22" s="815" t="s">
        <v>573</v>
      </c>
      <c r="C22" s="815"/>
      <c r="D22" s="815"/>
      <c r="E22" s="815"/>
      <c r="F22" s="815"/>
      <c r="G22" s="815"/>
      <c r="H22" s="815"/>
      <c r="I22" s="815"/>
      <c r="J22" s="815"/>
      <c r="K22" s="815"/>
      <c r="L22" s="815"/>
      <c r="M22" s="815"/>
      <c r="N22" s="815"/>
      <c r="O22" s="815"/>
      <c r="P22" s="815"/>
      <c r="Q22" s="815"/>
      <c r="R22" s="849"/>
      <c r="S22" s="764"/>
      <c r="T22" s="764"/>
      <c r="U22" s="764"/>
      <c r="V22" s="764"/>
      <c r="W22" s="764"/>
      <c r="X22" s="764"/>
      <c r="Y22" s="764"/>
      <c r="Z22" s="764"/>
      <c r="AA22" s="764"/>
      <c r="AB22" s="764"/>
      <c r="AC22" s="766"/>
    </row>
    <row r="23" spans="1:29" ht="15" customHeight="1">
      <c r="A23" s="803"/>
      <c r="B23" s="822" t="s">
        <v>622</v>
      </c>
      <c r="C23" s="823"/>
      <c r="D23" s="823"/>
      <c r="E23" s="823"/>
      <c r="F23" s="823"/>
      <c r="G23" s="823"/>
      <c r="H23" s="823"/>
      <c r="I23" s="823"/>
      <c r="J23" s="828" t="s">
        <v>623</v>
      </c>
      <c r="K23" s="829"/>
      <c r="L23" s="829"/>
      <c r="M23" s="829"/>
      <c r="N23" s="829"/>
      <c r="O23" s="829"/>
      <c r="P23" s="829"/>
      <c r="Q23" s="830"/>
      <c r="R23" s="849"/>
      <c r="S23" s="764"/>
      <c r="T23" s="764"/>
      <c r="U23" s="764"/>
      <c r="V23" s="764"/>
      <c r="W23" s="764"/>
      <c r="X23" s="764"/>
      <c r="Y23" s="764"/>
      <c r="Z23" s="764"/>
      <c r="AA23" s="764"/>
      <c r="AB23" s="764"/>
      <c r="AC23" s="766"/>
    </row>
    <row r="24" spans="1:29" ht="15" customHeight="1">
      <c r="A24" s="803"/>
      <c r="B24" s="824"/>
      <c r="C24" s="825"/>
      <c r="D24" s="825"/>
      <c r="E24" s="825"/>
      <c r="F24" s="825"/>
      <c r="G24" s="825"/>
      <c r="H24" s="825"/>
      <c r="I24" s="825"/>
      <c r="J24" s="831" t="s">
        <v>624</v>
      </c>
      <c r="K24" s="832"/>
      <c r="L24" s="832"/>
      <c r="M24" s="832"/>
      <c r="N24" s="832"/>
      <c r="O24" s="832"/>
      <c r="P24" s="832"/>
      <c r="Q24" s="833"/>
      <c r="R24" s="816"/>
      <c r="S24" s="817"/>
      <c r="T24" s="817"/>
      <c r="U24" s="817"/>
      <c r="V24" s="817"/>
      <c r="W24" s="817"/>
      <c r="X24" s="817"/>
      <c r="Y24" s="817"/>
      <c r="Z24" s="817"/>
      <c r="AA24" s="817"/>
      <c r="AB24" s="817"/>
      <c r="AC24" s="818"/>
    </row>
    <row r="25" spans="1:29" ht="15" customHeight="1">
      <c r="A25" s="803"/>
      <c r="B25" s="826"/>
      <c r="C25" s="827"/>
      <c r="D25" s="827"/>
      <c r="E25" s="827"/>
      <c r="F25" s="827"/>
      <c r="G25" s="827"/>
      <c r="H25" s="827"/>
      <c r="I25" s="827"/>
      <c r="J25" s="834"/>
      <c r="K25" s="835"/>
      <c r="L25" s="835"/>
      <c r="M25" s="835"/>
      <c r="N25" s="835"/>
      <c r="O25" s="835"/>
      <c r="P25" s="835"/>
      <c r="Q25" s="836"/>
      <c r="R25" s="819"/>
      <c r="S25" s="820"/>
      <c r="T25" s="820"/>
      <c r="U25" s="820"/>
      <c r="V25" s="820"/>
      <c r="W25" s="820"/>
      <c r="X25" s="820"/>
      <c r="Y25" s="820"/>
      <c r="Z25" s="820"/>
      <c r="AA25" s="820"/>
      <c r="AB25" s="820"/>
      <c r="AC25" s="821"/>
    </row>
    <row r="26" spans="1:29" ht="15" customHeight="1">
      <c r="A26" s="880" t="s">
        <v>150</v>
      </c>
      <c r="B26" s="851"/>
      <c r="C26" s="851"/>
      <c r="D26" s="851"/>
      <c r="E26" s="852"/>
      <c r="F26" s="771" t="s">
        <v>151</v>
      </c>
      <c r="G26" s="771"/>
      <c r="H26" s="771"/>
      <c r="I26" s="771"/>
      <c r="J26" s="783"/>
      <c r="K26" s="784"/>
      <c r="L26" s="784"/>
      <c r="M26" s="784"/>
      <c r="N26" s="784"/>
      <c r="O26" s="784"/>
      <c r="P26" s="784"/>
      <c r="Q26" s="785"/>
      <c r="R26" s="798" t="s">
        <v>152</v>
      </c>
      <c r="S26" s="798"/>
      <c r="T26" s="798"/>
      <c r="U26" s="799"/>
      <c r="V26" s="878"/>
      <c r="W26" s="878"/>
      <c r="X26" s="878"/>
      <c r="Y26" s="878"/>
      <c r="Z26" s="878"/>
      <c r="AA26" s="878"/>
      <c r="AB26" s="878"/>
      <c r="AC26" s="879"/>
    </row>
    <row r="27" spans="1:29" ht="15" customHeight="1">
      <c r="A27" s="788"/>
      <c r="B27" s="789"/>
      <c r="C27" s="789"/>
      <c r="D27" s="789"/>
      <c r="E27" s="854"/>
      <c r="F27" s="771" t="s">
        <v>151</v>
      </c>
      <c r="G27" s="771"/>
      <c r="H27" s="771"/>
      <c r="I27" s="771"/>
      <c r="J27" s="783"/>
      <c r="K27" s="784"/>
      <c r="L27" s="784"/>
      <c r="M27" s="784"/>
      <c r="N27" s="784"/>
      <c r="O27" s="784"/>
      <c r="P27" s="784"/>
      <c r="Q27" s="785"/>
      <c r="R27" s="798" t="s">
        <v>152</v>
      </c>
      <c r="S27" s="798"/>
      <c r="T27" s="798"/>
      <c r="U27" s="799"/>
      <c r="V27" s="764"/>
      <c r="W27" s="764"/>
      <c r="X27" s="764"/>
      <c r="Y27" s="764"/>
      <c r="Z27" s="764"/>
      <c r="AA27" s="764"/>
      <c r="AB27" s="764"/>
      <c r="AC27" s="766"/>
    </row>
    <row r="28" spans="1:29" ht="15" customHeight="1">
      <c r="A28" s="759"/>
      <c r="B28" s="760"/>
      <c r="C28" s="760"/>
      <c r="D28" s="760"/>
      <c r="E28" s="856"/>
      <c r="F28" s="771" t="s">
        <v>151</v>
      </c>
      <c r="G28" s="771"/>
      <c r="H28" s="771"/>
      <c r="I28" s="771"/>
      <c r="J28" s="783"/>
      <c r="K28" s="784"/>
      <c r="L28" s="784"/>
      <c r="M28" s="784"/>
      <c r="N28" s="784"/>
      <c r="O28" s="784"/>
      <c r="P28" s="784"/>
      <c r="Q28" s="785"/>
      <c r="R28" s="798" t="s">
        <v>152</v>
      </c>
      <c r="S28" s="798"/>
      <c r="T28" s="798"/>
      <c r="U28" s="799"/>
      <c r="V28" s="764"/>
      <c r="W28" s="764"/>
      <c r="X28" s="764"/>
      <c r="Y28" s="764"/>
      <c r="Z28" s="764"/>
      <c r="AA28" s="764"/>
      <c r="AB28" s="764"/>
      <c r="AC28" s="766"/>
    </row>
    <row r="29" spans="1:29" ht="15" customHeight="1">
      <c r="A29" s="744" t="s">
        <v>153</v>
      </c>
      <c r="B29" s="764"/>
      <c r="C29" s="764"/>
      <c r="D29" s="764"/>
      <c r="E29" s="764"/>
      <c r="F29" s="786"/>
      <c r="G29" s="786"/>
      <c r="H29" s="787"/>
      <c r="I29" s="787"/>
      <c r="J29" s="745"/>
      <c r="K29" s="745"/>
      <c r="L29" s="745"/>
      <c r="M29" s="745"/>
      <c r="N29" s="745"/>
      <c r="O29" s="745"/>
      <c r="P29" s="745"/>
      <c r="Q29" s="745"/>
      <c r="R29" s="745"/>
      <c r="S29" s="745"/>
      <c r="T29" s="745"/>
      <c r="U29" s="745"/>
      <c r="V29" s="745"/>
      <c r="W29" s="745"/>
      <c r="X29" s="745"/>
      <c r="Y29" s="745"/>
      <c r="Z29" s="745"/>
      <c r="AA29" s="745"/>
      <c r="AB29" s="745"/>
      <c r="AC29" s="746"/>
    </row>
    <row r="30" spans="1:29" ht="15" customHeight="1">
      <c r="A30" s="747" t="s">
        <v>154</v>
      </c>
      <c r="B30" s="748"/>
      <c r="C30" s="748"/>
      <c r="D30" s="748"/>
      <c r="E30" s="748"/>
      <c r="F30" s="748"/>
      <c r="G30" s="748"/>
      <c r="H30" s="748"/>
      <c r="I30" s="758"/>
      <c r="J30" s="767" t="s">
        <v>155</v>
      </c>
      <c r="K30" s="768"/>
      <c r="L30" s="768"/>
      <c r="M30" s="769"/>
      <c r="N30" s="767" t="s">
        <v>156</v>
      </c>
      <c r="O30" s="768"/>
      <c r="P30" s="768"/>
      <c r="Q30" s="768"/>
      <c r="R30" s="767" t="s">
        <v>157</v>
      </c>
      <c r="S30" s="768"/>
      <c r="T30" s="768"/>
      <c r="U30" s="769"/>
      <c r="V30" s="791" t="s">
        <v>29</v>
      </c>
      <c r="W30" s="792"/>
      <c r="X30" s="793"/>
      <c r="Y30" s="794"/>
      <c r="Z30" s="795" t="s">
        <v>158</v>
      </c>
      <c r="AA30" s="796"/>
      <c r="AB30" s="796"/>
      <c r="AC30" s="797"/>
    </row>
    <row r="31" spans="1:29" ht="15" customHeight="1">
      <c r="A31" s="788"/>
      <c r="B31" s="789"/>
      <c r="C31" s="789"/>
      <c r="D31" s="789"/>
      <c r="E31" s="789"/>
      <c r="F31" s="789"/>
      <c r="G31" s="789"/>
      <c r="H31" s="789"/>
      <c r="I31" s="790"/>
      <c r="J31" s="767" t="s">
        <v>159</v>
      </c>
      <c r="K31" s="769"/>
      <c r="L31" s="767" t="s">
        <v>160</v>
      </c>
      <c r="M31" s="769"/>
      <c r="N31" s="767" t="s">
        <v>159</v>
      </c>
      <c r="O31" s="768"/>
      <c r="P31" s="767" t="s">
        <v>160</v>
      </c>
      <c r="Q31" s="768"/>
      <c r="R31" s="767" t="s">
        <v>159</v>
      </c>
      <c r="S31" s="769"/>
      <c r="T31" s="767" t="s">
        <v>160</v>
      </c>
      <c r="U31" s="769"/>
      <c r="V31" s="767" t="s">
        <v>159</v>
      </c>
      <c r="W31" s="768"/>
      <c r="X31" s="800" t="s">
        <v>160</v>
      </c>
      <c r="Y31" s="799"/>
      <c r="Z31" s="768" t="s">
        <v>159</v>
      </c>
      <c r="AA31" s="769"/>
      <c r="AB31" s="767" t="s">
        <v>160</v>
      </c>
      <c r="AC31" s="801"/>
    </row>
    <row r="32" spans="1:29" ht="15" customHeight="1">
      <c r="A32" s="773"/>
      <c r="B32" s="767" t="s">
        <v>161</v>
      </c>
      <c r="C32" s="768"/>
      <c r="D32" s="768"/>
      <c r="E32" s="768"/>
      <c r="F32" s="768"/>
      <c r="G32" s="768"/>
      <c r="H32" s="768"/>
      <c r="I32" s="769"/>
      <c r="J32" s="770"/>
      <c r="K32" s="780"/>
      <c r="L32" s="770"/>
      <c r="M32" s="780"/>
      <c r="N32" s="770"/>
      <c r="O32" s="754"/>
      <c r="P32" s="770"/>
      <c r="Q32" s="754"/>
      <c r="R32" s="770"/>
      <c r="S32" s="780"/>
      <c r="T32" s="770"/>
      <c r="U32" s="780"/>
      <c r="V32" s="770"/>
      <c r="W32" s="754"/>
      <c r="X32" s="781"/>
      <c r="Y32" s="782"/>
      <c r="Z32" s="754"/>
      <c r="AA32" s="780"/>
      <c r="AB32" s="770"/>
      <c r="AC32" s="772"/>
    </row>
    <row r="33" spans="1:29" ht="15" customHeight="1">
      <c r="A33" s="773"/>
      <c r="B33" s="767" t="s">
        <v>162</v>
      </c>
      <c r="C33" s="768"/>
      <c r="D33" s="768"/>
      <c r="E33" s="768"/>
      <c r="F33" s="768"/>
      <c r="G33" s="768"/>
      <c r="H33" s="768"/>
      <c r="I33" s="769"/>
      <c r="J33" s="770"/>
      <c r="K33" s="780"/>
      <c r="L33" s="770"/>
      <c r="M33" s="780"/>
      <c r="N33" s="770"/>
      <c r="O33" s="754"/>
      <c r="P33" s="770"/>
      <c r="Q33" s="754"/>
      <c r="R33" s="770"/>
      <c r="S33" s="780"/>
      <c r="T33" s="770"/>
      <c r="U33" s="780"/>
      <c r="V33" s="770"/>
      <c r="W33" s="754"/>
      <c r="X33" s="781"/>
      <c r="Y33" s="782"/>
      <c r="Z33" s="754"/>
      <c r="AA33" s="780"/>
      <c r="AB33" s="770"/>
      <c r="AC33" s="772"/>
    </row>
    <row r="34" spans="1:29" ht="15" customHeight="1">
      <c r="A34" s="773"/>
      <c r="B34" s="767" t="s">
        <v>30</v>
      </c>
      <c r="C34" s="768"/>
      <c r="D34" s="768"/>
      <c r="E34" s="768"/>
      <c r="F34" s="768"/>
      <c r="G34" s="768"/>
      <c r="H34" s="768"/>
      <c r="I34" s="769"/>
      <c r="J34" s="770"/>
      <c r="K34" s="754"/>
      <c r="L34" s="754"/>
      <c r="M34" s="774"/>
      <c r="N34" s="753"/>
      <c r="O34" s="754"/>
      <c r="P34" s="754"/>
      <c r="Q34" s="754"/>
      <c r="R34" s="775"/>
      <c r="S34" s="776"/>
      <c r="T34" s="776"/>
      <c r="U34" s="777"/>
      <c r="V34" s="741"/>
      <c r="W34" s="742"/>
      <c r="X34" s="778"/>
      <c r="Y34" s="779"/>
      <c r="Z34" s="741"/>
      <c r="AA34" s="742"/>
      <c r="AB34" s="742"/>
      <c r="AC34" s="743"/>
    </row>
    <row r="35" spans="1:29" ht="15" customHeight="1">
      <c r="A35" s="744" t="s">
        <v>163</v>
      </c>
      <c r="B35" s="745"/>
      <c r="C35" s="745"/>
      <c r="D35" s="745"/>
      <c r="E35" s="745"/>
      <c r="F35" s="745"/>
      <c r="G35" s="745"/>
      <c r="H35" s="745"/>
      <c r="I35" s="745"/>
      <c r="J35" s="745"/>
      <c r="K35" s="745"/>
      <c r="L35" s="745"/>
      <c r="M35" s="745"/>
      <c r="N35" s="745"/>
      <c r="O35" s="745"/>
      <c r="P35" s="745"/>
      <c r="Q35" s="745"/>
      <c r="R35" s="745"/>
      <c r="S35" s="745"/>
      <c r="T35" s="745"/>
      <c r="U35" s="745"/>
      <c r="V35" s="745"/>
      <c r="W35" s="745"/>
      <c r="X35" s="745"/>
      <c r="Y35" s="745"/>
      <c r="Z35" s="745"/>
      <c r="AA35" s="745"/>
      <c r="AB35" s="745"/>
      <c r="AC35" s="746"/>
    </row>
    <row r="36" spans="1:29" ht="15" customHeight="1">
      <c r="A36" s="747" t="s">
        <v>164</v>
      </c>
      <c r="B36" s="748"/>
      <c r="C36" s="748"/>
      <c r="D36" s="748"/>
      <c r="E36" s="748"/>
      <c r="F36" s="748"/>
      <c r="G36" s="748"/>
      <c r="H36" s="748"/>
      <c r="I36" s="749"/>
      <c r="J36" s="750"/>
      <c r="K36" s="751"/>
      <c r="L36" s="751"/>
      <c r="M36" s="751"/>
      <c r="N36" s="751"/>
      <c r="O36" s="751"/>
      <c r="P36" s="751"/>
      <c r="Q36" s="751"/>
      <c r="R36" s="751"/>
      <c r="S36" s="751"/>
      <c r="T36" s="751"/>
      <c r="U36" s="751"/>
      <c r="V36" s="751"/>
      <c r="W36" s="751"/>
      <c r="X36" s="751"/>
      <c r="Y36" s="751"/>
      <c r="Z36" s="751"/>
      <c r="AA36" s="751"/>
      <c r="AB36" s="751"/>
      <c r="AC36" s="752"/>
    </row>
    <row r="37" spans="1:29" ht="15" customHeight="1">
      <c r="A37" s="747" t="s">
        <v>165</v>
      </c>
      <c r="B37" s="748"/>
      <c r="C37" s="748"/>
      <c r="D37" s="748"/>
      <c r="E37" s="748"/>
      <c r="F37" s="748"/>
      <c r="G37" s="748"/>
      <c r="H37" s="748"/>
      <c r="I37" s="749"/>
      <c r="J37" s="753"/>
      <c r="K37" s="754"/>
      <c r="L37" s="754"/>
      <c r="M37" s="754"/>
      <c r="N37" s="754"/>
      <c r="O37" s="754"/>
      <c r="P37" s="754"/>
      <c r="Q37" s="222" t="s">
        <v>26</v>
      </c>
      <c r="R37" s="755"/>
      <c r="S37" s="756"/>
      <c r="T37" s="756"/>
      <c r="U37" s="756"/>
      <c r="V37" s="756"/>
      <c r="W37" s="756"/>
      <c r="X37" s="756"/>
      <c r="Y37" s="756"/>
      <c r="Z37" s="756"/>
      <c r="AA37" s="756"/>
      <c r="AB37" s="756"/>
      <c r="AC37" s="757"/>
    </row>
    <row r="38" spans="1:29" ht="15" customHeight="1">
      <c r="A38" s="747" t="s">
        <v>25</v>
      </c>
      <c r="B38" s="748"/>
      <c r="C38" s="748"/>
      <c r="D38" s="748"/>
      <c r="E38" s="748"/>
      <c r="F38" s="748"/>
      <c r="G38" s="748"/>
      <c r="H38" s="748"/>
      <c r="I38" s="758"/>
      <c r="J38" s="762"/>
      <c r="K38" s="763"/>
      <c r="L38" s="763"/>
      <c r="M38" s="763"/>
      <c r="N38" s="763"/>
      <c r="O38" s="763"/>
      <c r="P38" s="763"/>
      <c r="Q38" s="764" t="s">
        <v>166</v>
      </c>
      <c r="R38" s="765"/>
      <c r="S38" s="765"/>
      <c r="T38" s="765"/>
      <c r="U38" s="765"/>
      <c r="V38" s="764"/>
      <c r="W38" s="764"/>
      <c r="X38" s="764"/>
      <c r="Y38" s="764"/>
      <c r="Z38" s="764"/>
      <c r="AA38" s="764"/>
      <c r="AB38" s="764"/>
      <c r="AC38" s="766"/>
    </row>
    <row r="39" spans="1:29" ht="14.55" customHeight="1">
      <c r="A39" s="759"/>
      <c r="B39" s="760"/>
      <c r="C39" s="760"/>
      <c r="D39" s="760"/>
      <c r="E39" s="760"/>
      <c r="F39" s="760"/>
      <c r="G39" s="760"/>
      <c r="H39" s="760"/>
      <c r="I39" s="761"/>
      <c r="J39" s="767" t="s">
        <v>27</v>
      </c>
      <c r="K39" s="768"/>
      <c r="L39" s="768"/>
      <c r="M39" s="769"/>
      <c r="N39" s="770"/>
      <c r="O39" s="754"/>
      <c r="P39" s="754"/>
      <c r="Q39" s="221" t="s">
        <v>26</v>
      </c>
      <c r="R39" s="771" t="s">
        <v>28</v>
      </c>
      <c r="S39" s="771"/>
      <c r="T39" s="771"/>
      <c r="U39" s="771"/>
      <c r="V39" s="770"/>
      <c r="W39" s="754"/>
      <c r="X39" s="754"/>
      <c r="Y39" s="222" t="s">
        <v>26</v>
      </c>
      <c r="Z39" s="753"/>
      <c r="AA39" s="754"/>
      <c r="AB39" s="754"/>
      <c r="AC39" s="772"/>
    </row>
    <row r="40" spans="1:29" ht="14.55" customHeight="1" thickBot="1">
      <c r="A40" s="866" t="s">
        <v>31</v>
      </c>
      <c r="B40" s="867"/>
      <c r="C40" s="867"/>
      <c r="D40" s="867"/>
      <c r="E40" s="867"/>
      <c r="F40" s="867"/>
      <c r="G40" s="867"/>
      <c r="H40" s="867"/>
      <c r="I40" s="868"/>
      <c r="J40" s="869" t="s">
        <v>32</v>
      </c>
      <c r="K40" s="870"/>
      <c r="L40" s="870"/>
      <c r="M40" s="870"/>
      <c r="N40" s="870"/>
      <c r="O40" s="870"/>
      <c r="P40" s="870"/>
      <c r="Q40" s="870"/>
      <c r="R40" s="870"/>
      <c r="S40" s="870"/>
      <c r="T40" s="870"/>
      <c r="U40" s="870"/>
      <c r="V40" s="870"/>
      <c r="W40" s="870"/>
      <c r="X40" s="870"/>
      <c r="Y40" s="870"/>
      <c r="Z40" s="870"/>
      <c r="AA40" s="870"/>
      <c r="AB40" s="870"/>
      <c r="AC40" s="871"/>
    </row>
    <row r="41" spans="1:29" ht="14.55" customHeight="1"/>
    <row r="42" spans="1:29" ht="12" customHeight="1">
      <c r="A42" s="230" t="s">
        <v>70</v>
      </c>
      <c r="B42" s="872" t="s">
        <v>574</v>
      </c>
      <c r="C42" s="872"/>
      <c r="D42" s="872"/>
      <c r="E42" s="872"/>
      <c r="F42" s="872"/>
      <c r="G42" s="872"/>
      <c r="H42" s="872"/>
      <c r="I42" s="872"/>
      <c r="J42" s="872"/>
      <c r="K42" s="872"/>
      <c r="L42" s="872"/>
      <c r="M42" s="872"/>
      <c r="N42" s="872"/>
      <c r="O42" s="872"/>
      <c r="P42" s="872"/>
      <c r="Q42" s="872"/>
      <c r="R42" s="872"/>
      <c r="S42" s="872"/>
      <c r="T42" s="872"/>
      <c r="U42" s="872"/>
      <c r="V42" s="872"/>
      <c r="W42" s="872"/>
      <c r="X42" s="872"/>
      <c r="Y42" s="872"/>
      <c r="Z42" s="872"/>
      <c r="AA42" s="872"/>
      <c r="AB42" s="872"/>
      <c r="AC42" s="872"/>
    </row>
    <row r="43" spans="1:29">
      <c r="A43" s="231"/>
      <c r="B43" s="872"/>
      <c r="C43" s="872"/>
      <c r="D43" s="872"/>
      <c r="E43" s="872"/>
      <c r="F43" s="872"/>
      <c r="G43" s="872"/>
      <c r="H43" s="872"/>
      <c r="I43" s="872"/>
      <c r="J43" s="872"/>
      <c r="K43" s="872"/>
      <c r="L43" s="872"/>
      <c r="M43" s="872"/>
      <c r="N43" s="872"/>
      <c r="O43" s="872"/>
      <c r="P43" s="872"/>
      <c r="Q43" s="872"/>
      <c r="R43" s="872"/>
      <c r="S43" s="872"/>
      <c r="T43" s="872"/>
      <c r="U43" s="872"/>
      <c r="V43" s="872"/>
      <c r="W43" s="872"/>
      <c r="X43" s="872"/>
      <c r="Y43" s="872"/>
      <c r="Z43" s="872"/>
      <c r="AA43" s="872"/>
      <c r="AB43" s="872"/>
      <c r="AC43" s="872"/>
    </row>
    <row r="44" spans="1:29">
      <c r="B44" s="872"/>
      <c r="C44" s="872"/>
      <c r="D44" s="872"/>
      <c r="E44" s="872"/>
      <c r="F44" s="872"/>
      <c r="G44" s="872"/>
      <c r="H44" s="872"/>
      <c r="I44" s="872"/>
      <c r="J44" s="872"/>
      <c r="K44" s="872"/>
      <c r="L44" s="872"/>
      <c r="M44" s="872"/>
      <c r="N44" s="872"/>
      <c r="O44" s="872"/>
      <c r="P44" s="872"/>
      <c r="Q44" s="872"/>
      <c r="R44" s="872"/>
      <c r="S44" s="872"/>
      <c r="T44" s="872"/>
      <c r="U44" s="872"/>
      <c r="V44" s="872"/>
      <c r="W44" s="872"/>
      <c r="X44" s="872"/>
      <c r="Y44" s="872"/>
      <c r="Z44" s="872"/>
      <c r="AA44" s="872"/>
      <c r="AB44" s="872"/>
      <c r="AC44" s="872"/>
    </row>
  </sheetData>
  <mergeCells count="139">
    <mergeCell ref="A40:I40"/>
    <mergeCell ref="J40:AC40"/>
    <mergeCell ref="B42:AC44"/>
    <mergeCell ref="U11:AC13"/>
    <mergeCell ref="U14:V14"/>
    <mergeCell ref="X14:Y14"/>
    <mergeCell ref="AA14:AB14"/>
    <mergeCell ref="U15:AC18"/>
    <mergeCell ref="B19:E19"/>
    <mergeCell ref="F19:M19"/>
    <mergeCell ref="F26:I26"/>
    <mergeCell ref="J26:Q26"/>
    <mergeCell ref="R26:U26"/>
    <mergeCell ref="V26:AC26"/>
    <mergeCell ref="R22:AC22"/>
    <mergeCell ref="R23:AC23"/>
    <mergeCell ref="A26:E28"/>
    <mergeCell ref="F27:I27"/>
    <mergeCell ref="J27:Q27"/>
    <mergeCell ref="R27:U27"/>
    <mergeCell ref="V27:AC27"/>
    <mergeCell ref="F28:I28"/>
    <mergeCell ref="N13:Q13"/>
    <mergeCell ref="N14:Q14"/>
    <mergeCell ref="A1:AC1"/>
    <mergeCell ref="B2:E2"/>
    <mergeCell ref="F2:AC2"/>
    <mergeCell ref="B3:E3"/>
    <mergeCell ref="F5:I5"/>
    <mergeCell ref="A2:A10"/>
    <mergeCell ref="B4:E4"/>
    <mergeCell ref="F4:AC4"/>
    <mergeCell ref="B5:E8"/>
    <mergeCell ref="J5:L5"/>
    <mergeCell ref="N5:O5"/>
    <mergeCell ref="Q5:AC5"/>
    <mergeCell ref="F6:I7"/>
    <mergeCell ref="L6:R7"/>
    <mergeCell ref="U6:AC7"/>
    <mergeCell ref="F8:AC8"/>
    <mergeCell ref="B9:E10"/>
    <mergeCell ref="F9:I9"/>
    <mergeCell ref="J9:M9"/>
    <mergeCell ref="N9:O9"/>
    <mergeCell ref="P9:Q9"/>
    <mergeCell ref="R9:T9"/>
    <mergeCell ref="U9:AC9"/>
    <mergeCell ref="F10:I10"/>
    <mergeCell ref="J10:AC10"/>
    <mergeCell ref="A17:E18"/>
    <mergeCell ref="N17:Q17"/>
    <mergeCell ref="N18:Q18"/>
    <mergeCell ref="A15:E16"/>
    <mergeCell ref="N15:Q15"/>
    <mergeCell ref="N16:Q16"/>
    <mergeCell ref="N11:Q11"/>
    <mergeCell ref="N12:Q12"/>
    <mergeCell ref="A11:E14"/>
    <mergeCell ref="R11:T18"/>
    <mergeCell ref="A19:A25"/>
    <mergeCell ref="N19:Q21"/>
    <mergeCell ref="R19:T19"/>
    <mergeCell ref="U19:V19"/>
    <mergeCell ref="X19:Y19"/>
    <mergeCell ref="AA19:AC19"/>
    <mergeCell ref="B20:E20"/>
    <mergeCell ref="F20:M20"/>
    <mergeCell ref="R20:AC21"/>
    <mergeCell ref="B21:E21"/>
    <mergeCell ref="F21:M21"/>
    <mergeCell ref="B22:Q22"/>
    <mergeCell ref="R24:AC24"/>
    <mergeCell ref="R25:AC25"/>
    <mergeCell ref="B23:I25"/>
    <mergeCell ref="J23:Q23"/>
    <mergeCell ref="J24:Q25"/>
    <mergeCell ref="B32:I32"/>
    <mergeCell ref="J28:Q28"/>
    <mergeCell ref="V28:AC28"/>
    <mergeCell ref="A29:AC29"/>
    <mergeCell ref="A30:I31"/>
    <mergeCell ref="J30:M30"/>
    <mergeCell ref="N30:Q30"/>
    <mergeCell ref="R30:U30"/>
    <mergeCell ref="V30:Y30"/>
    <mergeCell ref="Z30:AC30"/>
    <mergeCell ref="R28:U28"/>
    <mergeCell ref="P31:Q31"/>
    <mergeCell ref="R31:S31"/>
    <mergeCell ref="T31:U31"/>
    <mergeCell ref="V31:W31"/>
    <mergeCell ref="X31:Y31"/>
    <mergeCell ref="Z31:AA31"/>
    <mergeCell ref="AB31:AC31"/>
    <mergeCell ref="J31:K31"/>
    <mergeCell ref="L31:M31"/>
    <mergeCell ref="N31:O31"/>
    <mergeCell ref="AB33:AC33"/>
    <mergeCell ref="J32:K32"/>
    <mergeCell ref="L32:M32"/>
    <mergeCell ref="N32:O32"/>
    <mergeCell ref="P32:Q32"/>
    <mergeCell ref="R32:S32"/>
    <mergeCell ref="T32:U32"/>
    <mergeCell ref="V32:W32"/>
    <mergeCell ref="X32:Y32"/>
    <mergeCell ref="J33:K33"/>
    <mergeCell ref="L33:M33"/>
    <mergeCell ref="N33:O33"/>
    <mergeCell ref="P33:Q33"/>
    <mergeCell ref="R33:S33"/>
    <mergeCell ref="T33:U33"/>
    <mergeCell ref="V33:W33"/>
    <mergeCell ref="X33:Y33"/>
    <mergeCell ref="Z33:AA33"/>
    <mergeCell ref="Z34:AC34"/>
    <mergeCell ref="A35:AC35"/>
    <mergeCell ref="A36:I36"/>
    <mergeCell ref="J36:AC36"/>
    <mergeCell ref="A37:I37"/>
    <mergeCell ref="J37:P37"/>
    <mergeCell ref="R37:AC37"/>
    <mergeCell ref="A38:I39"/>
    <mergeCell ref="J38:P38"/>
    <mergeCell ref="Q38:AC38"/>
    <mergeCell ref="J39:M39"/>
    <mergeCell ref="N39:P39"/>
    <mergeCell ref="R39:U39"/>
    <mergeCell ref="V39:X39"/>
    <mergeCell ref="Z39:AC39"/>
    <mergeCell ref="A32:A34"/>
    <mergeCell ref="B34:I34"/>
    <mergeCell ref="J34:M34"/>
    <mergeCell ref="N34:Q34"/>
    <mergeCell ref="R34:U34"/>
    <mergeCell ref="V34:Y34"/>
    <mergeCell ref="Z32:AA32"/>
    <mergeCell ref="AB32:AC32"/>
    <mergeCell ref="B33:I33"/>
  </mergeCells>
  <phoneticPr fontId="7"/>
  <dataValidations count="1">
    <dataValidation type="list" allowBlank="1" showInputMessage="1" showErrorMessage="1" sqref="N11:Q18" xr:uid="{8E80BE24-2858-47DA-A86D-2491B79CBB20}">
      <formula1>"○"</formula1>
    </dataValidation>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4">
              <controlPr defaultSize="0" autoFill="0" autoLine="0" autoPict="0">
                <anchor moveWithCells="1">
                  <from>
                    <xdr:col>9</xdr:col>
                    <xdr:colOff>76200</xdr:colOff>
                    <xdr:row>32</xdr:row>
                    <xdr:rowOff>167640</xdr:rowOff>
                  </from>
                  <to>
                    <xdr:col>12</xdr:col>
                    <xdr:colOff>228600</xdr:colOff>
                    <xdr:row>34</xdr:row>
                    <xdr:rowOff>68580</xdr:rowOff>
                  </to>
                </anchor>
              </controlPr>
            </control>
          </mc:Choice>
        </mc:AlternateContent>
        <mc:AlternateContent xmlns:mc="http://schemas.openxmlformats.org/markup-compatibility/2006">
          <mc:Choice Requires="x14">
            <control shapeId="13314" r:id="rId5" name="Check Box 5">
              <controlPr defaultSize="0" autoFill="0" autoLine="0" autoPict="0">
                <anchor moveWithCells="1">
                  <from>
                    <xdr:col>15</xdr:col>
                    <xdr:colOff>0</xdr:colOff>
                    <xdr:row>32</xdr:row>
                    <xdr:rowOff>144780</xdr:rowOff>
                  </from>
                  <to>
                    <xdr:col>19</xdr:col>
                    <xdr:colOff>160020</xdr:colOff>
                    <xdr:row>34</xdr:row>
                    <xdr:rowOff>45720</xdr:rowOff>
                  </to>
                </anchor>
              </controlPr>
            </control>
          </mc:Choice>
        </mc:AlternateContent>
        <mc:AlternateContent xmlns:mc="http://schemas.openxmlformats.org/markup-compatibility/2006">
          <mc:Choice Requires="x14">
            <control shapeId="13315" r:id="rId6" name="Check Box 6">
              <controlPr defaultSize="0" autoFill="0" autoLine="0" autoPict="0">
                <anchor moveWithCells="1">
                  <from>
                    <xdr:col>20</xdr:col>
                    <xdr:colOff>76200</xdr:colOff>
                    <xdr:row>32</xdr:row>
                    <xdr:rowOff>144780</xdr:rowOff>
                  </from>
                  <to>
                    <xdr:col>24</xdr:col>
                    <xdr:colOff>251460</xdr:colOff>
                    <xdr:row>34</xdr:row>
                    <xdr:rowOff>45720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E44"/>
  <sheetViews>
    <sheetView view="pageBreakPreview" zoomScaleNormal="70" zoomScaleSheetLayoutView="100" workbookViewId="0">
      <selection activeCell="AE4" sqref="AE4"/>
    </sheetView>
  </sheetViews>
  <sheetFormatPr defaultColWidth="9.109375" defaultRowHeight="12"/>
  <cols>
    <col min="1" max="1" width="5.77734375" style="230" customWidth="1"/>
    <col min="2" max="2" width="4.33203125" style="230" customWidth="1"/>
    <col min="3" max="3" width="2.77734375" style="230" customWidth="1"/>
    <col min="4" max="4" width="3.77734375" style="230" customWidth="1"/>
    <col min="5" max="5" width="3.109375" style="230" customWidth="1"/>
    <col min="6" max="9" width="2.77734375" style="230" customWidth="1"/>
    <col min="10" max="29" width="4.109375" style="230" customWidth="1"/>
    <col min="30" max="16384" width="9.109375" style="70"/>
  </cols>
  <sheetData>
    <row r="1" spans="1:31" s="230" customFormat="1" ht="34.5" customHeight="1" thickBot="1">
      <c r="A1" s="888" t="s">
        <v>571</v>
      </c>
      <c r="B1" s="888"/>
      <c r="C1" s="888"/>
      <c r="D1" s="888"/>
      <c r="E1" s="888"/>
      <c r="F1" s="888"/>
      <c r="G1" s="888"/>
      <c r="H1" s="888"/>
      <c r="I1" s="888"/>
      <c r="J1" s="888"/>
      <c r="K1" s="888"/>
      <c r="L1" s="888"/>
      <c r="M1" s="888"/>
      <c r="N1" s="888"/>
      <c r="O1" s="888"/>
      <c r="P1" s="888"/>
      <c r="Q1" s="888"/>
      <c r="R1" s="888"/>
      <c r="S1" s="888"/>
      <c r="T1" s="888"/>
      <c r="U1" s="888"/>
      <c r="V1" s="888"/>
      <c r="W1" s="888"/>
      <c r="X1" s="888"/>
      <c r="Y1" s="888"/>
      <c r="Z1" s="888"/>
      <c r="AA1" s="888"/>
      <c r="AB1" s="888"/>
      <c r="AC1" s="888"/>
    </row>
    <row r="2" spans="1:31" s="230" customFormat="1" ht="15" customHeight="1">
      <c r="A2" s="845" t="s">
        <v>125</v>
      </c>
      <c r="B2" s="841" t="s">
        <v>572</v>
      </c>
      <c r="C2" s="841"/>
      <c r="D2" s="841"/>
      <c r="E2" s="841"/>
      <c r="F2" s="842" t="s">
        <v>595</v>
      </c>
      <c r="G2" s="842"/>
      <c r="H2" s="842"/>
      <c r="I2" s="842"/>
      <c r="J2" s="842"/>
      <c r="K2" s="842"/>
      <c r="L2" s="842"/>
      <c r="M2" s="842"/>
      <c r="N2" s="842"/>
      <c r="O2" s="842"/>
      <c r="P2" s="842"/>
      <c r="Q2" s="842"/>
      <c r="R2" s="842"/>
      <c r="S2" s="842"/>
      <c r="T2" s="842"/>
      <c r="U2" s="842"/>
      <c r="V2" s="842"/>
      <c r="W2" s="842"/>
      <c r="X2" s="842"/>
      <c r="Y2" s="842"/>
      <c r="Z2" s="842"/>
      <c r="AA2" s="842"/>
      <c r="AB2" s="842"/>
      <c r="AC2" s="843"/>
    </row>
    <row r="3" spans="1:31" s="230" customFormat="1" ht="15" customHeight="1">
      <c r="A3" s="846"/>
      <c r="B3" s="844" t="s">
        <v>24</v>
      </c>
      <c r="C3" s="844"/>
      <c r="D3" s="844"/>
      <c r="E3" s="844"/>
      <c r="F3" s="849" t="s">
        <v>575</v>
      </c>
      <c r="G3" s="889"/>
      <c r="H3" s="889"/>
      <c r="I3" s="889"/>
      <c r="J3" s="889"/>
      <c r="K3" s="889"/>
      <c r="L3" s="889"/>
      <c r="M3" s="889"/>
      <c r="N3" s="889"/>
      <c r="O3" s="889"/>
      <c r="P3" s="889"/>
      <c r="Q3" s="889"/>
      <c r="R3" s="889"/>
      <c r="S3" s="889"/>
      <c r="T3" s="889"/>
      <c r="U3" s="889"/>
      <c r="V3" s="889"/>
      <c r="W3" s="889"/>
      <c r="X3" s="889"/>
      <c r="Y3" s="889"/>
      <c r="Z3" s="889"/>
      <c r="AA3" s="889"/>
      <c r="AB3" s="889"/>
      <c r="AC3" s="890"/>
    </row>
    <row r="4" spans="1:31" s="230" customFormat="1" ht="27.9" customHeight="1">
      <c r="A4" s="846"/>
      <c r="B4" s="771" t="s">
        <v>126</v>
      </c>
      <c r="C4" s="771"/>
      <c r="D4" s="771"/>
      <c r="E4" s="771"/>
      <c r="F4" s="849" t="s">
        <v>176</v>
      </c>
      <c r="G4" s="764"/>
      <c r="H4" s="764"/>
      <c r="I4" s="764"/>
      <c r="J4" s="764"/>
      <c r="K4" s="764"/>
      <c r="L4" s="764"/>
      <c r="M4" s="764"/>
      <c r="N4" s="764"/>
      <c r="O4" s="764"/>
      <c r="P4" s="764"/>
      <c r="Q4" s="764"/>
      <c r="R4" s="764"/>
      <c r="S4" s="764"/>
      <c r="T4" s="764"/>
      <c r="U4" s="764"/>
      <c r="V4" s="764"/>
      <c r="W4" s="764"/>
      <c r="X4" s="764"/>
      <c r="Y4" s="764"/>
      <c r="Z4" s="764"/>
      <c r="AA4" s="764"/>
      <c r="AB4" s="764"/>
      <c r="AC4" s="766"/>
    </row>
    <row r="5" spans="1:31" s="230" customFormat="1" ht="15" customHeight="1">
      <c r="A5" s="847"/>
      <c r="B5" s="850" t="s">
        <v>37</v>
      </c>
      <c r="C5" s="851"/>
      <c r="D5" s="851"/>
      <c r="E5" s="852"/>
      <c r="F5" s="748" t="s">
        <v>127</v>
      </c>
      <c r="G5" s="748"/>
      <c r="H5" s="748"/>
      <c r="I5" s="748"/>
      <c r="J5" s="805" t="s">
        <v>576</v>
      </c>
      <c r="K5" s="805"/>
      <c r="L5" s="805"/>
      <c r="M5" s="219" t="s">
        <v>128</v>
      </c>
      <c r="N5" s="805" t="s">
        <v>567</v>
      </c>
      <c r="O5" s="805"/>
      <c r="P5" s="219" t="s">
        <v>21</v>
      </c>
      <c r="Q5" s="857"/>
      <c r="R5" s="857"/>
      <c r="S5" s="857"/>
      <c r="T5" s="857"/>
      <c r="U5" s="857"/>
      <c r="V5" s="857"/>
      <c r="W5" s="857"/>
      <c r="X5" s="857"/>
      <c r="Y5" s="857"/>
      <c r="Z5" s="857"/>
      <c r="AA5" s="857"/>
      <c r="AB5" s="857"/>
      <c r="AC5" s="858"/>
    </row>
    <row r="6" spans="1:31" s="230" customFormat="1" ht="15" customHeight="1">
      <c r="A6" s="847"/>
      <c r="B6" s="853"/>
      <c r="C6" s="789"/>
      <c r="D6" s="789"/>
      <c r="E6" s="854"/>
      <c r="F6" s="729" t="s">
        <v>577</v>
      </c>
      <c r="G6" s="730"/>
      <c r="H6" s="730"/>
      <c r="I6" s="730"/>
      <c r="J6" s="169" t="s">
        <v>54</v>
      </c>
      <c r="K6" s="169" t="s">
        <v>523</v>
      </c>
      <c r="L6" s="730" t="s">
        <v>578</v>
      </c>
      <c r="M6" s="730"/>
      <c r="N6" s="730"/>
      <c r="O6" s="730"/>
      <c r="P6" s="730"/>
      <c r="Q6" s="730"/>
      <c r="R6" s="730"/>
      <c r="S6" s="169" t="s">
        <v>55</v>
      </c>
      <c r="T6" s="169" t="s">
        <v>56</v>
      </c>
      <c r="U6" s="859" t="s">
        <v>579</v>
      </c>
      <c r="V6" s="859"/>
      <c r="W6" s="859"/>
      <c r="X6" s="859"/>
      <c r="Y6" s="859"/>
      <c r="Z6" s="859"/>
      <c r="AA6" s="859"/>
      <c r="AB6" s="859"/>
      <c r="AC6" s="860"/>
      <c r="AD6" s="214"/>
      <c r="AE6" s="214"/>
    </row>
    <row r="7" spans="1:31" s="230" customFormat="1" ht="15" customHeight="1">
      <c r="A7" s="847"/>
      <c r="B7" s="853"/>
      <c r="C7" s="789"/>
      <c r="D7" s="789"/>
      <c r="E7" s="854"/>
      <c r="F7" s="729"/>
      <c r="G7" s="730"/>
      <c r="H7" s="730"/>
      <c r="I7" s="730"/>
      <c r="J7" s="169" t="s">
        <v>524</v>
      </c>
      <c r="K7" s="169" t="s">
        <v>525</v>
      </c>
      <c r="L7" s="730"/>
      <c r="M7" s="730"/>
      <c r="N7" s="730"/>
      <c r="O7" s="730"/>
      <c r="P7" s="730"/>
      <c r="Q7" s="730"/>
      <c r="R7" s="730"/>
      <c r="S7" s="169" t="s">
        <v>73</v>
      </c>
      <c r="T7" s="169" t="s">
        <v>75</v>
      </c>
      <c r="U7" s="859"/>
      <c r="V7" s="859"/>
      <c r="W7" s="859"/>
      <c r="X7" s="859"/>
      <c r="Y7" s="859"/>
      <c r="Z7" s="859"/>
      <c r="AA7" s="859"/>
      <c r="AB7" s="859"/>
      <c r="AC7" s="860"/>
      <c r="AD7" s="214"/>
      <c r="AE7" s="214"/>
    </row>
    <row r="8" spans="1:31" s="230" customFormat="1" ht="27.9" customHeight="1">
      <c r="A8" s="847"/>
      <c r="B8" s="855"/>
      <c r="C8" s="760"/>
      <c r="D8" s="760"/>
      <c r="E8" s="856"/>
      <c r="F8" s="861"/>
      <c r="G8" s="809"/>
      <c r="H8" s="809"/>
      <c r="I8" s="809"/>
      <c r="J8" s="809"/>
      <c r="K8" s="809"/>
      <c r="L8" s="809"/>
      <c r="M8" s="809"/>
      <c r="N8" s="809"/>
      <c r="O8" s="809"/>
      <c r="P8" s="809"/>
      <c r="Q8" s="809"/>
      <c r="R8" s="809"/>
      <c r="S8" s="809"/>
      <c r="T8" s="809"/>
      <c r="U8" s="809"/>
      <c r="V8" s="809"/>
      <c r="W8" s="809"/>
      <c r="X8" s="809"/>
      <c r="Y8" s="809"/>
      <c r="Z8" s="809"/>
      <c r="AA8" s="809"/>
      <c r="AB8" s="809"/>
      <c r="AC8" s="810"/>
    </row>
    <row r="9" spans="1:31" s="230" customFormat="1" ht="15" customHeight="1">
      <c r="A9" s="847"/>
      <c r="B9" s="812" t="s">
        <v>17</v>
      </c>
      <c r="C9" s="748"/>
      <c r="D9" s="748"/>
      <c r="E9" s="758"/>
      <c r="F9" s="767" t="s">
        <v>36</v>
      </c>
      <c r="G9" s="768"/>
      <c r="H9" s="768"/>
      <c r="I9" s="862"/>
      <c r="J9" s="882" t="s">
        <v>173</v>
      </c>
      <c r="K9" s="883"/>
      <c r="L9" s="883"/>
      <c r="M9" s="883"/>
      <c r="N9" s="883"/>
      <c r="O9" s="883"/>
      <c r="P9" s="883"/>
      <c r="Q9" s="883"/>
      <c r="R9" s="800" t="s">
        <v>129</v>
      </c>
      <c r="S9" s="798"/>
      <c r="T9" s="799"/>
      <c r="U9" s="882" t="s">
        <v>173</v>
      </c>
      <c r="V9" s="883"/>
      <c r="W9" s="883"/>
      <c r="X9" s="883"/>
      <c r="Y9" s="883"/>
      <c r="Z9" s="883"/>
      <c r="AA9" s="883"/>
      <c r="AB9" s="883"/>
      <c r="AC9" s="891"/>
    </row>
    <row r="10" spans="1:31" s="230" customFormat="1" ht="15" customHeight="1">
      <c r="A10" s="848"/>
      <c r="B10" s="855"/>
      <c r="C10" s="760"/>
      <c r="D10" s="760"/>
      <c r="E10" s="761"/>
      <c r="F10" s="767" t="s">
        <v>100</v>
      </c>
      <c r="G10" s="768"/>
      <c r="H10" s="768"/>
      <c r="I10" s="862"/>
      <c r="J10" s="837" t="s">
        <v>561</v>
      </c>
      <c r="K10" s="838"/>
      <c r="L10" s="838"/>
      <c r="M10" s="838"/>
      <c r="N10" s="838"/>
      <c r="O10" s="838"/>
      <c r="P10" s="838"/>
      <c r="Q10" s="838"/>
      <c r="R10" s="838"/>
      <c r="S10" s="838"/>
      <c r="T10" s="838"/>
      <c r="U10" s="838"/>
      <c r="V10" s="838"/>
      <c r="W10" s="838"/>
      <c r="X10" s="838"/>
      <c r="Y10" s="838"/>
      <c r="Z10" s="838"/>
      <c r="AA10" s="838"/>
      <c r="AB10" s="838"/>
      <c r="AC10" s="839"/>
    </row>
    <row r="11" spans="1:31" s="230" customFormat="1" ht="15" customHeight="1">
      <c r="A11" s="747" t="s">
        <v>130</v>
      </c>
      <c r="B11" s="748"/>
      <c r="C11" s="748"/>
      <c r="D11" s="748"/>
      <c r="E11" s="758"/>
      <c r="F11" s="220" t="s">
        <v>23</v>
      </c>
      <c r="G11" s="221"/>
      <c r="H11" s="221"/>
      <c r="I11" s="221"/>
      <c r="J11" s="221"/>
      <c r="K11" s="221"/>
      <c r="L11" s="221"/>
      <c r="M11" s="222"/>
      <c r="N11" s="771"/>
      <c r="O11" s="771"/>
      <c r="P11" s="771"/>
      <c r="Q11" s="771"/>
      <c r="R11" s="748" t="s">
        <v>131</v>
      </c>
      <c r="S11" s="748"/>
      <c r="T11" s="758"/>
      <c r="U11" s="812"/>
      <c r="V11" s="748"/>
      <c r="W11" s="748"/>
      <c r="X11" s="748"/>
      <c r="Y11" s="748"/>
      <c r="Z11" s="748"/>
      <c r="AA11" s="748"/>
      <c r="AB11" s="748"/>
      <c r="AC11" s="873"/>
    </row>
    <row r="12" spans="1:31" s="230" customFormat="1" ht="15" customHeight="1">
      <c r="A12" s="788"/>
      <c r="B12" s="789"/>
      <c r="C12" s="789"/>
      <c r="D12" s="789"/>
      <c r="E12" s="790"/>
      <c r="F12" s="223" t="s">
        <v>132</v>
      </c>
      <c r="G12" s="224"/>
      <c r="H12" s="224"/>
      <c r="I12" s="224"/>
      <c r="J12" s="224"/>
      <c r="K12" s="224"/>
      <c r="L12" s="224"/>
      <c r="M12" s="225"/>
      <c r="N12" s="771"/>
      <c r="O12" s="771"/>
      <c r="P12" s="771"/>
      <c r="Q12" s="771"/>
      <c r="R12" s="789"/>
      <c r="S12" s="789"/>
      <c r="T12" s="790"/>
      <c r="U12" s="853"/>
      <c r="V12" s="789"/>
      <c r="W12" s="789"/>
      <c r="X12" s="789"/>
      <c r="Y12" s="789"/>
      <c r="Z12" s="789"/>
      <c r="AA12" s="789"/>
      <c r="AB12" s="789"/>
      <c r="AC12" s="874"/>
    </row>
    <row r="13" spans="1:31" s="230" customFormat="1" ht="15" customHeight="1">
      <c r="A13" s="788"/>
      <c r="B13" s="789"/>
      <c r="C13" s="789"/>
      <c r="D13" s="789"/>
      <c r="E13" s="790"/>
      <c r="F13" s="223" t="s">
        <v>133</v>
      </c>
      <c r="G13" s="224"/>
      <c r="H13" s="224"/>
      <c r="I13" s="224"/>
      <c r="J13" s="224"/>
      <c r="K13" s="224"/>
      <c r="L13" s="224"/>
      <c r="M13" s="225"/>
      <c r="N13" s="771" t="s">
        <v>87</v>
      </c>
      <c r="O13" s="771"/>
      <c r="P13" s="771"/>
      <c r="Q13" s="771"/>
      <c r="R13" s="789"/>
      <c r="S13" s="789"/>
      <c r="T13" s="790"/>
      <c r="U13" s="853"/>
      <c r="V13" s="789"/>
      <c r="W13" s="789"/>
      <c r="X13" s="789"/>
      <c r="Y13" s="789"/>
      <c r="Z13" s="789"/>
      <c r="AA13" s="789"/>
      <c r="AB13" s="789"/>
      <c r="AC13" s="874"/>
    </row>
    <row r="14" spans="1:31" s="230" customFormat="1" ht="15" customHeight="1">
      <c r="A14" s="759"/>
      <c r="B14" s="760"/>
      <c r="C14" s="760"/>
      <c r="D14" s="760"/>
      <c r="E14" s="761"/>
      <c r="F14" s="223" t="s">
        <v>134</v>
      </c>
      <c r="G14" s="224"/>
      <c r="H14" s="224"/>
      <c r="I14" s="224"/>
      <c r="J14" s="224"/>
      <c r="K14" s="224"/>
      <c r="L14" s="224"/>
      <c r="M14" s="225"/>
      <c r="N14" s="771"/>
      <c r="O14" s="771"/>
      <c r="P14" s="771"/>
      <c r="Q14" s="771"/>
      <c r="R14" s="789"/>
      <c r="S14" s="789"/>
      <c r="T14" s="790"/>
      <c r="U14" s="875" t="s">
        <v>580</v>
      </c>
      <c r="V14" s="876"/>
      <c r="W14" s="226" t="s">
        <v>135</v>
      </c>
      <c r="X14" s="876" t="s">
        <v>581</v>
      </c>
      <c r="Y14" s="876"/>
      <c r="Z14" s="226" t="s">
        <v>136</v>
      </c>
      <c r="AA14" s="876" t="s">
        <v>581</v>
      </c>
      <c r="AB14" s="876"/>
      <c r="AC14" s="227" t="s">
        <v>137</v>
      </c>
    </row>
    <row r="15" spans="1:31" s="230" customFormat="1" ht="15" customHeight="1">
      <c r="A15" s="747" t="s">
        <v>138</v>
      </c>
      <c r="B15" s="748"/>
      <c r="C15" s="748"/>
      <c r="D15" s="748"/>
      <c r="E15" s="758"/>
      <c r="F15" s="223" t="s">
        <v>139</v>
      </c>
      <c r="G15" s="224"/>
      <c r="H15" s="224"/>
      <c r="I15" s="224"/>
      <c r="J15" s="224"/>
      <c r="K15" s="224"/>
      <c r="L15" s="224"/>
      <c r="M15" s="225"/>
      <c r="N15" s="771"/>
      <c r="O15" s="771"/>
      <c r="P15" s="771"/>
      <c r="Q15" s="771"/>
      <c r="R15" s="789"/>
      <c r="S15" s="789"/>
      <c r="T15" s="790"/>
      <c r="U15" s="853"/>
      <c r="V15" s="789"/>
      <c r="W15" s="789"/>
      <c r="X15" s="789"/>
      <c r="Y15" s="789"/>
      <c r="Z15" s="789"/>
      <c r="AA15" s="789"/>
      <c r="AB15" s="789"/>
      <c r="AC15" s="874"/>
    </row>
    <row r="16" spans="1:31" s="230" customFormat="1" ht="15" customHeight="1">
      <c r="A16" s="759"/>
      <c r="B16" s="760"/>
      <c r="C16" s="760"/>
      <c r="D16" s="760"/>
      <c r="E16" s="761"/>
      <c r="F16" s="223" t="s">
        <v>140</v>
      </c>
      <c r="G16" s="224"/>
      <c r="H16" s="224"/>
      <c r="I16" s="224"/>
      <c r="J16" s="224"/>
      <c r="K16" s="224"/>
      <c r="L16" s="224"/>
      <c r="M16" s="225"/>
      <c r="N16" s="771" t="s">
        <v>87</v>
      </c>
      <c r="O16" s="771"/>
      <c r="P16" s="771"/>
      <c r="Q16" s="771"/>
      <c r="R16" s="789"/>
      <c r="S16" s="789"/>
      <c r="T16" s="790"/>
      <c r="U16" s="853"/>
      <c r="V16" s="789"/>
      <c r="W16" s="789"/>
      <c r="X16" s="789"/>
      <c r="Y16" s="789"/>
      <c r="Z16" s="789"/>
      <c r="AA16" s="789"/>
      <c r="AB16" s="789"/>
      <c r="AC16" s="874"/>
    </row>
    <row r="17" spans="1:30" s="230" customFormat="1" ht="15" customHeight="1">
      <c r="A17" s="747" t="s">
        <v>141</v>
      </c>
      <c r="B17" s="748"/>
      <c r="C17" s="748"/>
      <c r="D17" s="748"/>
      <c r="E17" s="758"/>
      <c r="F17" s="223" t="s">
        <v>142</v>
      </c>
      <c r="G17" s="224"/>
      <c r="H17" s="224"/>
      <c r="I17" s="224"/>
      <c r="J17" s="224"/>
      <c r="K17" s="224"/>
      <c r="L17" s="224"/>
      <c r="M17" s="225"/>
      <c r="N17" s="771" t="s">
        <v>87</v>
      </c>
      <c r="O17" s="771"/>
      <c r="P17" s="771"/>
      <c r="Q17" s="771"/>
      <c r="R17" s="789"/>
      <c r="S17" s="789"/>
      <c r="T17" s="790"/>
      <c r="U17" s="853"/>
      <c r="V17" s="789"/>
      <c r="W17" s="789"/>
      <c r="X17" s="789"/>
      <c r="Y17" s="789"/>
      <c r="Z17" s="789"/>
      <c r="AA17" s="789"/>
      <c r="AB17" s="789"/>
      <c r="AC17" s="874"/>
      <c r="AD17" s="230" t="s">
        <v>594</v>
      </c>
    </row>
    <row r="18" spans="1:30" s="230" customFormat="1" ht="15" customHeight="1">
      <c r="A18" s="759"/>
      <c r="B18" s="760"/>
      <c r="C18" s="760"/>
      <c r="D18" s="760"/>
      <c r="E18" s="761"/>
      <c r="F18" s="223" t="s">
        <v>143</v>
      </c>
      <c r="G18" s="224"/>
      <c r="H18" s="224"/>
      <c r="I18" s="224"/>
      <c r="J18" s="224"/>
      <c r="K18" s="224"/>
      <c r="L18" s="224"/>
      <c r="M18" s="225"/>
      <c r="N18" s="771"/>
      <c r="O18" s="771"/>
      <c r="P18" s="771"/>
      <c r="Q18" s="771"/>
      <c r="R18" s="760"/>
      <c r="S18" s="760"/>
      <c r="T18" s="761"/>
      <c r="U18" s="855"/>
      <c r="V18" s="760"/>
      <c r="W18" s="760"/>
      <c r="X18" s="760"/>
      <c r="Y18" s="760"/>
      <c r="Z18" s="760"/>
      <c r="AA18" s="760"/>
      <c r="AB18" s="760"/>
      <c r="AC18" s="877"/>
    </row>
    <row r="19" spans="1:30" s="230" customFormat="1" ht="15" customHeight="1">
      <c r="A19" s="802" t="s">
        <v>144</v>
      </c>
      <c r="B19" s="767" t="s">
        <v>24</v>
      </c>
      <c r="C19" s="768"/>
      <c r="D19" s="768"/>
      <c r="E19" s="769"/>
      <c r="F19" s="808" t="s">
        <v>582</v>
      </c>
      <c r="G19" s="764"/>
      <c r="H19" s="764"/>
      <c r="I19" s="764"/>
      <c r="J19" s="764"/>
      <c r="K19" s="764"/>
      <c r="L19" s="764"/>
      <c r="M19" s="764"/>
      <c r="N19" s="771" t="s">
        <v>145</v>
      </c>
      <c r="O19" s="771"/>
      <c r="P19" s="771"/>
      <c r="Q19" s="771"/>
      <c r="R19" s="748" t="s">
        <v>146</v>
      </c>
      <c r="S19" s="748"/>
      <c r="T19" s="748"/>
      <c r="U19" s="805" t="s">
        <v>566</v>
      </c>
      <c r="V19" s="805"/>
      <c r="W19" s="228" t="s">
        <v>20</v>
      </c>
      <c r="X19" s="805" t="s">
        <v>567</v>
      </c>
      <c r="Y19" s="805"/>
      <c r="Z19" s="229" t="s">
        <v>21</v>
      </c>
      <c r="AA19" s="806"/>
      <c r="AB19" s="806"/>
      <c r="AC19" s="807"/>
    </row>
    <row r="20" spans="1:30" s="230" customFormat="1" ht="15" customHeight="1">
      <c r="A20" s="803"/>
      <c r="B20" s="767" t="s">
        <v>147</v>
      </c>
      <c r="C20" s="768"/>
      <c r="D20" s="768"/>
      <c r="E20" s="769"/>
      <c r="F20" s="808" t="s">
        <v>177</v>
      </c>
      <c r="G20" s="764"/>
      <c r="H20" s="764"/>
      <c r="I20" s="764"/>
      <c r="J20" s="764"/>
      <c r="K20" s="764"/>
      <c r="L20" s="764"/>
      <c r="M20" s="764"/>
      <c r="N20" s="771"/>
      <c r="O20" s="771"/>
      <c r="P20" s="771"/>
      <c r="Q20" s="771"/>
      <c r="R20" s="884" t="s">
        <v>583</v>
      </c>
      <c r="S20" s="884"/>
      <c r="T20" s="884"/>
      <c r="U20" s="884"/>
      <c r="V20" s="884"/>
      <c r="W20" s="884"/>
      <c r="X20" s="884"/>
      <c r="Y20" s="884"/>
      <c r="Z20" s="884"/>
      <c r="AA20" s="884"/>
      <c r="AB20" s="884"/>
      <c r="AC20" s="885"/>
    </row>
    <row r="21" spans="1:30" s="230" customFormat="1" ht="15" customHeight="1">
      <c r="A21" s="803"/>
      <c r="B21" s="812" t="s">
        <v>148</v>
      </c>
      <c r="C21" s="748"/>
      <c r="D21" s="748"/>
      <c r="E21" s="758"/>
      <c r="F21" s="813" t="s">
        <v>584</v>
      </c>
      <c r="G21" s="814"/>
      <c r="H21" s="814"/>
      <c r="I21" s="814"/>
      <c r="J21" s="814"/>
      <c r="K21" s="814"/>
      <c r="L21" s="814"/>
      <c r="M21" s="814"/>
      <c r="N21" s="771"/>
      <c r="O21" s="771"/>
      <c r="P21" s="771"/>
      <c r="Q21" s="771"/>
      <c r="R21" s="886"/>
      <c r="S21" s="886"/>
      <c r="T21" s="886"/>
      <c r="U21" s="886"/>
      <c r="V21" s="886"/>
      <c r="W21" s="886"/>
      <c r="X21" s="886"/>
      <c r="Y21" s="886"/>
      <c r="Z21" s="886"/>
      <c r="AA21" s="886"/>
      <c r="AB21" s="886"/>
      <c r="AC21" s="887"/>
    </row>
    <row r="22" spans="1:30" s="230" customFormat="1" ht="15" customHeight="1">
      <c r="A22" s="804"/>
      <c r="B22" s="815" t="s">
        <v>573</v>
      </c>
      <c r="C22" s="815"/>
      <c r="D22" s="815"/>
      <c r="E22" s="815"/>
      <c r="F22" s="815"/>
      <c r="G22" s="815"/>
      <c r="H22" s="815"/>
      <c r="I22" s="815"/>
      <c r="J22" s="815"/>
      <c r="K22" s="815"/>
      <c r="L22" s="815"/>
      <c r="M22" s="815"/>
      <c r="N22" s="815"/>
      <c r="O22" s="815"/>
      <c r="P22" s="815"/>
      <c r="Q22" s="815"/>
      <c r="R22" s="849"/>
      <c r="S22" s="764"/>
      <c r="T22" s="764"/>
      <c r="U22" s="764"/>
      <c r="V22" s="764"/>
      <c r="W22" s="764"/>
      <c r="X22" s="764"/>
      <c r="Y22" s="764"/>
      <c r="Z22" s="764"/>
      <c r="AA22" s="764"/>
      <c r="AB22" s="764"/>
      <c r="AC22" s="766"/>
    </row>
    <row r="23" spans="1:30" s="230" customFormat="1" ht="15" customHeight="1">
      <c r="A23" s="803"/>
      <c r="B23" s="822" t="s">
        <v>622</v>
      </c>
      <c r="C23" s="823"/>
      <c r="D23" s="823"/>
      <c r="E23" s="823"/>
      <c r="F23" s="823"/>
      <c r="G23" s="823"/>
      <c r="H23" s="823"/>
      <c r="I23" s="823"/>
      <c r="J23" s="828" t="s">
        <v>623</v>
      </c>
      <c r="K23" s="829"/>
      <c r="L23" s="829"/>
      <c r="M23" s="829"/>
      <c r="N23" s="829"/>
      <c r="O23" s="829"/>
      <c r="P23" s="829"/>
      <c r="Q23" s="830"/>
      <c r="R23" s="849"/>
      <c r="S23" s="764"/>
      <c r="T23" s="764"/>
      <c r="U23" s="764"/>
      <c r="V23" s="764"/>
      <c r="W23" s="764"/>
      <c r="X23" s="764"/>
      <c r="Y23" s="764"/>
      <c r="Z23" s="764"/>
      <c r="AA23" s="764"/>
      <c r="AB23" s="764"/>
      <c r="AC23" s="766"/>
    </row>
    <row r="24" spans="1:30" s="230" customFormat="1" ht="15" customHeight="1">
      <c r="A24" s="803"/>
      <c r="B24" s="824"/>
      <c r="C24" s="825"/>
      <c r="D24" s="825"/>
      <c r="E24" s="825"/>
      <c r="F24" s="825"/>
      <c r="G24" s="825"/>
      <c r="H24" s="825"/>
      <c r="I24" s="825"/>
      <c r="J24" s="831" t="s">
        <v>624</v>
      </c>
      <c r="K24" s="832"/>
      <c r="L24" s="832"/>
      <c r="M24" s="832"/>
      <c r="N24" s="832"/>
      <c r="O24" s="832"/>
      <c r="P24" s="832"/>
      <c r="Q24" s="833"/>
      <c r="R24" s="816"/>
      <c r="S24" s="817"/>
      <c r="T24" s="817"/>
      <c r="U24" s="817"/>
      <c r="V24" s="817"/>
      <c r="W24" s="817"/>
      <c r="X24" s="817"/>
      <c r="Y24" s="817"/>
      <c r="Z24" s="817"/>
      <c r="AA24" s="817"/>
      <c r="AB24" s="817"/>
      <c r="AC24" s="818"/>
    </row>
    <row r="25" spans="1:30" s="230" customFormat="1" ht="15" customHeight="1">
      <c r="A25" s="803"/>
      <c r="B25" s="826"/>
      <c r="C25" s="827"/>
      <c r="D25" s="827"/>
      <c r="E25" s="827"/>
      <c r="F25" s="827"/>
      <c r="G25" s="827"/>
      <c r="H25" s="827"/>
      <c r="I25" s="827"/>
      <c r="J25" s="834"/>
      <c r="K25" s="835"/>
      <c r="L25" s="835"/>
      <c r="M25" s="835"/>
      <c r="N25" s="835"/>
      <c r="O25" s="835"/>
      <c r="P25" s="835"/>
      <c r="Q25" s="836"/>
      <c r="R25" s="819"/>
      <c r="S25" s="820"/>
      <c r="T25" s="820"/>
      <c r="U25" s="820"/>
      <c r="V25" s="820"/>
      <c r="W25" s="820"/>
      <c r="X25" s="820"/>
      <c r="Y25" s="820"/>
      <c r="Z25" s="820"/>
      <c r="AA25" s="820"/>
      <c r="AB25" s="820"/>
      <c r="AC25" s="821"/>
    </row>
    <row r="26" spans="1:30" s="230" customFormat="1" ht="22.2" customHeight="1">
      <c r="A26" s="880" t="s">
        <v>150</v>
      </c>
      <c r="B26" s="851"/>
      <c r="C26" s="851"/>
      <c r="D26" s="851"/>
      <c r="E26" s="852"/>
      <c r="F26" s="771" t="s">
        <v>151</v>
      </c>
      <c r="G26" s="771"/>
      <c r="H26" s="771"/>
      <c r="I26" s="771"/>
      <c r="J26" s="783" t="s">
        <v>178</v>
      </c>
      <c r="K26" s="784"/>
      <c r="L26" s="784"/>
      <c r="M26" s="784"/>
      <c r="N26" s="784"/>
      <c r="O26" s="784"/>
      <c r="P26" s="784"/>
      <c r="Q26" s="785"/>
      <c r="R26" s="798" t="s">
        <v>152</v>
      </c>
      <c r="S26" s="798"/>
      <c r="T26" s="798"/>
      <c r="U26" s="799"/>
      <c r="V26" s="878" t="s">
        <v>179</v>
      </c>
      <c r="W26" s="878"/>
      <c r="X26" s="878"/>
      <c r="Y26" s="878"/>
      <c r="Z26" s="878"/>
      <c r="AA26" s="878"/>
      <c r="AB26" s="878"/>
      <c r="AC26" s="879"/>
    </row>
    <row r="27" spans="1:30" s="230" customFormat="1" ht="22.2" customHeight="1">
      <c r="A27" s="788"/>
      <c r="B27" s="789"/>
      <c r="C27" s="789"/>
      <c r="D27" s="789"/>
      <c r="E27" s="854"/>
      <c r="F27" s="771" t="s">
        <v>151</v>
      </c>
      <c r="G27" s="771"/>
      <c r="H27" s="771"/>
      <c r="I27" s="771"/>
      <c r="J27" s="783" t="s">
        <v>585</v>
      </c>
      <c r="K27" s="784"/>
      <c r="L27" s="784"/>
      <c r="M27" s="784"/>
      <c r="N27" s="784"/>
      <c r="O27" s="784"/>
      <c r="P27" s="784"/>
      <c r="Q27" s="785"/>
      <c r="R27" s="798" t="s">
        <v>152</v>
      </c>
      <c r="S27" s="798"/>
      <c r="T27" s="798"/>
      <c r="U27" s="799"/>
      <c r="V27" s="764" t="s">
        <v>180</v>
      </c>
      <c r="W27" s="764"/>
      <c r="X27" s="764"/>
      <c r="Y27" s="764"/>
      <c r="Z27" s="764"/>
      <c r="AA27" s="764"/>
      <c r="AB27" s="764"/>
      <c r="AC27" s="766"/>
    </row>
    <row r="28" spans="1:30" s="230" customFormat="1" ht="22.2" customHeight="1">
      <c r="A28" s="759"/>
      <c r="B28" s="760"/>
      <c r="C28" s="760"/>
      <c r="D28" s="760"/>
      <c r="E28" s="856"/>
      <c r="F28" s="771" t="s">
        <v>151</v>
      </c>
      <c r="G28" s="771"/>
      <c r="H28" s="771"/>
      <c r="I28" s="771"/>
      <c r="J28" s="783"/>
      <c r="K28" s="784"/>
      <c r="L28" s="784"/>
      <c r="M28" s="784"/>
      <c r="N28" s="784"/>
      <c r="O28" s="784"/>
      <c r="P28" s="784"/>
      <c r="Q28" s="785"/>
      <c r="R28" s="798" t="s">
        <v>152</v>
      </c>
      <c r="S28" s="798"/>
      <c r="T28" s="798"/>
      <c r="U28" s="799"/>
      <c r="V28" s="764"/>
      <c r="W28" s="764"/>
      <c r="X28" s="764"/>
      <c r="Y28" s="764"/>
      <c r="Z28" s="764"/>
      <c r="AA28" s="764"/>
      <c r="AB28" s="764"/>
      <c r="AC28" s="766"/>
    </row>
    <row r="29" spans="1:30" s="230" customFormat="1" ht="15" customHeight="1">
      <c r="A29" s="744" t="s">
        <v>153</v>
      </c>
      <c r="B29" s="764"/>
      <c r="C29" s="764"/>
      <c r="D29" s="764"/>
      <c r="E29" s="764"/>
      <c r="F29" s="786"/>
      <c r="G29" s="786"/>
      <c r="H29" s="787"/>
      <c r="I29" s="787"/>
      <c r="J29" s="745"/>
      <c r="K29" s="745"/>
      <c r="L29" s="745"/>
      <c r="M29" s="745"/>
      <c r="N29" s="745"/>
      <c r="O29" s="745"/>
      <c r="P29" s="745"/>
      <c r="Q29" s="745"/>
      <c r="R29" s="745"/>
      <c r="S29" s="745"/>
      <c r="T29" s="745"/>
      <c r="U29" s="745"/>
      <c r="V29" s="745"/>
      <c r="W29" s="745"/>
      <c r="X29" s="745"/>
      <c r="Y29" s="745"/>
      <c r="Z29" s="745"/>
      <c r="AA29" s="745"/>
      <c r="AB29" s="745"/>
      <c r="AC29" s="746"/>
    </row>
    <row r="30" spans="1:30" s="230" customFormat="1" ht="15" customHeight="1">
      <c r="A30" s="747" t="s">
        <v>154</v>
      </c>
      <c r="B30" s="748"/>
      <c r="C30" s="748"/>
      <c r="D30" s="748"/>
      <c r="E30" s="748"/>
      <c r="F30" s="748"/>
      <c r="G30" s="748"/>
      <c r="H30" s="748"/>
      <c r="I30" s="758"/>
      <c r="J30" s="767" t="s">
        <v>155</v>
      </c>
      <c r="K30" s="768"/>
      <c r="L30" s="768"/>
      <c r="M30" s="769"/>
      <c r="N30" s="767" t="s">
        <v>156</v>
      </c>
      <c r="O30" s="768"/>
      <c r="P30" s="768"/>
      <c r="Q30" s="768"/>
      <c r="R30" s="767" t="s">
        <v>157</v>
      </c>
      <c r="S30" s="768"/>
      <c r="T30" s="768"/>
      <c r="U30" s="769"/>
      <c r="V30" s="791" t="s">
        <v>29</v>
      </c>
      <c r="W30" s="792"/>
      <c r="X30" s="793"/>
      <c r="Y30" s="794"/>
      <c r="Z30" s="795" t="s">
        <v>158</v>
      </c>
      <c r="AA30" s="796"/>
      <c r="AB30" s="796"/>
      <c r="AC30" s="797"/>
    </row>
    <row r="31" spans="1:30" s="230" customFormat="1" ht="15" customHeight="1">
      <c r="A31" s="788"/>
      <c r="B31" s="789"/>
      <c r="C31" s="789"/>
      <c r="D31" s="789"/>
      <c r="E31" s="789"/>
      <c r="F31" s="789"/>
      <c r="G31" s="789"/>
      <c r="H31" s="789"/>
      <c r="I31" s="790"/>
      <c r="J31" s="767" t="s">
        <v>159</v>
      </c>
      <c r="K31" s="769"/>
      <c r="L31" s="767" t="s">
        <v>160</v>
      </c>
      <c r="M31" s="769"/>
      <c r="N31" s="767" t="s">
        <v>159</v>
      </c>
      <c r="O31" s="768"/>
      <c r="P31" s="767" t="s">
        <v>160</v>
      </c>
      <c r="Q31" s="768"/>
      <c r="R31" s="767" t="s">
        <v>159</v>
      </c>
      <c r="S31" s="769"/>
      <c r="T31" s="767" t="s">
        <v>160</v>
      </c>
      <c r="U31" s="769"/>
      <c r="V31" s="767" t="s">
        <v>159</v>
      </c>
      <c r="W31" s="768"/>
      <c r="X31" s="800" t="s">
        <v>160</v>
      </c>
      <c r="Y31" s="799"/>
      <c r="Z31" s="768" t="s">
        <v>159</v>
      </c>
      <c r="AA31" s="769"/>
      <c r="AB31" s="767" t="s">
        <v>160</v>
      </c>
      <c r="AC31" s="801"/>
    </row>
    <row r="32" spans="1:30" s="230" customFormat="1" ht="15" customHeight="1">
      <c r="A32" s="773"/>
      <c r="B32" s="767" t="s">
        <v>161</v>
      </c>
      <c r="C32" s="768"/>
      <c r="D32" s="768"/>
      <c r="E32" s="768"/>
      <c r="F32" s="768"/>
      <c r="G32" s="768"/>
      <c r="H32" s="768"/>
      <c r="I32" s="769"/>
      <c r="J32" s="770" t="s">
        <v>557</v>
      </c>
      <c r="K32" s="780"/>
      <c r="L32" s="770" t="s">
        <v>557</v>
      </c>
      <c r="M32" s="780"/>
      <c r="N32" s="770" t="s">
        <v>558</v>
      </c>
      <c r="O32" s="754"/>
      <c r="P32" s="770"/>
      <c r="Q32" s="754"/>
      <c r="R32" s="770" t="s">
        <v>559</v>
      </c>
      <c r="S32" s="780"/>
      <c r="T32" s="770"/>
      <c r="U32" s="780"/>
      <c r="V32" s="770"/>
      <c r="W32" s="754"/>
      <c r="X32" s="781"/>
      <c r="Y32" s="782"/>
      <c r="Z32" s="754" t="s">
        <v>586</v>
      </c>
      <c r="AA32" s="780"/>
      <c r="AB32" s="770"/>
      <c r="AC32" s="772"/>
    </row>
    <row r="33" spans="1:29" s="230" customFormat="1" ht="15" customHeight="1">
      <c r="A33" s="773"/>
      <c r="B33" s="767" t="s">
        <v>162</v>
      </c>
      <c r="C33" s="768"/>
      <c r="D33" s="768"/>
      <c r="E33" s="768"/>
      <c r="F33" s="768"/>
      <c r="G33" s="768"/>
      <c r="H33" s="768"/>
      <c r="I33" s="769"/>
      <c r="J33" s="770"/>
      <c r="K33" s="780"/>
      <c r="L33" s="770"/>
      <c r="M33" s="780"/>
      <c r="N33" s="770" t="s">
        <v>557</v>
      </c>
      <c r="O33" s="754"/>
      <c r="P33" s="770"/>
      <c r="Q33" s="754"/>
      <c r="R33" s="770" t="s">
        <v>560</v>
      </c>
      <c r="S33" s="780"/>
      <c r="T33" s="770"/>
      <c r="U33" s="780"/>
      <c r="V33" s="770" t="s">
        <v>557</v>
      </c>
      <c r="W33" s="754"/>
      <c r="X33" s="781"/>
      <c r="Y33" s="782"/>
      <c r="Z33" s="754"/>
      <c r="AA33" s="780"/>
      <c r="AB33" s="770"/>
      <c r="AC33" s="772"/>
    </row>
    <row r="34" spans="1:29" s="230" customFormat="1" ht="15" customHeight="1">
      <c r="A34" s="773"/>
      <c r="B34" s="767" t="s">
        <v>30</v>
      </c>
      <c r="C34" s="768"/>
      <c r="D34" s="768"/>
      <c r="E34" s="768"/>
      <c r="F34" s="768"/>
      <c r="G34" s="768"/>
      <c r="H34" s="768"/>
      <c r="I34" s="769"/>
      <c r="J34" s="770" t="s">
        <v>587</v>
      </c>
      <c r="K34" s="754"/>
      <c r="L34" s="754"/>
      <c r="M34" s="774"/>
      <c r="N34" s="753" t="s">
        <v>588</v>
      </c>
      <c r="O34" s="754"/>
      <c r="P34" s="754"/>
      <c r="Q34" s="754"/>
      <c r="R34" s="770" t="s">
        <v>589</v>
      </c>
      <c r="S34" s="754"/>
      <c r="T34" s="754"/>
      <c r="U34" s="780"/>
      <c r="V34" s="741"/>
      <c r="W34" s="742"/>
      <c r="X34" s="778"/>
      <c r="Y34" s="779"/>
      <c r="Z34" s="741"/>
      <c r="AA34" s="742"/>
      <c r="AB34" s="742"/>
      <c r="AC34" s="743"/>
    </row>
    <row r="35" spans="1:29" s="230" customFormat="1" ht="15" customHeight="1">
      <c r="A35" s="744" t="s">
        <v>163</v>
      </c>
      <c r="B35" s="745"/>
      <c r="C35" s="745"/>
      <c r="D35" s="745"/>
      <c r="E35" s="745"/>
      <c r="F35" s="745"/>
      <c r="G35" s="745"/>
      <c r="H35" s="745"/>
      <c r="I35" s="745"/>
      <c r="J35" s="745"/>
      <c r="K35" s="745"/>
      <c r="L35" s="745"/>
      <c r="M35" s="745"/>
      <c r="N35" s="745"/>
      <c r="O35" s="745"/>
      <c r="P35" s="745"/>
      <c r="Q35" s="745"/>
      <c r="R35" s="745"/>
      <c r="S35" s="745"/>
      <c r="T35" s="745"/>
      <c r="U35" s="745"/>
      <c r="V35" s="745"/>
      <c r="W35" s="745"/>
      <c r="X35" s="745"/>
      <c r="Y35" s="745"/>
      <c r="Z35" s="745"/>
      <c r="AA35" s="745"/>
      <c r="AB35" s="745"/>
      <c r="AC35" s="746"/>
    </row>
    <row r="36" spans="1:29" s="230" customFormat="1" ht="15" customHeight="1">
      <c r="A36" s="747" t="s">
        <v>164</v>
      </c>
      <c r="B36" s="748"/>
      <c r="C36" s="748"/>
      <c r="D36" s="748"/>
      <c r="E36" s="748"/>
      <c r="F36" s="748"/>
      <c r="G36" s="748"/>
      <c r="H36" s="748"/>
      <c r="I36" s="749"/>
      <c r="J36" s="881"/>
      <c r="K36" s="768"/>
      <c r="L36" s="768"/>
      <c r="M36" s="768"/>
      <c r="N36" s="768"/>
      <c r="O36" s="768"/>
      <c r="P36" s="768"/>
      <c r="Q36" s="768"/>
      <c r="R36" s="768"/>
      <c r="S36" s="768"/>
      <c r="T36" s="768"/>
      <c r="U36" s="768"/>
      <c r="V36" s="768"/>
      <c r="W36" s="768"/>
      <c r="X36" s="768"/>
      <c r="Y36" s="768"/>
      <c r="Z36" s="768"/>
      <c r="AA36" s="768"/>
      <c r="AB36" s="768"/>
      <c r="AC36" s="801"/>
    </row>
    <row r="37" spans="1:29" s="230" customFormat="1" ht="15" customHeight="1">
      <c r="A37" s="747" t="s">
        <v>165</v>
      </c>
      <c r="B37" s="748"/>
      <c r="C37" s="748"/>
      <c r="D37" s="748"/>
      <c r="E37" s="748"/>
      <c r="F37" s="748"/>
      <c r="G37" s="748"/>
      <c r="H37" s="748"/>
      <c r="I37" s="749"/>
      <c r="J37" s="753" t="s">
        <v>590</v>
      </c>
      <c r="K37" s="754"/>
      <c r="L37" s="754"/>
      <c r="M37" s="754"/>
      <c r="N37" s="754"/>
      <c r="O37" s="754"/>
      <c r="P37" s="754"/>
      <c r="Q37" s="222" t="s">
        <v>26</v>
      </c>
      <c r="R37" s="755"/>
      <c r="S37" s="756"/>
      <c r="T37" s="756"/>
      <c r="U37" s="756"/>
      <c r="V37" s="756"/>
      <c r="W37" s="756"/>
      <c r="X37" s="756"/>
      <c r="Y37" s="756"/>
      <c r="Z37" s="756"/>
      <c r="AA37" s="756"/>
      <c r="AB37" s="756"/>
      <c r="AC37" s="757"/>
    </row>
    <row r="38" spans="1:29" s="230" customFormat="1" ht="15" customHeight="1">
      <c r="A38" s="747" t="s">
        <v>25</v>
      </c>
      <c r="B38" s="748"/>
      <c r="C38" s="748"/>
      <c r="D38" s="748"/>
      <c r="E38" s="748"/>
      <c r="F38" s="748"/>
      <c r="G38" s="748"/>
      <c r="H38" s="748"/>
      <c r="I38" s="758"/>
      <c r="J38" s="762" t="s">
        <v>591</v>
      </c>
      <c r="K38" s="763"/>
      <c r="L38" s="763"/>
      <c r="M38" s="763"/>
      <c r="N38" s="763"/>
      <c r="O38" s="763"/>
      <c r="P38" s="763"/>
      <c r="Q38" s="764" t="s">
        <v>166</v>
      </c>
      <c r="R38" s="765"/>
      <c r="S38" s="765"/>
      <c r="T38" s="765"/>
      <c r="U38" s="765"/>
      <c r="V38" s="764"/>
      <c r="W38" s="764"/>
      <c r="X38" s="764"/>
      <c r="Y38" s="764"/>
      <c r="Z38" s="764"/>
      <c r="AA38" s="764"/>
      <c r="AB38" s="764"/>
      <c r="AC38" s="766"/>
    </row>
    <row r="39" spans="1:29" s="230" customFormat="1" ht="15" customHeight="1">
      <c r="A39" s="759"/>
      <c r="B39" s="760"/>
      <c r="C39" s="760"/>
      <c r="D39" s="760"/>
      <c r="E39" s="760"/>
      <c r="F39" s="760"/>
      <c r="G39" s="760"/>
      <c r="H39" s="760"/>
      <c r="I39" s="761"/>
      <c r="J39" s="767" t="s">
        <v>27</v>
      </c>
      <c r="K39" s="768"/>
      <c r="L39" s="768"/>
      <c r="M39" s="769"/>
      <c r="N39" s="770" t="s">
        <v>592</v>
      </c>
      <c r="O39" s="754"/>
      <c r="P39" s="754"/>
      <c r="Q39" s="221" t="s">
        <v>26</v>
      </c>
      <c r="R39" s="771" t="s">
        <v>28</v>
      </c>
      <c r="S39" s="771"/>
      <c r="T39" s="771"/>
      <c r="U39" s="771"/>
      <c r="V39" s="770" t="s">
        <v>593</v>
      </c>
      <c r="W39" s="754"/>
      <c r="X39" s="754"/>
      <c r="Y39" s="222" t="s">
        <v>26</v>
      </c>
      <c r="Z39" s="753"/>
      <c r="AA39" s="754"/>
      <c r="AB39" s="754"/>
      <c r="AC39" s="772"/>
    </row>
    <row r="40" spans="1:29" s="230" customFormat="1" ht="15" customHeight="1" thickBot="1">
      <c r="A40" s="866" t="s">
        <v>31</v>
      </c>
      <c r="B40" s="867"/>
      <c r="C40" s="867"/>
      <c r="D40" s="867"/>
      <c r="E40" s="867"/>
      <c r="F40" s="867"/>
      <c r="G40" s="867"/>
      <c r="H40" s="867"/>
      <c r="I40" s="868"/>
      <c r="J40" s="869" t="s">
        <v>32</v>
      </c>
      <c r="K40" s="870"/>
      <c r="L40" s="870"/>
      <c r="M40" s="870"/>
      <c r="N40" s="870"/>
      <c r="O40" s="870"/>
      <c r="P40" s="870"/>
      <c r="Q40" s="870"/>
      <c r="R40" s="870"/>
      <c r="S40" s="870"/>
      <c r="T40" s="870"/>
      <c r="U40" s="870"/>
      <c r="V40" s="870"/>
      <c r="W40" s="870"/>
      <c r="X40" s="870"/>
      <c r="Y40" s="870"/>
      <c r="Z40" s="870"/>
      <c r="AA40" s="870"/>
      <c r="AB40" s="870"/>
      <c r="AC40" s="871"/>
    </row>
    <row r="41" spans="1:29" s="230" customFormat="1" ht="14.4" customHeight="1"/>
    <row r="42" spans="1:29" s="230" customFormat="1" ht="14.4" customHeight="1">
      <c r="A42" s="230" t="s">
        <v>70</v>
      </c>
      <c r="B42" s="872" t="s">
        <v>574</v>
      </c>
      <c r="C42" s="872"/>
      <c r="D42" s="872"/>
      <c r="E42" s="872"/>
      <c r="F42" s="872"/>
      <c r="G42" s="872"/>
      <c r="H42" s="872"/>
      <c r="I42" s="872"/>
      <c r="J42" s="872"/>
      <c r="K42" s="872"/>
      <c r="L42" s="872"/>
      <c r="M42" s="872"/>
      <c r="N42" s="872"/>
      <c r="O42" s="872"/>
      <c r="P42" s="872"/>
      <c r="Q42" s="872"/>
      <c r="R42" s="872"/>
      <c r="S42" s="872"/>
      <c r="T42" s="872"/>
      <c r="U42" s="872"/>
      <c r="V42" s="872"/>
      <c r="W42" s="872"/>
      <c r="X42" s="872"/>
      <c r="Y42" s="872"/>
      <c r="Z42" s="872"/>
      <c r="AA42" s="872"/>
      <c r="AB42" s="872"/>
      <c r="AC42" s="872"/>
    </row>
    <row r="43" spans="1:29" s="230" customFormat="1" ht="14.4" customHeight="1">
      <c r="A43" s="231"/>
      <c r="B43" s="872"/>
      <c r="C43" s="872"/>
      <c r="D43" s="872"/>
      <c r="E43" s="872"/>
      <c r="F43" s="872"/>
      <c r="G43" s="872"/>
      <c r="H43" s="872"/>
      <c r="I43" s="872"/>
      <c r="J43" s="872"/>
      <c r="K43" s="872"/>
      <c r="L43" s="872"/>
      <c r="M43" s="872"/>
      <c r="N43" s="872"/>
      <c r="O43" s="872"/>
      <c r="P43" s="872"/>
      <c r="Q43" s="872"/>
      <c r="R43" s="872"/>
      <c r="S43" s="872"/>
      <c r="T43" s="872"/>
      <c r="U43" s="872"/>
      <c r="V43" s="872"/>
      <c r="W43" s="872"/>
      <c r="X43" s="872"/>
      <c r="Y43" s="872"/>
      <c r="Z43" s="872"/>
      <c r="AA43" s="872"/>
      <c r="AB43" s="872"/>
      <c r="AC43" s="872"/>
    </row>
    <row r="44" spans="1:29" s="230" customFormat="1">
      <c r="B44" s="872"/>
      <c r="C44" s="872"/>
      <c r="D44" s="872"/>
      <c r="E44" s="872"/>
      <c r="F44" s="872"/>
      <c r="G44" s="872"/>
      <c r="H44" s="872"/>
      <c r="I44" s="872"/>
      <c r="J44" s="872"/>
      <c r="K44" s="872"/>
      <c r="L44" s="872"/>
      <c r="M44" s="872"/>
      <c r="N44" s="872"/>
      <c r="O44" s="872"/>
      <c r="P44" s="872"/>
      <c r="Q44" s="872"/>
      <c r="R44" s="872"/>
      <c r="S44" s="872"/>
      <c r="T44" s="872"/>
      <c r="U44" s="872"/>
      <c r="V44" s="872"/>
      <c r="W44" s="872"/>
      <c r="X44" s="872"/>
      <c r="Y44" s="872"/>
      <c r="Z44" s="872"/>
      <c r="AA44" s="872"/>
      <c r="AB44" s="872"/>
      <c r="AC44" s="872"/>
    </row>
  </sheetData>
  <mergeCells count="138">
    <mergeCell ref="N13:Q13"/>
    <mergeCell ref="N14:Q14"/>
    <mergeCell ref="U9:AC9"/>
    <mergeCell ref="F10:I10"/>
    <mergeCell ref="J10:AC10"/>
    <mergeCell ref="A40:I40"/>
    <mergeCell ref="J40:AC40"/>
    <mergeCell ref="B42:AC44"/>
    <mergeCell ref="U11:AC13"/>
    <mergeCell ref="U14:V14"/>
    <mergeCell ref="X14:Y14"/>
    <mergeCell ref="AA14:AB14"/>
    <mergeCell ref="U15:AC18"/>
    <mergeCell ref="B19:E19"/>
    <mergeCell ref="F19:M19"/>
    <mergeCell ref="F26:I26"/>
    <mergeCell ref="J26:Q26"/>
    <mergeCell ref="R26:U26"/>
    <mergeCell ref="V26:AC26"/>
    <mergeCell ref="R22:AC22"/>
    <mergeCell ref="R23:AC23"/>
    <mergeCell ref="A26:E28"/>
    <mergeCell ref="F27:I27"/>
    <mergeCell ref="J27:Q27"/>
    <mergeCell ref="R27:U27"/>
    <mergeCell ref="V27:AC27"/>
    <mergeCell ref="N11:Q11"/>
    <mergeCell ref="N12:Q12"/>
    <mergeCell ref="A11:E14"/>
    <mergeCell ref="A1:AC1"/>
    <mergeCell ref="B2:E2"/>
    <mergeCell ref="F2:AC2"/>
    <mergeCell ref="B3:E3"/>
    <mergeCell ref="F3:AC3"/>
    <mergeCell ref="F5:I5"/>
    <mergeCell ref="A2:A10"/>
    <mergeCell ref="B4:E4"/>
    <mergeCell ref="F4:AC4"/>
    <mergeCell ref="B5:E8"/>
    <mergeCell ref="J5:L5"/>
    <mergeCell ref="N5:O5"/>
    <mergeCell ref="Q5:AC5"/>
    <mergeCell ref="F6:I7"/>
    <mergeCell ref="L6:R7"/>
    <mergeCell ref="U6:AC7"/>
    <mergeCell ref="F8:AC8"/>
    <mergeCell ref="B9:E10"/>
    <mergeCell ref="F9:I9"/>
    <mergeCell ref="J9:Q9"/>
    <mergeCell ref="R9:T9"/>
    <mergeCell ref="R11:T18"/>
    <mergeCell ref="A19:A25"/>
    <mergeCell ref="N19:Q21"/>
    <mergeCell ref="R19:T19"/>
    <mergeCell ref="U19:V19"/>
    <mergeCell ref="X19:Y19"/>
    <mergeCell ref="AA19:AC19"/>
    <mergeCell ref="B20:E20"/>
    <mergeCell ref="F20:M20"/>
    <mergeCell ref="R20:AC21"/>
    <mergeCell ref="B21:E21"/>
    <mergeCell ref="F21:M21"/>
    <mergeCell ref="B22:Q22"/>
    <mergeCell ref="R24:AC24"/>
    <mergeCell ref="R25:AC25"/>
    <mergeCell ref="B23:I25"/>
    <mergeCell ref="J23:Q23"/>
    <mergeCell ref="J24:Q25"/>
    <mergeCell ref="A17:E18"/>
    <mergeCell ref="N17:Q17"/>
    <mergeCell ref="N18:Q18"/>
    <mergeCell ref="A15:E16"/>
    <mergeCell ref="N15:Q15"/>
    <mergeCell ref="N16:Q16"/>
    <mergeCell ref="B32:I32"/>
    <mergeCell ref="J28:Q28"/>
    <mergeCell ref="V28:AC28"/>
    <mergeCell ref="A29:AC29"/>
    <mergeCell ref="A30:I31"/>
    <mergeCell ref="J30:M30"/>
    <mergeCell ref="N30:Q30"/>
    <mergeCell ref="R30:U30"/>
    <mergeCell ref="V30:Y30"/>
    <mergeCell ref="Z30:AC30"/>
    <mergeCell ref="R28:U28"/>
    <mergeCell ref="P31:Q31"/>
    <mergeCell ref="R31:S31"/>
    <mergeCell ref="T31:U31"/>
    <mergeCell ref="V31:W31"/>
    <mergeCell ref="X31:Y31"/>
    <mergeCell ref="Z31:AA31"/>
    <mergeCell ref="AB31:AC31"/>
    <mergeCell ref="J31:K31"/>
    <mergeCell ref="L31:M31"/>
    <mergeCell ref="N31:O31"/>
    <mergeCell ref="F28:I28"/>
    <mergeCell ref="AB33:AC33"/>
    <mergeCell ref="J32:K32"/>
    <mergeCell ref="L32:M32"/>
    <mergeCell ref="N32:O32"/>
    <mergeCell ref="P32:Q32"/>
    <mergeCell ref="R32:S32"/>
    <mergeCell ref="T32:U32"/>
    <mergeCell ref="V32:W32"/>
    <mergeCell ref="X32:Y32"/>
    <mergeCell ref="J33:K33"/>
    <mergeCell ref="L33:M33"/>
    <mergeCell ref="N33:O33"/>
    <mergeCell ref="P33:Q33"/>
    <mergeCell ref="R33:S33"/>
    <mergeCell ref="T33:U33"/>
    <mergeCell ref="V33:W33"/>
    <mergeCell ref="X33:Y33"/>
    <mergeCell ref="Z33:AA33"/>
    <mergeCell ref="Z34:AC34"/>
    <mergeCell ref="A35:AC35"/>
    <mergeCell ref="A36:I36"/>
    <mergeCell ref="J36:AC36"/>
    <mergeCell ref="A37:I37"/>
    <mergeCell ref="J37:P37"/>
    <mergeCell ref="R37:AC37"/>
    <mergeCell ref="A38:I39"/>
    <mergeCell ref="J38:P38"/>
    <mergeCell ref="Q38:AC38"/>
    <mergeCell ref="J39:M39"/>
    <mergeCell ref="N39:P39"/>
    <mergeCell ref="R39:U39"/>
    <mergeCell ref="V39:X39"/>
    <mergeCell ref="Z39:AC39"/>
    <mergeCell ref="A32:A34"/>
    <mergeCell ref="B34:I34"/>
    <mergeCell ref="J34:M34"/>
    <mergeCell ref="N34:Q34"/>
    <mergeCell ref="R34:U34"/>
    <mergeCell ref="V34:Y34"/>
    <mergeCell ref="Z32:AA32"/>
    <mergeCell ref="AB32:AC32"/>
    <mergeCell ref="B33:I33"/>
  </mergeCells>
  <phoneticPr fontId="7"/>
  <dataValidations count="1">
    <dataValidation type="list" allowBlank="1" showInputMessage="1" showErrorMessage="1" sqref="N11:Q18" xr:uid="{00000000-0002-0000-0600-000000000000}">
      <formula1>"○"</formula1>
    </dataValidation>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4">
              <controlPr defaultSize="0" autoFill="0" autoLine="0" autoPict="0">
                <anchor moveWithCells="1">
                  <from>
                    <xdr:col>9</xdr:col>
                    <xdr:colOff>76200</xdr:colOff>
                    <xdr:row>32</xdr:row>
                    <xdr:rowOff>167640</xdr:rowOff>
                  </from>
                  <to>
                    <xdr:col>12</xdr:col>
                    <xdr:colOff>228600</xdr:colOff>
                    <xdr:row>34</xdr:row>
                    <xdr:rowOff>68580</xdr:rowOff>
                  </to>
                </anchor>
              </controlPr>
            </control>
          </mc:Choice>
        </mc:AlternateContent>
        <mc:AlternateContent xmlns:mc="http://schemas.openxmlformats.org/markup-compatibility/2006">
          <mc:Choice Requires="x14">
            <control shapeId="14338" r:id="rId5" name="Check Box 5">
              <controlPr defaultSize="0" autoFill="0" autoLine="0" autoPict="0">
                <anchor moveWithCells="1">
                  <from>
                    <xdr:col>15</xdr:col>
                    <xdr:colOff>0</xdr:colOff>
                    <xdr:row>32</xdr:row>
                    <xdr:rowOff>144780</xdr:rowOff>
                  </from>
                  <to>
                    <xdr:col>19</xdr:col>
                    <xdr:colOff>160020</xdr:colOff>
                    <xdr:row>34</xdr:row>
                    <xdr:rowOff>45720</xdr:rowOff>
                  </to>
                </anchor>
              </controlPr>
            </control>
          </mc:Choice>
        </mc:AlternateContent>
        <mc:AlternateContent xmlns:mc="http://schemas.openxmlformats.org/markup-compatibility/2006">
          <mc:Choice Requires="x14">
            <control shapeId="14339" r:id="rId6" name="Check Box 6">
              <controlPr defaultSize="0" autoFill="0" autoLine="0" autoPict="0">
                <anchor moveWithCells="1">
                  <from>
                    <xdr:col>20</xdr:col>
                    <xdr:colOff>76200</xdr:colOff>
                    <xdr:row>32</xdr:row>
                    <xdr:rowOff>144780</xdr:rowOff>
                  </from>
                  <to>
                    <xdr:col>24</xdr:col>
                    <xdr:colOff>251460</xdr:colOff>
                    <xdr:row>34</xdr:row>
                    <xdr:rowOff>45720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9</xdr:col>
                    <xdr:colOff>76200</xdr:colOff>
                    <xdr:row>32</xdr:row>
                    <xdr:rowOff>167640</xdr:rowOff>
                  </from>
                  <to>
                    <xdr:col>12</xdr:col>
                    <xdr:colOff>228600</xdr:colOff>
                    <xdr:row>34</xdr:row>
                    <xdr:rowOff>68580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15</xdr:col>
                    <xdr:colOff>0</xdr:colOff>
                    <xdr:row>32</xdr:row>
                    <xdr:rowOff>144780</xdr:rowOff>
                  </from>
                  <to>
                    <xdr:col>19</xdr:col>
                    <xdr:colOff>160020</xdr:colOff>
                    <xdr:row>34</xdr:row>
                    <xdr:rowOff>45720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20</xdr:col>
                    <xdr:colOff>76200</xdr:colOff>
                    <xdr:row>32</xdr:row>
                    <xdr:rowOff>144780</xdr:rowOff>
                  </from>
                  <to>
                    <xdr:col>24</xdr:col>
                    <xdr:colOff>251460</xdr:colOff>
                    <xdr:row>34</xdr:row>
                    <xdr:rowOff>45720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14349" r:id="rId16" name="Check Box 4">
              <controlPr defaultSize="0" autoFill="0" autoLine="0" autoPict="0">
                <anchor moveWithCells="1">
                  <from>
                    <xdr:col>9</xdr:col>
                    <xdr:colOff>76200</xdr:colOff>
                    <xdr:row>32</xdr:row>
                    <xdr:rowOff>167640</xdr:rowOff>
                  </from>
                  <to>
                    <xdr:col>12</xdr:col>
                    <xdr:colOff>228600</xdr:colOff>
                    <xdr:row>34</xdr:row>
                    <xdr:rowOff>68580</xdr:rowOff>
                  </to>
                </anchor>
              </controlPr>
            </control>
          </mc:Choice>
        </mc:AlternateContent>
        <mc:AlternateContent xmlns:mc="http://schemas.openxmlformats.org/markup-compatibility/2006">
          <mc:Choice Requires="x14">
            <control shapeId="14350" r:id="rId17" name="Check Box 5">
              <controlPr defaultSize="0" autoFill="0" autoLine="0" autoPict="0">
                <anchor moveWithCells="1">
                  <from>
                    <xdr:col>15</xdr:col>
                    <xdr:colOff>0</xdr:colOff>
                    <xdr:row>32</xdr:row>
                    <xdr:rowOff>144780</xdr:rowOff>
                  </from>
                  <to>
                    <xdr:col>19</xdr:col>
                    <xdr:colOff>160020</xdr:colOff>
                    <xdr:row>34</xdr:row>
                    <xdr:rowOff>45720</xdr:rowOff>
                  </to>
                </anchor>
              </controlPr>
            </control>
          </mc:Choice>
        </mc:AlternateContent>
        <mc:AlternateContent xmlns:mc="http://schemas.openxmlformats.org/markup-compatibility/2006">
          <mc:Choice Requires="x14">
            <control shapeId="14351" r:id="rId18" name="Check Box 6">
              <controlPr defaultSize="0" autoFill="0" autoLine="0" autoPict="0">
                <anchor moveWithCells="1">
                  <from>
                    <xdr:col>20</xdr:col>
                    <xdr:colOff>76200</xdr:colOff>
                    <xdr:row>32</xdr:row>
                    <xdr:rowOff>144780</xdr:rowOff>
                  </from>
                  <to>
                    <xdr:col>24</xdr:col>
                    <xdr:colOff>251460</xdr:colOff>
                    <xdr:row>34</xdr:row>
                    <xdr:rowOff>45720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A7CF0-28E8-4283-BC1E-BCD2F37A228E}">
  <sheetPr>
    <pageSetUpPr fitToPage="1"/>
  </sheetPr>
  <dimension ref="A1:AC6"/>
  <sheetViews>
    <sheetView view="pageBreakPreview" zoomScaleNormal="100" zoomScaleSheetLayoutView="100" workbookViewId="0">
      <selection activeCell="AF14" sqref="AF14"/>
    </sheetView>
  </sheetViews>
  <sheetFormatPr defaultColWidth="9.109375" defaultRowHeight="12"/>
  <cols>
    <col min="1" max="1" width="5.77734375" style="378" customWidth="1"/>
    <col min="2" max="2" width="4.33203125" style="378" customWidth="1"/>
    <col min="3" max="3" width="2.77734375" style="378" customWidth="1"/>
    <col min="4" max="4" width="3.77734375" style="378" customWidth="1"/>
    <col min="5" max="5" width="3.109375" style="378" customWidth="1"/>
    <col min="6" max="9" width="2.77734375" style="378" customWidth="1"/>
    <col min="10" max="29" width="4.109375" style="378" customWidth="1"/>
    <col min="30" max="16384" width="9.109375" style="378"/>
  </cols>
  <sheetData>
    <row r="1" spans="1:29" ht="34.5" customHeight="1">
      <c r="A1" s="894" t="s">
        <v>625</v>
      </c>
      <c r="B1" s="894"/>
      <c r="C1" s="894"/>
      <c r="D1" s="894"/>
      <c r="E1" s="894"/>
      <c r="F1" s="894"/>
      <c r="G1" s="894"/>
      <c r="H1" s="894"/>
      <c r="I1" s="894"/>
      <c r="J1" s="894"/>
      <c r="K1" s="894"/>
      <c r="L1" s="894"/>
      <c r="M1" s="894"/>
      <c r="N1" s="894"/>
      <c r="O1" s="894"/>
      <c r="P1" s="894"/>
      <c r="Q1" s="894"/>
      <c r="R1" s="894"/>
      <c r="S1" s="894"/>
      <c r="T1" s="894"/>
      <c r="U1" s="894"/>
      <c r="V1" s="894"/>
      <c r="W1" s="894"/>
      <c r="X1" s="894"/>
      <c r="Y1" s="894"/>
      <c r="Z1" s="894"/>
      <c r="AA1" s="894"/>
      <c r="AB1" s="894"/>
      <c r="AC1" s="894"/>
    </row>
    <row r="2" spans="1:29" ht="22.2" customHeight="1">
      <c r="A2" s="377"/>
      <c r="B2" s="377"/>
      <c r="C2" s="377"/>
      <c r="D2" s="377"/>
      <c r="E2" s="377"/>
      <c r="F2" s="892"/>
      <c r="G2" s="892"/>
      <c r="H2" s="892"/>
      <c r="I2" s="892"/>
      <c r="J2" s="893"/>
      <c r="K2" s="893"/>
      <c r="L2" s="893"/>
      <c r="M2" s="893"/>
      <c r="N2" s="893"/>
      <c r="O2" s="893"/>
      <c r="P2" s="893"/>
      <c r="Q2" s="893"/>
      <c r="R2" s="892"/>
      <c r="S2" s="892"/>
      <c r="T2" s="892"/>
      <c r="U2" s="892"/>
      <c r="V2" s="893"/>
      <c r="W2" s="893"/>
      <c r="X2" s="893"/>
      <c r="Y2" s="893"/>
      <c r="Z2" s="893"/>
      <c r="AA2" s="893"/>
      <c r="AB2" s="893"/>
      <c r="AC2" s="893"/>
    </row>
    <row r="3" spans="1:29" ht="22.2" customHeight="1" thickBot="1">
      <c r="A3" s="379" t="s">
        <v>626</v>
      </c>
      <c r="B3" s="377"/>
      <c r="C3" s="377"/>
      <c r="D3" s="377"/>
      <c r="E3" s="377"/>
      <c r="F3" s="892"/>
      <c r="G3" s="892"/>
      <c r="H3" s="892"/>
      <c r="I3" s="892"/>
      <c r="J3" s="893"/>
      <c r="K3" s="893"/>
      <c r="L3" s="893"/>
      <c r="M3" s="893"/>
      <c r="N3" s="893"/>
      <c r="O3" s="893"/>
      <c r="P3" s="893"/>
      <c r="Q3" s="893"/>
      <c r="R3" s="892"/>
      <c r="S3" s="892"/>
      <c r="T3" s="892"/>
      <c r="U3" s="892"/>
      <c r="V3" s="893"/>
      <c r="W3" s="893"/>
      <c r="X3" s="893"/>
      <c r="Y3" s="893"/>
      <c r="Z3" s="893"/>
      <c r="AA3" s="893"/>
      <c r="AB3" s="893"/>
      <c r="AC3" s="893"/>
    </row>
    <row r="4" spans="1:29" ht="22.2" customHeight="1">
      <c r="A4" s="902" t="s">
        <v>150</v>
      </c>
      <c r="B4" s="903"/>
      <c r="C4" s="903"/>
      <c r="D4" s="903"/>
      <c r="E4" s="904"/>
      <c r="F4" s="910" t="s">
        <v>151</v>
      </c>
      <c r="G4" s="910"/>
      <c r="H4" s="910"/>
      <c r="I4" s="910"/>
      <c r="J4" s="911"/>
      <c r="K4" s="912"/>
      <c r="L4" s="912"/>
      <c r="M4" s="912"/>
      <c r="N4" s="912"/>
      <c r="O4" s="912"/>
      <c r="P4" s="912"/>
      <c r="Q4" s="913"/>
      <c r="R4" s="914" t="s">
        <v>152</v>
      </c>
      <c r="S4" s="914"/>
      <c r="T4" s="914"/>
      <c r="U4" s="915"/>
      <c r="V4" s="916"/>
      <c r="W4" s="916"/>
      <c r="X4" s="916"/>
      <c r="Y4" s="916"/>
      <c r="Z4" s="916"/>
      <c r="AA4" s="916"/>
      <c r="AB4" s="916"/>
      <c r="AC4" s="917"/>
    </row>
    <row r="5" spans="1:29" ht="22.2" customHeight="1">
      <c r="A5" s="905"/>
      <c r="B5" s="892"/>
      <c r="C5" s="892"/>
      <c r="D5" s="892"/>
      <c r="E5" s="906"/>
      <c r="F5" s="918" t="s">
        <v>151</v>
      </c>
      <c r="G5" s="918"/>
      <c r="H5" s="918"/>
      <c r="I5" s="918"/>
      <c r="J5" s="919"/>
      <c r="K5" s="920"/>
      <c r="L5" s="920"/>
      <c r="M5" s="920"/>
      <c r="N5" s="920"/>
      <c r="O5" s="920"/>
      <c r="P5" s="920"/>
      <c r="Q5" s="921"/>
      <c r="R5" s="922" t="s">
        <v>152</v>
      </c>
      <c r="S5" s="922"/>
      <c r="T5" s="922"/>
      <c r="U5" s="923"/>
      <c r="V5" s="924"/>
      <c r="W5" s="924"/>
      <c r="X5" s="924"/>
      <c r="Y5" s="924"/>
      <c r="Z5" s="924"/>
      <c r="AA5" s="924"/>
      <c r="AB5" s="924"/>
      <c r="AC5" s="925"/>
    </row>
    <row r="6" spans="1:29" ht="22.2" customHeight="1" thickBot="1">
      <c r="A6" s="907"/>
      <c r="B6" s="908"/>
      <c r="C6" s="908"/>
      <c r="D6" s="908"/>
      <c r="E6" s="909"/>
      <c r="F6" s="926" t="s">
        <v>151</v>
      </c>
      <c r="G6" s="926"/>
      <c r="H6" s="926"/>
      <c r="I6" s="926"/>
      <c r="J6" s="895"/>
      <c r="K6" s="896"/>
      <c r="L6" s="896"/>
      <c r="M6" s="896"/>
      <c r="N6" s="896"/>
      <c r="O6" s="896"/>
      <c r="P6" s="896"/>
      <c r="Q6" s="897"/>
      <c r="R6" s="898" t="s">
        <v>152</v>
      </c>
      <c r="S6" s="898"/>
      <c r="T6" s="898"/>
      <c r="U6" s="899"/>
      <c r="V6" s="900"/>
      <c r="W6" s="900"/>
      <c r="X6" s="900"/>
      <c r="Y6" s="900"/>
      <c r="Z6" s="900"/>
      <c r="AA6" s="900"/>
      <c r="AB6" s="900"/>
      <c r="AC6" s="901"/>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F3:I3"/>
    <mergeCell ref="J3:Q3"/>
    <mergeCell ref="R3:U3"/>
    <mergeCell ref="V3:AC3"/>
    <mergeCell ref="A1:AC1"/>
    <mergeCell ref="F2:I2"/>
    <mergeCell ref="J2:Q2"/>
    <mergeCell ref="R2:U2"/>
    <mergeCell ref="V2:AC2"/>
  </mergeCells>
  <phoneticPr fontId="7"/>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J150"/>
  <sheetViews>
    <sheetView showGridLines="0" view="pageBreakPreview" zoomScale="60" zoomScaleNormal="60" workbookViewId="0">
      <selection activeCell="AT1" sqref="AT1:BI1"/>
    </sheetView>
  </sheetViews>
  <sheetFormatPr defaultRowHeight="14.4"/>
  <cols>
    <col min="1" max="1" width="3.5546875" style="259" customWidth="1"/>
    <col min="2" max="2" width="6.33203125" style="259" customWidth="1"/>
    <col min="3" max="4" width="9" style="259" customWidth="1"/>
    <col min="5" max="8" width="3.5546875" style="259" hidden="1" customWidth="1"/>
    <col min="9" max="10" width="3.5546875" style="259" customWidth="1"/>
    <col min="11" max="62" width="6.33203125" style="259" customWidth="1"/>
  </cols>
  <sheetData>
    <row r="1" spans="1:62" ht="19.2">
      <c r="A1" s="232"/>
      <c r="B1" s="232"/>
      <c r="C1" s="233" t="s">
        <v>596</v>
      </c>
      <c r="D1" s="233"/>
      <c r="E1" s="233"/>
      <c r="F1" s="233"/>
      <c r="G1" s="233"/>
      <c r="H1" s="233"/>
      <c r="I1" s="233"/>
      <c r="J1" s="233"/>
      <c r="K1" s="232"/>
      <c r="L1" s="232"/>
      <c r="M1" s="234" t="s">
        <v>181</v>
      </c>
      <c r="N1" s="232"/>
      <c r="O1" s="232"/>
      <c r="P1" s="233"/>
      <c r="Q1" s="233"/>
      <c r="R1" s="233"/>
      <c r="S1" s="233"/>
      <c r="T1" s="233"/>
      <c r="U1" s="233"/>
      <c r="V1" s="233"/>
      <c r="W1" s="233"/>
      <c r="X1" s="232"/>
      <c r="Y1" s="232"/>
      <c r="Z1" s="232"/>
      <c r="AA1" s="232"/>
      <c r="AB1" s="232"/>
      <c r="AC1" s="232"/>
      <c r="AD1" s="232"/>
      <c r="AE1" s="232"/>
      <c r="AF1" s="232"/>
      <c r="AG1" s="232"/>
      <c r="AH1" s="232"/>
      <c r="AI1" s="232"/>
      <c r="AJ1" s="232"/>
      <c r="AK1" s="232"/>
      <c r="AL1" s="232"/>
      <c r="AM1" s="232"/>
      <c r="AN1" s="232"/>
      <c r="AO1" s="232"/>
      <c r="AP1" s="232"/>
      <c r="AQ1" s="232"/>
      <c r="AR1" s="232"/>
      <c r="AS1" s="235" t="s">
        <v>182</v>
      </c>
      <c r="AT1" s="1070" t="s">
        <v>627</v>
      </c>
      <c r="AU1" s="1071"/>
      <c r="AV1" s="1071"/>
      <c r="AW1" s="1071"/>
      <c r="AX1" s="1071"/>
      <c r="AY1" s="1071"/>
      <c r="AZ1" s="1071"/>
      <c r="BA1" s="1071"/>
      <c r="BB1" s="1071"/>
      <c r="BC1" s="1071"/>
      <c r="BD1" s="1071"/>
      <c r="BE1" s="1071"/>
      <c r="BF1" s="1071"/>
      <c r="BG1" s="1071"/>
      <c r="BH1" s="1071"/>
      <c r="BI1" s="1071"/>
      <c r="BJ1" s="235" t="s">
        <v>184</v>
      </c>
    </row>
    <row r="2" spans="1:62" ht="19.2">
      <c r="A2" s="236"/>
      <c r="B2" s="236"/>
      <c r="C2" s="236"/>
      <c r="D2" s="236"/>
      <c r="E2" s="236"/>
      <c r="F2" s="236"/>
      <c r="G2" s="236"/>
      <c r="H2" s="236"/>
      <c r="I2" s="236"/>
      <c r="J2" s="234"/>
      <c r="K2" s="236"/>
      <c r="L2" s="236"/>
      <c r="M2" s="234"/>
      <c r="N2" s="234"/>
      <c r="O2" s="236"/>
      <c r="P2" s="235"/>
      <c r="Q2" s="235"/>
      <c r="R2" s="235"/>
      <c r="S2" s="235"/>
      <c r="T2" s="235"/>
      <c r="U2" s="235"/>
      <c r="V2" s="235"/>
      <c r="W2" s="235"/>
      <c r="X2" s="236"/>
      <c r="Y2" s="236"/>
      <c r="Z2" s="236"/>
      <c r="AA2" s="236"/>
      <c r="AB2" s="235" t="s">
        <v>185</v>
      </c>
      <c r="AC2" s="1072">
        <v>6</v>
      </c>
      <c r="AD2" s="1072"/>
      <c r="AE2" s="235" t="s">
        <v>186</v>
      </c>
      <c r="AF2" s="1073">
        <f>IF(AC2=0,"",YEAR(DATE(2018+AC2,1,1)))</f>
        <v>2024</v>
      </c>
      <c r="AG2" s="1073"/>
      <c r="AH2" s="236" t="s">
        <v>187</v>
      </c>
      <c r="AI2" s="236" t="s">
        <v>188</v>
      </c>
      <c r="AJ2" s="1072">
        <v>4</v>
      </c>
      <c r="AK2" s="1072"/>
      <c r="AL2" s="236" t="s">
        <v>189</v>
      </c>
      <c r="AM2" s="236"/>
      <c r="AN2" s="236"/>
      <c r="AO2" s="236"/>
      <c r="AP2" s="236"/>
      <c r="AQ2" s="236"/>
      <c r="AR2" s="236"/>
      <c r="AS2" s="235" t="s">
        <v>190</v>
      </c>
      <c r="AT2" s="1072" t="s">
        <v>191</v>
      </c>
      <c r="AU2" s="1072"/>
      <c r="AV2" s="1072"/>
      <c r="AW2" s="1072"/>
      <c r="AX2" s="1072"/>
      <c r="AY2" s="1072"/>
      <c r="AZ2" s="1072"/>
      <c r="BA2" s="1072"/>
      <c r="BB2" s="1072"/>
      <c r="BC2" s="1072"/>
      <c r="BD2" s="1072"/>
      <c r="BE2" s="1072"/>
      <c r="BF2" s="1072"/>
      <c r="BG2" s="1072"/>
      <c r="BH2" s="1072"/>
      <c r="BI2" s="1072"/>
      <c r="BJ2" s="235" t="s">
        <v>184</v>
      </c>
    </row>
    <row r="3" spans="1:62" ht="19.2">
      <c r="A3" s="236"/>
      <c r="B3" s="236"/>
      <c r="C3" s="236"/>
      <c r="D3" s="236"/>
      <c r="E3" s="236"/>
      <c r="F3" s="236"/>
      <c r="G3" s="236"/>
      <c r="H3" s="236"/>
      <c r="I3" s="236"/>
      <c r="J3" s="234"/>
      <c r="K3" s="236"/>
      <c r="L3" s="236"/>
      <c r="M3" s="234"/>
      <c r="N3" s="236"/>
      <c r="O3" s="235"/>
      <c r="P3" s="235"/>
      <c r="Q3" s="235"/>
      <c r="R3" s="235"/>
      <c r="S3" s="235"/>
      <c r="T3" s="235"/>
      <c r="U3" s="235"/>
      <c r="V3" s="236"/>
      <c r="W3" s="236"/>
      <c r="X3" s="236"/>
      <c r="Y3" s="236"/>
      <c r="Z3" s="236"/>
      <c r="AA3" s="236"/>
      <c r="AB3" s="236"/>
      <c r="AC3" s="237"/>
      <c r="AD3" s="237"/>
      <c r="AE3" s="237"/>
      <c r="AF3" s="238"/>
      <c r="AG3" s="237"/>
      <c r="AH3" s="236"/>
      <c r="AI3" s="236"/>
      <c r="AJ3" s="236"/>
      <c r="AK3" s="236"/>
      <c r="AL3" s="236"/>
      <c r="AM3" s="236"/>
      <c r="AN3" s="236"/>
      <c r="AO3" s="236"/>
      <c r="AP3" s="236"/>
      <c r="AQ3" s="236"/>
      <c r="AR3" s="236"/>
      <c r="AS3" s="236"/>
      <c r="AT3" s="236"/>
      <c r="AU3" s="236"/>
      <c r="AV3" s="236"/>
      <c r="AW3" s="236"/>
      <c r="AX3" s="236"/>
      <c r="AY3" s="236"/>
      <c r="AZ3" s="236"/>
      <c r="BA3" s="236"/>
      <c r="BB3" s="236"/>
      <c r="BC3" s="236"/>
      <c r="BD3" s="239" t="s">
        <v>192</v>
      </c>
      <c r="BE3" s="1074" t="s">
        <v>193</v>
      </c>
      <c r="BF3" s="1075"/>
      <c r="BG3" s="1075"/>
      <c r="BH3" s="1076"/>
      <c r="BI3" s="235"/>
      <c r="BJ3" s="236"/>
    </row>
    <row r="4" spans="1:62" ht="19.2">
      <c r="A4" s="236"/>
      <c r="B4" s="240"/>
      <c r="C4" s="240"/>
      <c r="D4" s="240"/>
      <c r="E4" s="240"/>
      <c r="F4" s="240"/>
      <c r="G4" s="240"/>
      <c r="H4" s="240"/>
      <c r="I4" s="240"/>
      <c r="J4" s="241"/>
      <c r="K4" s="240"/>
      <c r="L4" s="240"/>
      <c r="M4" s="241"/>
      <c r="N4" s="240"/>
      <c r="O4" s="242"/>
      <c r="P4" s="242"/>
      <c r="Q4" s="242"/>
      <c r="R4" s="242"/>
      <c r="S4" s="242"/>
      <c r="T4" s="242"/>
      <c r="U4" s="242"/>
      <c r="V4" s="240"/>
      <c r="W4" s="240"/>
      <c r="X4" s="240"/>
      <c r="Y4" s="240"/>
      <c r="Z4" s="240"/>
      <c r="AA4" s="240"/>
      <c r="AB4" s="240"/>
      <c r="AC4" s="243"/>
      <c r="AD4" s="243"/>
      <c r="AE4" s="243"/>
      <c r="AF4" s="244"/>
      <c r="AG4" s="243"/>
      <c r="AH4" s="240"/>
      <c r="AI4" s="240"/>
      <c r="AJ4" s="240"/>
      <c r="AK4" s="240"/>
      <c r="AL4" s="240"/>
      <c r="AM4" s="240"/>
      <c r="AN4" s="240"/>
      <c r="AO4" s="240"/>
      <c r="AP4" s="240"/>
      <c r="AQ4" s="240"/>
      <c r="AR4" s="240"/>
      <c r="AS4" s="236"/>
      <c r="AT4" s="236"/>
      <c r="AU4" s="236"/>
      <c r="AV4" s="236"/>
      <c r="AW4" s="236"/>
      <c r="AX4" s="236"/>
      <c r="AY4" s="236"/>
      <c r="AZ4" s="236"/>
      <c r="BA4" s="236"/>
      <c r="BB4" s="236"/>
      <c r="BC4" s="236"/>
      <c r="BD4" s="239" t="s">
        <v>194</v>
      </c>
      <c r="BE4" s="1074" t="s">
        <v>195</v>
      </c>
      <c r="BF4" s="1075"/>
      <c r="BG4" s="1075"/>
      <c r="BH4" s="1076"/>
      <c r="BI4" s="235"/>
      <c r="BJ4" s="236"/>
    </row>
    <row r="5" spans="1:62" ht="19.2">
      <c r="A5" s="236"/>
      <c r="B5" s="240"/>
      <c r="C5" s="240"/>
      <c r="D5" s="240"/>
      <c r="E5" s="240"/>
      <c r="F5" s="240"/>
      <c r="G5" s="240"/>
      <c r="H5" s="240"/>
      <c r="I5" s="240"/>
      <c r="J5" s="241"/>
      <c r="K5" s="240"/>
      <c r="L5" s="240"/>
      <c r="M5" s="241"/>
      <c r="N5" s="240"/>
      <c r="O5" s="242"/>
      <c r="P5" s="242"/>
      <c r="Q5" s="242"/>
      <c r="R5" s="242"/>
      <c r="S5" s="242"/>
      <c r="T5" s="242"/>
      <c r="U5" s="242"/>
      <c r="V5" s="240"/>
      <c r="W5" s="240"/>
      <c r="X5" s="240"/>
      <c r="Y5" s="240"/>
      <c r="Z5" s="240"/>
      <c r="AA5" s="240"/>
      <c r="AB5" s="240"/>
      <c r="AC5" s="245"/>
      <c r="AD5" s="245"/>
      <c r="AE5" s="240"/>
      <c r="AF5" s="240"/>
      <c r="AG5" s="240"/>
      <c r="AH5" s="240"/>
      <c r="AI5" s="240"/>
      <c r="AJ5" s="246"/>
      <c r="AK5" s="246"/>
      <c r="AL5" s="246"/>
      <c r="AM5" s="246"/>
      <c r="AN5" s="246"/>
      <c r="AO5" s="246"/>
      <c r="AP5" s="246"/>
      <c r="AQ5" s="246"/>
      <c r="AR5" s="246"/>
      <c r="AS5" s="232"/>
      <c r="AT5" s="232"/>
      <c r="AU5" s="232"/>
      <c r="AV5" s="232"/>
      <c r="AW5" s="232"/>
      <c r="AX5" s="232"/>
      <c r="AY5" s="232"/>
      <c r="AZ5" s="232"/>
      <c r="BA5" s="232"/>
      <c r="BB5" s="232"/>
      <c r="BC5" s="232"/>
      <c r="BD5" s="232"/>
      <c r="BE5" s="232"/>
      <c r="BF5" s="232"/>
      <c r="BG5" s="232"/>
      <c r="BH5" s="247"/>
      <c r="BI5" s="247"/>
      <c r="BJ5" s="236"/>
    </row>
    <row r="6" spans="1:62" ht="19.2">
      <c r="A6" s="236"/>
      <c r="B6" s="248"/>
      <c r="C6" s="246"/>
      <c r="D6" s="246"/>
      <c r="E6" s="246"/>
      <c r="F6" s="246"/>
      <c r="G6" s="246"/>
      <c r="H6" s="246"/>
      <c r="I6" s="246"/>
      <c r="J6" s="246"/>
      <c r="K6" s="249"/>
      <c r="L6" s="249"/>
      <c r="M6" s="249"/>
      <c r="N6" s="250"/>
      <c r="O6" s="249"/>
      <c r="P6" s="249"/>
      <c r="Q6" s="249"/>
      <c r="R6" s="240"/>
      <c r="S6" s="240"/>
      <c r="T6" s="240"/>
      <c r="U6" s="240"/>
      <c r="V6" s="240"/>
      <c r="W6" s="240"/>
      <c r="X6" s="240"/>
      <c r="Y6" s="240"/>
      <c r="Z6" s="240"/>
      <c r="AA6" s="240"/>
      <c r="AB6" s="240"/>
      <c r="AC6" s="240"/>
      <c r="AD6" s="240"/>
      <c r="AE6" s="240"/>
      <c r="AF6" s="240"/>
      <c r="AG6" s="240"/>
      <c r="AH6" s="240"/>
      <c r="AI6" s="240"/>
      <c r="AJ6" s="246"/>
      <c r="AK6" s="246"/>
      <c r="AL6" s="246"/>
      <c r="AM6" s="246"/>
      <c r="AN6" s="246"/>
      <c r="AO6" s="246" t="s">
        <v>196</v>
      </c>
      <c r="AP6" s="246"/>
      <c r="AQ6" s="246"/>
      <c r="AR6" s="246"/>
      <c r="AS6" s="232"/>
      <c r="AT6" s="232"/>
      <c r="AU6" s="232"/>
      <c r="AV6" s="236"/>
      <c r="AW6" s="251"/>
      <c r="AX6" s="251"/>
      <c r="AY6" s="252"/>
      <c r="AZ6" s="232"/>
      <c r="BA6" s="1030">
        <v>40</v>
      </c>
      <c r="BB6" s="1031"/>
      <c r="BC6" s="252" t="s">
        <v>197</v>
      </c>
      <c r="BD6" s="232"/>
      <c r="BE6" s="1030">
        <v>160</v>
      </c>
      <c r="BF6" s="1031"/>
      <c r="BG6" s="252" t="s">
        <v>198</v>
      </c>
      <c r="BH6" s="232"/>
      <c r="BI6" s="247"/>
      <c r="BJ6" s="236"/>
    </row>
    <row r="7" spans="1:62" ht="19.2">
      <c r="A7" s="236"/>
      <c r="B7" s="248"/>
      <c r="C7" s="253"/>
      <c r="D7" s="253"/>
      <c r="E7" s="253"/>
      <c r="F7" s="253"/>
      <c r="G7" s="253"/>
      <c r="H7" s="253"/>
      <c r="I7" s="253"/>
      <c r="J7" s="249"/>
      <c r="K7" s="249"/>
      <c r="L7" s="249"/>
      <c r="M7" s="250"/>
      <c r="N7" s="249"/>
      <c r="O7" s="249"/>
      <c r="P7" s="249"/>
      <c r="Q7" s="249"/>
      <c r="R7" s="240"/>
      <c r="S7" s="240"/>
      <c r="T7" s="240"/>
      <c r="U7" s="240"/>
      <c r="V7" s="240"/>
      <c r="W7" s="240"/>
      <c r="X7" s="240"/>
      <c r="Y7" s="240"/>
      <c r="Z7" s="240"/>
      <c r="AA7" s="240"/>
      <c r="AB7" s="240"/>
      <c r="AC7" s="240"/>
      <c r="AD7" s="240"/>
      <c r="AE7" s="240"/>
      <c r="AF7" s="240"/>
      <c r="AG7" s="240"/>
      <c r="AH7" s="240"/>
      <c r="AI7" s="240"/>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54"/>
      <c r="BI7" s="254"/>
      <c r="BJ7" s="240"/>
    </row>
    <row r="8" spans="1:62" ht="19.2">
      <c r="A8" s="236"/>
      <c r="B8" s="255"/>
      <c r="C8" s="250"/>
      <c r="D8" s="250"/>
      <c r="E8" s="250"/>
      <c r="F8" s="250"/>
      <c r="G8" s="250"/>
      <c r="H8" s="250"/>
      <c r="I8" s="250"/>
      <c r="J8" s="249"/>
      <c r="K8" s="249"/>
      <c r="L8" s="249"/>
      <c r="M8" s="250"/>
      <c r="N8" s="249"/>
      <c r="O8" s="249"/>
      <c r="P8" s="249"/>
      <c r="Q8" s="249"/>
      <c r="R8" s="240"/>
      <c r="S8" s="240"/>
      <c r="T8" s="240"/>
      <c r="U8" s="240"/>
      <c r="V8" s="240"/>
      <c r="W8" s="240"/>
      <c r="X8" s="240"/>
      <c r="Y8" s="240"/>
      <c r="Z8" s="240"/>
      <c r="AA8" s="240"/>
      <c r="AB8" s="240"/>
      <c r="AC8" s="240"/>
      <c r="AD8" s="240"/>
      <c r="AE8" s="240"/>
      <c r="AF8" s="240"/>
      <c r="AG8" s="240"/>
      <c r="AH8" s="240"/>
      <c r="AI8" s="240"/>
      <c r="AJ8" s="256"/>
      <c r="AK8" s="256"/>
      <c r="AL8" s="256"/>
      <c r="AM8" s="246"/>
      <c r="AN8" s="254"/>
      <c r="AO8" s="257"/>
      <c r="AP8" s="257"/>
      <c r="AQ8" s="248"/>
      <c r="AR8" s="251"/>
      <c r="AS8" s="251"/>
      <c r="AT8" s="251"/>
      <c r="AU8" s="258"/>
      <c r="AV8" s="258"/>
      <c r="AW8" s="246"/>
      <c r="AX8" s="251"/>
      <c r="AY8" s="251"/>
      <c r="AZ8" s="250"/>
      <c r="BA8" s="246"/>
      <c r="BB8" s="246" t="s">
        <v>199</v>
      </c>
      <c r="BC8" s="246"/>
      <c r="BD8" s="246"/>
      <c r="BE8" s="1028">
        <f>DAY(EOMONTH(DATE(AF2,AJ2,1),0))</f>
        <v>30</v>
      </c>
      <c r="BF8" s="1029"/>
      <c r="BG8" s="246" t="s">
        <v>200</v>
      </c>
      <c r="BH8" s="246"/>
      <c r="BI8" s="246"/>
      <c r="BJ8" s="240"/>
    </row>
    <row r="9" spans="1:62" ht="19.2">
      <c r="A9" s="236"/>
      <c r="B9" s="255"/>
      <c r="C9" s="250"/>
      <c r="D9" s="250"/>
      <c r="E9" s="250"/>
      <c r="F9" s="250"/>
      <c r="G9" s="250"/>
      <c r="H9" s="250"/>
      <c r="I9" s="250"/>
      <c r="J9" s="249"/>
      <c r="K9" s="249"/>
      <c r="L9" s="249"/>
      <c r="M9" s="250"/>
      <c r="N9" s="249"/>
      <c r="O9" s="249"/>
      <c r="P9" s="249"/>
      <c r="Q9" s="249"/>
      <c r="R9" s="240"/>
      <c r="S9" s="240"/>
      <c r="T9" s="240"/>
      <c r="U9" s="240"/>
      <c r="V9" s="240"/>
      <c r="W9" s="240"/>
      <c r="X9" s="240"/>
      <c r="Y9" s="240"/>
      <c r="Z9" s="240"/>
      <c r="AA9" s="240"/>
      <c r="AB9" s="240"/>
      <c r="AC9" s="240"/>
      <c r="AD9" s="240"/>
      <c r="AE9" s="240"/>
      <c r="AF9" s="240"/>
      <c r="AG9" s="240"/>
      <c r="AH9" s="240"/>
      <c r="AI9" s="240"/>
      <c r="AJ9" s="256"/>
      <c r="AK9" s="256"/>
      <c r="AL9" s="256"/>
      <c r="AM9" s="246"/>
      <c r="AN9" s="254"/>
      <c r="AO9" s="257"/>
      <c r="AP9" s="257"/>
      <c r="AQ9" s="248"/>
      <c r="AR9" s="251"/>
      <c r="AS9" s="251"/>
      <c r="AT9" s="251"/>
      <c r="AU9" s="258"/>
      <c r="AV9" s="258"/>
      <c r="AW9" s="246"/>
      <c r="AX9" s="251"/>
      <c r="AY9" s="251"/>
      <c r="AZ9" s="250"/>
      <c r="BA9" s="246"/>
      <c r="BB9" s="246"/>
      <c r="BC9" s="246"/>
      <c r="BD9" s="246"/>
      <c r="BE9" s="250"/>
      <c r="BF9" s="250"/>
      <c r="BG9" s="246"/>
      <c r="BH9" s="246"/>
      <c r="BI9" s="246"/>
      <c r="BJ9" s="240"/>
    </row>
    <row r="10" spans="1:62" ht="19.2">
      <c r="A10" s="236"/>
      <c r="B10" s="255"/>
      <c r="C10" s="250"/>
      <c r="D10" s="250"/>
      <c r="E10" s="250"/>
      <c r="F10" s="250"/>
      <c r="G10" s="250"/>
      <c r="H10" s="250"/>
      <c r="I10" s="250"/>
      <c r="J10" s="249"/>
      <c r="K10" s="249"/>
      <c r="L10" s="249"/>
      <c r="M10" s="250"/>
      <c r="N10" s="249"/>
      <c r="O10" s="249"/>
      <c r="P10" s="249"/>
      <c r="Q10" s="249"/>
      <c r="R10" s="240"/>
      <c r="S10" s="240"/>
      <c r="T10" s="240"/>
      <c r="U10" s="240"/>
      <c r="V10" s="240"/>
      <c r="W10" s="240"/>
      <c r="X10" s="240"/>
      <c r="Y10" s="240"/>
      <c r="Z10" s="240"/>
      <c r="AA10" s="240"/>
      <c r="AB10" s="240"/>
      <c r="AC10" s="240"/>
      <c r="AD10" s="240"/>
      <c r="AE10" s="240"/>
      <c r="AF10" s="240"/>
      <c r="AG10" s="240"/>
      <c r="AH10" s="240"/>
      <c r="AI10" s="240"/>
      <c r="AJ10" s="256"/>
      <c r="AK10" s="256"/>
      <c r="AL10" s="256"/>
      <c r="AM10" s="246"/>
      <c r="AN10" s="254"/>
      <c r="AO10" s="257"/>
      <c r="AP10" s="257"/>
      <c r="AQ10" s="248"/>
      <c r="AR10" s="251"/>
      <c r="AS10" s="246" t="s">
        <v>201</v>
      </c>
      <c r="AT10" s="246"/>
      <c r="AU10" s="246"/>
      <c r="AV10" s="246"/>
      <c r="AW10" s="246"/>
      <c r="AX10" s="253"/>
      <c r="AY10" s="253"/>
      <c r="AZ10" s="253"/>
      <c r="BA10" s="246"/>
      <c r="BB10" s="246"/>
      <c r="BC10" s="254" t="s">
        <v>202</v>
      </c>
      <c r="BD10" s="246"/>
      <c r="BE10" s="1030">
        <v>36</v>
      </c>
      <c r="BF10" s="1031"/>
      <c r="BG10" s="252" t="s">
        <v>203</v>
      </c>
      <c r="BH10" s="246"/>
      <c r="BI10" s="246"/>
      <c r="BJ10" s="240"/>
    </row>
    <row r="11" spans="1:62" ht="15" thickBot="1">
      <c r="B11" s="260"/>
      <c r="C11" s="261"/>
      <c r="D11" s="261"/>
      <c r="E11" s="261"/>
      <c r="F11" s="261"/>
      <c r="G11" s="261"/>
      <c r="H11" s="261"/>
      <c r="I11" s="261"/>
      <c r="J11" s="261"/>
      <c r="K11" s="260"/>
      <c r="L11" s="260"/>
      <c r="M11" s="260"/>
      <c r="N11" s="260"/>
      <c r="O11" s="260"/>
      <c r="P11" s="260"/>
      <c r="Q11" s="260"/>
      <c r="R11" s="260"/>
      <c r="S11" s="260"/>
      <c r="T11" s="260"/>
      <c r="U11" s="260"/>
      <c r="V11" s="260"/>
      <c r="W11" s="260"/>
      <c r="X11" s="260"/>
      <c r="Y11" s="260"/>
      <c r="Z11" s="260"/>
      <c r="AA11" s="260"/>
      <c r="AB11" s="260"/>
      <c r="AC11" s="261"/>
      <c r="AD11" s="260"/>
      <c r="AE11" s="260"/>
      <c r="AF11" s="260"/>
      <c r="AG11" s="260"/>
      <c r="AH11" s="260"/>
      <c r="AI11" s="260"/>
      <c r="AJ11" s="260"/>
      <c r="AK11" s="260"/>
      <c r="AL11" s="260"/>
      <c r="AM11" s="260"/>
      <c r="AN11" s="260"/>
      <c r="AO11" s="260"/>
      <c r="AP11" s="260"/>
      <c r="AQ11" s="260"/>
      <c r="AR11" s="260"/>
      <c r="AT11" s="262"/>
    </row>
    <row r="12" spans="1:62" ht="19.2">
      <c r="B12" s="1032" t="s">
        <v>204</v>
      </c>
      <c r="C12" s="1035" t="s">
        <v>205</v>
      </c>
      <c r="D12" s="1036"/>
      <c r="E12" s="263"/>
      <c r="F12" s="264"/>
      <c r="G12" s="263"/>
      <c r="H12" s="264"/>
      <c r="I12" s="1041" t="s">
        <v>206</v>
      </c>
      <c r="J12" s="1042"/>
      <c r="K12" s="1047" t="s">
        <v>207</v>
      </c>
      <c r="L12" s="1048"/>
      <c r="M12" s="1048"/>
      <c r="N12" s="1036"/>
      <c r="O12" s="1047" t="s">
        <v>208</v>
      </c>
      <c r="P12" s="1048"/>
      <c r="Q12" s="1048"/>
      <c r="R12" s="1048"/>
      <c r="S12" s="1036"/>
      <c r="T12" s="265"/>
      <c r="U12" s="265"/>
      <c r="V12" s="266"/>
      <c r="W12" s="1053" t="s">
        <v>209</v>
      </c>
      <c r="X12" s="1054"/>
      <c r="Y12" s="1054"/>
      <c r="Z12" s="1054"/>
      <c r="AA12" s="1054"/>
      <c r="AB12" s="1054"/>
      <c r="AC12" s="1054"/>
      <c r="AD12" s="1054"/>
      <c r="AE12" s="1054"/>
      <c r="AF12" s="1054"/>
      <c r="AG12" s="1054"/>
      <c r="AH12" s="1054"/>
      <c r="AI12" s="1054"/>
      <c r="AJ12" s="1054"/>
      <c r="AK12" s="1054"/>
      <c r="AL12" s="1054"/>
      <c r="AM12" s="1054"/>
      <c r="AN12" s="1054"/>
      <c r="AO12" s="1054"/>
      <c r="AP12" s="1054"/>
      <c r="AQ12" s="1054"/>
      <c r="AR12" s="1054"/>
      <c r="AS12" s="1054"/>
      <c r="AT12" s="1054"/>
      <c r="AU12" s="1054"/>
      <c r="AV12" s="1054"/>
      <c r="AW12" s="1054"/>
      <c r="AX12" s="1054"/>
      <c r="AY12" s="1054"/>
      <c r="AZ12" s="1054"/>
      <c r="BA12" s="1054"/>
      <c r="BB12" s="1055" t="str">
        <f>IF(BE3="４週","(9)1～4週目の勤務時間数合計","(9)1か月の勤務時間数　合計")</f>
        <v>(9)1～4週目の勤務時間数合計</v>
      </c>
      <c r="BC12" s="1056"/>
      <c r="BD12" s="1061" t="s">
        <v>210</v>
      </c>
      <c r="BE12" s="1056"/>
      <c r="BF12" s="1035" t="s">
        <v>211</v>
      </c>
      <c r="BG12" s="1048"/>
      <c r="BH12" s="1048"/>
      <c r="BI12" s="1048"/>
      <c r="BJ12" s="1064"/>
    </row>
    <row r="13" spans="1:62" ht="19.2">
      <c r="B13" s="1033"/>
      <c r="C13" s="1037"/>
      <c r="D13" s="1038"/>
      <c r="E13" s="267"/>
      <c r="F13" s="268"/>
      <c r="G13" s="267"/>
      <c r="H13" s="268"/>
      <c r="I13" s="1043"/>
      <c r="J13" s="1044"/>
      <c r="K13" s="1049"/>
      <c r="L13" s="1050"/>
      <c r="M13" s="1050"/>
      <c r="N13" s="1038"/>
      <c r="O13" s="1049"/>
      <c r="P13" s="1050"/>
      <c r="Q13" s="1050"/>
      <c r="R13" s="1050"/>
      <c r="S13" s="1038"/>
      <c r="T13" s="269"/>
      <c r="U13" s="269"/>
      <c r="V13" s="270"/>
      <c r="W13" s="1067" t="s">
        <v>212</v>
      </c>
      <c r="X13" s="1067"/>
      <c r="Y13" s="1067"/>
      <c r="Z13" s="1067"/>
      <c r="AA13" s="1067"/>
      <c r="AB13" s="1067"/>
      <c r="AC13" s="1068"/>
      <c r="AD13" s="1069" t="s">
        <v>213</v>
      </c>
      <c r="AE13" s="1067"/>
      <c r="AF13" s="1067"/>
      <c r="AG13" s="1067"/>
      <c r="AH13" s="1067"/>
      <c r="AI13" s="1067"/>
      <c r="AJ13" s="1068"/>
      <c r="AK13" s="1069" t="s">
        <v>214</v>
      </c>
      <c r="AL13" s="1067"/>
      <c r="AM13" s="1067"/>
      <c r="AN13" s="1067"/>
      <c r="AO13" s="1067"/>
      <c r="AP13" s="1067"/>
      <c r="AQ13" s="1068"/>
      <c r="AR13" s="1069" t="s">
        <v>215</v>
      </c>
      <c r="AS13" s="1067"/>
      <c r="AT13" s="1067"/>
      <c r="AU13" s="1067"/>
      <c r="AV13" s="1067"/>
      <c r="AW13" s="1067"/>
      <c r="AX13" s="1068"/>
      <c r="AY13" s="1069" t="s">
        <v>216</v>
      </c>
      <c r="AZ13" s="1067"/>
      <c r="BA13" s="1067"/>
      <c r="BB13" s="1057"/>
      <c r="BC13" s="1058"/>
      <c r="BD13" s="1062"/>
      <c r="BE13" s="1058"/>
      <c r="BF13" s="1037"/>
      <c r="BG13" s="1050"/>
      <c r="BH13" s="1050"/>
      <c r="BI13" s="1050"/>
      <c r="BJ13" s="1065"/>
    </row>
    <row r="14" spans="1:62" ht="19.2">
      <c r="B14" s="1033"/>
      <c r="C14" s="1037"/>
      <c r="D14" s="1038"/>
      <c r="E14" s="267"/>
      <c r="F14" s="268"/>
      <c r="G14" s="267"/>
      <c r="H14" s="268"/>
      <c r="I14" s="1043"/>
      <c r="J14" s="1044"/>
      <c r="K14" s="1049"/>
      <c r="L14" s="1050"/>
      <c r="M14" s="1050"/>
      <c r="N14" s="1038"/>
      <c r="O14" s="1049"/>
      <c r="P14" s="1050"/>
      <c r="Q14" s="1050"/>
      <c r="R14" s="1050"/>
      <c r="S14" s="1038"/>
      <c r="T14" s="269"/>
      <c r="U14" s="269"/>
      <c r="V14" s="270"/>
      <c r="W14" s="271">
        <v>1</v>
      </c>
      <c r="X14" s="272">
        <v>2</v>
      </c>
      <c r="Y14" s="272">
        <v>3</v>
      </c>
      <c r="Z14" s="272">
        <v>4</v>
      </c>
      <c r="AA14" s="272">
        <v>5</v>
      </c>
      <c r="AB14" s="272">
        <v>6</v>
      </c>
      <c r="AC14" s="273">
        <v>7</v>
      </c>
      <c r="AD14" s="274">
        <v>8</v>
      </c>
      <c r="AE14" s="272">
        <v>9</v>
      </c>
      <c r="AF14" s="272">
        <v>10</v>
      </c>
      <c r="AG14" s="272">
        <v>11</v>
      </c>
      <c r="AH14" s="272">
        <v>12</v>
      </c>
      <c r="AI14" s="272">
        <v>13</v>
      </c>
      <c r="AJ14" s="273">
        <v>14</v>
      </c>
      <c r="AK14" s="271">
        <v>15</v>
      </c>
      <c r="AL14" s="272">
        <v>16</v>
      </c>
      <c r="AM14" s="272">
        <v>17</v>
      </c>
      <c r="AN14" s="272">
        <v>18</v>
      </c>
      <c r="AO14" s="272">
        <v>19</v>
      </c>
      <c r="AP14" s="272">
        <v>20</v>
      </c>
      <c r="AQ14" s="273">
        <v>21</v>
      </c>
      <c r="AR14" s="274">
        <v>22</v>
      </c>
      <c r="AS14" s="272">
        <v>23</v>
      </c>
      <c r="AT14" s="272">
        <v>24</v>
      </c>
      <c r="AU14" s="272">
        <v>25</v>
      </c>
      <c r="AV14" s="272">
        <v>26</v>
      </c>
      <c r="AW14" s="272">
        <v>27</v>
      </c>
      <c r="AX14" s="273">
        <v>28</v>
      </c>
      <c r="AY14" s="274" t="str">
        <f>IF($BE$3="実績",IF(DAY(DATE($AF$2,$AJ$2,29))=29,29,""),"")</f>
        <v/>
      </c>
      <c r="AZ14" s="272" t="str">
        <f>IF($BE$3="実績",IF(DAY(DATE($AF$2,$AJ$2,30))=30,30,""),"")</f>
        <v/>
      </c>
      <c r="BA14" s="273" t="str">
        <f>IF($BE$3="実績",IF(DAY(DATE($AF$2,$AJ$2,31))=31,31,""),"")</f>
        <v/>
      </c>
      <c r="BB14" s="1057"/>
      <c r="BC14" s="1058"/>
      <c r="BD14" s="1062"/>
      <c r="BE14" s="1058"/>
      <c r="BF14" s="1037"/>
      <c r="BG14" s="1050"/>
      <c r="BH14" s="1050"/>
      <c r="BI14" s="1050"/>
      <c r="BJ14" s="1065"/>
    </row>
    <row r="15" spans="1:62" ht="19.2">
      <c r="B15" s="1033"/>
      <c r="C15" s="1037"/>
      <c r="D15" s="1038"/>
      <c r="E15" s="267"/>
      <c r="F15" s="268"/>
      <c r="G15" s="267"/>
      <c r="H15" s="268"/>
      <c r="I15" s="1043"/>
      <c r="J15" s="1044"/>
      <c r="K15" s="1049"/>
      <c r="L15" s="1050"/>
      <c r="M15" s="1050"/>
      <c r="N15" s="1038"/>
      <c r="O15" s="1049"/>
      <c r="P15" s="1050"/>
      <c r="Q15" s="1050"/>
      <c r="R15" s="1050"/>
      <c r="S15" s="1038"/>
      <c r="T15" s="269"/>
      <c r="U15" s="269"/>
      <c r="V15" s="270"/>
      <c r="W15" s="271">
        <f>WEEKDAY(DATE($AF$2,$AJ$2,1))</f>
        <v>2</v>
      </c>
      <c r="X15" s="272">
        <f>WEEKDAY(DATE($AF$2,$AJ$2,2))</f>
        <v>3</v>
      </c>
      <c r="Y15" s="272">
        <f>WEEKDAY(DATE($AF$2,$AJ$2,3))</f>
        <v>4</v>
      </c>
      <c r="Z15" s="272">
        <f>WEEKDAY(DATE($AF$2,$AJ$2,4))</f>
        <v>5</v>
      </c>
      <c r="AA15" s="272">
        <f>WEEKDAY(DATE($AF$2,$AJ$2,5))</f>
        <v>6</v>
      </c>
      <c r="AB15" s="272">
        <f>WEEKDAY(DATE($AF$2,$AJ$2,6))</f>
        <v>7</v>
      </c>
      <c r="AC15" s="273">
        <f>WEEKDAY(DATE($AF$2,$AJ$2,7))</f>
        <v>1</v>
      </c>
      <c r="AD15" s="274">
        <f>WEEKDAY(DATE($AF$2,$AJ$2,8))</f>
        <v>2</v>
      </c>
      <c r="AE15" s="272">
        <f>WEEKDAY(DATE($AF$2,$AJ$2,9))</f>
        <v>3</v>
      </c>
      <c r="AF15" s="272">
        <f>WEEKDAY(DATE($AF$2,$AJ$2,10))</f>
        <v>4</v>
      </c>
      <c r="AG15" s="272">
        <f>WEEKDAY(DATE($AF$2,$AJ$2,11))</f>
        <v>5</v>
      </c>
      <c r="AH15" s="272">
        <f>WEEKDAY(DATE($AF$2,$AJ$2,12))</f>
        <v>6</v>
      </c>
      <c r="AI15" s="272">
        <f>WEEKDAY(DATE($AF$2,$AJ$2,13))</f>
        <v>7</v>
      </c>
      <c r="AJ15" s="273">
        <f>WEEKDAY(DATE($AF$2,$AJ$2,14))</f>
        <v>1</v>
      </c>
      <c r="AK15" s="274">
        <f>WEEKDAY(DATE($AF$2,$AJ$2,15))</f>
        <v>2</v>
      </c>
      <c r="AL15" s="272">
        <f>WEEKDAY(DATE($AF$2,$AJ$2,16))</f>
        <v>3</v>
      </c>
      <c r="AM15" s="272">
        <f>WEEKDAY(DATE($AF$2,$AJ$2,17))</f>
        <v>4</v>
      </c>
      <c r="AN15" s="272">
        <f>WEEKDAY(DATE($AF$2,$AJ$2,18))</f>
        <v>5</v>
      </c>
      <c r="AO15" s="272">
        <f>WEEKDAY(DATE($AF$2,$AJ$2,19))</f>
        <v>6</v>
      </c>
      <c r="AP15" s="272">
        <f>WEEKDAY(DATE($AF$2,$AJ$2,20))</f>
        <v>7</v>
      </c>
      <c r="AQ15" s="273">
        <f>WEEKDAY(DATE($AF$2,$AJ$2,21))</f>
        <v>1</v>
      </c>
      <c r="AR15" s="274">
        <f>WEEKDAY(DATE($AF$2,$AJ$2,22))</f>
        <v>2</v>
      </c>
      <c r="AS15" s="272">
        <f>WEEKDAY(DATE($AF$2,$AJ$2,23))</f>
        <v>3</v>
      </c>
      <c r="AT15" s="272">
        <f>WEEKDAY(DATE($AF$2,$AJ$2,24))</f>
        <v>4</v>
      </c>
      <c r="AU15" s="272">
        <f>WEEKDAY(DATE($AF$2,$AJ$2,25))</f>
        <v>5</v>
      </c>
      <c r="AV15" s="272">
        <f>WEEKDAY(DATE($AF$2,$AJ$2,26))</f>
        <v>6</v>
      </c>
      <c r="AW15" s="272">
        <f>WEEKDAY(DATE($AF$2,$AJ$2,27))</f>
        <v>7</v>
      </c>
      <c r="AX15" s="273">
        <f>WEEKDAY(DATE($AF$2,$AJ$2,28))</f>
        <v>1</v>
      </c>
      <c r="AY15" s="274">
        <f>IF(AY14=29,WEEKDAY(DATE($AF$2,$AJ$2,29)),0)</f>
        <v>0</v>
      </c>
      <c r="AZ15" s="272">
        <f>IF(AZ14=30,WEEKDAY(DATE($AF$2,$AJ$2,30)),0)</f>
        <v>0</v>
      </c>
      <c r="BA15" s="273">
        <f>IF(BA14=31,WEEKDAY(DATE($AF$2,$AJ$2,31)),0)</f>
        <v>0</v>
      </c>
      <c r="BB15" s="1057"/>
      <c r="BC15" s="1058"/>
      <c r="BD15" s="1062"/>
      <c r="BE15" s="1058"/>
      <c r="BF15" s="1037"/>
      <c r="BG15" s="1050"/>
      <c r="BH15" s="1050"/>
      <c r="BI15" s="1050"/>
      <c r="BJ15" s="1065"/>
    </row>
    <row r="16" spans="1:62" ht="19.8" thickBot="1">
      <c r="B16" s="1034"/>
      <c r="C16" s="1039"/>
      <c r="D16" s="1040"/>
      <c r="E16" s="275"/>
      <c r="F16" s="276"/>
      <c r="G16" s="275"/>
      <c r="H16" s="276"/>
      <c r="I16" s="1045"/>
      <c r="J16" s="1046"/>
      <c r="K16" s="1051"/>
      <c r="L16" s="1052"/>
      <c r="M16" s="1052"/>
      <c r="N16" s="1040"/>
      <c r="O16" s="1051"/>
      <c r="P16" s="1052"/>
      <c r="Q16" s="1052"/>
      <c r="R16" s="1052"/>
      <c r="S16" s="1040"/>
      <c r="T16" s="277"/>
      <c r="U16" s="277"/>
      <c r="V16" s="278"/>
      <c r="W16" s="279" t="str">
        <f>IF(W15=1,"日",IF(W15=2,"月",IF(W15=3,"火",IF(W15=4,"水",IF(W15=5,"木",IF(W15=6,"金","土"))))))</f>
        <v>月</v>
      </c>
      <c r="X16" s="280" t="str">
        <f t="shared" ref="X16:AX16" si="0">IF(X15=1,"日",IF(X15=2,"月",IF(X15=3,"火",IF(X15=4,"水",IF(X15=5,"木",IF(X15=6,"金","土"))))))</f>
        <v>火</v>
      </c>
      <c r="Y16" s="280" t="str">
        <f t="shared" si="0"/>
        <v>水</v>
      </c>
      <c r="Z16" s="280" t="str">
        <f t="shared" si="0"/>
        <v>木</v>
      </c>
      <c r="AA16" s="280" t="str">
        <f t="shared" si="0"/>
        <v>金</v>
      </c>
      <c r="AB16" s="280" t="str">
        <f t="shared" si="0"/>
        <v>土</v>
      </c>
      <c r="AC16" s="281" t="str">
        <f t="shared" si="0"/>
        <v>日</v>
      </c>
      <c r="AD16" s="282" t="str">
        <f>IF(AD15=1,"日",IF(AD15=2,"月",IF(AD15=3,"火",IF(AD15=4,"水",IF(AD15=5,"木",IF(AD15=6,"金","土"))))))</f>
        <v>月</v>
      </c>
      <c r="AE16" s="280" t="str">
        <f t="shared" si="0"/>
        <v>火</v>
      </c>
      <c r="AF16" s="280" t="str">
        <f t="shared" si="0"/>
        <v>水</v>
      </c>
      <c r="AG16" s="280" t="str">
        <f t="shared" si="0"/>
        <v>木</v>
      </c>
      <c r="AH16" s="280" t="str">
        <f t="shared" si="0"/>
        <v>金</v>
      </c>
      <c r="AI16" s="280" t="str">
        <f t="shared" si="0"/>
        <v>土</v>
      </c>
      <c r="AJ16" s="281" t="str">
        <f t="shared" si="0"/>
        <v>日</v>
      </c>
      <c r="AK16" s="282" t="str">
        <f>IF(AK15=1,"日",IF(AK15=2,"月",IF(AK15=3,"火",IF(AK15=4,"水",IF(AK15=5,"木",IF(AK15=6,"金","土"))))))</f>
        <v>月</v>
      </c>
      <c r="AL16" s="280" t="str">
        <f t="shared" si="0"/>
        <v>火</v>
      </c>
      <c r="AM16" s="280" t="str">
        <f t="shared" si="0"/>
        <v>水</v>
      </c>
      <c r="AN16" s="280" t="str">
        <f t="shared" si="0"/>
        <v>木</v>
      </c>
      <c r="AO16" s="280" t="str">
        <f t="shared" si="0"/>
        <v>金</v>
      </c>
      <c r="AP16" s="280" t="str">
        <f t="shared" si="0"/>
        <v>土</v>
      </c>
      <c r="AQ16" s="281" t="str">
        <f t="shared" si="0"/>
        <v>日</v>
      </c>
      <c r="AR16" s="282" t="str">
        <f>IF(AR15=1,"日",IF(AR15=2,"月",IF(AR15=3,"火",IF(AR15=4,"水",IF(AR15=5,"木",IF(AR15=6,"金","土"))))))</f>
        <v>月</v>
      </c>
      <c r="AS16" s="280" t="str">
        <f t="shared" si="0"/>
        <v>火</v>
      </c>
      <c r="AT16" s="280" t="str">
        <f t="shared" si="0"/>
        <v>水</v>
      </c>
      <c r="AU16" s="280" t="str">
        <f t="shared" si="0"/>
        <v>木</v>
      </c>
      <c r="AV16" s="280" t="str">
        <f t="shared" si="0"/>
        <v>金</v>
      </c>
      <c r="AW16" s="280" t="str">
        <f t="shared" si="0"/>
        <v>土</v>
      </c>
      <c r="AX16" s="281" t="str">
        <f t="shared" si="0"/>
        <v>日</v>
      </c>
      <c r="AY16" s="280" t="str">
        <f>IF(AY15=1,"日",IF(AY15=2,"月",IF(AY15=3,"火",IF(AY15=4,"水",IF(AY15=5,"木",IF(AY15=6,"金",IF(AY15=0,"","土")))))))</f>
        <v/>
      </c>
      <c r="AZ16" s="280" t="str">
        <f>IF(AZ15=1,"日",IF(AZ15=2,"月",IF(AZ15=3,"火",IF(AZ15=4,"水",IF(AZ15=5,"木",IF(AZ15=6,"金",IF(AZ15=0,"","土")))))))</f>
        <v/>
      </c>
      <c r="BA16" s="280" t="str">
        <f>IF(BA15=1,"日",IF(BA15=2,"月",IF(BA15=3,"火",IF(BA15=4,"水",IF(BA15=5,"木",IF(BA15=6,"金",IF(BA15=0,"","土")))))))</f>
        <v/>
      </c>
      <c r="BB16" s="1059"/>
      <c r="BC16" s="1060"/>
      <c r="BD16" s="1063"/>
      <c r="BE16" s="1060"/>
      <c r="BF16" s="1039"/>
      <c r="BG16" s="1052"/>
      <c r="BH16" s="1052"/>
      <c r="BI16" s="1052"/>
      <c r="BJ16" s="1066"/>
    </row>
    <row r="17" spans="2:62" ht="19.2">
      <c r="B17" s="954">
        <f>B15+1</f>
        <v>1</v>
      </c>
      <c r="C17" s="1017" t="s">
        <v>217</v>
      </c>
      <c r="D17" s="1018"/>
      <c r="E17" s="283"/>
      <c r="F17" s="284"/>
      <c r="G17" s="283"/>
      <c r="H17" s="284"/>
      <c r="I17" s="1019" t="s">
        <v>218</v>
      </c>
      <c r="J17" s="1020"/>
      <c r="K17" s="1021" t="s">
        <v>219</v>
      </c>
      <c r="L17" s="1022"/>
      <c r="M17" s="1022"/>
      <c r="N17" s="1018"/>
      <c r="O17" s="1023" t="s">
        <v>220</v>
      </c>
      <c r="P17" s="1024"/>
      <c r="Q17" s="1024"/>
      <c r="R17" s="1024"/>
      <c r="S17" s="1025"/>
      <c r="T17" s="285" t="s">
        <v>221</v>
      </c>
      <c r="U17" s="286"/>
      <c r="V17" s="287"/>
      <c r="W17" s="288" t="s">
        <v>222</v>
      </c>
      <c r="X17" s="289" t="s">
        <v>222</v>
      </c>
      <c r="Y17" s="289" t="s">
        <v>223</v>
      </c>
      <c r="Z17" s="289"/>
      <c r="AA17" s="289"/>
      <c r="AB17" s="289" t="s">
        <v>222</v>
      </c>
      <c r="AC17" s="290" t="s">
        <v>222</v>
      </c>
      <c r="AD17" s="288" t="s">
        <v>222</v>
      </c>
      <c r="AE17" s="289" t="s">
        <v>222</v>
      </c>
      <c r="AF17" s="289" t="s">
        <v>222</v>
      </c>
      <c r="AG17" s="289"/>
      <c r="AH17" s="289"/>
      <c r="AI17" s="289" t="s">
        <v>222</v>
      </c>
      <c r="AJ17" s="290" t="s">
        <v>222</v>
      </c>
      <c r="AK17" s="288" t="s">
        <v>222</v>
      </c>
      <c r="AL17" s="289" t="s">
        <v>222</v>
      </c>
      <c r="AM17" s="289" t="s">
        <v>222</v>
      </c>
      <c r="AN17" s="289"/>
      <c r="AO17" s="289"/>
      <c r="AP17" s="289" t="s">
        <v>222</v>
      </c>
      <c r="AQ17" s="290" t="s">
        <v>222</v>
      </c>
      <c r="AR17" s="288" t="s">
        <v>222</v>
      </c>
      <c r="AS17" s="289" t="s">
        <v>222</v>
      </c>
      <c r="AT17" s="289" t="s">
        <v>222</v>
      </c>
      <c r="AU17" s="289"/>
      <c r="AV17" s="289"/>
      <c r="AW17" s="289" t="s">
        <v>222</v>
      </c>
      <c r="AX17" s="290" t="s">
        <v>222</v>
      </c>
      <c r="AY17" s="288"/>
      <c r="AZ17" s="289"/>
      <c r="BA17" s="289"/>
      <c r="BB17" s="1026"/>
      <c r="BC17" s="1027"/>
      <c r="BD17" s="1012"/>
      <c r="BE17" s="1013"/>
      <c r="BF17" s="1014"/>
      <c r="BG17" s="1015"/>
      <c r="BH17" s="1015"/>
      <c r="BI17" s="1015"/>
      <c r="BJ17" s="1016"/>
    </row>
    <row r="18" spans="2:62" ht="19.2">
      <c r="B18" s="987"/>
      <c r="C18" s="1000"/>
      <c r="D18" s="1001"/>
      <c r="E18" s="291"/>
      <c r="F18" s="292" t="str">
        <f>C17</f>
        <v>管理者</v>
      </c>
      <c r="G18" s="291"/>
      <c r="H18" s="292" t="str">
        <f>I17</f>
        <v>A</v>
      </c>
      <c r="I18" s="1002"/>
      <c r="J18" s="1003"/>
      <c r="K18" s="1004"/>
      <c r="L18" s="1005"/>
      <c r="M18" s="1005"/>
      <c r="N18" s="1001"/>
      <c r="O18" s="968"/>
      <c r="P18" s="969"/>
      <c r="Q18" s="969"/>
      <c r="R18" s="969"/>
      <c r="S18" s="970"/>
      <c r="T18" s="293" t="s">
        <v>224</v>
      </c>
      <c r="U18" s="294"/>
      <c r="V18" s="295"/>
      <c r="W18" s="296">
        <v>8</v>
      </c>
      <c r="X18" s="297">
        <v>8</v>
      </c>
      <c r="Y18" s="297">
        <v>8</v>
      </c>
      <c r="Z18" s="297" t="s">
        <v>619</v>
      </c>
      <c r="AA18" s="297" t="s">
        <v>619</v>
      </c>
      <c r="AB18" s="297">
        <v>8</v>
      </c>
      <c r="AC18" s="298">
        <v>8</v>
      </c>
      <c r="AD18" s="296">
        <v>8</v>
      </c>
      <c r="AE18" s="297">
        <v>8</v>
      </c>
      <c r="AF18" s="297">
        <v>8</v>
      </c>
      <c r="AG18" s="297" t="s">
        <v>619</v>
      </c>
      <c r="AH18" s="297" t="s">
        <v>619</v>
      </c>
      <c r="AI18" s="297">
        <v>8</v>
      </c>
      <c r="AJ18" s="298">
        <v>8</v>
      </c>
      <c r="AK18" s="296">
        <v>8</v>
      </c>
      <c r="AL18" s="297">
        <v>8</v>
      </c>
      <c r="AM18" s="297">
        <v>8</v>
      </c>
      <c r="AN18" s="297" t="s">
        <v>619</v>
      </c>
      <c r="AO18" s="297" t="s">
        <v>619</v>
      </c>
      <c r="AP18" s="297">
        <v>8</v>
      </c>
      <c r="AQ18" s="298">
        <v>8</v>
      </c>
      <c r="AR18" s="296">
        <v>8</v>
      </c>
      <c r="AS18" s="297">
        <v>8</v>
      </c>
      <c r="AT18" s="297">
        <v>8</v>
      </c>
      <c r="AU18" s="297" t="s">
        <v>619</v>
      </c>
      <c r="AV18" s="297" t="s">
        <v>619</v>
      </c>
      <c r="AW18" s="297">
        <v>8</v>
      </c>
      <c r="AX18" s="298">
        <v>8</v>
      </c>
      <c r="AY18" s="296" t="s">
        <v>619</v>
      </c>
      <c r="AZ18" s="297" t="s">
        <v>619</v>
      </c>
      <c r="BA18" s="297" t="s">
        <v>619</v>
      </c>
      <c r="BB18" s="1009">
        <f>IF($BE$3="４週",SUM(W18:AX18),IF($BE$3="暦月",SUM(W18:BA18),""))</f>
        <v>160</v>
      </c>
      <c r="BC18" s="1010"/>
      <c r="BD18" s="1011">
        <f>IF($BE$3="４週",BB18/4,IF($BE$3="暦月",(BB18/($BE$8/7)),""))</f>
        <v>40</v>
      </c>
      <c r="BE18" s="1010"/>
      <c r="BF18" s="1006"/>
      <c r="BG18" s="1007"/>
      <c r="BH18" s="1007"/>
      <c r="BI18" s="1007"/>
      <c r="BJ18" s="1008"/>
    </row>
    <row r="19" spans="2:62" ht="19.2">
      <c r="B19" s="954">
        <f>B17+1</f>
        <v>2</v>
      </c>
      <c r="C19" s="956" t="s">
        <v>225</v>
      </c>
      <c r="D19" s="957"/>
      <c r="E19" s="299"/>
      <c r="F19" s="300"/>
      <c r="G19" s="299"/>
      <c r="H19" s="300"/>
      <c r="I19" s="960" t="s">
        <v>218</v>
      </c>
      <c r="J19" s="961"/>
      <c r="K19" s="964" t="s">
        <v>226</v>
      </c>
      <c r="L19" s="965"/>
      <c r="M19" s="965"/>
      <c r="N19" s="957"/>
      <c r="O19" s="968" t="s">
        <v>227</v>
      </c>
      <c r="P19" s="969"/>
      <c r="Q19" s="969"/>
      <c r="R19" s="969"/>
      <c r="S19" s="970"/>
      <c r="T19" s="301" t="s">
        <v>221</v>
      </c>
      <c r="U19" s="302"/>
      <c r="V19" s="303"/>
      <c r="W19" s="304" t="s">
        <v>222</v>
      </c>
      <c r="X19" s="305" t="s">
        <v>222</v>
      </c>
      <c r="Y19" s="305"/>
      <c r="Z19" s="305"/>
      <c r="AA19" s="305" t="s">
        <v>222</v>
      </c>
      <c r="AB19" s="305" t="s">
        <v>222</v>
      </c>
      <c r="AC19" s="306" t="s">
        <v>222</v>
      </c>
      <c r="AD19" s="304" t="s">
        <v>222</v>
      </c>
      <c r="AE19" s="305" t="s">
        <v>222</v>
      </c>
      <c r="AF19" s="305"/>
      <c r="AG19" s="305" t="s">
        <v>222</v>
      </c>
      <c r="AH19" s="305" t="s">
        <v>222</v>
      </c>
      <c r="AI19" s="305" t="s">
        <v>222</v>
      </c>
      <c r="AJ19" s="306"/>
      <c r="AK19" s="304" t="s">
        <v>222</v>
      </c>
      <c r="AL19" s="305" t="s">
        <v>222</v>
      </c>
      <c r="AM19" s="305" t="s">
        <v>222</v>
      </c>
      <c r="AN19" s="305"/>
      <c r="AO19" s="305" t="s">
        <v>222</v>
      </c>
      <c r="AP19" s="305" t="s">
        <v>222</v>
      </c>
      <c r="AQ19" s="306"/>
      <c r="AR19" s="304" t="s">
        <v>222</v>
      </c>
      <c r="AS19" s="305" t="s">
        <v>222</v>
      </c>
      <c r="AT19" s="305"/>
      <c r="AU19" s="305"/>
      <c r="AV19" s="305" t="s">
        <v>222</v>
      </c>
      <c r="AW19" s="305" t="s">
        <v>222</v>
      </c>
      <c r="AX19" s="306" t="s">
        <v>222</v>
      </c>
      <c r="AY19" s="304"/>
      <c r="AZ19" s="305"/>
      <c r="BA19" s="307"/>
      <c r="BB19" s="974"/>
      <c r="BC19" s="975"/>
      <c r="BD19" s="976"/>
      <c r="BE19" s="977"/>
      <c r="BF19" s="978"/>
      <c r="BG19" s="979"/>
      <c r="BH19" s="979"/>
      <c r="BI19" s="979"/>
      <c r="BJ19" s="980"/>
    </row>
    <row r="20" spans="2:62" ht="19.2">
      <c r="B20" s="987"/>
      <c r="C20" s="1000"/>
      <c r="D20" s="1001"/>
      <c r="E20" s="291"/>
      <c r="F20" s="292" t="str">
        <f>C19</f>
        <v>生活相談員</v>
      </c>
      <c r="G20" s="291"/>
      <c r="H20" s="292" t="str">
        <f>I19</f>
        <v>A</v>
      </c>
      <c r="I20" s="1002"/>
      <c r="J20" s="1003"/>
      <c r="K20" s="1004"/>
      <c r="L20" s="1005"/>
      <c r="M20" s="1005"/>
      <c r="N20" s="1001"/>
      <c r="O20" s="968"/>
      <c r="P20" s="969"/>
      <c r="Q20" s="969"/>
      <c r="R20" s="969"/>
      <c r="S20" s="970"/>
      <c r="T20" s="293" t="s">
        <v>224</v>
      </c>
      <c r="U20" s="294"/>
      <c r="V20" s="295"/>
      <c r="W20" s="296">
        <v>8</v>
      </c>
      <c r="X20" s="297">
        <v>8</v>
      </c>
      <c r="Y20" s="297" t="s">
        <v>619</v>
      </c>
      <c r="Z20" s="297" t="s">
        <v>619</v>
      </c>
      <c r="AA20" s="297">
        <v>8</v>
      </c>
      <c r="AB20" s="297">
        <v>8</v>
      </c>
      <c r="AC20" s="298">
        <v>8</v>
      </c>
      <c r="AD20" s="296">
        <v>8</v>
      </c>
      <c r="AE20" s="297">
        <v>8</v>
      </c>
      <c r="AF20" s="297" t="s">
        <v>619</v>
      </c>
      <c r="AG20" s="297">
        <v>8</v>
      </c>
      <c r="AH20" s="297">
        <v>8</v>
      </c>
      <c r="AI20" s="297">
        <v>8</v>
      </c>
      <c r="AJ20" s="298" t="s">
        <v>619</v>
      </c>
      <c r="AK20" s="296">
        <v>8</v>
      </c>
      <c r="AL20" s="297">
        <v>8</v>
      </c>
      <c r="AM20" s="297">
        <v>8</v>
      </c>
      <c r="AN20" s="297" t="s">
        <v>619</v>
      </c>
      <c r="AO20" s="297">
        <v>8</v>
      </c>
      <c r="AP20" s="297">
        <v>8</v>
      </c>
      <c r="AQ20" s="298" t="s">
        <v>619</v>
      </c>
      <c r="AR20" s="296">
        <v>8</v>
      </c>
      <c r="AS20" s="297">
        <v>8</v>
      </c>
      <c r="AT20" s="297" t="s">
        <v>619</v>
      </c>
      <c r="AU20" s="297" t="s">
        <v>619</v>
      </c>
      <c r="AV20" s="297">
        <v>8</v>
      </c>
      <c r="AW20" s="297">
        <v>8</v>
      </c>
      <c r="AX20" s="298">
        <v>8</v>
      </c>
      <c r="AY20" s="296" t="s">
        <v>619</v>
      </c>
      <c r="AZ20" s="297" t="s">
        <v>619</v>
      </c>
      <c r="BA20" s="297" t="s">
        <v>619</v>
      </c>
      <c r="BB20" s="1009">
        <f>IF($BE$3="４週",SUM(W20:AX20),IF($BE$3="暦月",SUM(W20:BA20),""))</f>
        <v>160</v>
      </c>
      <c r="BC20" s="1010"/>
      <c r="BD20" s="1011">
        <f>IF($BE$3="４週",BB20/4,IF($BE$3="暦月",(BB20/($BE$8/7)),""))</f>
        <v>40</v>
      </c>
      <c r="BE20" s="1010"/>
      <c r="BF20" s="1006"/>
      <c r="BG20" s="1007"/>
      <c r="BH20" s="1007"/>
      <c r="BI20" s="1007"/>
      <c r="BJ20" s="1008"/>
    </row>
    <row r="21" spans="2:62" ht="19.2">
      <c r="B21" s="954">
        <f>B19+1</f>
        <v>3</v>
      </c>
      <c r="C21" s="956" t="s">
        <v>228</v>
      </c>
      <c r="D21" s="957"/>
      <c r="E21" s="291"/>
      <c r="F21" s="292"/>
      <c r="G21" s="291"/>
      <c r="H21" s="292"/>
      <c r="I21" s="960" t="s">
        <v>218</v>
      </c>
      <c r="J21" s="961"/>
      <c r="K21" s="964" t="s">
        <v>229</v>
      </c>
      <c r="L21" s="965"/>
      <c r="M21" s="965"/>
      <c r="N21" s="957"/>
      <c r="O21" s="968" t="s">
        <v>230</v>
      </c>
      <c r="P21" s="969"/>
      <c r="Q21" s="969"/>
      <c r="R21" s="969"/>
      <c r="S21" s="970"/>
      <c r="T21" s="301" t="s">
        <v>221</v>
      </c>
      <c r="U21" s="302"/>
      <c r="V21" s="303"/>
      <c r="W21" s="304" t="s">
        <v>222</v>
      </c>
      <c r="X21" s="305" t="s">
        <v>222</v>
      </c>
      <c r="Y21" s="305" t="s">
        <v>222</v>
      </c>
      <c r="Z21" s="305"/>
      <c r="AA21" s="305"/>
      <c r="AB21" s="305" t="s">
        <v>222</v>
      </c>
      <c r="AC21" s="306" t="s">
        <v>222</v>
      </c>
      <c r="AD21" s="304" t="s">
        <v>222</v>
      </c>
      <c r="AE21" s="305" t="s">
        <v>222</v>
      </c>
      <c r="AF21" s="305" t="s">
        <v>222</v>
      </c>
      <c r="AG21" s="305"/>
      <c r="AH21" s="305"/>
      <c r="AI21" s="305" t="s">
        <v>222</v>
      </c>
      <c r="AJ21" s="306" t="s">
        <v>222</v>
      </c>
      <c r="AK21" s="304" t="s">
        <v>222</v>
      </c>
      <c r="AL21" s="305" t="s">
        <v>222</v>
      </c>
      <c r="AM21" s="305" t="s">
        <v>222</v>
      </c>
      <c r="AN21" s="305"/>
      <c r="AO21" s="305"/>
      <c r="AP21" s="305" t="s">
        <v>222</v>
      </c>
      <c r="AQ21" s="306" t="s">
        <v>222</v>
      </c>
      <c r="AR21" s="304" t="s">
        <v>222</v>
      </c>
      <c r="AS21" s="305" t="s">
        <v>222</v>
      </c>
      <c r="AT21" s="305" t="s">
        <v>222</v>
      </c>
      <c r="AU21" s="305"/>
      <c r="AV21" s="305"/>
      <c r="AW21" s="305" t="s">
        <v>222</v>
      </c>
      <c r="AX21" s="306" t="s">
        <v>222</v>
      </c>
      <c r="AY21" s="304"/>
      <c r="AZ21" s="305"/>
      <c r="BA21" s="307"/>
      <c r="BB21" s="974"/>
      <c r="BC21" s="975"/>
      <c r="BD21" s="976"/>
      <c r="BE21" s="977"/>
      <c r="BF21" s="978"/>
      <c r="BG21" s="979"/>
      <c r="BH21" s="979"/>
      <c r="BI21" s="979"/>
      <c r="BJ21" s="980"/>
    </row>
    <row r="22" spans="2:62" ht="19.2">
      <c r="B22" s="987"/>
      <c r="C22" s="1000"/>
      <c r="D22" s="1001"/>
      <c r="E22" s="291"/>
      <c r="F22" s="292" t="str">
        <f>C21</f>
        <v>計画作成担当者</v>
      </c>
      <c r="G22" s="291"/>
      <c r="H22" s="292" t="str">
        <f>I21</f>
        <v>A</v>
      </c>
      <c r="I22" s="1002"/>
      <c r="J22" s="1003"/>
      <c r="K22" s="1004"/>
      <c r="L22" s="1005"/>
      <c r="M22" s="1005"/>
      <c r="N22" s="1001"/>
      <c r="O22" s="968"/>
      <c r="P22" s="969"/>
      <c r="Q22" s="969"/>
      <c r="R22" s="969"/>
      <c r="S22" s="970"/>
      <c r="T22" s="293" t="s">
        <v>224</v>
      </c>
      <c r="U22" s="294"/>
      <c r="V22" s="295"/>
      <c r="W22" s="296">
        <v>8</v>
      </c>
      <c r="X22" s="297">
        <v>8</v>
      </c>
      <c r="Y22" s="297">
        <v>8</v>
      </c>
      <c r="Z22" s="297" t="s">
        <v>619</v>
      </c>
      <c r="AA22" s="297" t="s">
        <v>619</v>
      </c>
      <c r="AB22" s="297">
        <v>8</v>
      </c>
      <c r="AC22" s="298">
        <v>8</v>
      </c>
      <c r="AD22" s="296">
        <v>8</v>
      </c>
      <c r="AE22" s="297">
        <v>8</v>
      </c>
      <c r="AF22" s="297">
        <v>8</v>
      </c>
      <c r="AG22" s="297" t="s">
        <v>619</v>
      </c>
      <c r="AH22" s="297" t="s">
        <v>619</v>
      </c>
      <c r="AI22" s="297">
        <v>8</v>
      </c>
      <c r="AJ22" s="298">
        <v>8</v>
      </c>
      <c r="AK22" s="296">
        <v>8</v>
      </c>
      <c r="AL22" s="297">
        <v>8</v>
      </c>
      <c r="AM22" s="297">
        <v>8</v>
      </c>
      <c r="AN22" s="297" t="s">
        <v>619</v>
      </c>
      <c r="AO22" s="297" t="s">
        <v>619</v>
      </c>
      <c r="AP22" s="297">
        <v>8</v>
      </c>
      <c r="AQ22" s="298">
        <v>8</v>
      </c>
      <c r="AR22" s="296">
        <v>8</v>
      </c>
      <c r="AS22" s="297">
        <v>8</v>
      </c>
      <c r="AT22" s="297">
        <v>8</v>
      </c>
      <c r="AU22" s="297" t="s">
        <v>619</v>
      </c>
      <c r="AV22" s="297" t="s">
        <v>619</v>
      </c>
      <c r="AW22" s="297">
        <v>8</v>
      </c>
      <c r="AX22" s="298">
        <v>8</v>
      </c>
      <c r="AY22" s="296" t="s">
        <v>619</v>
      </c>
      <c r="AZ22" s="297" t="s">
        <v>619</v>
      </c>
      <c r="BA22" s="297" t="s">
        <v>619</v>
      </c>
      <c r="BB22" s="1009">
        <f>IF($BE$3="４週",SUM(W22:AX22),IF($BE$3="暦月",SUM(W22:BA22),""))</f>
        <v>160</v>
      </c>
      <c r="BC22" s="1010"/>
      <c r="BD22" s="1011">
        <f>IF($BE$3="４週",BB22/4,IF($BE$3="暦月",(BB22/($BE$8/7)),""))</f>
        <v>40</v>
      </c>
      <c r="BE22" s="1010"/>
      <c r="BF22" s="1006"/>
      <c r="BG22" s="1007"/>
      <c r="BH22" s="1007"/>
      <c r="BI22" s="1007"/>
      <c r="BJ22" s="1008"/>
    </row>
    <row r="23" spans="2:62" ht="19.2">
      <c r="B23" s="954">
        <f>B21+1</f>
        <v>4</v>
      </c>
      <c r="C23" s="956" t="s">
        <v>231</v>
      </c>
      <c r="D23" s="957"/>
      <c r="E23" s="291"/>
      <c r="F23" s="292"/>
      <c r="G23" s="291"/>
      <c r="H23" s="292"/>
      <c r="I23" s="960" t="s">
        <v>232</v>
      </c>
      <c r="J23" s="961"/>
      <c r="K23" s="964" t="s">
        <v>233</v>
      </c>
      <c r="L23" s="965"/>
      <c r="M23" s="965"/>
      <c r="N23" s="957"/>
      <c r="O23" s="968" t="s">
        <v>234</v>
      </c>
      <c r="P23" s="969"/>
      <c r="Q23" s="969"/>
      <c r="R23" s="969"/>
      <c r="S23" s="970"/>
      <c r="T23" s="301" t="s">
        <v>221</v>
      </c>
      <c r="U23" s="302"/>
      <c r="V23" s="303"/>
      <c r="W23" s="304" t="s">
        <v>235</v>
      </c>
      <c r="X23" s="305" t="s">
        <v>235</v>
      </c>
      <c r="Y23" s="305" t="s">
        <v>236</v>
      </c>
      <c r="Z23" s="305"/>
      <c r="AA23" s="305"/>
      <c r="AB23" s="305" t="s">
        <v>235</v>
      </c>
      <c r="AC23" s="306" t="s">
        <v>235</v>
      </c>
      <c r="AD23" s="304" t="s">
        <v>235</v>
      </c>
      <c r="AE23" s="305" t="s">
        <v>235</v>
      </c>
      <c r="AF23" s="305" t="s">
        <v>235</v>
      </c>
      <c r="AG23" s="305"/>
      <c r="AH23" s="305"/>
      <c r="AI23" s="305" t="s">
        <v>235</v>
      </c>
      <c r="AJ23" s="306" t="s">
        <v>235</v>
      </c>
      <c r="AK23" s="304" t="s">
        <v>235</v>
      </c>
      <c r="AL23" s="305" t="s">
        <v>235</v>
      </c>
      <c r="AM23" s="305" t="s">
        <v>235</v>
      </c>
      <c r="AN23" s="305"/>
      <c r="AO23" s="305"/>
      <c r="AP23" s="305" t="s">
        <v>235</v>
      </c>
      <c r="AQ23" s="306" t="s">
        <v>235</v>
      </c>
      <c r="AR23" s="304" t="s">
        <v>235</v>
      </c>
      <c r="AS23" s="305" t="s">
        <v>235</v>
      </c>
      <c r="AT23" s="305" t="s">
        <v>235</v>
      </c>
      <c r="AU23" s="305"/>
      <c r="AV23" s="305"/>
      <c r="AW23" s="305" t="s">
        <v>235</v>
      </c>
      <c r="AX23" s="306" t="s">
        <v>235</v>
      </c>
      <c r="AY23" s="304"/>
      <c r="AZ23" s="305"/>
      <c r="BA23" s="307"/>
      <c r="BB23" s="974"/>
      <c r="BC23" s="975"/>
      <c r="BD23" s="976"/>
      <c r="BE23" s="977"/>
      <c r="BF23" s="978"/>
      <c r="BG23" s="979"/>
      <c r="BH23" s="979"/>
      <c r="BI23" s="979"/>
      <c r="BJ23" s="980"/>
    </row>
    <row r="24" spans="2:62" ht="19.2">
      <c r="B24" s="987"/>
      <c r="C24" s="1000"/>
      <c r="D24" s="1001"/>
      <c r="E24" s="291"/>
      <c r="F24" s="292" t="str">
        <f>C23</f>
        <v>機能訓練指導員</v>
      </c>
      <c r="G24" s="291"/>
      <c r="H24" s="292" t="str">
        <f>I23</f>
        <v>B</v>
      </c>
      <c r="I24" s="1002"/>
      <c r="J24" s="1003"/>
      <c r="K24" s="1004"/>
      <c r="L24" s="1005"/>
      <c r="M24" s="1005"/>
      <c r="N24" s="1001"/>
      <c r="O24" s="968"/>
      <c r="P24" s="969"/>
      <c r="Q24" s="969"/>
      <c r="R24" s="969"/>
      <c r="S24" s="970"/>
      <c r="T24" s="293" t="s">
        <v>224</v>
      </c>
      <c r="U24" s="294"/>
      <c r="V24" s="295"/>
      <c r="W24" s="296">
        <v>4.0000000000000009</v>
      </c>
      <c r="X24" s="297">
        <v>4.0000000000000009</v>
      </c>
      <c r="Y24" s="297">
        <v>4.0000000000000009</v>
      </c>
      <c r="Z24" s="297" t="s">
        <v>619</v>
      </c>
      <c r="AA24" s="297" t="s">
        <v>619</v>
      </c>
      <c r="AB24" s="297">
        <v>4.0000000000000009</v>
      </c>
      <c r="AC24" s="298">
        <v>4.0000000000000009</v>
      </c>
      <c r="AD24" s="296">
        <v>4.0000000000000009</v>
      </c>
      <c r="AE24" s="297">
        <v>4.0000000000000009</v>
      </c>
      <c r="AF24" s="297">
        <v>4.0000000000000009</v>
      </c>
      <c r="AG24" s="297" t="s">
        <v>619</v>
      </c>
      <c r="AH24" s="297" t="s">
        <v>619</v>
      </c>
      <c r="AI24" s="297">
        <v>4.0000000000000009</v>
      </c>
      <c r="AJ24" s="298">
        <v>4.0000000000000009</v>
      </c>
      <c r="AK24" s="296">
        <v>4.0000000000000009</v>
      </c>
      <c r="AL24" s="297">
        <v>4.0000000000000009</v>
      </c>
      <c r="AM24" s="297">
        <v>4.0000000000000009</v>
      </c>
      <c r="AN24" s="297" t="s">
        <v>619</v>
      </c>
      <c r="AO24" s="297" t="s">
        <v>619</v>
      </c>
      <c r="AP24" s="297">
        <v>4.0000000000000009</v>
      </c>
      <c r="AQ24" s="298">
        <v>4.0000000000000009</v>
      </c>
      <c r="AR24" s="296">
        <v>4.0000000000000009</v>
      </c>
      <c r="AS24" s="297">
        <v>4.0000000000000009</v>
      </c>
      <c r="AT24" s="297">
        <v>4.0000000000000009</v>
      </c>
      <c r="AU24" s="297" t="s">
        <v>619</v>
      </c>
      <c r="AV24" s="297" t="s">
        <v>619</v>
      </c>
      <c r="AW24" s="297">
        <v>4.0000000000000009</v>
      </c>
      <c r="AX24" s="298">
        <v>4.0000000000000009</v>
      </c>
      <c r="AY24" s="296" t="s">
        <v>619</v>
      </c>
      <c r="AZ24" s="297" t="s">
        <v>619</v>
      </c>
      <c r="BA24" s="297" t="s">
        <v>619</v>
      </c>
      <c r="BB24" s="1009">
        <f>IF($BE$3="４週",SUM(W24:AX24),IF($BE$3="暦月",SUM(W24:BA24),""))</f>
        <v>80.000000000000014</v>
      </c>
      <c r="BC24" s="1010"/>
      <c r="BD24" s="1011">
        <f>IF($BE$3="４週",BB24/4,IF($BE$3="暦月",(BB24/($BE$8/7)),""))</f>
        <v>20.000000000000004</v>
      </c>
      <c r="BE24" s="1010"/>
      <c r="BF24" s="1006"/>
      <c r="BG24" s="1007"/>
      <c r="BH24" s="1007"/>
      <c r="BI24" s="1007"/>
      <c r="BJ24" s="1008"/>
    </row>
    <row r="25" spans="2:62" ht="19.2">
      <c r="B25" s="954">
        <f>B23+1</f>
        <v>5</v>
      </c>
      <c r="C25" s="956" t="s">
        <v>237</v>
      </c>
      <c r="D25" s="957"/>
      <c r="E25" s="291"/>
      <c r="F25" s="292"/>
      <c r="G25" s="291"/>
      <c r="H25" s="292"/>
      <c r="I25" s="960" t="s">
        <v>218</v>
      </c>
      <c r="J25" s="961"/>
      <c r="K25" s="964" t="s">
        <v>238</v>
      </c>
      <c r="L25" s="965"/>
      <c r="M25" s="965"/>
      <c r="N25" s="957"/>
      <c r="O25" s="968" t="s">
        <v>239</v>
      </c>
      <c r="P25" s="969"/>
      <c r="Q25" s="969"/>
      <c r="R25" s="969"/>
      <c r="S25" s="970"/>
      <c r="T25" s="301" t="s">
        <v>221</v>
      </c>
      <c r="U25" s="302"/>
      <c r="V25" s="303"/>
      <c r="W25" s="304" t="s">
        <v>222</v>
      </c>
      <c r="X25" s="305" t="s">
        <v>222</v>
      </c>
      <c r="Y25" s="305" t="s">
        <v>222</v>
      </c>
      <c r="Z25" s="305"/>
      <c r="AA25" s="305"/>
      <c r="AB25" s="305" t="s">
        <v>222</v>
      </c>
      <c r="AC25" s="306" t="s">
        <v>222</v>
      </c>
      <c r="AD25" s="304" t="s">
        <v>222</v>
      </c>
      <c r="AE25" s="305" t="s">
        <v>222</v>
      </c>
      <c r="AF25" s="305" t="s">
        <v>222</v>
      </c>
      <c r="AG25" s="305"/>
      <c r="AH25" s="305"/>
      <c r="AI25" s="305" t="s">
        <v>222</v>
      </c>
      <c r="AJ25" s="306" t="s">
        <v>222</v>
      </c>
      <c r="AK25" s="304" t="s">
        <v>222</v>
      </c>
      <c r="AL25" s="305" t="s">
        <v>222</v>
      </c>
      <c r="AM25" s="305" t="s">
        <v>222</v>
      </c>
      <c r="AN25" s="305"/>
      <c r="AO25" s="305"/>
      <c r="AP25" s="305" t="s">
        <v>222</v>
      </c>
      <c r="AQ25" s="306" t="s">
        <v>222</v>
      </c>
      <c r="AR25" s="304" t="s">
        <v>222</v>
      </c>
      <c r="AS25" s="305" t="s">
        <v>222</v>
      </c>
      <c r="AT25" s="305" t="s">
        <v>222</v>
      </c>
      <c r="AU25" s="305"/>
      <c r="AV25" s="305"/>
      <c r="AW25" s="305" t="s">
        <v>222</v>
      </c>
      <c r="AX25" s="306" t="s">
        <v>222</v>
      </c>
      <c r="AY25" s="304"/>
      <c r="AZ25" s="305"/>
      <c r="BA25" s="307"/>
      <c r="BB25" s="974"/>
      <c r="BC25" s="975"/>
      <c r="BD25" s="976"/>
      <c r="BE25" s="977"/>
      <c r="BF25" s="978"/>
      <c r="BG25" s="979"/>
      <c r="BH25" s="979"/>
      <c r="BI25" s="979"/>
      <c r="BJ25" s="980"/>
    </row>
    <row r="26" spans="2:62" ht="19.2">
      <c r="B26" s="987"/>
      <c r="C26" s="1000"/>
      <c r="D26" s="1001"/>
      <c r="E26" s="291"/>
      <c r="F26" s="292" t="str">
        <f>C25</f>
        <v>看護職員</v>
      </c>
      <c r="G26" s="291"/>
      <c r="H26" s="292" t="str">
        <f>I25</f>
        <v>A</v>
      </c>
      <c r="I26" s="1002"/>
      <c r="J26" s="1003"/>
      <c r="K26" s="1004"/>
      <c r="L26" s="1005"/>
      <c r="M26" s="1005"/>
      <c r="N26" s="1001"/>
      <c r="O26" s="968"/>
      <c r="P26" s="969"/>
      <c r="Q26" s="969"/>
      <c r="R26" s="969"/>
      <c r="S26" s="970"/>
      <c r="T26" s="308" t="s">
        <v>224</v>
      </c>
      <c r="U26" s="309"/>
      <c r="V26" s="310"/>
      <c r="W26" s="296">
        <v>8</v>
      </c>
      <c r="X26" s="297">
        <v>8</v>
      </c>
      <c r="Y26" s="297">
        <v>8</v>
      </c>
      <c r="Z26" s="297" t="s">
        <v>619</v>
      </c>
      <c r="AA26" s="297" t="s">
        <v>619</v>
      </c>
      <c r="AB26" s="297">
        <v>8</v>
      </c>
      <c r="AC26" s="298">
        <v>8</v>
      </c>
      <c r="AD26" s="296">
        <v>8</v>
      </c>
      <c r="AE26" s="297">
        <v>8</v>
      </c>
      <c r="AF26" s="297">
        <v>8</v>
      </c>
      <c r="AG26" s="297" t="s">
        <v>619</v>
      </c>
      <c r="AH26" s="297" t="s">
        <v>619</v>
      </c>
      <c r="AI26" s="297">
        <v>8</v>
      </c>
      <c r="AJ26" s="298">
        <v>8</v>
      </c>
      <c r="AK26" s="296">
        <v>8</v>
      </c>
      <c r="AL26" s="297">
        <v>8</v>
      </c>
      <c r="AM26" s="297">
        <v>8</v>
      </c>
      <c r="AN26" s="297" t="s">
        <v>619</v>
      </c>
      <c r="AO26" s="297" t="s">
        <v>619</v>
      </c>
      <c r="AP26" s="297">
        <v>8</v>
      </c>
      <c r="AQ26" s="298">
        <v>8</v>
      </c>
      <c r="AR26" s="296">
        <v>8</v>
      </c>
      <c r="AS26" s="297">
        <v>8</v>
      </c>
      <c r="AT26" s="297">
        <v>8</v>
      </c>
      <c r="AU26" s="297" t="s">
        <v>619</v>
      </c>
      <c r="AV26" s="297" t="s">
        <v>619</v>
      </c>
      <c r="AW26" s="297">
        <v>8</v>
      </c>
      <c r="AX26" s="298">
        <v>8</v>
      </c>
      <c r="AY26" s="296" t="s">
        <v>619</v>
      </c>
      <c r="AZ26" s="297" t="s">
        <v>619</v>
      </c>
      <c r="BA26" s="297" t="s">
        <v>619</v>
      </c>
      <c r="BB26" s="1009">
        <f>IF($BE$3="４週",SUM(W26:AX26),IF($BE$3="暦月",SUM(W26:BA26),""))</f>
        <v>160</v>
      </c>
      <c r="BC26" s="1010"/>
      <c r="BD26" s="1011">
        <f>IF($BE$3="４週",BB26/4,IF($BE$3="暦月",(BB26/($BE$8/7)),""))</f>
        <v>40</v>
      </c>
      <c r="BE26" s="1010"/>
      <c r="BF26" s="1006"/>
      <c r="BG26" s="1007"/>
      <c r="BH26" s="1007"/>
      <c r="BI26" s="1007"/>
      <c r="BJ26" s="1008"/>
    </row>
    <row r="27" spans="2:62" ht="19.2">
      <c r="B27" s="954">
        <f>B25+1</f>
        <v>6</v>
      </c>
      <c r="C27" s="956" t="s">
        <v>237</v>
      </c>
      <c r="D27" s="957"/>
      <c r="E27" s="291"/>
      <c r="F27" s="292"/>
      <c r="G27" s="291"/>
      <c r="H27" s="292"/>
      <c r="I27" s="960" t="s">
        <v>218</v>
      </c>
      <c r="J27" s="961"/>
      <c r="K27" s="964" t="s">
        <v>238</v>
      </c>
      <c r="L27" s="965"/>
      <c r="M27" s="965"/>
      <c r="N27" s="957"/>
      <c r="O27" s="968" t="s">
        <v>240</v>
      </c>
      <c r="P27" s="969"/>
      <c r="Q27" s="969"/>
      <c r="R27" s="969"/>
      <c r="S27" s="970"/>
      <c r="T27" s="311" t="s">
        <v>221</v>
      </c>
      <c r="V27" s="312"/>
      <c r="W27" s="304" t="s">
        <v>241</v>
      </c>
      <c r="X27" s="305" t="s">
        <v>242</v>
      </c>
      <c r="Y27" s="305" t="s">
        <v>243</v>
      </c>
      <c r="Z27" s="305" t="s">
        <v>243</v>
      </c>
      <c r="AA27" s="305"/>
      <c r="AB27" s="305" t="s">
        <v>244</v>
      </c>
      <c r="AC27" s="306"/>
      <c r="AD27" s="304"/>
      <c r="AE27" s="305" t="s">
        <v>241</v>
      </c>
      <c r="AF27" s="305" t="s">
        <v>242</v>
      </c>
      <c r="AG27" s="305" t="s">
        <v>243</v>
      </c>
      <c r="AH27" s="305" t="s">
        <v>243</v>
      </c>
      <c r="AI27" s="305"/>
      <c r="AJ27" s="306" t="s">
        <v>244</v>
      </c>
      <c r="AK27" s="304" t="s">
        <v>244</v>
      </c>
      <c r="AL27" s="305"/>
      <c r="AM27" s="305" t="s">
        <v>241</v>
      </c>
      <c r="AN27" s="305" t="s">
        <v>242</v>
      </c>
      <c r="AO27" s="305" t="s">
        <v>243</v>
      </c>
      <c r="AP27" s="305" t="s">
        <v>243</v>
      </c>
      <c r="AQ27" s="306"/>
      <c r="AR27" s="304" t="s">
        <v>244</v>
      </c>
      <c r="AS27" s="305"/>
      <c r="AT27" s="305"/>
      <c r="AU27" s="305" t="s">
        <v>241</v>
      </c>
      <c r="AV27" s="305" t="s">
        <v>242</v>
      </c>
      <c r="AW27" s="305" t="s">
        <v>243</v>
      </c>
      <c r="AX27" s="306" t="s">
        <v>243</v>
      </c>
      <c r="AY27" s="304"/>
      <c r="AZ27" s="305"/>
      <c r="BA27" s="307"/>
      <c r="BB27" s="974"/>
      <c r="BC27" s="975"/>
      <c r="BD27" s="976"/>
      <c r="BE27" s="977"/>
      <c r="BF27" s="978"/>
      <c r="BG27" s="979"/>
      <c r="BH27" s="979"/>
      <c r="BI27" s="979"/>
      <c r="BJ27" s="980"/>
    </row>
    <row r="28" spans="2:62" ht="19.2">
      <c r="B28" s="987"/>
      <c r="C28" s="1000"/>
      <c r="D28" s="1001"/>
      <c r="E28" s="291"/>
      <c r="F28" s="292" t="str">
        <f>C27</f>
        <v>看護職員</v>
      </c>
      <c r="G28" s="291"/>
      <c r="H28" s="292" t="str">
        <f>I27</f>
        <v>A</v>
      </c>
      <c r="I28" s="1002"/>
      <c r="J28" s="1003"/>
      <c r="K28" s="1004"/>
      <c r="L28" s="1005"/>
      <c r="M28" s="1005"/>
      <c r="N28" s="1001"/>
      <c r="O28" s="968"/>
      <c r="P28" s="969"/>
      <c r="Q28" s="969"/>
      <c r="R28" s="969"/>
      <c r="S28" s="970"/>
      <c r="T28" s="293" t="s">
        <v>224</v>
      </c>
      <c r="U28" s="294"/>
      <c r="V28" s="295"/>
      <c r="W28" s="296">
        <v>8</v>
      </c>
      <c r="X28" s="297">
        <v>8</v>
      </c>
      <c r="Y28" s="297">
        <v>7.9999999999999982</v>
      </c>
      <c r="Z28" s="297">
        <v>7.9999999999999982</v>
      </c>
      <c r="AA28" s="297" t="s">
        <v>619</v>
      </c>
      <c r="AB28" s="297">
        <v>8</v>
      </c>
      <c r="AC28" s="298" t="s">
        <v>619</v>
      </c>
      <c r="AD28" s="296" t="s">
        <v>619</v>
      </c>
      <c r="AE28" s="297">
        <v>8</v>
      </c>
      <c r="AF28" s="297">
        <v>8</v>
      </c>
      <c r="AG28" s="297">
        <v>7.9999999999999982</v>
      </c>
      <c r="AH28" s="297">
        <v>7.9999999999999982</v>
      </c>
      <c r="AI28" s="297" t="s">
        <v>619</v>
      </c>
      <c r="AJ28" s="298">
        <v>8</v>
      </c>
      <c r="AK28" s="296">
        <v>8</v>
      </c>
      <c r="AL28" s="297" t="s">
        <v>619</v>
      </c>
      <c r="AM28" s="297">
        <v>8</v>
      </c>
      <c r="AN28" s="297">
        <v>8</v>
      </c>
      <c r="AO28" s="297">
        <v>7.9999999999999982</v>
      </c>
      <c r="AP28" s="297">
        <v>7.9999999999999982</v>
      </c>
      <c r="AQ28" s="298" t="s">
        <v>619</v>
      </c>
      <c r="AR28" s="296">
        <v>8</v>
      </c>
      <c r="AS28" s="297" t="s">
        <v>619</v>
      </c>
      <c r="AT28" s="297" t="s">
        <v>619</v>
      </c>
      <c r="AU28" s="297">
        <v>8</v>
      </c>
      <c r="AV28" s="297">
        <v>8</v>
      </c>
      <c r="AW28" s="297">
        <v>7.9999999999999982</v>
      </c>
      <c r="AX28" s="298">
        <v>7.9999999999999982</v>
      </c>
      <c r="AY28" s="296" t="s">
        <v>619</v>
      </c>
      <c r="AZ28" s="297" t="s">
        <v>619</v>
      </c>
      <c r="BA28" s="297" t="s">
        <v>619</v>
      </c>
      <c r="BB28" s="1009">
        <f>IF($BE$3="４週",SUM(W28:AX28),IF($BE$3="暦月",SUM(W28:BA28),""))</f>
        <v>160</v>
      </c>
      <c r="BC28" s="1010"/>
      <c r="BD28" s="1011">
        <f>IF($BE$3="４週",BB28/4,IF($BE$3="暦月",(BB28/($BE$8/7)),""))</f>
        <v>40</v>
      </c>
      <c r="BE28" s="1010"/>
      <c r="BF28" s="1006"/>
      <c r="BG28" s="1007"/>
      <c r="BH28" s="1007"/>
      <c r="BI28" s="1007"/>
      <c r="BJ28" s="1008"/>
    </row>
    <row r="29" spans="2:62" ht="19.2">
      <c r="B29" s="954">
        <f>B27+1</f>
        <v>7</v>
      </c>
      <c r="C29" s="956" t="s">
        <v>237</v>
      </c>
      <c r="D29" s="957"/>
      <c r="E29" s="291"/>
      <c r="F29" s="292"/>
      <c r="G29" s="291"/>
      <c r="H29" s="292"/>
      <c r="I29" s="960" t="s">
        <v>232</v>
      </c>
      <c r="J29" s="961"/>
      <c r="K29" s="964" t="s">
        <v>238</v>
      </c>
      <c r="L29" s="965"/>
      <c r="M29" s="965"/>
      <c r="N29" s="957"/>
      <c r="O29" s="968" t="s">
        <v>234</v>
      </c>
      <c r="P29" s="969"/>
      <c r="Q29" s="969"/>
      <c r="R29" s="969"/>
      <c r="S29" s="970"/>
      <c r="T29" s="301" t="s">
        <v>221</v>
      </c>
      <c r="U29" s="302"/>
      <c r="V29" s="303"/>
      <c r="W29" s="304" t="s">
        <v>245</v>
      </c>
      <c r="X29" s="305" t="s">
        <v>245</v>
      </c>
      <c r="Y29" s="305" t="s">
        <v>245</v>
      </c>
      <c r="Z29" s="305"/>
      <c r="AA29" s="305"/>
      <c r="AB29" s="305" t="s">
        <v>245</v>
      </c>
      <c r="AC29" s="306" t="s">
        <v>245</v>
      </c>
      <c r="AD29" s="304" t="s">
        <v>245</v>
      </c>
      <c r="AE29" s="305" t="s">
        <v>245</v>
      </c>
      <c r="AF29" s="305" t="s">
        <v>245</v>
      </c>
      <c r="AG29" s="305"/>
      <c r="AH29" s="305"/>
      <c r="AI29" s="305" t="s">
        <v>245</v>
      </c>
      <c r="AJ29" s="306" t="s">
        <v>245</v>
      </c>
      <c r="AK29" s="304" t="s">
        <v>245</v>
      </c>
      <c r="AL29" s="305" t="s">
        <v>245</v>
      </c>
      <c r="AM29" s="305" t="s">
        <v>245</v>
      </c>
      <c r="AN29" s="305"/>
      <c r="AO29" s="305"/>
      <c r="AP29" s="305" t="s">
        <v>245</v>
      </c>
      <c r="AQ29" s="306" t="s">
        <v>245</v>
      </c>
      <c r="AR29" s="304" t="s">
        <v>245</v>
      </c>
      <c r="AS29" s="305" t="s">
        <v>245</v>
      </c>
      <c r="AT29" s="305" t="s">
        <v>245</v>
      </c>
      <c r="AU29" s="305"/>
      <c r="AV29" s="305"/>
      <c r="AW29" s="305" t="s">
        <v>245</v>
      </c>
      <c r="AX29" s="306" t="s">
        <v>245</v>
      </c>
      <c r="AY29" s="304"/>
      <c r="AZ29" s="305"/>
      <c r="BA29" s="307"/>
      <c r="BB29" s="974"/>
      <c r="BC29" s="975"/>
      <c r="BD29" s="976"/>
      <c r="BE29" s="977"/>
      <c r="BF29" s="978"/>
      <c r="BG29" s="979"/>
      <c r="BH29" s="979"/>
      <c r="BI29" s="979"/>
      <c r="BJ29" s="980"/>
    </row>
    <row r="30" spans="2:62" ht="19.2">
      <c r="B30" s="987"/>
      <c r="C30" s="1000"/>
      <c r="D30" s="1001"/>
      <c r="E30" s="291"/>
      <c r="F30" s="292" t="str">
        <f>C29</f>
        <v>看護職員</v>
      </c>
      <c r="G30" s="291"/>
      <c r="H30" s="292" t="str">
        <f>I29</f>
        <v>B</v>
      </c>
      <c r="I30" s="1002"/>
      <c r="J30" s="1003"/>
      <c r="K30" s="1004"/>
      <c r="L30" s="1005"/>
      <c r="M30" s="1005"/>
      <c r="N30" s="1001"/>
      <c r="O30" s="968"/>
      <c r="P30" s="969"/>
      <c r="Q30" s="969"/>
      <c r="R30" s="969"/>
      <c r="S30" s="970"/>
      <c r="T30" s="293" t="s">
        <v>224</v>
      </c>
      <c r="U30" s="294"/>
      <c r="V30" s="295"/>
      <c r="W30" s="296">
        <v>3.9999999999999991</v>
      </c>
      <c r="X30" s="297">
        <v>3.9999999999999991</v>
      </c>
      <c r="Y30" s="297">
        <v>3.9999999999999991</v>
      </c>
      <c r="Z30" s="297" t="s">
        <v>619</v>
      </c>
      <c r="AA30" s="297" t="s">
        <v>619</v>
      </c>
      <c r="AB30" s="297">
        <v>3.9999999999999991</v>
      </c>
      <c r="AC30" s="298">
        <v>3.9999999999999991</v>
      </c>
      <c r="AD30" s="296">
        <v>3.9999999999999991</v>
      </c>
      <c r="AE30" s="297">
        <v>3.9999999999999991</v>
      </c>
      <c r="AF30" s="297">
        <v>3.9999999999999991</v>
      </c>
      <c r="AG30" s="297" t="s">
        <v>619</v>
      </c>
      <c r="AH30" s="297" t="s">
        <v>619</v>
      </c>
      <c r="AI30" s="297">
        <v>3.9999999999999991</v>
      </c>
      <c r="AJ30" s="298">
        <v>3.9999999999999991</v>
      </c>
      <c r="AK30" s="296">
        <v>3.9999999999999991</v>
      </c>
      <c r="AL30" s="297">
        <v>3.9999999999999991</v>
      </c>
      <c r="AM30" s="297">
        <v>3.9999999999999991</v>
      </c>
      <c r="AN30" s="297" t="s">
        <v>619</v>
      </c>
      <c r="AO30" s="297" t="s">
        <v>619</v>
      </c>
      <c r="AP30" s="297">
        <v>3.9999999999999991</v>
      </c>
      <c r="AQ30" s="298">
        <v>3.9999999999999991</v>
      </c>
      <c r="AR30" s="296">
        <v>3.9999999999999991</v>
      </c>
      <c r="AS30" s="297">
        <v>3.9999999999999991</v>
      </c>
      <c r="AT30" s="297">
        <v>3.9999999999999991</v>
      </c>
      <c r="AU30" s="297" t="s">
        <v>619</v>
      </c>
      <c r="AV30" s="297" t="s">
        <v>619</v>
      </c>
      <c r="AW30" s="297">
        <v>3.9999999999999991</v>
      </c>
      <c r="AX30" s="298">
        <v>3.9999999999999991</v>
      </c>
      <c r="AY30" s="296" t="s">
        <v>619</v>
      </c>
      <c r="AZ30" s="297" t="s">
        <v>619</v>
      </c>
      <c r="BA30" s="297" t="s">
        <v>619</v>
      </c>
      <c r="BB30" s="1009">
        <f>IF($BE$3="４週",SUM(W30:AX30),IF($BE$3="暦月",SUM(W30:BA30),""))</f>
        <v>79.999999999999986</v>
      </c>
      <c r="BC30" s="1010"/>
      <c r="BD30" s="1011">
        <f>IF($BE$3="４週",BB30/4,IF($BE$3="暦月",(BB30/($BE$8/7)),""))</f>
        <v>19.999999999999996</v>
      </c>
      <c r="BE30" s="1010"/>
      <c r="BF30" s="1006"/>
      <c r="BG30" s="1007"/>
      <c r="BH30" s="1007"/>
      <c r="BI30" s="1007"/>
      <c r="BJ30" s="1008"/>
    </row>
    <row r="31" spans="2:62" ht="19.2">
      <c r="B31" s="954">
        <f>B29+1</f>
        <v>8</v>
      </c>
      <c r="C31" s="956" t="s">
        <v>237</v>
      </c>
      <c r="D31" s="957"/>
      <c r="E31" s="291"/>
      <c r="F31" s="292"/>
      <c r="G31" s="291"/>
      <c r="H31" s="292"/>
      <c r="I31" s="960" t="s">
        <v>218</v>
      </c>
      <c r="J31" s="961"/>
      <c r="K31" s="964" t="s">
        <v>238</v>
      </c>
      <c r="L31" s="965"/>
      <c r="M31" s="965"/>
      <c r="N31" s="957"/>
      <c r="O31" s="968" t="s">
        <v>246</v>
      </c>
      <c r="P31" s="969"/>
      <c r="Q31" s="969"/>
      <c r="R31" s="969"/>
      <c r="S31" s="970"/>
      <c r="T31" s="301" t="s">
        <v>221</v>
      </c>
      <c r="U31" s="302"/>
      <c r="V31" s="303"/>
      <c r="W31" s="304"/>
      <c r="X31" s="305"/>
      <c r="Y31" s="305" t="s">
        <v>222</v>
      </c>
      <c r="Z31" s="305" t="s">
        <v>222</v>
      </c>
      <c r="AA31" s="305" t="s">
        <v>222</v>
      </c>
      <c r="AB31" s="305" t="s">
        <v>222</v>
      </c>
      <c r="AC31" s="306" t="s">
        <v>222</v>
      </c>
      <c r="AD31" s="304"/>
      <c r="AE31" s="305"/>
      <c r="AF31" s="305" t="s">
        <v>222</v>
      </c>
      <c r="AG31" s="305" t="s">
        <v>222</v>
      </c>
      <c r="AH31" s="305" t="s">
        <v>222</v>
      </c>
      <c r="AI31" s="305" t="s">
        <v>222</v>
      </c>
      <c r="AJ31" s="306" t="s">
        <v>222</v>
      </c>
      <c r="AK31" s="304"/>
      <c r="AL31" s="305"/>
      <c r="AM31" s="305" t="s">
        <v>222</v>
      </c>
      <c r="AN31" s="305" t="s">
        <v>222</v>
      </c>
      <c r="AO31" s="305" t="s">
        <v>222</v>
      </c>
      <c r="AP31" s="305" t="s">
        <v>222</v>
      </c>
      <c r="AQ31" s="306" t="s">
        <v>222</v>
      </c>
      <c r="AR31" s="304"/>
      <c r="AS31" s="305"/>
      <c r="AT31" s="305" t="s">
        <v>222</v>
      </c>
      <c r="AU31" s="305" t="s">
        <v>222</v>
      </c>
      <c r="AV31" s="305" t="s">
        <v>222</v>
      </c>
      <c r="AW31" s="305" t="s">
        <v>222</v>
      </c>
      <c r="AX31" s="306" t="s">
        <v>222</v>
      </c>
      <c r="AY31" s="304"/>
      <c r="AZ31" s="305"/>
      <c r="BA31" s="307"/>
      <c r="BB31" s="974"/>
      <c r="BC31" s="975"/>
      <c r="BD31" s="976"/>
      <c r="BE31" s="977"/>
      <c r="BF31" s="978"/>
      <c r="BG31" s="979"/>
      <c r="BH31" s="979"/>
      <c r="BI31" s="979"/>
      <c r="BJ31" s="980"/>
    </row>
    <row r="32" spans="2:62" ht="19.2">
      <c r="B32" s="987"/>
      <c r="C32" s="1000"/>
      <c r="D32" s="1001"/>
      <c r="E32" s="291"/>
      <c r="F32" s="292" t="str">
        <f>C31</f>
        <v>看護職員</v>
      </c>
      <c r="G32" s="291"/>
      <c r="H32" s="292" t="str">
        <f>I31</f>
        <v>A</v>
      </c>
      <c r="I32" s="1002"/>
      <c r="J32" s="1003"/>
      <c r="K32" s="1004"/>
      <c r="L32" s="1005"/>
      <c r="M32" s="1005"/>
      <c r="N32" s="1001"/>
      <c r="O32" s="968"/>
      <c r="P32" s="969"/>
      <c r="Q32" s="969"/>
      <c r="R32" s="969"/>
      <c r="S32" s="970"/>
      <c r="T32" s="293" t="s">
        <v>224</v>
      </c>
      <c r="U32" s="294"/>
      <c r="V32" s="295"/>
      <c r="W32" s="296" t="s">
        <v>619</v>
      </c>
      <c r="X32" s="297" t="s">
        <v>619</v>
      </c>
      <c r="Y32" s="297">
        <v>8</v>
      </c>
      <c r="Z32" s="297">
        <v>8</v>
      </c>
      <c r="AA32" s="297">
        <v>8</v>
      </c>
      <c r="AB32" s="297">
        <v>8</v>
      </c>
      <c r="AC32" s="298">
        <v>8</v>
      </c>
      <c r="AD32" s="296" t="s">
        <v>619</v>
      </c>
      <c r="AE32" s="297" t="s">
        <v>619</v>
      </c>
      <c r="AF32" s="297">
        <v>8</v>
      </c>
      <c r="AG32" s="297">
        <v>8</v>
      </c>
      <c r="AH32" s="297">
        <v>8</v>
      </c>
      <c r="AI32" s="297">
        <v>8</v>
      </c>
      <c r="AJ32" s="298">
        <v>8</v>
      </c>
      <c r="AK32" s="296" t="s">
        <v>619</v>
      </c>
      <c r="AL32" s="297" t="s">
        <v>619</v>
      </c>
      <c r="AM32" s="297">
        <v>8</v>
      </c>
      <c r="AN32" s="297">
        <v>8</v>
      </c>
      <c r="AO32" s="297">
        <v>8</v>
      </c>
      <c r="AP32" s="297">
        <v>8</v>
      </c>
      <c r="AQ32" s="298">
        <v>8</v>
      </c>
      <c r="AR32" s="296" t="s">
        <v>619</v>
      </c>
      <c r="AS32" s="297" t="s">
        <v>619</v>
      </c>
      <c r="AT32" s="297">
        <v>8</v>
      </c>
      <c r="AU32" s="297">
        <v>8</v>
      </c>
      <c r="AV32" s="297">
        <v>8</v>
      </c>
      <c r="AW32" s="297">
        <v>8</v>
      </c>
      <c r="AX32" s="298">
        <v>8</v>
      </c>
      <c r="AY32" s="296" t="s">
        <v>619</v>
      </c>
      <c r="AZ32" s="297" t="s">
        <v>619</v>
      </c>
      <c r="BA32" s="297" t="s">
        <v>619</v>
      </c>
      <c r="BB32" s="1009">
        <f>IF($BE$3="４週",SUM(W32:AX32),IF($BE$3="暦月",SUM(W32:BA32),""))</f>
        <v>160</v>
      </c>
      <c r="BC32" s="1010"/>
      <c r="BD32" s="1011">
        <f>IF($BE$3="４週",BB32/4,IF($BE$3="暦月",(BB32/($BE$8/7)),""))</f>
        <v>40</v>
      </c>
      <c r="BE32" s="1010"/>
      <c r="BF32" s="1006"/>
      <c r="BG32" s="1007"/>
      <c r="BH32" s="1007"/>
      <c r="BI32" s="1007"/>
      <c r="BJ32" s="1008"/>
    </row>
    <row r="33" spans="2:62" ht="19.2">
      <c r="B33" s="954">
        <f>B31+1</f>
        <v>9</v>
      </c>
      <c r="C33" s="956" t="s">
        <v>247</v>
      </c>
      <c r="D33" s="957"/>
      <c r="E33" s="291"/>
      <c r="F33" s="292"/>
      <c r="G33" s="291"/>
      <c r="H33" s="292"/>
      <c r="I33" s="960" t="s">
        <v>218</v>
      </c>
      <c r="J33" s="961"/>
      <c r="K33" s="964" t="s">
        <v>248</v>
      </c>
      <c r="L33" s="965"/>
      <c r="M33" s="965"/>
      <c r="N33" s="957"/>
      <c r="O33" s="968" t="s">
        <v>249</v>
      </c>
      <c r="P33" s="969"/>
      <c r="Q33" s="969"/>
      <c r="R33" s="969"/>
      <c r="S33" s="970"/>
      <c r="T33" s="301" t="s">
        <v>221</v>
      </c>
      <c r="U33" s="302"/>
      <c r="V33" s="303"/>
      <c r="W33" s="304" t="s">
        <v>222</v>
      </c>
      <c r="X33" s="305" t="s">
        <v>222</v>
      </c>
      <c r="Y33" s="305" t="s">
        <v>222</v>
      </c>
      <c r="Z33" s="305"/>
      <c r="AA33" s="305"/>
      <c r="AB33" s="305" t="s">
        <v>222</v>
      </c>
      <c r="AC33" s="306" t="s">
        <v>222</v>
      </c>
      <c r="AD33" s="304" t="s">
        <v>222</v>
      </c>
      <c r="AE33" s="305" t="s">
        <v>222</v>
      </c>
      <c r="AF33" s="305" t="s">
        <v>222</v>
      </c>
      <c r="AG33" s="305"/>
      <c r="AH33" s="305"/>
      <c r="AI33" s="305" t="s">
        <v>222</v>
      </c>
      <c r="AJ33" s="306" t="s">
        <v>222</v>
      </c>
      <c r="AK33" s="304" t="s">
        <v>222</v>
      </c>
      <c r="AL33" s="305" t="s">
        <v>222</v>
      </c>
      <c r="AM33" s="305" t="s">
        <v>222</v>
      </c>
      <c r="AN33" s="305"/>
      <c r="AO33" s="305"/>
      <c r="AP33" s="305" t="s">
        <v>222</v>
      </c>
      <c r="AQ33" s="306" t="s">
        <v>222</v>
      </c>
      <c r="AR33" s="304" t="s">
        <v>222</v>
      </c>
      <c r="AS33" s="305" t="s">
        <v>222</v>
      </c>
      <c r="AT33" s="305" t="s">
        <v>222</v>
      </c>
      <c r="AU33" s="305"/>
      <c r="AV33" s="305"/>
      <c r="AW33" s="305" t="s">
        <v>222</v>
      </c>
      <c r="AX33" s="306" t="s">
        <v>222</v>
      </c>
      <c r="AY33" s="304"/>
      <c r="AZ33" s="305"/>
      <c r="BA33" s="307"/>
      <c r="BB33" s="974"/>
      <c r="BC33" s="975"/>
      <c r="BD33" s="976"/>
      <c r="BE33" s="977"/>
      <c r="BF33" s="978"/>
      <c r="BG33" s="979"/>
      <c r="BH33" s="979"/>
      <c r="BI33" s="979"/>
      <c r="BJ33" s="980"/>
    </row>
    <row r="34" spans="2:62" ht="19.2">
      <c r="B34" s="987"/>
      <c r="C34" s="1000"/>
      <c r="D34" s="1001"/>
      <c r="E34" s="291"/>
      <c r="F34" s="292" t="str">
        <f>C33</f>
        <v>介護職員</v>
      </c>
      <c r="G34" s="291"/>
      <c r="H34" s="292" t="str">
        <f>I33</f>
        <v>A</v>
      </c>
      <c r="I34" s="1002"/>
      <c r="J34" s="1003"/>
      <c r="K34" s="1004"/>
      <c r="L34" s="1005"/>
      <c r="M34" s="1005"/>
      <c r="N34" s="1001"/>
      <c r="O34" s="968"/>
      <c r="P34" s="969"/>
      <c r="Q34" s="969"/>
      <c r="R34" s="969"/>
      <c r="S34" s="970"/>
      <c r="T34" s="308" t="s">
        <v>224</v>
      </c>
      <c r="U34" s="309"/>
      <c r="V34" s="310"/>
      <c r="W34" s="296">
        <v>8</v>
      </c>
      <c r="X34" s="297">
        <v>8</v>
      </c>
      <c r="Y34" s="297">
        <v>8</v>
      </c>
      <c r="Z34" s="297" t="s">
        <v>619</v>
      </c>
      <c r="AA34" s="297" t="s">
        <v>619</v>
      </c>
      <c r="AB34" s="297">
        <v>8</v>
      </c>
      <c r="AC34" s="298">
        <v>8</v>
      </c>
      <c r="AD34" s="296">
        <v>8</v>
      </c>
      <c r="AE34" s="297">
        <v>8</v>
      </c>
      <c r="AF34" s="297">
        <v>8</v>
      </c>
      <c r="AG34" s="297" t="s">
        <v>619</v>
      </c>
      <c r="AH34" s="297" t="s">
        <v>619</v>
      </c>
      <c r="AI34" s="297">
        <v>8</v>
      </c>
      <c r="AJ34" s="298">
        <v>8</v>
      </c>
      <c r="AK34" s="296">
        <v>8</v>
      </c>
      <c r="AL34" s="297">
        <v>8</v>
      </c>
      <c r="AM34" s="297">
        <v>8</v>
      </c>
      <c r="AN34" s="297" t="s">
        <v>619</v>
      </c>
      <c r="AO34" s="297" t="s">
        <v>619</v>
      </c>
      <c r="AP34" s="297">
        <v>8</v>
      </c>
      <c r="AQ34" s="298">
        <v>8</v>
      </c>
      <c r="AR34" s="296">
        <v>8</v>
      </c>
      <c r="AS34" s="297">
        <v>8</v>
      </c>
      <c r="AT34" s="297">
        <v>8</v>
      </c>
      <c r="AU34" s="297" t="s">
        <v>619</v>
      </c>
      <c r="AV34" s="297" t="s">
        <v>619</v>
      </c>
      <c r="AW34" s="297">
        <v>8</v>
      </c>
      <c r="AX34" s="298">
        <v>8</v>
      </c>
      <c r="AY34" s="296" t="s">
        <v>619</v>
      </c>
      <c r="AZ34" s="297" t="s">
        <v>619</v>
      </c>
      <c r="BA34" s="297" t="s">
        <v>619</v>
      </c>
      <c r="BB34" s="1009">
        <f>IF($BE$3="４週",SUM(W34:AX34),IF($BE$3="暦月",SUM(W34:BA34),""))</f>
        <v>160</v>
      </c>
      <c r="BC34" s="1010"/>
      <c r="BD34" s="1011">
        <f>IF($BE$3="４週",BB34/4,IF($BE$3="暦月",(BB34/($BE$8/7)),""))</f>
        <v>40</v>
      </c>
      <c r="BE34" s="1010"/>
      <c r="BF34" s="1006"/>
      <c r="BG34" s="1007"/>
      <c r="BH34" s="1007"/>
      <c r="BI34" s="1007"/>
      <c r="BJ34" s="1008"/>
    </row>
    <row r="35" spans="2:62" ht="19.2">
      <c r="B35" s="954">
        <f>B33+1</f>
        <v>10</v>
      </c>
      <c r="C35" s="956" t="s">
        <v>247</v>
      </c>
      <c r="D35" s="957"/>
      <c r="E35" s="291"/>
      <c r="F35" s="292"/>
      <c r="G35" s="291"/>
      <c r="H35" s="292"/>
      <c r="I35" s="960" t="s">
        <v>218</v>
      </c>
      <c r="J35" s="961"/>
      <c r="K35" s="964" t="s">
        <v>248</v>
      </c>
      <c r="L35" s="965"/>
      <c r="M35" s="965"/>
      <c r="N35" s="957"/>
      <c r="O35" s="968" t="s">
        <v>250</v>
      </c>
      <c r="P35" s="969"/>
      <c r="Q35" s="969"/>
      <c r="R35" s="969"/>
      <c r="S35" s="970"/>
      <c r="T35" s="311" t="s">
        <v>221</v>
      </c>
      <c r="V35" s="312"/>
      <c r="W35" s="304" t="s">
        <v>241</v>
      </c>
      <c r="X35" s="305" t="s">
        <v>242</v>
      </c>
      <c r="Y35" s="305" t="s">
        <v>243</v>
      </c>
      <c r="Z35" s="305" t="s">
        <v>243</v>
      </c>
      <c r="AA35" s="305"/>
      <c r="AB35" s="305" t="s">
        <v>244</v>
      </c>
      <c r="AC35" s="306"/>
      <c r="AD35" s="304"/>
      <c r="AE35" s="305" t="s">
        <v>241</v>
      </c>
      <c r="AF35" s="305" t="s">
        <v>242</v>
      </c>
      <c r="AG35" s="305" t="s">
        <v>243</v>
      </c>
      <c r="AH35" s="305" t="s">
        <v>243</v>
      </c>
      <c r="AI35" s="305"/>
      <c r="AJ35" s="306" t="s">
        <v>244</v>
      </c>
      <c r="AK35" s="304" t="s">
        <v>244</v>
      </c>
      <c r="AL35" s="305"/>
      <c r="AM35" s="305" t="s">
        <v>241</v>
      </c>
      <c r="AN35" s="305" t="s">
        <v>242</v>
      </c>
      <c r="AO35" s="305" t="s">
        <v>243</v>
      </c>
      <c r="AP35" s="305" t="s">
        <v>243</v>
      </c>
      <c r="AQ35" s="306"/>
      <c r="AR35" s="304" t="s">
        <v>244</v>
      </c>
      <c r="AS35" s="305"/>
      <c r="AT35" s="305"/>
      <c r="AU35" s="305" t="s">
        <v>241</v>
      </c>
      <c r="AV35" s="305" t="s">
        <v>242</v>
      </c>
      <c r="AW35" s="305" t="s">
        <v>243</v>
      </c>
      <c r="AX35" s="306" t="s">
        <v>243</v>
      </c>
      <c r="AY35" s="304"/>
      <c r="AZ35" s="305"/>
      <c r="BA35" s="307"/>
      <c r="BB35" s="974"/>
      <c r="BC35" s="975"/>
      <c r="BD35" s="976"/>
      <c r="BE35" s="977"/>
      <c r="BF35" s="978"/>
      <c r="BG35" s="979"/>
      <c r="BH35" s="979"/>
      <c r="BI35" s="979"/>
      <c r="BJ35" s="980"/>
    </row>
    <row r="36" spans="2:62" ht="19.2">
      <c r="B36" s="987"/>
      <c r="C36" s="1000"/>
      <c r="D36" s="1001"/>
      <c r="E36" s="291"/>
      <c r="F36" s="292" t="str">
        <f>C35</f>
        <v>介護職員</v>
      </c>
      <c r="G36" s="291"/>
      <c r="H36" s="292" t="str">
        <f>I35</f>
        <v>A</v>
      </c>
      <c r="I36" s="1002"/>
      <c r="J36" s="1003"/>
      <c r="K36" s="1004"/>
      <c r="L36" s="1005"/>
      <c r="M36" s="1005"/>
      <c r="N36" s="1001"/>
      <c r="O36" s="968"/>
      <c r="P36" s="969"/>
      <c r="Q36" s="969"/>
      <c r="R36" s="969"/>
      <c r="S36" s="970"/>
      <c r="T36" s="308" t="s">
        <v>224</v>
      </c>
      <c r="U36" s="309"/>
      <c r="V36" s="310"/>
      <c r="W36" s="296">
        <v>8</v>
      </c>
      <c r="X36" s="297">
        <v>8</v>
      </c>
      <c r="Y36" s="297">
        <v>7.9999999999999982</v>
      </c>
      <c r="Z36" s="297">
        <v>7.9999999999999982</v>
      </c>
      <c r="AA36" s="297" t="s">
        <v>619</v>
      </c>
      <c r="AB36" s="297">
        <v>8</v>
      </c>
      <c r="AC36" s="298" t="s">
        <v>619</v>
      </c>
      <c r="AD36" s="296" t="s">
        <v>619</v>
      </c>
      <c r="AE36" s="297">
        <v>8</v>
      </c>
      <c r="AF36" s="297">
        <v>8</v>
      </c>
      <c r="AG36" s="297">
        <v>7.9999999999999982</v>
      </c>
      <c r="AH36" s="297">
        <v>7.9999999999999982</v>
      </c>
      <c r="AI36" s="297" t="s">
        <v>619</v>
      </c>
      <c r="AJ36" s="298">
        <v>8</v>
      </c>
      <c r="AK36" s="296">
        <v>8</v>
      </c>
      <c r="AL36" s="297" t="s">
        <v>619</v>
      </c>
      <c r="AM36" s="297">
        <v>8</v>
      </c>
      <c r="AN36" s="297">
        <v>8</v>
      </c>
      <c r="AO36" s="297">
        <v>7.9999999999999982</v>
      </c>
      <c r="AP36" s="297">
        <v>7.9999999999999982</v>
      </c>
      <c r="AQ36" s="298" t="s">
        <v>619</v>
      </c>
      <c r="AR36" s="296">
        <v>8</v>
      </c>
      <c r="AS36" s="297" t="s">
        <v>619</v>
      </c>
      <c r="AT36" s="297" t="s">
        <v>619</v>
      </c>
      <c r="AU36" s="297">
        <v>8</v>
      </c>
      <c r="AV36" s="297">
        <v>8</v>
      </c>
      <c r="AW36" s="297">
        <v>7.9999999999999982</v>
      </c>
      <c r="AX36" s="298">
        <v>7.9999999999999982</v>
      </c>
      <c r="AY36" s="296" t="s">
        <v>619</v>
      </c>
      <c r="AZ36" s="297" t="s">
        <v>619</v>
      </c>
      <c r="BA36" s="297" t="s">
        <v>619</v>
      </c>
      <c r="BB36" s="1009">
        <f>IF($BE$3="４週",SUM(W36:AX36),IF($BE$3="暦月",SUM(W36:BA36),""))</f>
        <v>160</v>
      </c>
      <c r="BC36" s="1010"/>
      <c r="BD36" s="1011">
        <f>IF($BE$3="４週",BB36/4,IF($BE$3="暦月",(BB36/($BE$8/7)),""))</f>
        <v>40</v>
      </c>
      <c r="BE36" s="1010"/>
      <c r="BF36" s="1006"/>
      <c r="BG36" s="1007"/>
      <c r="BH36" s="1007"/>
      <c r="BI36" s="1007"/>
      <c r="BJ36" s="1008"/>
    </row>
    <row r="37" spans="2:62" ht="19.2">
      <c r="B37" s="954">
        <f>B35+1</f>
        <v>11</v>
      </c>
      <c r="C37" s="956" t="s">
        <v>247</v>
      </c>
      <c r="D37" s="957"/>
      <c r="E37" s="291"/>
      <c r="F37" s="292"/>
      <c r="G37" s="291"/>
      <c r="H37" s="292"/>
      <c r="I37" s="960" t="s">
        <v>218</v>
      </c>
      <c r="J37" s="961"/>
      <c r="K37" s="964" t="s">
        <v>219</v>
      </c>
      <c r="L37" s="965"/>
      <c r="M37" s="965"/>
      <c r="N37" s="957"/>
      <c r="O37" s="968" t="s">
        <v>251</v>
      </c>
      <c r="P37" s="969"/>
      <c r="Q37" s="969"/>
      <c r="R37" s="969"/>
      <c r="S37" s="970"/>
      <c r="T37" s="311" t="s">
        <v>221</v>
      </c>
      <c r="V37" s="312"/>
      <c r="W37" s="304"/>
      <c r="X37" s="305" t="s">
        <v>241</v>
      </c>
      <c r="Y37" s="305" t="s">
        <v>242</v>
      </c>
      <c r="Z37" s="305" t="s">
        <v>244</v>
      </c>
      <c r="AA37" s="305" t="s">
        <v>243</v>
      </c>
      <c r="AB37" s="305"/>
      <c r="AC37" s="306" t="s">
        <v>244</v>
      </c>
      <c r="AD37" s="304" t="s">
        <v>244</v>
      </c>
      <c r="AE37" s="305"/>
      <c r="AF37" s="305" t="s">
        <v>241</v>
      </c>
      <c r="AG37" s="305" t="s">
        <v>242</v>
      </c>
      <c r="AH37" s="305" t="s">
        <v>244</v>
      </c>
      <c r="AI37" s="305" t="s">
        <v>243</v>
      </c>
      <c r="AJ37" s="306"/>
      <c r="AK37" s="304" t="s">
        <v>244</v>
      </c>
      <c r="AL37" s="305" t="s">
        <v>243</v>
      </c>
      <c r="AM37" s="305"/>
      <c r="AN37" s="305" t="s">
        <v>241</v>
      </c>
      <c r="AO37" s="305" t="s">
        <v>242</v>
      </c>
      <c r="AP37" s="305" t="s">
        <v>244</v>
      </c>
      <c r="AQ37" s="306"/>
      <c r="AR37" s="304"/>
      <c r="AS37" s="305" t="s">
        <v>244</v>
      </c>
      <c r="AT37" s="305" t="s">
        <v>243</v>
      </c>
      <c r="AU37" s="305"/>
      <c r="AV37" s="305" t="s">
        <v>241</v>
      </c>
      <c r="AW37" s="305" t="s">
        <v>242</v>
      </c>
      <c r="AX37" s="306" t="s">
        <v>244</v>
      </c>
      <c r="AY37" s="304"/>
      <c r="AZ37" s="305"/>
      <c r="BA37" s="307"/>
      <c r="BB37" s="974"/>
      <c r="BC37" s="975"/>
      <c r="BD37" s="976"/>
      <c r="BE37" s="977"/>
      <c r="BF37" s="978"/>
      <c r="BG37" s="979"/>
      <c r="BH37" s="979"/>
      <c r="BI37" s="979"/>
      <c r="BJ37" s="980"/>
    </row>
    <row r="38" spans="2:62" ht="19.2">
      <c r="B38" s="987"/>
      <c r="C38" s="1000"/>
      <c r="D38" s="1001"/>
      <c r="E38" s="291"/>
      <c r="F38" s="292" t="str">
        <f>C37</f>
        <v>介護職員</v>
      </c>
      <c r="G38" s="291"/>
      <c r="H38" s="292" t="str">
        <f>I37</f>
        <v>A</v>
      </c>
      <c r="I38" s="1002"/>
      <c r="J38" s="1003"/>
      <c r="K38" s="1004"/>
      <c r="L38" s="1005"/>
      <c r="M38" s="1005"/>
      <c r="N38" s="1001"/>
      <c r="O38" s="968"/>
      <c r="P38" s="969"/>
      <c r="Q38" s="969"/>
      <c r="R38" s="969"/>
      <c r="S38" s="970"/>
      <c r="T38" s="308" t="s">
        <v>224</v>
      </c>
      <c r="U38" s="309"/>
      <c r="V38" s="310"/>
      <c r="W38" s="296" t="s">
        <v>619</v>
      </c>
      <c r="X38" s="297">
        <v>8</v>
      </c>
      <c r="Y38" s="297">
        <v>8</v>
      </c>
      <c r="Z38" s="297">
        <v>8</v>
      </c>
      <c r="AA38" s="297">
        <v>7.9999999999999982</v>
      </c>
      <c r="AB38" s="297" t="s">
        <v>619</v>
      </c>
      <c r="AC38" s="298">
        <v>8</v>
      </c>
      <c r="AD38" s="296">
        <v>8</v>
      </c>
      <c r="AE38" s="297" t="s">
        <v>619</v>
      </c>
      <c r="AF38" s="297">
        <v>8</v>
      </c>
      <c r="AG38" s="297">
        <v>8</v>
      </c>
      <c r="AH38" s="297">
        <v>8</v>
      </c>
      <c r="AI38" s="297">
        <v>7.9999999999999982</v>
      </c>
      <c r="AJ38" s="298" t="s">
        <v>619</v>
      </c>
      <c r="AK38" s="296">
        <v>8</v>
      </c>
      <c r="AL38" s="297">
        <v>7.9999999999999982</v>
      </c>
      <c r="AM38" s="297" t="s">
        <v>619</v>
      </c>
      <c r="AN38" s="297">
        <v>8</v>
      </c>
      <c r="AO38" s="297">
        <v>8</v>
      </c>
      <c r="AP38" s="297">
        <v>8</v>
      </c>
      <c r="AQ38" s="298" t="s">
        <v>619</v>
      </c>
      <c r="AR38" s="296" t="s">
        <v>619</v>
      </c>
      <c r="AS38" s="297">
        <v>8</v>
      </c>
      <c r="AT38" s="297">
        <v>7.9999999999999982</v>
      </c>
      <c r="AU38" s="297" t="s">
        <v>619</v>
      </c>
      <c r="AV38" s="297">
        <v>8</v>
      </c>
      <c r="AW38" s="297">
        <v>8</v>
      </c>
      <c r="AX38" s="298">
        <v>8</v>
      </c>
      <c r="AY38" s="296" t="s">
        <v>619</v>
      </c>
      <c r="AZ38" s="297" t="s">
        <v>619</v>
      </c>
      <c r="BA38" s="297" t="s">
        <v>619</v>
      </c>
      <c r="BB38" s="1009">
        <f>IF($BE$3="４週",SUM(W38:AX38),IF($BE$3="暦月",SUM(W38:BA38),""))</f>
        <v>160</v>
      </c>
      <c r="BC38" s="1010"/>
      <c r="BD38" s="1011">
        <f>IF($BE$3="４週",BB38/4,IF($BE$3="暦月",(BB38/($BE$8/7)),""))</f>
        <v>40</v>
      </c>
      <c r="BE38" s="1010"/>
      <c r="BF38" s="1006"/>
      <c r="BG38" s="1007"/>
      <c r="BH38" s="1007"/>
      <c r="BI38" s="1007"/>
      <c r="BJ38" s="1008"/>
    </row>
    <row r="39" spans="2:62" ht="19.2">
      <c r="B39" s="954">
        <f>B37+1</f>
        <v>12</v>
      </c>
      <c r="C39" s="956" t="s">
        <v>247</v>
      </c>
      <c r="D39" s="957"/>
      <c r="E39" s="291"/>
      <c r="F39" s="292"/>
      <c r="G39" s="291"/>
      <c r="H39" s="292"/>
      <c r="I39" s="960" t="s">
        <v>218</v>
      </c>
      <c r="J39" s="961"/>
      <c r="K39" s="964" t="s">
        <v>219</v>
      </c>
      <c r="L39" s="965"/>
      <c r="M39" s="965"/>
      <c r="N39" s="957"/>
      <c r="O39" s="968" t="s">
        <v>252</v>
      </c>
      <c r="P39" s="969"/>
      <c r="Q39" s="969"/>
      <c r="R39" s="969"/>
      <c r="S39" s="970"/>
      <c r="T39" s="311" t="s">
        <v>221</v>
      </c>
      <c r="V39" s="312"/>
      <c r="W39" s="304" t="s">
        <v>244</v>
      </c>
      <c r="X39" s="305"/>
      <c r="Y39" s="305" t="s">
        <v>241</v>
      </c>
      <c r="Z39" s="305" t="s">
        <v>242</v>
      </c>
      <c r="AA39" s="305" t="s">
        <v>244</v>
      </c>
      <c r="AB39" s="305" t="s">
        <v>243</v>
      </c>
      <c r="AC39" s="306"/>
      <c r="AD39" s="304" t="s">
        <v>243</v>
      </c>
      <c r="AE39" s="305" t="s">
        <v>244</v>
      </c>
      <c r="AF39" s="305"/>
      <c r="AG39" s="305" t="s">
        <v>241</v>
      </c>
      <c r="AH39" s="305" t="s">
        <v>242</v>
      </c>
      <c r="AI39" s="305" t="s">
        <v>244</v>
      </c>
      <c r="AJ39" s="306"/>
      <c r="AK39" s="304" t="s">
        <v>243</v>
      </c>
      <c r="AL39" s="305" t="s">
        <v>244</v>
      </c>
      <c r="AM39" s="305"/>
      <c r="AN39" s="305"/>
      <c r="AO39" s="305" t="s">
        <v>241</v>
      </c>
      <c r="AP39" s="305" t="s">
        <v>242</v>
      </c>
      <c r="AQ39" s="306" t="s">
        <v>243</v>
      </c>
      <c r="AR39" s="304" t="s">
        <v>243</v>
      </c>
      <c r="AS39" s="305"/>
      <c r="AT39" s="305" t="s">
        <v>244</v>
      </c>
      <c r="AU39" s="305" t="s">
        <v>243</v>
      </c>
      <c r="AV39" s="305"/>
      <c r="AW39" s="305" t="s">
        <v>241</v>
      </c>
      <c r="AX39" s="306" t="s">
        <v>242</v>
      </c>
      <c r="AY39" s="304"/>
      <c r="AZ39" s="305"/>
      <c r="BA39" s="307"/>
      <c r="BB39" s="974"/>
      <c r="BC39" s="975"/>
      <c r="BD39" s="976"/>
      <c r="BE39" s="977"/>
      <c r="BF39" s="978"/>
      <c r="BG39" s="979"/>
      <c r="BH39" s="979"/>
      <c r="BI39" s="979"/>
      <c r="BJ39" s="980"/>
    </row>
    <row r="40" spans="2:62" ht="19.2">
      <c r="B40" s="987"/>
      <c r="C40" s="1000"/>
      <c r="D40" s="1001"/>
      <c r="E40" s="291"/>
      <c r="F40" s="292" t="str">
        <f>C39</f>
        <v>介護職員</v>
      </c>
      <c r="G40" s="291"/>
      <c r="H40" s="292" t="str">
        <f>I39</f>
        <v>A</v>
      </c>
      <c r="I40" s="1002"/>
      <c r="J40" s="1003"/>
      <c r="K40" s="1004"/>
      <c r="L40" s="1005"/>
      <c r="M40" s="1005"/>
      <c r="N40" s="1001"/>
      <c r="O40" s="968"/>
      <c r="P40" s="969"/>
      <c r="Q40" s="969"/>
      <c r="R40" s="969"/>
      <c r="S40" s="970"/>
      <c r="T40" s="308" t="s">
        <v>224</v>
      </c>
      <c r="U40" s="309"/>
      <c r="V40" s="310"/>
      <c r="W40" s="296">
        <v>8</v>
      </c>
      <c r="X40" s="297" t="s">
        <v>619</v>
      </c>
      <c r="Y40" s="297">
        <v>8</v>
      </c>
      <c r="Z40" s="297">
        <v>8</v>
      </c>
      <c r="AA40" s="297">
        <v>8</v>
      </c>
      <c r="AB40" s="297">
        <v>7.9999999999999982</v>
      </c>
      <c r="AC40" s="298" t="s">
        <v>619</v>
      </c>
      <c r="AD40" s="296">
        <v>7.9999999999999982</v>
      </c>
      <c r="AE40" s="297">
        <v>8</v>
      </c>
      <c r="AF40" s="297" t="s">
        <v>619</v>
      </c>
      <c r="AG40" s="297">
        <v>8</v>
      </c>
      <c r="AH40" s="297">
        <v>8</v>
      </c>
      <c r="AI40" s="297">
        <v>8</v>
      </c>
      <c r="AJ40" s="298" t="s">
        <v>619</v>
      </c>
      <c r="AK40" s="296">
        <v>7.9999999999999982</v>
      </c>
      <c r="AL40" s="297">
        <v>8</v>
      </c>
      <c r="AM40" s="297" t="s">
        <v>619</v>
      </c>
      <c r="AN40" s="297" t="s">
        <v>619</v>
      </c>
      <c r="AO40" s="297">
        <v>8</v>
      </c>
      <c r="AP40" s="297">
        <v>8</v>
      </c>
      <c r="AQ40" s="298">
        <v>7.9999999999999982</v>
      </c>
      <c r="AR40" s="296">
        <v>7.9999999999999982</v>
      </c>
      <c r="AS40" s="297" t="s">
        <v>619</v>
      </c>
      <c r="AT40" s="297">
        <v>8</v>
      </c>
      <c r="AU40" s="297">
        <v>7.9999999999999982</v>
      </c>
      <c r="AV40" s="297" t="s">
        <v>619</v>
      </c>
      <c r="AW40" s="297">
        <v>8</v>
      </c>
      <c r="AX40" s="298">
        <v>8</v>
      </c>
      <c r="AY40" s="296" t="s">
        <v>619</v>
      </c>
      <c r="AZ40" s="297" t="s">
        <v>619</v>
      </c>
      <c r="BA40" s="297" t="s">
        <v>619</v>
      </c>
      <c r="BB40" s="1009">
        <f>IF($BE$3="４週",SUM(W40:AX40),IF($BE$3="暦月",SUM(W40:BA40),""))</f>
        <v>160</v>
      </c>
      <c r="BC40" s="1010"/>
      <c r="BD40" s="1011">
        <f>IF($BE$3="４週",BB40/4,IF($BE$3="暦月",(BB40/($BE$8/7)),""))</f>
        <v>40</v>
      </c>
      <c r="BE40" s="1010"/>
      <c r="BF40" s="1006"/>
      <c r="BG40" s="1007"/>
      <c r="BH40" s="1007"/>
      <c r="BI40" s="1007"/>
      <c r="BJ40" s="1008"/>
    </row>
    <row r="41" spans="2:62" ht="19.2">
      <c r="B41" s="954">
        <f>B39+1</f>
        <v>13</v>
      </c>
      <c r="C41" s="956" t="s">
        <v>247</v>
      </c>
      <c r="D41" s="957"/>
      <c r="E41" s="291"/>
      <c r="F41" s="292"/>
      <c r="G41" s="291"/>
      <c r="H41" s="292"/>
      <c r="I41" s="960" t="s">
        <v>218</v>
      </c>
      <c r="J41" s="961"/>
      <c r="K41" s="964" t="s">
        <v>219</v>
      </c>
      <c r="L41" s="965"/>
      <c r="M41" s="965"/>
      <c r="N41" s="957"/>
      <c r="O41" s="968" t="s">
        <v>253</v>
      </c>
      <c r="P41" s="969"/>
      <c r="Q41" s="969"/>
      <c r="R41" s="969"/>
      <c r="S41" s="970"/>
      <c r="T41" s="311" t="s">
        <v>221</v>
      </c>
      <c r="V41" s="312"/>
      <c r="W41" s="304" t="s">
        <v>243</v>
      </c>
      <c r="X41" s="305" t="s">
        <v>244</v>
      </c>
      <c r="Y41" s="305"/>
      <c r="Z41" s="305" t="s">
        <v>241</v>
      </c>
      <c r="AA41" s="305" t="s">
        <v>242</v>
      </c>
      <c r="AB41" s="305"/>
      <c r="AC41" s="306" t="s">
        <v>243</v>
      </c>
      <c r="AD41" s="304" t="s">
        <v>244</v>
      </c>
      <c r="AE41" s="305" t="s">
        <v>244</v>
      </c>
      <c r="AF41" s="305" t="s">
        <v>243</v>
      </c>
      <c r="AG41" s="305"/>
      <c r="AH41" s="305" t="s">
        <v>241</v>
      </c>
      <c r="AI41" s="305" t="s">
        <v>242</v>
      </c>
      <c r="AJ41" s="306"/>
      <c r="AK41" s="304" t="s">
        <v>244</v>
      </c>
      <c r="AL41" s="305"/>
      <c r="AM41" s="305" t="s">
        <v>244</v>
      </c>
      <c r="AN41" s="305" t="s">
        <v>244</v>
      </c>
      <c r="AO41" s="305"/>
      <c r="AP41" s="305" t="s">
        <v>241</v>
      </c>
      <c r="AQ41" s="306" t="s">
        <v>242</v>
      </c>
      <c r="AR41" s="304" t="s">
        <v>244</v>
      </c>
      <c r="AS41" s="305" t="s">
        <v>243</v>
      </c>
      <c r="AT41" s="305"/>
      <c r="AU41" s="305" t="s">
        <v>244</v>
      </c>
      <c r="AV41" s="305" t="s">
        <v>254</v>
      </c>
      <c r="AW41" s="305"/>
      <c r="AX41" s="306" t="s">
        <v>241</v>
      </c>
      <c r="AY41" s="304"/>
      <c r="AZ41" s="305"/>
      <c r="BA41" s="307"/>
      <c r="BB41" s="974"/>
      <c r="BC41" s="975"/>
      <c r="BD41" s="976"/>
      <c r="BE41" s="977"/>
      <c r="BF41" s="978"/>
      <c r="BG41" s="979"/>
      <c r="BH41" s="979"/>
      <c r="BI41" s="979"/>
      <c r="BJ41" s="980"/>
    </row>
    <row r="42" spans="2:62" ht="19.2">
      <c r="B42" s="987"/>
      <c r="C42" s="1000"/>
      <c r="D42" s="1001"/>
      <c r="E42" s="291"/>
      <c r="F42" s="292" t="str">
        <f>C41</f>
        <v>介護職員</v>
      </c>
      <c r="G42" s="291"/>
      <c r="H42" s="292" t="str">
        <f>I41</f>
        <v>A</v>
      </c>
      <c r="I42" s="1002"/>
      <c r="J42" s="1003"/>
      <c r="K42" s="1004"/>
      <c r="L42" s="1005"/>
      <c r="M42" s="1005"/>
      <c r="N42" s="1001"/>
      <c r="O42" s="968"/>
      <c r="P42" s="969"/>
      <c r="Q42" s="969"/>
      <c r="R42" s="969"/>
      <c r="S42" s="970"/>
      <c r="T42" s="308" t="s">
        <v>224</v>
      </c>
      <c r="U42" s="309"/>
      <c r="V42" s="310"/>
      <c r="W42" s="296">
        <v>7.9999999999999982</v>
      </c>
      <c r="X42" s="297">
        <v>8</v>
      </c>
      <c r="Y42" s="297" t="s">
        <v>619</v>
      </c>
      <c r="Z42" s="297">
        <v>8</v>
      </c>
      <c r="AA42" s="297">
        <v>8</v>
      </c>
      <c r="AB42" s="297" t="s">
        <v>619</v>
      </c>
      <c r="AC42" s="298">
        <v>7.9999999999999982</v>
      </c>
      <c r="AD42" s="296">
        <v>8</v>
      </c>
      <c r="AE42" s="297">
        <v>8</v>
      </c>
      <c r="AF42" s="297">
        <v>7.9999999999999982</v>
      </c>
      <c r="AG42" s="297" t="s">
        <v>619</v>
      </c>
      <c r="AH42" s="297">
        <v>8</v>
      </c>
      <c r="AI42" s="297">
        <v>8</v>
      </c>
      <c r="AJ42" s="298" t="s">
        <v>619</v>
      </c>
      <c r="AK42" s="296">
        <v>8</v>
      </c>
      <c r="AL42" s="297" t="s">
        <v>619</v>
      </c>
      <c r="AM42" s="297">
        <v>8</v>
      </c>
      <c r="AN42" s="297">
        <v>8</v>
      </c>
      <c r="AO42" s="297" t="s">
        <v>619</v>
      </c>
      <c r="AP42" s="297">
        <v>8</v>
      </c>
      <c r="AQ42" s="298">
        <v>8</v>
      </c>
      <c r="AR42" s="296">
        <v>8</v>
      </c>
      <c r="AS42" s="297">
        <v>7.9999999999999982</v>
      </c>
      <c r="AT42" s="297" t="s">
        <v>619</v>
      </c>
      <c r="AU42" s="297">
        <v>8</v>
      </c>
      <c r="AV42" s="297">
        <v>8</v>
      </c>
      <c r="AW42" s="297" t="s">
        <v>619</v>
      </c>
      <c r="AX42" s="298">
        <v>8</v>
      </c>
      <c r="AY42" s="296" t="s">
        <v>619</v>
      </c>
      <c r="AZ42" s="297" t="s">
        <v>619</v>
      </c>
      <c r="BA42" s="297" t="s">
        <v>619</v>
      </c>
      <c r="BB42" s="1009">
        <f>IF($BE$3="４週",SUM(W42:AX42),IF($BE$3="暦月",SUM(W42:BA42),""))</f>
        <v>160</v>
      </c>
      <c r="BC42" s="1010"/>
      <c r="BD42" s="1011">
        <f>IF($BE$3="４週",BB42/4,IF($BE$3="暦月",(BB42/($BE$8/7)),""))</f>
        <v>40</v>
      </c>
      <c r="BE42" s="1010"/>
      <c r="BF42" s="1006"/>
      <c r="BG42" s="1007"/>
      <c r="BH42" s="1007"/>
      <c r="BI42" s="1007"/>
      <c r="BJ42" s="1008"/>
    </row>
    <row r="43" spans="2:62" ht="19.2">
      <c r="B43" s="954">
        <f>B41+1</f>
        <v>14</v>
      </c>
      <c r="C43" s="956" t="s">
        <v>247</v>
      </c>
      <c r="D43" s="957"/>
      <c r="E43" s="291"/>
      <c r="F43" s="292"/>
      <c r="G43" s="291"/>
      <c r="H43" s="292"/>
      <c r="I43" s="960" t="s">
        <v>255</v>
      </c>
      <c r="J43" s="961"/>
      <c r="K43" s="964" t="s">
        <v>219</v>
      </c>
      <c r="L43" s="965"/>
      <c r="M43" s="965"/>
      <c r="N43" s="957"/>
      <c r="O43" s="968" t="s">
        <v>256</v>
      </c>
      <c r="P43" s="969"/>
      <c r="Q43" s="969"/>
      <c r="R43" s="969"/>
      <c r="S43" s="970"/>
      <c r="T43" s="311" t="s">
        <v>221</v>
      </c>
      <c r="V43" s="312"/>
      <c r="W43" s="304"/>
      <c r="X43" s="305" t="s">
        <v>243</v>
      </c>
      <c r="Y43" s="305" t="s">
        <v>244</v>
      </c>
      <c r="Z43" s="305"/>
      <c r="AA43" s="305" t="s">
        <v>244</v>
      </c>
      <c r="AB43" s="305" t="s">
        <v>244</v>
      </c>
      <c r="AC43" s="306"/>
      <c r="AD43" s="304"/>
      <c r="AE43" s="305" t="s">
        <v>243</v>
      </c>
      <c r="AF43" s="305" t="s">
        <v>244</v>
      </c>
      <c r="AG43" s="305" t="s">
        <v>244</v>
      </c>
      <c r="AH43" s="305"/>
      <c r="AI43" s="305"/>
      <c r="AJ43" s="306" t="s">
        <v>243</v>
      </c>
      <c r="AK43" s="304"/>
      <c r="AL43" s="305"/>
      <c r="AM43" s="305" t="s">
        <v>243</v>
      </c>
      <c r="AN43" s="305" t="s">
        <v>243</v>
      </c>
      <c r="AO43" s="305" t="s">
        <v>244</v>
      </c>
      <c r="AP43" s="305"/>
      <c r="AQ43" s="306" t="s">
        <v>244</v>
      </c>
      <c r="AR43" s="304"/>
      <c r="AS43" s="305" t="s">
        <v>244</v>
      </c>
      <c r="AT43" s="305" t="s">
        <v>244</v>
      </c>
      <c r="AU43" s="305"/>
      <c r="AV43" s="305" t="s">
        <v>244</v>
      </c>
      <c r="AW43" s="305" t="s">
        <v>243</v>
      </c>
      <c r="AX43" s="306"/>
      <c r="AY43" s="304"/>
      <c r="AZ43" s="305"/>
      <c r="BA43" s="307"/>
      <c r="BB43" s="974"/>
      <c r="BC43" s="975"/>
      <c r="BD43" s="976"/>
      <c r="BE43" s="977"/>
      <c r="BF43" s="978"/>
      <c r="BG43" s="979"/>
      <c r="BH43" s="979"/>
      <c r="BI43" s="979"/>
      <c r="BJ43" s="980"/>
    </row>
    <row r="44" spans="2:62" ht="19.2">
      <c r="B44" s="987"/>
      <c r="C44" s="1000"/>
      <c r="D44" s="1001"/>
      <c r="E44" s="291"/>
      <c r="F44" s="292" t="str">
        <f>C43</f>
        <v>介護職員</v>
      </c>
      <c r="G44" s="291"/>
      <c r="H44" s="292" t="str">
        <f>I43</f>
        <v>C</v>
      </c>
      <c r="I44" s="1002"/>
      <c r="J44" s="1003"/>
      <c r="K44" s="1004"/>
      <c r="L44" s="1005"/>
      <c r="M44" s="1005"/>
      <c r="N44" s="1001"/>
      <c r="O44" s="968"/>
      <c r="P44" s="969"/>
      <c r="Q44" s="969"/>
      <c r="R44" s="969"/>
      <c r="S44" s="970"/>
      <c r="T44" s="308" t="s">
        <v>224</v>
      </c>
      <c r="U44" s="309"/>
      <c r="V44" s="310"/>
      <c r="W44" s="296" t="s">
        <v>619</v>
      </c>
      <c r="X44" s="297">
        <v>7.9999999999999982</v>
      </c>
      <c r="Y44" s="297">
        <v>8</v>
      </c>
      <c r="Z44" s="297" t="s">
        <v>619</v>
      </c>
      <c r="AA44" s="297">
        <v>8</v>
      </c>
      <c r="AB44" s="297">
        <v>8</v>
      </c>
      <c r="AC44" s="298" t="s">
        <v>619</v>
      </c>
      <c r="AD44" s="296" t="s">
        <v>619</v>
      </c>
      <c r="AE44" s="297">
        <v>7.9999999999999982</v>
      </c>
      <c r="AF44" s="297">
        <v>8</v>
      </c>
      <c r="AG44" s="297">
        <v>8</v>
      </c>
      <c r="AH44" s="297" t="s">
        <v>619</v>
      </c>
      <c r="AI44" s="297" t="s">
        <v>619</v>
      </c>
      <c r="AJ44" s="298">
        <v>7.9999999999999982</v>
      </c>
      <c r="AK44" s="296" t="s">
        <v>619</v>
      </c>
      <c r="AL44" s="297" t="s">
        <v>619</v>
      </c>
      <c r="AM44" s="297">
        <v>7.9999999999999982</v>
      </c>
      <c r="AN44" s="297">
        <v>7.9999999999999982</v>
      </c>
      <c r="AO44" s="297">
        <v>8</v>
      </c>
      <c r="AP44" s="297" t="s">
        <v>619</v>
      </c>
      <c r="AQ44" s="298">
        <v>8</v>
      </c>
      <c r="AR44" s="296" t="s">
        <v>619</v>
      </c>
      <c r="AS44" s="297">
        <v>8</v>
      </c>
      <c r="AT44" s="297">
        <v>8</v>
      </c>
      <c r="AU44" s="297" t="s">
        <v>619</v>
      </c>
      <c r="AV44" s="297">
        <v>8</v>
      </c>
      <c r="AW44" s="297">
        <v>7.9999999999999982</v>
      </c>
      <c r="AX44" s="298" t="s">
        <v>619</v>
      </c>
      <c r="AY44" s="296" t="s">
        <v>619</v>
      </c>
      <c r="AZ44" s="297" t="s">
        <v>619</v>
      </c>
      <c r="BA44" s="297" t="s">
        <v>619</v>
      </c>
      <c r="BB44" s="1009">
        <f>IF($BE$3="４週",SUM(W44:AX44),IF($BE$3="暦月",SUM(W44:BA44),""))</f>
        <v>128</v>
      </c>
      <c r="BC44" s="1010"/>
      <c r="BD44" s="1011">
        <f>IF($BE$3="４週",BB44/4,IF($BE$3="暦月",(BB44/($BE$8/7)),""))</f>
        <v>32</v>
      </c>
      <c r="BE44" s="1010"/>
      <c r="BF44" s="1006"/>
      <c r="BG44" s="1007"/>
      <c r="BH44" s="1007"/>
      <c r="BI44" s="1007"/>
      <c r="BJ44" s="1008"/>
    </row>
    <row r="45" spans="2:62" ht="19.2">
      <c r="B45" s="954">
        <f>B43+1</f>
        <v>15</v>
      </c>
      <c r="C45" s="956" t="s">
        <v>247</v>
      </c>
      <c r="D45" s="957"/>
      <c r="E45" s="291"/>
      <c r="F45" s="292"/>
      <c r="G45" s="291"/>
      <c r="H45" s="292"/>
      <c r="I45" s="960" t="s">
        <v>218</v>
      </c>
      <c r="J45" s="961"/>
      <c r="K45" s="964" t="s">
        <v>248</v>
      </c>
      <c r="L45" s="965"/>
      <c r="M45" s="965"/>
      <c r="N45" s="957"/>
      <c r="O45" s="968" t="s">
        <v>257</v>
      </c>
      <c r="P45" s="969"/>
      <c r="Q45" s="969"/>
      <c r="R45" s="969"/>
      <c r="S45" s="970"/>
      <c r="T45" s="311" t="s">
        <v>221</v>
      </c>
      <c r="V45" s="312"/>
      <c r="W45" s="304" t="s">
        <v>244</v>
      </c>
      <c r="X45" s="305" t="s">
        <v>244</v>
      </c>
      <c r="Y45" s="305"/>
      <c r="Z45" s="305"/>
      <c r="AA45" s="305" t="s">
        <v>241</v>
      </c>
      <c r="AB45" s="305" t="s">
        <v>242</v>
      </c>
      <c r="AC45" s="306" t="s">
        <v>243</v>
      </c>
      <c r="AD45" s="304" t="s">
        <v>243</v>
      </c>
      <c r="AE45" s="305"/>
      <c r="AF45" s="305" t="s">
        <v>244</v>
      </c>
      <c r="AG45" s="305" t="s">
        <v>244</v>
      </c>
      <c r="AH45" s="305"/>
      <c r="AI45" s="305" t="s">
        <v>241</v>
      </c>
      <c r="AJ45" s="306" t="s">
        <v>242</v>
      </c>
      <c r="AK45" s="304" t="s">
        <v>243</v>
      </c>
      <c r="AL45" s="305" t="s">
        <v>243</v>
      </c>
      <c r="AM45" s="305"/>
      <c r="AN45" s="305" t="s">
        <v>244</v>
      </c>
      <c r="AO45" s="305"/>
      <c r="AP45" s="305"/>
      <c r="AQ45" s="306" t="s">
        <v>241</v>
      </c>
      <c r="AR45" s="304" t="s">
        <v>242</v>
      </c>
      <c r="AS45" s="305" t="s">
        <v>243</v>
      </c>
      <c r="AT45" s="305" t="s">
        <v>243</v>
      </c>
      <c r="AU45" s="305"/>
      <c r="AV45" s="305" t="s">
        <v>243</v>
      </c>
      <c r="AW45" s="305" t="s">
        <v>244</v>
      </c>
      <c r="AX45" s="306" t="s">
        <v>244</v>
      </c>
      <c r="AY45" s="304"/>
      <c r="AZ45" s="305"/>
      <c r="BA45" s="307"/>
      <c r="BB45" s="974"/>
      <c r="BC45" s="975"/>
      <c r="BD45" s="976"/>
      <c r="BE45" s="977"/>
      <c r="BF45" s="978"/>
      <c r="BG45" s="979"/>
      <c r="BH45" s="979"/>
      <c r="BI45" s="979"/>
      <c r="BJ45" s="980"/>
    </row>
    <row r="46" spans="2:62" ht="19.2">
      <c r="B46" s="987"/>
      <c r="C46" s="1000"/>
      <c r="D46" s="1001"/>
      <c r="E46" s="291"/>
      <c r="F46" s="292" t="str">
        <f>C45</f>
        <v>介護職員</v>
      </c>
      <c r="G46" s="291"/>
      <c r="H46" s="292" t="str">
        <f>I45</f>
        <v>A</v>
      </c>
      <c r="I46" s="1002"/>
      <c r="J46" s="1003"/>
      <c r="K46" s="1004"/>
      <c r="L46" s="1005"/>
      <c r="M46" s="1005"/>
      <c r="N46" s="1001"/>
      <c r="O46" s="968"/>
      <c r="P46" s="969"/>
      <c r="Q46" s="969"/>
      <c r="R46" s="969"/>
      <c r="S46" s="970"/>
      <c r="T46" s="308" t="s">
        <v>224</v>
      </c>
      <c r="U46" s="309"/>
      <c r="V46" s="310"/>
      <c r="W46" s="296">
        <v>8</v>
      </c>
      <c r="X46" s="297">
        <v>8</v>
      </c>
      <c r="Y46" s="297" t="s">
        <v>619</v>
      </c>
      <c r="Z46" s="297" t="s">
        <v>619</v>
      </c>
      <c r="AA46" s="297">
        <v>8</v>
      </c>
      <c r="AB46" s="297">
        <v>8</v>
      </c>
      <c r="AC46" s="298">
        <v>7.9999999999999982</v>
      </c>
      <c r="AD46" s="296">
        <v>7.9999999999999982</v>
      </c>
      <c r="AE46" s="297" t="s">
        <v>619</v>
      </c>
      <c r="AF46" s="297">
        <v>8</v>
      </c>
      <c r="AG46" s="297">
        <v>8</v>
      </c>
      <c r="AH46" s="297" t="s">
        <v>619</v>
      </c>
      <c r="AI46" s="297">
        <v>8</v>
      </c>
      <c r="AJ46" s="298">
        <v>8</v>
      </c>
      <c r="AK46" s="296">
        <v>7.9999999999999982</v>
      </c>
      <c r="AL46" s="297">
        <v>7.9999999999999982</v>
      </c>
      <c r="AM46" s="297" t="s">
        <v>619</v>
      </c>
      <c r="AN46" s="297">
        <v>8</v>
      </c>
      <c r="AO46" s="297" t="s">
        <v>619</v>
      </c>
      <c r="AP46" s="297" t="s">
        <v>619</v>
      </c>
      <c r="AQ46" s="298">
        <v>8</v>
      </c>
      <c r="AR46" s="296">
        <v>8</v>
      </c>
      <c r="AS46" s="297">
        <v>7.9999999999999982</v>
      </c>
      <c r="AT46" s="297">
        <v>7.9999999999999982</v>
      </c>
      <c r="AU46" s="297" t="s">
        <v>619</v>
      </c>
      <c r="AV46" s="297">
        <v>7.9999999999999982</v>
      </c>
      <c r="AW46" s="297">
        <v>8</v>
      </c>
      <c r="AX46" s="298">
        <v>8</v>
      </c>
      <c r="AY46" s="296" t="s">
        <v>619</v>
      </c>
      <c r="AZ46" s="297" t="s">
        <v>619</v>
      </c>
      <c r="BA46" s="297" t="s">
        <v>619</v>
      </c>
      <c r="BB46" s="1009">
        <f>IF($BE$3="４週",SUM(W46:AX46),IF($BE$3="暦月",SUM(W46:BA46),""))</f>
        <v>160</v>
      </c>
      <c r="BC46" s="1010"/>
      <c r="BD46" s="1011">
        <f>IF($BE$3="４週",BB46/4,IF($BE$3="暦月",(BB46/($BE$8/7)),""))</f>
        <v>40</v>
      </c>
      <c r="BE46" s="1010"/>
      <c r="BF46" s="1006"/>
      <c r="BG46" s="1007"/>
      <c r="BH46" s="1007"/>
      <c r="BI46" s="1007"/>
      <c r="BJ46" s="1008"/>
    </row>
    <row r="47" spans="2:62" ht="19.2">
      <c r="B47" s="954">
        <f>B45+1</f>
        <v>16</v>
      </c>
      <c r="C47" s="956" t="s">
        <v>247</v>
      </c>
      <c r="D47" s="957"/>
      <c r="E47" s="291"/>
      <c r="F47" s="292"/>
      <c r="G47" s="291"/>
      <c r="H47" s="292"/>
      <c r="I47" s="960" t="s">
        <v>218</v>
      </c>
      <c r="J47" s="961"/>
      <c r="K47" s="964" t="s">
        <v>219</v>
      </c>
      <c r="L47" s="965"/>
      <c r="M47" s="965"/>
      <c r="N47" s="957"/>
      <c r="O47" s="968" t="s">
        <v>258</v>
      </c>
      <c r="P47" s="969"/>
      <c r="Q47" s="969"/>
      <c r="R47" s="969"/>
      <c r="S47" s="970"/>
      <c r="T47" s="311" t="s">
        <v>221</v>
      </c>
      <c r="V47" s="312"/>
      <c r="W47" s="304"/>
      <c r="X47" s="305" t="s">
        <v>243</v>
      </c>
      <c r="Y47" s="305" t="s">
        <v>244</v>
      </c>
      <c r="Z47" s="305" t="s">
        <v>244</v>
      </c>
      <c r="AA47" s="305"/>
      <c r="AB47" s="305" t="s">
        <v>241</v>
      </c>
      <c r="AC47" s="306" t="s">
        <v>242</v>
      </c>
      <c r="AD47" s="304" t="s">
        <v>244</v>
      </c>
      <c r="AE47" s="305"/>
      <c r="AF47" s="305" t="s">
        <v>244</v>
      </c>
      <c r="AG47" s="305" t="s">
        <v>244</v>
      </c>
      <c r="AH47" s="305"/>
      <c r="AI47" s="305"/>
      <c r="AJ47" s="306" t="s">
        <v>241</v>
      </c>
      <c r="AK47" s="304" t="s">
        <v>242</v>
      </c>
      <c r="AL47" s="305" t="s">
        <v>244</v>
      </c>
      <c r="AM47" s="305" t="s">
        <v>244</v>
      </c>
      <c r="AN47" s="305" t="s">
        <v>244</v>
      </c>
      <c r="AO47" s="305" t="s">
        <v>243</v>
      </c>
      <c r="AP47" s="305" t="s">
        <v>243</v>
      </c>
      <c r="AQ47" s="306"/>
      <c r="AR47" s="304" t="s">
        <v>241</v>
      </c>
      <c r="AS47" s="305" t="s">
        <v>242</v>
      </c>
      <c r="AT47" s="305" t="s">
        <v>243</v>
      </c>
      <c r="AU47" s="305" t="s">
        <v>244</v>
      </c>
      <c r="AV47" s="305"/>
      <c r="AW47" s="305"/>
      <c r="AX47" s="306" t="s">
        <v>243</v>
      </c>
      <c r="AY47" s="304"/>
      <c r="AZ47" s="305"/>
      <c r="BA47" s="307"/>
      <c r="BB47" s="974"/>
      <c r="BC47" s="975"/>
      <c r="BD47" s="976"/>
      <c r="BE47" s="977"/>
      <c r="BF47" s="978"/>
      <c r="BG47" s="979"/>
      <c r="BH47" s="979"/>
      <c r="BI47" s="979"/>
      <c r="BJ47" s="980"/>
    </row>
    <row r="48" spans="2:62" ht="19.2">
      <c r="B48" s="987"/>
      <c r="C48" s="1000"/>
      <c r="D48" s="1001"/>
      <c r="E48" s="291"/>
      <c r="F48" s="292" t="str">
        <f>C47</f>
        <v>介護職員</v>
      </c>
      <c r="G48" s="291"/>
      <c r="H48" s="292" t="str">
        <f>I47</f>
        <v>A</v>
      </c>
      <c r="I48" s="1002"/>
      <c r="J48" s="1003"/>
      <c r="K48" s="1004"/>
      <c r="L48" s="1005"/>
      <c r="M48" s="1005"/>
      <c r="N48" s="1001"/>
      <c r="O48" s="968"/>
      <c r="P48" s="969"/>
      <c r="Q48" s="969"/>
      <c r="R48" s="969"/>
      <c r="S48" s="970"/>
      <c r="T48" s="308" t="s">
        <v>224</v>
      </c>
      <c r="U48" s="309"/>
      <c r="V48" s="310"/>
      <c r="W48" s="296" t="s">
        <v>619</v>
      </c>
      <c r="X48" s="297">
        <v>7.9999999999999982</v>
      </c>
      <c r="Y48" s="297">
        <v>8</v>
      </c>
      <c r="Z48" s="297">
        <v>8</v>
      </c>
      <c r="AA48" s="297" t="s">
        <v>619</v>
      </c>
      <c r="AB48" s="297">
        <v>8</v>
      </c>
      <c r="AC48" s="298">
        <v>8</v>
      </c>
      <c r="AD48" s="296">
        <v>8</v>
      </c>
      <c r="AE48" s="297" t="s">
        <v>619</v>
      </c>
      <c r="AF48" s="297">
        <v>8</v>
      </c>
      <c r="AG48" s="297">
        <v>8</v>
      </c>
      <c r="AH48" s="297" t="s">
        <v>619</v>
      </c>
      <c r="AI48" s="297" t="s">
        <v>619</v>
      </c>
      <c r="AJ48" s="298">
        <v>8</v>
      </c>
      <c r="AK48" s="296">
        <v>8</v>
      </c>
      <c r="AL48" s="297">
        <v>8</v>
      </c>
      <c r="AM48" s="297">
        <v>8</v>
      </c>
      <c r="AN48" s="297">
        <v>8</v>
      </c>
      <c r="AO48" s="297">
        <v>7.9999999999999982</v>
      </c>
      <c r="AP48" s="297">
        <v>7.9999999999999982</v>
      </c>
      <c r="AQ48" s="298" t="s">
        <v>619</v>
      </c>
      <c r="AR48" s="296">
        <v>8</v>
      </c>
      <c r="AS48" s="297">
        <v>8</v>
      </c>
      <c r="AT48" s="297">
        <v>7.9999999999999982</v>
      </c>
      <c r="AU48" s="297">
        <v>8</v>
      </c>
      <c r="AV48" s="297" t="s">
        <v>619</v>
      </c>
      <c r="AW48" s="297" t="s">
        <v>619</v>
      </c>
      <c r="AX48" s="298">
        <v>7.9999999999999982</v>
      </c>
      <c r="AY48" s="296" t="s">
        <v>619</v>
      </c>
      <c r="AZ48" s="297" t="s">
        <v>619</v>
      </c>
      <c r="BA48" s="297" t="s">
        <v>619</v>
      </c>
      <c r="BB48" s="1009">
        <f>IF($BE$3="４週",SUM(W48:AX48),IF($BE$3="暦月",SUM(W48:BA48),""))</f>
        <v>160</v>
      </c>
      <c r="BC48" s="1010"/>
      <c r="BD48" s="1011">
        <f>IF($BE$3="４週",BB48/4,IF($BE$3="暦月",(BB48/($BE$8/7)),""))</f>
        <v>40</v>
      </c>
      <c r="BE48" s="1010"/>
      <c r="BF48" s="1006"/>
      <c r="BG48" s="1007"/>
      <c r="BH48" s="1007"/>
      <c r="BI48" s="1007"/>
      <c r="BJ48" s="1008"/>
    </row>
    <row r="49" spans="2:62" ht="19.2">
      <c r="B49" s="954">
        <f>B47+1</f>
        <v>17</v>
      </c>
      <c r="C49" s="956" t="s">
        <v>247</v>
      </c>
      <c r="D49" s="957"/>
      <c r="E49" s="291"/>
      <c r="F49" s="292"/>
      <c r="G49" s="291"/>
      <c r="H49" s="292"/>
      <c r="I49" s="960" t="s">
        <v>218</v>
      </c>
      <c r="J49" s="961"/>
      <c r="K49" s="964" t="s">
        <v>219</v>
      </c>
      <c r="L49" s="965"/>
      <c r="M49" s="965"/>
      <c r="N49" s="957"/>
      <c r="O49" s="968" t="s">
        <v>259</v>
      </c>
      <c r="P49" s="969"/>
      <c r="Q49" s="969"/>
      <c r="R49" s="969"/>
      <c r="S49" s="970"/>
      <c r="T49" s="311" t="s">
        <v>221</v>
      </c>
      <c r="V49" s="312"/>
      <c r="W49" s="304" t="s">
        <v>243</v>
      </c>
      <c r="X49" s="305"/>
      <c r="Y49" s="305" t="s">
        <v>243</v>
      </c>
      <c r="Z49" s="305"/>
      <c r="AA49" s="305" t="s">
        <v>244</v>
      </c>
      <c r="AB49" s="305"/>
      <c r="AC49" s="306" t="s">
        <v>241</v>
      </c>
      <c r="AD49" s="304" t="s">
        <v>242</v>
      </c>
      <c r="AE49" s="305" t="s">
        <v>244</v>
      </c>
      <c r="AF49" s="305" t="s">
        <v>244</v>
      </c>
      <c r="AG49" s="305" t="s">
        <v>243</v>
      </c>
      <c r="AH49" s="305" t="s">
        <v>243</v>
      </c>
      <c r="AI49" s="305"/>
      <c r="AJ49" s="306" t="s">
        <v>244</v>
      </c>
      <c r="AK49" s="304" t="s">
        <v>241</v>
      </c>
      <c r="AL49" s="305" t="s">
        <v>242</v>
      </c>
      <c r="AM49" s="305" t="s">
        <v>243</v>
      </c>
      <c r="AN49" s="305"/>
      <c r="AO49" s="305" t="s">
        <v>244</v>
      </c>
      <c r="AP49" s="305" t="s">
        <v>244</v>
      </c>
      <c r="AQ49" s="306"/>
      <c r="AR49" s="304"/>
      <c r="AS49" s="305" t="s">
        <v>241</v>
      </c>
      <c r="AT49" s="305" t="s">
        <v>242</v>
      </c>
      <c r="AU49" s="305" t="s">
        <v>243</v>
      </c>
      <c r="AV49" s="305" t="s">
        <v>244</v>
      </c>
      <c r="AW49" s="305" t="s">
        <v>244</v>
      </c>
      <c r="AX49" s="306"/>
      <c r="AY49" s="304"/>
      <c r="AZ49" s="305"/>
      <c r="BA49" s="307"/>
      <c r="BB49" s="974"/>
      <c r="BC49" s="975"/>
      <c r="BD49" s="976"/>
      <c r="BE49" s="977"/>
      <c r="BF49" s="978"/>
      <c r="BG49" s="979"/>
      <c r="BH49" s="979"/>
      <c r="BI49" s="979"/>
      <c r="BJ49" s="980"/>
    </row>
    <row r="50" spans="2:62" ht="19.2">
      <c r="B50" s="987"/>
      <c r="C50" s="1000"/>
      <c r="D50" s="1001"/>
      <c r="E50" s="291"/>
      <c r="F50" s="292" t="str">
        <f>C49</f>
        <v>介護職員</v>
      </c>
      <c r="G50" s="291"/>
      <c r="H50" s="292" t="str">
        <f>I49</f>
        <v>A</v>
      </c>
      <c r="I50" s="1002"/>
      <c r="J50" s="1003"/>
      <c r="K50" s="1004"/>
      <c r="L50" s="1005"/>
      <c r="M50" s="1005"/>
      <c r="N50" s="1001"/>
      <c r="O50" s="968"/>
      <c r="P50" s="969"/>
      <c r="Q50" s="969"/>
      <c r="R50" s="969"/>
      <c r="S50" s="970"/>
      <c r="T50" s="308" t="s">
        <v>224</v>
      </c>
      <c r="U50" s="309"/>
      <c r="V50" s="310"/>
      <c r="W50" s="296">
        <v>7.9999999999999982</v>
      </c>
      <c r="X50" s="297" t="s">
        <v>619</v>
      </c>
      <c r="Y50" s="297">
        <v>7.9999999999999982</v>
      </c>
      <c r="Z50" s="297" t="s">
        <v>619</v>
      </c>
      <c r="AA50" s="297">
        <v>8</v>
      </c>
      <c r="AB50" s="297" t="s">
        <v>619</v>
      </c>
      <c r="AC50" s="298">
        <v>8</v>
      </c>
      <c r="AD50" s="296">
        <v>8</v>
      </c>
      <c r="AE50" s="297">
        <v>8</v>
      </c>
      <c r="AF50" s="297">
        <v>8</v>
      </c>
      <c r="AG50" s="297">
        <v>7.9999999999999982</v>
      </c>
      <c r="AH50" s="297">
        <v>7.9999999999999982</v>
      </c>
      <c r="AI50" s="297" t="s">
        <v>619</v>
      </c>
      <c r="AJ50" s="298">
        <v>8</v>
      </c>
      <c r="AK50" s="296">
        <v>8</v>
      </c>
      <c r="AL50" s="297">
        <v>8</v>
      </c>
      <c r="AM50" s="297">
        <v>7.9999999999999982</v>
      </c>
      <c r="AN50" s="297" t="s">
        <v>619</v>
      </c>
      <c r="AO50" s="297">
        <v>8</v>
      </c>
      <c r="AP50" s="297">
        <v>8</v>
      </c>
      <c r="AQ50" s="298" t="s">
        <v>619</v>
      </c>
      <c r="AR50" s="296" t="s">
        <v>619</v>
      </c>
      <c r="AS50" s="297">
        <v>8</v>
      </c>
      <c r="AT50" s="297">
        <v>8</v>
      </c>
      <c r="AU50" s="297">
        <v>7.9999999999999982</v>
      </c>
      <c r="AV50" s="297">
        <v>8</v>
      </c>
      <c r="AW50" s="297">
        <v>8</v>
      </c>
      <c r="AX50" s="298" t="s">
        <v>619</v>
      </c>
      <c r="AY50" s="296" t="s">
        <v>619</v>
      </c>
      <c r="AZ50" s="297" t="s">
        <v>619</v>
      </c>
      <c r="BA50" s="297" t="s">
        <v>619</v>
      </c>
      <c r="BB50" s="1009">
        <f>IF($BE$3="４週",SUM(W50:AX50),IF($BE$3="暦月",SUM(W50:BA50),""))</f>
        <v>160</v>
      </c>
      <c r="BC50" s="1010"/>
      <c r="BD50" s="1011">
        <f>IF($BE$3="４週",BB50/4,IF($BE$3="暦月",(BB50/($BE$8/7)),""))</f>
        <v>40</v>
      </c>
      <c r="BE50" s="1010"/>
      <c r="BF50" s="1006"/>
      <c r="BG50" s="1007"/>
      <c r="BH50" s="1007"/>
      <c r="BI50" s="1007"/>
      <c r="BJ50" s="1008"/>
    </row>
    <row r="51" spans="2:62" ht="19.2">
      <c r="B51" s="954">
        <f>B49+1</f>
        <v>18</v>
      </c>
      <c r="C51" s="956" t="s">
        <v>247</v>
      </c>
      <c r="D51" s="957"/>
      <c r="E51" s="291"/>
      <c r="F51" s="292"/>
      <c r="G51" s="291"/>
      <c r="H51" s="292"/>
      <c r="I51" s="960" t="s">
        <v>218</v>
      </c>
      <c r="J51" s="961"/>
      <c r="K51" s="964" t="s">
        <v>219</v>
      </c>
      <c r="L51" s="965"/>
      <c r="M51" s="965"/>
      <c r="N51" s="957"/>
      <c r="O51" s="968" t="s">
        <v>260</v>
      </c>
      <c r="P51" s="969"/>
      <c r="Q51" s="969"/>
      <c r="R51" s="969"/>
      <c r="S51" s="970"/>
      <c r="T51" s="311" t="s">
        <v>221</v>
      </c>
      <c r="V51" s="312"/>
      <c r="W51" s="304" t="s">
        <v>261</v>
      </c>
      <c r="X51" s="305"/>
      <c r="Y51" s="305" t="s">
        <v>244</v>
      </c>
      <c r="Z51" s="305" t="s">
        <v>243</v>
      </c>
      <c r="AA51" s="305" t="s">
        <v>243</v>
      </c>
      <c r="AB51" s="305" t="s">
        <v>243</v>
      </c>
      <c r="AC51" s="306"/>
      <c r="AD51" s="304" t="s">
        <v>241</v>
      </c>
      <c r="AE51" s="305" t="s">
        <v>242</v>
      </c>
      <c r="AF51" s="305" t="s">
        <v>243</v>
      </c>
      <c r="AG51" s="305"/>
      <c r="AH51" s="305" t="s">
        <v>244</v>
      </c>
      <c r="AI51" s="305" t="s">
        <v>244</v>
      </c>
      <c r="AJ51" s="306"/>
      <c r="AK51" s="304"/>
      <c r="AL51" s="305" t="s">
        <v>241</v>
      </c>
      <c r="AM51" s="305" t="s">
        <v>242</v>
      </c>
      <c r="AN51" s="305" t="s">
        <v>243</v>
      </c>
      <c r="AO51" s="305"/>
      <c r="AP51" s="305" t="s">
        <v>244</v>
      </c>
      <c r="AQ51" s="306" t="s">
        <v>244</v>
      </c>
      <c r="AR51" s="304" t="s">
        <v>244</v>
      </c>
      <c r="AS51" s="305"/>
      <c r="AT51" s="305" t="s">
        <v>241</v>
      </c>
      <c r="AU51" s="305" t="s">
        <v>242</v>
      </c>
      <c r="AV51" s="305" t="s">
        <v>243</v>
      </c>
      <c r="AW51" s="305"/>
      <c r="AX51" s="306" t="s">
        <v>244</v>
      </c>
      <c r="AY51" s="304"/>
      <c r="AZ51" s="305"/>
      <c r="BA51" s="307"/>
      <c r="BB51" s="974"/>
      <c r="BC51" s="975"/>
      <c r="BD51" s="976"/>
      <c r="BE51" s="977"/>
      <c r="BF51" s="978"/>
      <c r="BG51" s="979"/>
      <c r="BH51" s="979"/>
      <c r="BI51" s="979"/>
      <c r="BJ51" s="980"/>
    </row>
    <row r="52" spans="2:62" ht="19.2">
      <c r="B52" s="987"/>
      <c r="C52" s="1000"/>
      <c r="D52" s="1001"/>
      <c r="E52" s="291"/>
      <c r="F52" s="292" t="str">
        <f>C51</f>
        <v>介護職員</v>
      </c>
      <c r="G52" s="291"/>
      <c r="H52" s="292" t="str">
        <f>I51</f>
        <v>A</v>
      </c>
      <c r="I52" s="1002"/>
      <c r="J52" s="1003"/>
      <c r="K52" s="1004"/>
      <c r="L52" s="1005"/>
      <c r="M52" s="1005"/>
      <c r="N52" s="1001"/>
      <c r="O52" s="968"/>
      <c r="P52" s="969"/>
      <c r="Q52" s="969"/>
      <c r="R52" s="969"/>
      <c r="S52" s="970"/>
      <c r="T52" s="308" t="s">
        <v>224</v>
      </c>
      <c r="U52" s="309"/>
      <c r="V52" s="310"/>
      <c r="W52" s="296">
        <v>8</v>
      </c>
      <c r="X52" s="297" t="s">
        <v>619</v>
      </c>
      <c r="Y52" s="297">
        <v>8</v>
      </c>
      <c r="Z52" s="297">
        <v>7.9999999999999982</v>
      </c>
      <c r="AA52" s="297">
        <v>7.9999999999999982</v>
      </c>
      <c r="AB52" s="297">
        <v>7.9999999999999982</v>
      </c>
      <c r="AC52" s="298" t="s">
        <v>619</v>
      </c>
      <c r="AD52" s="296">
        <v>8</v>
      </c>
      <c r="AE52" s="297">
        <v>8</v>
      </c>
      <c r="AF52" s="297">
        <v>7.9999999999999982</v>
      </c>
      <c r="AG52" s="297" t="s">
        <v>619</v>
      </c>
      <c r="AH52" s="297">
        <v>8</v>
      </c>
      <c r="AI52" s="297">
        <v>8</v>
      </c>
      <c r="AJ52" s="298" t="s">
        <v>619</v>
      </c>
      <c r="AK52" s="296" t="s">
        <v>619</v>
      </c>
      <c r="AL52" s="297">
        <v>8</v>
      </c>
      <c r="AM52" s="297">
        <v>8</v>
      </c>
      <c r="AN52" s="297">
        <v>7.9999999999999982</v>
      </c>
      <c r="AO52" s="297" t="s">
        <v>619</v>
      </c>
      <c r="AP52" s="297">
        <v>8</v>
      </c>
      <c r="AQ52" s="298">
        <v>8</v>
      </c>
      <c r="AR52" s="296">
        <v>8</v>
      </c>
      <c r="AS52" s="297" t="s">
        <v>619</v>
      </c>
      <c r="AT52" s="297">
        <v>8</v>
      </c>
      <c r="AU52" s="297">
        <v>8</v>
      </c>
      <c r="AV52" s="297">
        <v>7.9999999999999982</v>
      </c>
      <c r="AW52" s="297" t="s">
        <v>619</v>
      </c>
      <c r="AX52" s="298">
        <v>8</v>
      </c>
      <c r="AY52" s="296" t="s">
        <v>619</v>
      </c>
      <c r="AZ52" s="297" t="s">
        <v>619</v>
      </c>
      <c r="BA52" s="297" t="s">
        <v>619</v>
      </c>
      <c r="BB52" s="1009">
        <f>IF($BE$3="４週",SUM(W52:AX52),IF($BE$3="暦月",SUM(W52:BA52),""))</f>
        <v>160</v>
      </c>
      <c r="BC52" s="1010"/>
      <c r="BD52" s="1011">
        <f>IF($BE$3="４週",BB52/4,IF($BE$3="暦月",(BB52/($BE$8/7)),""))</f>
        <v>40</v>
      </c>
      <c r="BE52" s="1010"/>
      <c r="BF52" s="1006"/>
      <c r="BG52" s="1007"/>
      <c r="BH52" s="1007"/>
      <c r="BI52" s="1007"/>
      <c r="BJ52" s="1008"/>
    </row>
    <row r="53" spans="2:62" ht="19.2">
      <c r="B53" s="954">
        <f>B51+1</f>
        <v>19</v>
      </c>
      <c r="C53" s="956" t="s">
        <v>247</v>
      </c>
      <c r="D53" s="957"/>
      <c r="E53" s="299"/>
      <c r="F53" s="300"/>
      <c r="G53" s="299"/>
      <c r="H53" s="300"/>
      <c r="I53" s="960" t="s">
        <v>255</v>
      </c>
      <c r="J53" s="961"/>
      <c r="K53" s="964" t="s">
        <v>219</v>
      </c>
      <c r="L53" s="965"/>
      <c r="M53" s="965"/>
      <c r="N53" s="957"/>
      <c r="O53" s="968" t="s">
        <v>262</v>
      </c>
      <c r="P53" s="969"/>
      <c r="Q53" s="969"/>
      <c r="R53" s="969"/>
      <c r="S53" s="970"/>
      <c r="T53" s="301" t="s">
        <v>221</v>
      </c>
      <c r="U53" s="302"/>
      <c r="V53" s="303"/>
      <c r="W53" s="304" t="s">
        <v>244</v>
      </c>
      <c r="X53" s="305"/>
      <c r="Y53" s="305"/>
      <c r="Z53" s="305" t="s">
        <v>244</v>
      </c>
      <c r="AA53" s="305"/>
      <c r="AB53" s="305" t="s">
        <v>244</v>
      </c>
      <c r="AC53" s="306" t="s">
        <v>244</v>
      </c>
      <c r="AD53" s="304"/>
      <c r="AE53" s="305" t="s">
        <v>244</v>
      </c>
      <c r="AF53" s="305"/>
      <c r="AG53" s="305"/>
      <c r="AH53" s="305" t="s">
        <v>244</v>
      </c>
      <c r="AI53" s="305" t="s">
        <v>243</v>
      </c>
      <c r="AJ53" s="306" t="s">
        <v>243</v>
      </c>
      <c r="AK53" s="304" t="s">
        <v>244</v>
      </c>
      <c r="AL53" s="305"/>
      <c r="AM53" s="305" t="s">
        <v>244</v>
      </c>
      <c r="AN53" s="305"/>
      <c r="AO53" s="305" t="s">
        <v>244</v>
      </c>
      <c r="AP53" s="305"/>
      <c r="AQ53" s="306" t="s">
        <v>243</v>
      </c>
      <c r="AR53" s="304" t="s">
        <v>243</v>
      </c>
      <c r="AS53" s="305" t="s">
        <v>244</v>
      </c>
      <c r="AT53" s="305"/>
      <c r="AU53" s="305" t="s">
        <v>244</v>
      </c>
      <c r="AV53" s="305"/>
      <c r="AW53" s="305" t="s">
        <v>243</v>
      </c>
      <c r="AX53" s="306"/>
      <c r="AY53" s="304"/>
      <c r="AZ53" s="305"/>
      <c r="BA53" s="307"/>
      <c r="BB53" s="974"/>
      <c r="BC53" s="975"/>
      <c r="BD53" s="976"/>
      <c r="BE53" s="977"/>
      <c r="BF53" s="978"/>
      <c r="BG53" s="979"/>
      <c r="BH53" s="979"/>
      <c r="BI53" s="979"/>
      <c r="BJ53" s="980"/>
    </row>
    <row r="54" spans="2:62" ht="19.2">
      <c r="B54" s="987"/>
      <c r="C54" s="1000"/>
      <c r="D54" s="1001"/>
      <c r="E54" s="291"/>
      <c r="F54" s="292" t="str">
        <f>C53</f>
        <v>介護職員</v>
      </c>
      <c r="G54" s="291"/>
      <c r="H54" s="292" t="str">
        <f>I53</f>
        <v>C</v>
      </c>
      <c r="I54" s="1002"/>
      <c r="J54" s="1003"/>
      <c r="K54" s="1004"/>
      <c r="L54" s="1005"/>
      <c r="M54" s="1005"/>
      <c r="N54" s="1001"/>
      <c r="O54" s="968"/>
      <c r="P54" s="969"/>
      <c r="Q54" s="969"/>
      <c r="R54" s="969"/>
      <c r="S54" s="970"/>
      <c r="T54" s="308" t="s">
        <v>224</v>
      </c>
      <c r="U54" s="294"/>
      <c r="V54" s="295"/>
      <c r="W54" s="296">
        <v>8</v>
      </c>
      <c r="X54" s="297" t="s">
        <v>619</v>
      </c>
      <c r="Y54" s="297" t="s">
        <v>619</v>
      </c>
      <c r="Z54" s="297">
        <v>8</v>
      </c>
      <c r="AA54" s="297" t="s">
        <v>619</v>
      </c>
      <c r="AB54" s="297">
        <v>8</v>
      </c>
      <c r="AC54" s="298">
        <v>8</v>
      </c>
      <c r="AD54" s="296" t="s">
        <v>619</v>
      </c>
      <c r="AE54" s="297">
        <v>8</v>
      </c>
      <c r="AF54" s="297" t="s">
        <v>619</v>
      </c>
      <c r="AG54" s="297" t="s">
        <v>619</v>
      </c>
      <c r="AH54" s="297">
        <v>8</v>
      </c>
      <c r="AI54" s="297">
        <v>7.9999999999999982</v>
      </c>
      <c r="AJ54" s="298">
        <v>7.9999999999999982</v>
      </c>
      <c r="AK54" s="296">
        <v>8</v>
      </c>
      <c r="AL54" s="297" t="s">
        <v>619</v>
      </c>
      <c r="AM54" s="297">
        <v>8</v>
      </c>
      <c r="AN54" s="297" t="s">
        <v>619</v>
      </c>
      <c r="AO54" s="297">
        <v>8</v>
      </c>
      <c r="AP54" s="297" t="s">
        <v>619</v>
      </c>
      <c r="AQ54" s="298">
        <v>7.9999999999999982</v>
      </c>
      <c r="AR54" s="296">
        <v>7.9999999999999982</v>
      </c>
      <c r="AS54" s="297">
        <v>8</v>
      </c>
      <c r="AT54" s="297" t="s">
        <v>619</v>
      </c>
      <c r="AU54" s="297">
        <v>8</v>
      </c>
      <c r="AV54" s="297" t="s">
        <v>619</v>
      </c>
      <c r="AW54" s="297">
        <v>7.9999999999999982</v>
      </c>
      <c r="AX54" s="298" t="s">
        <v>619</v>
      </c>
      <c r="AY54" s="296" t="s">
        <v>619</v>
      </c>
      <c r="AZ54" s="297" t="s">
        <v>619</v>
      </c>
      <c r="BA54" s="297" t="s">
        <v>619</v>
      </c>
      <c r="BB54" s="1009">
        <f>IF($BE$3="４週",SUM(W54:AX54),IF($BE$3="暦月",SUM(W54:BA54),""))</f>
        <v>128</v>
      </c>
      <c r="BC54" s="1010"/>
      <c r="BD54" s="1011">
        <f>IF($BE$3="４週",BB54/4,IF($BE$3="暦月",(BB54/($BE$8/7)),""))</f>
        <v>32</v>
      </c>
      <c r="BE54" s="1010"/>
      <c r="BF54" s="1006"/>
      <c r="BG54" s="1007"/>
      <c r="BH54" s="1007"/>
      <c r="BI54" s="1007"/>
      <c r="BJ54" s="1008"/>
    </row>
    <row r="55" spans="2:62" ht="19.2">
      <c r="B55" s="954">
        <f>B53+1</f>
        <v>20</v>
      </c>
      <c r="C55" s="956" t="s">
        <v>247</v>
      </c>
      <c r="D55" s="957"/>
      <c r="E55" s="299"/>
      <c r="F55" s="300"/>
      <c r="G55" s="299"/>
      <c r="H55" s="300"/>
      <c r="I55" s="960" t="s">
        <v>218</v>
      </c>
      <c r="J55" s="961"/>
      <c r="K55" s="964" t="s">
        <v>248</v>
      </c>
      <c r="L55" s="965"/>
      <c r="M55" s="965"/>
      <c r="N55" s="957"/>
      <c r="O55" s="968" t="s">
        <v>263</v>
      </c>
      <c r="P55" s="969"/>
      <c r="Q55" s="969"/>
      <c r="R55" s="969"/>
      <c r="S55" s="970"/>
      <c r="T55" s="301" t="s">
        <v>221</v>
      </c>
      <c r="U55" s="302"/>
      <c r="V55" s="303"/>
      <c r="W55" s="304" t="s">
        <v>241</v>
      </c>
      <c r="X55" s="305" t="s">
        <v>242</v>
      </c>
      <c r="Y55" s="305" t="s">
        <v>243</v>
      </c>
      <c r="Z55" s="305" t="s">
        <v>243</v>
      </c>
      <c r="AA55" s="305"/>
      <c r="AB55" s="305" t="s">
        <v>244</v>
      </c>
      <c r="AC55" s="306"/>
      <c r="AD55" s="304"/>
      <c r="AE55" s="305" t="s">
        <v>241</v>
      </c>
      <c r="AF55" s="305" t="s">
        <v>242</v>
      </c>
      <c r="AG55" s="305" t="s">
        <v>243</v>
      </c>
      <c r="AH55" s="305" t="s">
        <v>243</v>
      </c>
      <c r="AI55" s="305"/>
      <c r="AJ55" s="306" t="s">
        <v>244</v>
      </c>
      <c r="AK55" s="304" t="s">
        <v>244</v>
      </c>
      <c r="AL55" s="305"/>
      <c r="AM55" s="305" t="s">
        <v>241</v>
      </c>
      <c r="AN55" s="305" t="s">
        <v>242</v>
      </c>
      <c r="AO55" s="305" t="s">
        <v>243</v>
      </c>
      <c r="AP55" s="305" t="s">
        <v>243</v>
      </c>
      <c r="AQ55" s="306"/>
      <c r="AR55" s="304" t="s">
        <v>244</v>
      </c>
      <c r="AS55" s="305"/>
      <c r="AT55" s="305"/>
      <c r="AU55" s="305" t="s">
        <v>241</v>
      </c>
      <c r="AV55" s="305" t="s">
        <v>242</v>
      </c>
      <c r="AW55" s="305" t="s">
        <v>243</v>
      </c>
      <c r="AX55" s="306" t="s">
        <v>243</v>
      </c>
      <c r="AY55" s="304"/>
      <c r="AZ55" s="305"/>
      <c r="BA55" s="307"/>
      <c r="BB55" s="974"/>
      <c r="BC55" s="975"/>
      <c r="BD55" s="976"/>
      <c r="BE55" s="977"/>
      <c r="BF55" s="978"/>
      <c r="BG55" s="979"/>
      <c r="BH55" s="979"/>
      <c r="BI55" s="979"/>
      <c r="BJ55" s="980"/>
    </row>
    <row r="56" spans="2:62" ht="19.2">
      <c r="B56" s="987"/>
      <c r="C56" s="1000"/>
      <c r="D56" s="1001"/>
      <c r="E56" s="291"/>
      <c r="F56" s="292" t="str">
        <f>C55</f>
        <v>介護職員</v>
      </c>
      <c r="G56" s="291"/>
      <c r="H56" s="292" t="str">
        <f>I55</f>
        <v>A</v>
      </c>
      <c r="I56" s="1002"/>
      <c r="J56" s="1003"/>
      <c r="K56" s="1004"/>
      <c r="L56" s="1005"/>
      <c r="M56" s="1005"/>
      <c r="N56" s="1001"/>
      <c r="O56" s="968"/>
      <c r="P56" s="969"/>
      <c r="Q56" s="969"/>
      <c r="R56" s="969"/>
      <c r="S56" s="970"/>
      <c r="T56" s="308" t="s">
        <v>224</v>
      </c>
      <c r="U56" s="309"/>
      <c r="V56" s="310"/>
      <c r="W56" s="296">
        <v>8</v>
      </c>
      <c r="X56" s="297">
        <v>8</v>
      </c>
      <c r="Y56" s="297">
        <v>7.9999999999999982</v>
      </c>
      <c r="Z56" s="297">
        <v>7.9999999999999982</v>
      </c>
      <c r="AA56" s="297" t="s">
        <v>619</v>
      </c>
      <c r="AB56" s="297">
        <v>8</v>
      </c>
      <c r="AC56" s="298" t="s">
        <v>619</v>
      </c>
      <c r="AD56" s="296" t="s">
        <v>619</v>
      </c>
      <c r="AE56" s="297">
        <v>8</v>
      </c>
      <c r="AF56" s="297">
        <v>8</v>
      </c>
      <c r="AG56" s="297">
        <v>7.9999999999999982</v>
      </c>
      <c r="AH56" s="297">
        <v>7.9999999999999982</v>
      </c>
      <c r="AI56" s="297" t="s">
        <v>619</v>
      </c>
      <c r="AJ56" s="298">
        <v>8</v>
      </c>
      <c r="AK56" s="296">
        <v>8</v>
      </c>
      <c r="AL56" s="297" t="s">
        <v>619</v>
      </c>
      <c r="AM56" s="297">
        <v>8</v>
      </c>
      <c r="AN56" s="297">
        <v>8</v>
      </c>
      <c r="AO56" s="297">
        <v>7.9999999999999982</v>
      </c>
      <c r="AP56" s="297">
        <v>7.9999999999999982</v>
      </c>
      <c r="AQ56" s="298" t="s">
        <v>619</v>
      </c>
      <c r="AR56" s="296">
        <v>8</v>
      </c>
      <c r="AS56" s="297" t="s">
        <v>619</v>
      </c>
      <c r="AT56" s="297" t="s">
        <v>619</v>
      </c>
      <c r="AU56" s="297">
        <v>8</v>
      </c>
      <c r="AV56" s="297">
        <v>8</v>
      </c>
      <c r="AW56" s="297">
        <v>7.9999999999999982</v>
      </c>
      <c r="AX56" s="298">
        <v>7.9999999999999982</v>
      </c>
      <c r="AY56" s="296" t="s">
        <v>619</v>
      </c>
      <c r="AZ56" s="297" t="s">
        <v>619</v>
      </c>
      <c r="BA56" s="297" t="s">
        <v>619</v>
      </c>
      <c r="BB56" s="1009">
        <f>IF($BE$3="４週",SUM(W56:AX56),IF($BE$3="暦月",SUM(W56:BA56),""))</f>
        <v>160</v>
      </c>
      <c r="BC56" s="1010"/>
      <c r="BD56" s="1011">
        <f>IF($BE$3="４週",BB56/4,IF($BE$3="暦月",(BB56/($BE$8/7)),""))</f>
        <v>40</v>
      </c>
      <c r="BE56" s="1010"/>
      <c r="BF56" s="1006"/>
      <c r="BG56" s="1007"/>
      <c r="BH56" s="1007"/>
      <c r="BI56" s="1007"/>
      <c r="BJ56" s="1008"/>
    </row>
    <row r="57" spans="2:62" ht="19.2">
      <c r="B57" s="954">
        <f>B55+1</f>
        <v>21</v>
      </c>
      <c r="C57" s="956" t="s">
        <v>247</v>
      </c>
      <c r="D57" s="957"/>
      <c r="E57" s="291"/>
      <c r="F57" s="292"/>
      <c r="G57" s="291"/>
      <c r="H57" s="292"/>
      <c r="I57" s="960" t="s">
        <v>218</v>
      </c>
      <c r="J57" s="961"/>
      <c r="K57" s="964" t="s">
        <v>219</v>
      </c>
      <c r="L57" s="965"/>
      <c r="M57" s="965"/>
      <c r="N57" s="957"/>
      <c r="O57" s="968" t="s">
        <v>264</v>
      </c>
      <c r="P57" s="969"/>
      <c r="Q57" s="969"/>
      <c r="R57" s="969"/>
      <c r="S57" s="970"/>
      <c r="T57" s="311" t="s">
        <v>221</v>
      </c>
      <c r="V57" s="312"/>
      <c r="W57" s="304"/>
      <c r="X57" s="305" t="s">
        <v>241</v>
      </c>
      <c r="Y57" s="305" t="s">
        <v>242</v>
      </c>
      <c r="Z57" s="305" t="s">
        <v>244</v>
      </c>
      <c r="AA57" s="305" t="s">
        <v>243</v>
      </c>
      <c r="AB57" s="305"/>
      <c r="AC57" s="306" t="s">
        <v>244</v>
      </c>
      <c r="AD57" s="304" t="s">
        <v>244</v>
      </c>
      <c r="AE57" s="305"/>
      <c r="AF57" s="305" t="s">
        <v>241</v>
      </c>
      <c r="AG57" s="305" t="s">
        <v>242</v>
      </c>
      <c r="AH57" s="305" t="s">
        <v>244</v>
      </c>
      <c r="AI57" s="305" t="s">
        <v>243</v>
      </c>
      <c r="AJ57" s="306"/>
      <c r="AK57" s="304" t="s">
        <v>244</v>
      </c>
      <c r="AL57" s="305" t="s">
        <v>243</v>
      </c>
      <c r="AM57" s="305"/>
      <c r="AN57" s="305" t="s">
        <v>241</v>
      </c>
      <c r="AO57" s="305" t="s">
        <v>242</v>
      </c>
      <c r="AP57" s="305" t="s">
        <v>244</v>
      </c>
      <c r="AQ57" s="306"/>
      <c r="AR57" s="304"/>
      <c r="AS57" s="305" t="s">
        <v>244</v>
      </c>
      <c r="AT57" s="305" t="s">
        <v>243</v>
      </c>
      <c r="AU57" s="305"/>
      <c r="AV57" s="305" t="s">
        <v>241</v>
      </c>
      <c r="AW57" s="305" t="s">
        <v>242</v>
      </c>
      <c r="AX57" s="306" t="s">
        <v>244</v>
      </c>
      <c r="AY57" s="304"/>
      <c r="AZ57" s="305"/>
      <c r="BA57" s="307"/>
      <c r="BB57" s="974"/>
      <c r="BC57" s="975"/>
      <c r="BD57" s="976"/>
      <c r="BE57" s="977"/>
      <c r="BF57" s="978"/>
      <c r="BG57" s="979"/>
      <c r="BH57" s="979"/>
      <c r="BI57" s="979"/>
      <c r="BJ57" s="980"/>
    </row>
    <row r="58" spans="2:62" ht="19.2">
      <c r="B58" s="987"/>
      <c r="C58" s="1000"/>
      <c r="D58" s="1001"/>
      <c r="E58" s="291"/>
      <c r="F58" s="292" t="str">
        <f>C57</f>
        <v>介護職員</v>
      </c>
      <c r="G58" s="291"/>
      <c r="H58" s="292" t="str">
        <f>I57</f>
        <v>A</v>
      </c>
      <c r="I58" s="1002"/>
      <c r="J58" s="1003"/>
      <c r="K58" s="1004"/>
      <c r="L58" s="1005"/>
      <c r="M58" s="1005"/>
      <c r="N58" s="1001"/>
      <c r="O58" s="968"/>
      <c r="P58" s="969"/>
      <c r="Q58" s="969"/>
      <c r="R58" s="969"/>
      <c r="S58" s="970"/>
      <c r="T58" s="308" t="s">
        <v>224</v>
      </c>
      <c r="U58" s="309"/>
      <c r="V58" s="310"/>
      <c r="W58" s="296" t="s">
        <v>619</v>
      </c>
      <c r="X58" s="297">
        <v>8</v>
      </c>
      <c r="Y58" s="297">
        <v>8</v>
      </c>
      <c r="Z58" s="297">
        <v>8</v>
      </c>
      <c r="AA58" s="297">
        <v>7.9999999999999982</v>
      </c>
      <c r="AB58" s="297" t="s">
        <v>619</v>
      </c>
      <c r="AC58" s="298">
        <v>8</v>
      </c>
      <c r="AD58" s="296">
        <v>8</v>
      </c>
      <c r="AE58" s="297" t="s">
        <v>619</v>
      </c>
      <c r="AF58" s="297">
        <v>8</v>
      </c>
      <c r="AG58" s="297">
        <v>8</v>
      </c>
      <c r="AH58" s="297">
        <v>8</v>
      </c>
      <c r="AI58" s="297">
        <v>7.9999999999999982</v>
      </c>
      <c r="AJ58" s="298" t="s">
        <v>619</v>
      </c>
      <c r="AK58" s="296">
        <v>8</v>
      </c>
      <c r="AL58" s="297">
        <v>7.9999999999999982</v>
      </c>
      <c r="AM58" s="297" t="s">
        <v>619</v>
      </c>
      <c r="AN58" s="297">
        <v>8</v>
      </c>
      <c r="AO58" s="297">
        <v>8</v>
      </c>
      <c r="AP58" s="297">
        <v>8</v>
      </c>
      <c r="AQ58" s="298" t="s">
        <v>619</v>
      </c>
      <c r="AR58" s="296" t="s">
        <v>619</v>
      </c>
      <c r="AS58" s="297">
        <v>8</v>
      </c>
      <c r="AT58" s="297">
        <v>7.9999999999999982</v>
      </c>
      <c r="AU58" s="297" t="s">
        <v>619</v>
      </c>
      <c r="AV58" s="297">
        <v>8</v>
      </c>
      <c r="AW58" s="297">
        <v>8</v>
      </c>
      <c r="AX58" s="298">
        <v>8</v>
      </c>
      <c r="AY58" s="296" t="s">
        <v>619</v>
      </c>
      <c r="AZ58" s="297" t="s">
        <v>619</v>
      </c>
      <c r="BA58" s="297" t="s">
        <v>619</v>
      </c>
      <c r="BB58" s="1009">
        <f>IF($BE$3="４週",SUM(W58:AX58),IF($BE$3="暦月",SUM(W58:BA58),""))</f>
        <v>160</v>
      </c>
      <c r="BC58" s="1010"/>
      <c r="BD58" s="1011">
        <f>IF($BE$3="４週",BB58/4,IF($BE$3="暦月",(BB58/($BE$8/7)),""))</f>
        <v>40</v>
      </c>
      <c r="BE58" s="1010"/>
      <c r="BF58" s="1006"/>
      <c r="BG58" s="1007"/>
      <c r="BH58" s="1007"/>
      <c r="BI58" s="1007"/>
      <c r="BJ58" s="1008"/>
    </row>
    <row r="59" spans="2:62" ht="19.2">
      <c r="B59" s="954">
        <f>B57+1</f>
        <v>22</v>
      </c>
      <c r="C59" s="956" t="s">
        <v>247</v>
      </c>
      <c r="D59" s="957"/>
      <c r="E59" s="291"/>
      <c r="F59" s="292"/>
      <c r="G59" s="291"/>
      <c r="H59" s="292"/>
      <c r="I59" s="960" t="s">
        <v>218</v>
      </c>
      <c r="J59" s="961"/>
      <c r="K59" s="964" t="s">
        <v>219</v>
      </c>
      <c r="L59" s="965"/>
      <c r="M59" s="965"/>
      <c r="N59" s="957"/>
      <c r="O59" s="968" t="s">
        <v>265</v>
      </c>
      <c r="P59" s="969"/>
      <c r="Q59" s="969"/>
      <c r="R59" s="969"/>
      <c r="S59" s="970"/>
      <c r="T59" s="311" t="s">
        <v>221</v>
      </c>
      <c r="V59" s="312"/>
      <c r="W59" s="304" t="s">
        <v>244</v>
      </c>
      <c r="X59" s="305"/>
      <c r="Y59" s="305" t="s">
        <v>241</v>
      </c>
      <c r="Z59" s="305" t="s">
        <v>242</v>
      </c>
      <c r="AA59" s="305" t="s">
        <v>244</v>
      </c>
      <c r="AB59" s="305" t="s">
        <v>243</v>
      </c>
      <c r="AC59" s="306"/>
      <c r="AD59" s="304" t="s">
        <v>243</v>
      </c>
      <c r="AE59" s="305" t="s">
        <v>244</v>
      </c>
      <c r="AF59" s="305"/>
      <c r="AG59" s="305" t="s">
        <v>241</v>
      </c>
      <c r="AH59" s="305" t="s">
        <v>242</v>
      </c>
      <c r="AI59" s="305" t="s">
        <v>244</v>
      </c>
      <c r="AJ59" s="306"/>
      <c r="AK59" s="304" t="s">
        <v>243</v>
      </c>
      <c r="AL59" s="305" t="s">
        <v>244</v>
      </c>
      <c r="AM59" s="305"/>
      <c r="AN59" s="305"/>
      <c r="AO59" s="305" t="s">
        <v>241</v>
      </c>
      <c r="AP59" s="305" t="s">
        <v>242</v>
      </c>
      <c r="AQ59" s="306" t="s">
        <v>243</v>
      </c>
      <c r="AR59" s="304" t="s">
        <v>243</v>
      </c>
      <c r="AS59" s="305"/>
      <c r="AT59" s="305" t="s">
        <v>244</v>
      </c>
      <c r="AU59" s="305" t="s">
        <v>243</v>
      </c>
      <c r="AV59" s="305"/>
      <c r="AW59" s="305" t="s">
        <v>241</v>
      </c>
      <c r="AX59" s="306" t="s">
        <v>242</v>
      </c>
      <c r="AY59" s="304"/>
      <c r="AZ59" s="305"/>
      <c r="BA59" s="307"/>
      <c r="BB59" s="974"/>
      <c r="BC59" s="975"/>
      <c r="BD59" s="976"/>
      <c r="BE59" s="977"/>
      <c r="BF59" s="978"/>
      <c r="BG59" s="979"/>
      <c r="BH59" s="979"/>
      <c r="BI59" s="979"/>
      <c r="BJ59" s="980"/>
    </row>
    <row r="60" spans="2:62" ht="19.2">
      <c r="B60" s="987"/>
      <c r="C60" s="1000"/>
      <c r="D60" s="1001"/>
      <c r="E60" s="291"/>
      <c r="F60" s="292" t="str">
        <f>C59</f>
        <v>介護職員</v>
      </c>
      <c r="G60" s="291"/>
      <c r="H60" s="292" t="str">
        <f>I59</f>
        <v>A</v>
      </c>
      <c r="I60" s="1002"/>
      <c r="J60" s="1003"/>
      <c r="K60" s="1004"/>
      <c r="L60" s="1005"/>
      <c r="M60" s="1005"/>
      <c r="N60" s="1001"/>
      <c r="O60" s="968"/>
      <c r="P60" s="969"/>
      <c r="Q60" s="969"/>
      <c r="R60" s="969"/>
      <c r="S60" s="970"/>
      <c r="T60" s="308" t="s">
        <v>224</v>
      </c>
      <c r="U60" s="309"/>
      <c r="V60" s="310"/>
      <c r="W60" s="296">
        <v>8</v>
      </c>
      <c r="X60" s="297" t="s">
        <v>619</v>
      </c>
      <c r="Y60" s="297">
        <v>8</v>
      </c>
      <c r="Z60" s="297">
        <v>8</v>
      </c>
      <c r="AA60" s="297">
        <v>8</v>
      </c>
      <c r="AB60" s="297">
        <v>7.9999999999999982</v>
      </c>
      <c r="AC60" s="298" t="s">
        <v>619</v>
      </c>
      <c r="AD60" s="296">
        <v>7.9999999999999982</v>
      </c>
      <c r="AE60" s="297">
        <v>8</v>
      </c>
      <c r="AF60" s="297" t="s">
        <v>619</v>
      </c>
      <c r="AG60" s="297">
        <v>8</v>
      </c>
      <c r="AH60" s="297">
        <v>8</v>
      </c>
      <c r="AI60" s="297">
        <v>8</v>
      </c>
      <c r="AJ60" s="298" t="s">
        <v>619</v>
      </c>
      <c r="AK60" s="296">
        <v>7.9999999999999982</v>
      </c>
      <c r="AL60" s="297">
        <v>8</v>
      </c>
      <c r="AM60" s="297" t="s">
        <v>619</v>
      </c>
      <c r="AN60" s="297" t="s">
        <v>619</v>
      </c>
      <c r="AO60" s="297">
        <v>8</v>
      </c>
      <c r="AP60" s="297">
        <v>8</v>
      </c>
      <c r="AQ60" s="298">
        <v>7.9999999999999982</v>
      </c>
      <c r="AR60" s="296">
        <v>7.9999999999999982</v>
      </c>
      <c r="AS60" s="297" t="s">
        <v>619</v>
      </c>
      <c r="AT60" s="297">
        <v>8</v>
      </c>
      <c r="AU60" s="297">
        <v>7.9999999999999982</v>
      </c>
      <c r="AV60" s="297" t="s">
        <v>619</v>
      </c>
      <c r="AW60" s="297">
        <v>8</v>
      </c>
      <c r="AX60" s="298">
        <v>8</v>
      </c>
      <c r="AY60" s="296" t="s">
        <v>619</v>
      </c>
      <c r="AZ60" s="297" t="s">
        <v>619</v>
      </c>
      <c r="BA60" s="297" t="s">
        <v>619</v>
      </c>
      <c r="BB60" s="1009">
        <f>IF($BE$3="４週",SUM(W60:AX60),IF($BE$3="暦月",SUM(W60:BA60),""))</f>
        <v>160</v>
      </c>
      <c r="BC60" s="1010"/>
      <c r="BD60" s="1011">
        <f>IF($BE$3="４週",BB60/4,IF($BE$3="暦月",(BB60/($BE$8/7)),""))</f>
        <v>40</v>
      </c>
      <c r="BE60" s="1010"/>
      <c r="BF60" s="1006"/>
      <c r="BG60" s="1007"/>
      <c r="BH60" s="1007"/>
      <c r="BI60" s="1007"/>
      <c r="BJ60" s="1008"/>
    </row>
    <row r="61" spans="2:62" ht="19.2">
      <c r="B61" s="954">
        <f>B59+1</f>
        <v>23</v>
      </c>
      <c r="C61" s="956" t="s">
        <v>247</v>
      </c>
      <c r="D61" s="957"/>
      <c r="E61" s="291"/>
      <c r="F61" s="292"/>
      <c r="G61" s="291"/>
      <c r="H61" s="292"/>
      <c r="I61" s="960" t="s">
        <v>218</v>
      </c>
      <c r="J61" s="961"/>
      <c r="K61" s="964" t="s">
        <v>219</v>
      </c>
      <c r="L61" s="965"/>
      <c r="M61" s="965"/>
      <c r="N61" s="957"/>
      <c r="O61" s="968" t="s">
        <v>266</v>
      </c>
      <c r="P61" s="969"/>
      <c r="Q61" s="969"/>
      <c r="R61" s="969"/>
      <c r="S61" s="970"/>
      <c r="T61" s="311" t="s">
        <v>221</v>
      </c>
      <c r="V61" s="312"/>
      <c r="W61" s="304" t="s">
        <v>243</v>
      </c>
      <c r="X61" s="305" t="s">
        <v>244</v>
      </c>
      <c r="Y61" s="305"/>
      <c r="Z61" s="305" t="s">
        <v>241</v>
      </c>
      <c r="AA61" s="305" t="s">
        <v>242</v>
      </c>
      <c r="AB61" s="305"/>
      <c r="AC61" s="306" t="s">
        <v>243</v>
      </c>
      <c r="AD61" s="304" t="s">
        <v>244</v>
      </c>
      <c r="AE61" s="305" t="s">
        <v>244</v>
      </c>
      <c r="AF61" s="305" t="s">
        <v>243</v>
      </c>
      <c r="AG61" s="305"/>
      <c r="AH61" s="305" t="s">
        <v>241</v>
      </c>
      <c r="AI61" s="305" t="s">
        <v>242</v>
      </c>
      <c r="AJ61" s="306"/>
      <c r="AK61" s="304" t="s">
        <v>244</v>
      </c>
      <c r="AL61" s="305"/>
      <c r="AM61" s="305" t="s">
        <v>244</v>
      </c>
      <c r="AN61" s="305" t="s">
        <v>244</v>
      </c>
      <c r="AO61" s="305"/>
      <c r="AP61" s="305" t="s">
        <v>241</v>
      </c>
      <c r="AQ61" s="306" t="s">
        <v>242</v>
      </c>
      <c r="AR61" s="304" t="s">
        <v>244</v>
      </c>
      <c r="AS61" s="305" t="s">
        <v>243</v>
      </c>
      <c r="AT61" s="305"/>
      <c r="AU61" s="305" t="s">
        <v>244</v>
      </c>
      <c r="AV61" s="305" t="s">
        <v>254</v>
      </c>
      <c r="AW61" s="305"/>
      <c r="AX61" s="306" t="s">
        <v>241</v>
      </c>
      <c r="AY61" s="304"/>
      <c r="AZ61" s="305"/>
      <c r="BA61" s="307"/>
      <c r="BB61" s="974"/>
      <c r="BC61" s="975"/>
      <c r="BD61" s="976"/>
      <c r="BE61" s="977"/>
      <c r="BF61" s="978"/>
      <c r="BG61" s="979"/>
      <c r="BH61" s="979"/>
      <c r="BI61" s="979"/>
      <c r="BJ61" s="980"/>
    </row>
    <row r="62" spans="2:62" ht="19.2">
      <c r="B62" s="987"/>
      <c r="C62" s="1000"/>
      <c r="D62" s="1001"/>
      <c r="E62" s="291"/>
      <c r="F62" s="292" t="str">
        <f>C61</f>
        <v>介護職員</v>
      </c>
      <c r="G62" s="291"/>
      <c r="H62" s="292" t="str">
        <f>I61</f>
        <v>A</v>
      </c>
      <c r="I62" s="1002"/>
      <c r="J62" s="1003"/>
      <c r="K62" s="1004"/>
      <c r="L62" s="1005"/>
      <c r="M62" s="1005"/>
      <c r="N62" s="1001"/>
      <c r="O62" s="968"/>
      <c r="P62" s="969"/>
      <c r="Q62" s="969"/>
      <c r="R62" s="969"/>
      <c r="S62" s="970"/>
      <c r="T62" s="308" t="s">
        <v>224</v>
      </c>
      <c r="U62" s="309"/>
      <c r="V62" s="310"/>
      <c r="W62" s="296">
        <v>7.9999999999999982</v>
      </c>
      <c r="X62" s="297">
        <v>8</v>
      </c>
      <c r="Y62" s="297" t="s">
        <v>619</v>
      </c>
      <c r="Z62" s="297">
        <v>8</v>
      </c>
      <c r="AA62" s="297">
        <v>8</v>
      </c>
      <c r="AB62" s="297" t="s">
        <v>619</v>
      </c>
      <c r="AC62" s="298">
        <v>7.9999999999999982</v>
      </c>
      <c r="AD62" s="296">
        <v>8</v>
      </c>
      <c r="AE62" s="297">
        <v>8</v>
      </c>
      <c r="AF62" s="297">
        <v>7.9999999999999982</v>
      </c>
      <c r="AG62" s="297" t="s">
        <v>619</v>
      </c>
      <c r="AH62" s="297">
        <v>8</v>
      </c>
      <c r="AI62" s="297">
        <v>8</v>
      </c>
      <c r="AJ62" s="298" t="s">
        <v>619</v>
      </c>
      <c r="AK62" s="296">
        <v>8</v>
      </c>
      <c r="AL62" s="297" t="s">
        <v>619</v>
      </c>
      <c r="AM62" s="297">
        <v>8</v>
      </c>
      <c r="AN62" s="297">
        <v>8</v>
      </c>
      <c r="AO62" s="297" t="s">
        <v>619</v>
      </c>
      <c r="AP62" s="297">
        <v>8</v>
      </c>
      <c r="AQ62" s="298">
        <v>8</v>
      </c>
      <c r="AR62" s="296">
        <v>8</v>
      </c>
      <c r="AS62" s="297">
        <v>7.9999999999999982</v>
      </c>
      <c r="AT62" s="297" t="s">
        <v>619</v>
      </c>
      <c r="AU62" s="297">
        <v>8</v>
      </c>
      <c r="AV62" s="297">
        <v>8</v>
      </c>
      <c r="AW62" s="297" t="s">
        <v>619</v>
      </c>
      <c r="AX62" s="298">
        <v>8</v>
      </c>
      <c r="AY62" s="296" t="s">
        <v>619</v>
      </c>
      <c r="AZ62" s="297" t="s">
        <v>619</v>
      </c>
      <c r="BA62" s="297" t="s">
        <v>619</v>
      </c>
      <c r="BB62" s="1009">
        <f>IF($BE$3="４週",SUM(W62:AX62),IF($BE$3="暦月",SUM(W62:BA62),""))</f>
        <v>160</v>
      </c>
      <c r="BC62" s="1010"/>
      <c r="BD62" s="1011">
        <f>IF($BE$3="４週",BB62/4,IF($BE$3="暦月",(BB62/($BE$8/7)),""))</f>
        <v>40</v>
      </c>
      <c r="BE62" s="1010"/>
      <c r="BF62" s="1006"/>
      <c r="BG62" s="1007"/>
      <c r="BH62" s="1007"/>
      <c r="BI62" s="1007"/>
      <c r="BJ62" s="1008"/>
    </row>
    <row r="63" spans="2:62" ht="19.2">
      <c r="B63" s="954">
        <f>B61+1</f>
        <v>24</v>
      </c>
      <c r="C63" s="956" t="s">
        <v>247</v>
      </c>
      <c r="D63" s="957"/>
      <c r="E63" s="291"/>
      <c r="F63" s="292"/>
      <c r="G63" s="291"/>
      <c r="H63" s="292"/>
      <c r="I63" s="960" t="s">
        <v>255</v>
      </c>
      <c r="J63" s="961"/>
      <c r="K63" s="964" t="s">
        <v>219</v>
      </c>
      <c r="L63" s="965"/>
      <c r="M63" s="965"/>
      <c r="N63" s="957"/>
      <c r="O63" s="968" t="s">
        <v>267</v>
      </c>
      <c r="P63" s="969"/>
      <c r="Q63" s="969"/>
      <c r="R63" s="969"/>
      <c r="S63" s="970"/>
      <c r="T63" s="311" t="s">
        <v>221</v>
      </c>
      <c r="V63" s="312"/>
      <c r="W63" s="304"/>
      <c r="X63" s="305" t="s">
        <v>243</v>
      </c>
      <c r="Y63" s="305" t="s">
        <v>244</v>
      </c>
      <c r="Z63" s="305"/>
      <c r="AA63" s="305" t="s">
        <v>244</v>
      </c>
      <c r="AB63" s="305" t="s">
        <v>244</v>
      </c>
      <c r="AC63" s="306"/>
      <c r="AD63" s="304"/>
      <c r="AE63" s="305" t="s">
        <v>243</v>
      </c>
      <c r="AF63" s="305" t="s">
        <v>244</v>
      </c>
      <c r="AG63" s="305" t="s">
        <v>244</v>
      </c>
      <c r="AH63" s="305"/>
      <c r="AI63" s="305"/>
      <c r="AJ63" s="306" t="s">
        <v>243</v>
      </c>
      <c r="AK63" s="304"/>
      <c r="AL63" s="305"/>
      <c r="AM63" s="305" t="s">
        <v>243</v>
      </c>
      <c r="AN63" s="305" t="s">
        <v>243</v>
      </c>
      <c r="AO63" s="305" t="s">
        <v>244</v>
      </c>
      <c r="AP63" s="305"/>
      <c r="AQ63" s="306" t="s">
        <v>244</v>
      </c>
      <c r="AR63" s="304"/>
      <c r="AS63" s="305" t="s">
        <v>244</v>
      </c>
      <c r="AT63" s="305" t="s">
        <v>244</v>
      </c>
      <c r="AU63" s="305"/>
      <c r="AV63" s="305" t="s">
        <v>244</v>
      </c>
      <c r="AW63" s="305" t="s">
        <v>243</v>
      </c>
      <c r="AX63" s="306"/>
      <c r="AY63" s="304"/>
      <c r="AZ63" s="305"/>
      <c r="BA63" s="307"/>
      <c r="BB63" s="974"/>
      <c r="BC63" s="975"/>
      <c r="BD63" s="976"/>
      <c r="BE63" s="977"/>
      <c r="BF63" s="978"/>
      <c r="BG63" s="979"/>
      <c r="BH63" s="979"/>
      <c r="BI63" s="979"/>
      <c r="BJ63" s="980"/>
    </row>
    <row r="64" spans="2:62" ht="19.2">
      <c r="B64" s="987"/>
      <c r="C64" s="1000"/>
      <c r="D64" s="1001"/>
      <c r="E64" s="291"/>
      <c r="F64" s="292" t="str">
        <f>C63</f>
        <v>介護職員</v>
      </c>
      <c r="G64" s="291"/>
      <c r="H64" s="292" t="str">
        <f>I63</f>
        <v>C</v>
      </c>
      <c r="I64" s="1002"/>
      <c r="J64" s="1003"/>
      <c r="K64" s="1004"/>
      <c r="L64" s="1005"/>
      <c r="M64" s="1005"/>
      <c r="N64" s="1001"/>
      <c r="O64" s="968"/>
      <c r="P64" s="969"/>
      <c r="Q64" s="969"/>
      <c r="R64" s="969"/>
      <c r="S64" s="970"/>
      <c r="T64" s="308" t="s">
        <v>224</v>
      </c>
      <c r="U64" s="309"/>
      <c r="V64" s="310"/>
      <c r="W64" s="296" t="s">
        <v>619</v>
      </c>
      <c r="X64" s="297">
        <v>7.9999999999999982</v>
      </c>
      <c r="Y64" s="297">
        <v>8</v>
      </c>
      <c r="Z64" s="297" t="s">
        <v>619</v>
      </c>
      <c r="AA64" s="297">
        <v>8</v>
      </c>
      <c r="AB64" s="297">
        <v>8</v>
      </c>
      <c r="AC64" s="298" t="s">
        <v>619</v>
      </c>
      <c r="AD64" s="296" t="s">
        <v>619</v>
      </c>
      <c r="AE64" s="297">
        <v>7.9999999999999982</v>
      </c>
      <c r="AF64" s="297">
        <v>8</v>
      </c>
      <c r="AG64" s="297">
        <v>8</v>
      </c>
      <c r="AH64" s="297" t="s">
        <v>619</v>
      </c>
      <c r="AI64" s="297" t="s">
        <v>619</v>
      </c>
      <c r="AJ64" s="298">
        <v>7.9999999999999982</v>
      </c>
      <c r="AK64" s="296" t="s">
        <v>619</v>
      </c>
      <c r="AL64" s="297" t="s">
        <v>619</v>
      </c>
      <c r="AM64" s="297">
        <v>7.9999999999999982</v>
      </c>
      <c r="AN64" s="297">
        <v>7.9999999999999982</v>
      </c>
      <c r="AO64" s="297">
        <v>8</v>
      </c>
      <c r="AP64" s="297" t="s">
        <v>619</v>
      </c>
      <c r="AQ64" s="298">
        <v>8</v>
      </c>
      <c r="AR64" s="296" t="s">
        <v>619</v>
      </c>
      <c r="AS64" s="297">
        <v>8</v>
      </c>
      <c r="AT64" s="297">
        <v>8</v>
      </c>
      <c r="AU64" s="297" t="s">
        <v>619</v>
      </c>
      <c r="AV64" s="297">
        <v>8</v>
      </c>
      <c r="AW64" s="297">
        <v>7.9999999999999982</v>
      </c>
      <c r="AX64" s="298" t="s">
        <v>619</v>
      </c>
      <c r="AY64" s="296" t="s">
        <v>619</v>
      </c>
      <c r="AZ64" s="297" t="s">
        <v>619</v>
      </c>
      <c r="BA64" s="297" t="s">
        <v>619</v>
      </c>
      <c r="BB64" s="1009">
        <f>IF($BE$3="４週",SUM(W64:AX64),IF($BE$3="暦月",SUM(W64:BA64),""))</f>
        <v>128</v>
      </c>
      <c r="BC64" s="1010"/>
      <c r="BD64" s="1011">
        <f>IF($BE$3="４週",BB64/4,IF($BE$3="暦月",(BB64/($BE$8/7)),""))</f>
        <v>32</v>
      </c>
      <c r="BE64" s="1010"/>
      <c r="BF64" s="1006"/>
      <c r="BG64" s="1007"/>
      <c r="BH64" s="1007"/>
      <c r="BI64" s="1007"/>
      <c r="BJ64" s="1008"/>
    </row>
    <row r="65" spans="2:62" ht="19.2">
      <c r="B65" s="954">
        <f>B63+1</f>
        <v>25</v>
      </c>
      <c r="C65" s="956" t="s">
        <v>247</v>
      </c>
      <c r="D65" s="957"/>
      <c r="E65" s="291"/>
      <c r="F65" s="292"/>
      <c r="G65" s="291"/>
      <c r="H65" s="292"/>
      <c r="I65" s="960" t="s">
        <v>218</v>
      </c>
      <c r="J65" s="961"/>
      <c r="K65" s="964" t="s">
        <v>248</v>
      </c>
      <c r="L65" s="965"/>
      <c r="M65" s="965"/>
      <c r="N65" s="957"/>
      <c r="O65" s="968" t="s">
        <v>268</v>
      </c>
      <c r="P65" s="969"/>
      <c r="Q65" s="969"/>
      <c r="R65" s="969"/>
      <c r="S65" s="970"/>
      <c r="T65" s="311" t="s">
        <v>221</v>
      </c>
      <c r="V65" s="312"/>
      <c r="W65" s="304" t="s">
        <v>244</v>
      </c>
      <c r="X65" s="305" t="s">
        <v>244</v>
      </c>
      <c r="Y65" s="305"/>
      <c r="Z65" s="305"/>
      <c r="AA65" s="305" t="s">
        <v>241</v>
      </c>
      <c r="AB65" s="305" t="s">
        <v>242</v>
      </c>
      <c r="AC65" s="306" t="s">
        <v>243</v>
      </c>
      <c r="AD65" s="304" t="s">
        <v>243</v>
      </c>
      <c r="AE65" s="305"/>
      <c r="AF65" s="305" t="s">
        <v>244</v>
      </c>
      <c r="AG65" s="305" t="s">
        <v>244</v>
      </c>
      <c r="AH65" s="305"/>
      <c r="AI65" s="305" t="s">
        <v>241</v>
      </c>
      <c r="AJ65" s="306" t="s">
        <v>242</v>
      </c>
      <c r="AK65" s="304" t="s">
        <v>243</v>
      </c>
      <c r="AL65" s="305" t="s">
        <v>243</v>
      </c>
      <c r="AM65" s="305"/>
      <c r="AN65" s="305" t="s">
        <v>244</v>
      </c>
      <c r="AO65" s="305"/>
      <c r="AP65" s="305"/>
      <c r="AQ65" s="306" t="s">
        <v>241</v>
      </c>
      <c r="AR65" s="304" t="s">
        <v>242</v>
      </c>
      <c r="AS65" s="305" t="s">
        <v>243</v>
      </c>
      <c r="AT65" s="305" t="s">
        <v>243</v>
      </c>
      <c r="AU65" s="305"/>
      <c r="AV65" s="305" t="s">
        <v>243</v>
      </c>
      <c r="AW65" s="305" t="s">
        <v>244</v>
      </c>
      <c r="AX65" s="306" t="s">
        <v>244</v>
      </c>
      <c r="AY65" s="304"/>
      <c r="AZ65" s="305"/>
      <c r="BA65" s="307"/>
      <c r="BB65" s="974"/>
      <c r="BC65" s="975"/>
      <c r="BD65" s="976"/>
      <c r="BE65" s="977"/>
      <c r="BF65" s="978"/>
      <c r="BG65" s="979"/>
      <c r="BH65" s="979"/>
      <c r="BI65" s="979"/>
      <c r="BJ65" s="980"/>
    </row>
    <row r="66" spans="2:62" ht="19.2">
      <c r="B66" s="987"/>
      <c r="C66" s="1000"/>
      <c r="D66" s="1001"/>
      <c r="E66" s="291"/>
      <c r="F66" s="292" t="str">
        <f>C65</f>
        <v>介護職員</v>
      </c>
      <c r="G66" s="291"/>
      <c r="H66" s="292" t="str">
        <f>I65</f>
        <v>A</v>
      </c>
      <c r="I66" s="1002"/>
      <c r="J66" s="1003"/>
      <c r="K66" s="1004"/>
      <c r="L66" s="1005"/>
      <c r="M66" s="1005"/>
      <c r="N66" s="1001"/>
      <c r="O66" s="968"/>
      <c r="P66" s="969"/>
      <c r="Q66" s="969"/>
      <c r="R66" s="969"/>
      <c r="S66" s="970"/>
      <c r="T66" s="308" t="s">
        <v>224</v>
      </c>
      <c r="U66" s="309"/>
      <c r="V66" s="310"/>
      <c r="W66" s="296">
        <v>8</v>
      </c>
      <c r="X66" s="297">
        <v>8</v>
      </c>
      <c r="Y66" s="297" t="s">
        <v>619</v>
      </c>
      <c r="Z66" s="297" t="s">
        <v>619</v>
      </c>
      <c r="AA66" s="297">
        <v>8</v>
      </c>
      <c r="AB66" s="297">
        <v>8</v>
      </c>
      <c r="AC66" s="298">
        <v>7.9999999999999982</v>
      </c>
      <c r="AD66" s="296">
        <v>7.9999999999999982</v>
      </c>
      <c r="AE66" s="297" t="s">
        <v>619</v>
      </c>
      <c r="AF66" s="297">
        <v>8</v>
      </c>
      <c r="AG66" s="297">
        <v>8</v>
      </c>
      <c r="AH66" s="297" t="s">
        <v>619</v>
      </c>
      <c r="AI66" s="297">
        <v>8</v>
      </c>
      <c r="AJ66" s="298">
        <v>8</v>
      </c>
      <c r="AK66" s="296">
        <v>7.9999999999999982</v>
      </c>
      <c r="AL66" s="297">
        <v>7.9999999999999982</v>
      </c>
      <c r="AM66" s="297" t="s">
        <v>619</v>
      </c>
      <c r="AN66" s="297">
        <v>8</v>
      </c>
      <c r="AO66" s="297" t="s">
        <v>619</v>
      </c>
      <c r="AP66" s="297" t="s">
        <v>619</v>
      </c>
      <c r="AQ66" s="298">
        <v>8</v>
      </c>
      <c r="AR66" s="296">
        <v>8</v>
      </c>
      <c r="AS66" s="297">
        <v>7.9999999999999982</v>
      </c>
      <c r="AT66" s="297">
        <v>7.9999999999999982</v>
      </c>
      <c r="AU66" s="297" t="s">
        <v>619</v>
      </c>
      <c r="AV66" s="297">
        <v>7.9999999999999982</v>
      </c>
      <c r="AW66" s="297">
        <v>8</v>
      </c>
      <c r="AX66" s="298">
        <v>8</v>
      </c>
      <c r="AY66" s="296" t="s">
        <v>619</v>
      </c>
      <c r="AZ66" s="297" t="s">
        <v>619</v>
      </c>
      <c r="BA66" s="297" t="s">
        <v>619</v>
      </c>
      <c r="BB66" s="1009">
        <f>IF($BE$3="４週",SUM(W66:AX66),IF($BE$3="暦月",SUM(W66:BA66),""))</f>
        <v>160</v>
      </c>
      <c r="BC66" s="1010"/>
      <c r="BD66" s="1011">
        <f>IF($BE$3="４週",BB66/4,IF($BE$3="暦月",(BB66/($BE$8/7)),""))</f>
        <v>40</v>
      </c>
      <c r="BE66" s="1010"/>
      <c r="BF66" s="1006"/>
      <c r="BG66" s="1007"/>
      <c r="BH66" s="1007"/>
      <c r="BI66" s="1007"/>
      <c r="BJ66" s="1008"/>
    </row>
    <row r="67" spans="2:62" ht="19.2">
      <c r="B67" s="954">
        <f>B65+1</f>
        <v>26</v>
      </c>
      <c r="C67" s="956" t="s">
        <v>247</v>
      </c>
      <c r="D67" s="957"/>
      <c r="E67" s="291"/>
      <c r="F67" s="292"/>
      <c r="G67" s="291"/>
      <c r="H67" s="292"/>
      <c r="I67" s="960" t="s">
        <v>218</v>
      </c>
      <c r="J67" s="961"/>
      <c r="K67" s="964" t="s">
        <v>219</v>
      </c>
      <c r="L67" s="965"/>
      <c r="M67" s="965"/>
      <c r="N67" s="957"/>
      <c r="O67" s="968" t="s">
        <v>269</v>
      </c>
      <c r="P67" s="969"/>
      <c r="Q67" s="969"/>
      <c r="R67" s="969"/>
      <c r="S67" s="970"/>
      <c r="T67" s="311" t="s">
        <v>221</v>
      </c>
      <c r="V67" s="312"/>
      <c r="W67" s="304"/>
      <c r="X67" s="305" t="s">
        <v>243</v>
      </c>
      <c r="Y67" s="305" t="s">
        <v>244</v>
      </c>
      <c r="Z67" s="305" t="s">
        <v>244</v>
      </c>
      <c r="AA67" s="305"/>
      <c r="AB67" s="305" t="s">
        <v>241</v>
      </c>
      <c r="AC67" s="306" t="s">
        <v>242</v>
      </c>
      <c r="AD67" s="304" t="s">
        <v>244</v>
      </c>
      <c r="AE67" s="305"/>
      <c r="AF67" s="305" t="s">
        <v>244</v>
      </c>
      <c r="AG67" s="305" t="s">
        <v>244</v>
      </c>
      <c r="AH67" s="305"/>
      <c r="AI67" s="305"/>
      <c r="AJ67" s="306" t="s">
        <v>241</v>
      </c>
      <c r="AK67" s="304" t="s">
        <v>242</v>
      </c>
      <c r="AL67" s="305" t="s">
        <v>244</v>
      </c>
      <c r="AM67" s="305" t="s">
        <v>244</v>
      </c>
      <c r="AN67" s="305" t="s">
        <v>244</v>
      </c>
      <c r="AO67" s="305" t="s">
        <v>243</v>
      </c>
      <c r="AP67" s="305" t="s">
        <v>243</v>
      </c>
      <c r="AQ67" s="306"/>
      <c r="AR67" s="304" t="s">
        <v>241</v>
      </c>
      <c r="AS67" s="305" t="s">
        <v>242</v>
      </c>
      <c r="AT67" s="305" t="s">
        <v>243</v>
      </c>
      <c r="AU67" s="305" t="s">
        <v>244</v>
      </c>
      <c r="AV67" s="305"/>
      <c r="AW67" s="305"/>
      <c r="AX67" s="306" t="s">
        <v>243</v>
      </c>
      <c r="AY67" s="304"/>
      <c r="AZ67" s="305"/>
      <c r="BA67" s="307"/>
      <c r="BB67" s="974"/>
      <c r="BC67" s="975"/>
      <c r="BD67" s="976"/>
      <c r="BE67" s="977"/>
      <c r="BF67" s="978"/>
      <c r="BG67" s="979"/>
      <c r="BH67" s="979"/>
      <c r="BI67" s="979"/>
      <c r="BJ67" s="980"/>
    </row>
    <row r="68" spans="2:62" ht="19.2">
      <c r="B68" s="987"/>
      <c r="C68" s="1000"/>
      <c r="D68" s="1001"/>
      <c r="E68" s="291"/>
      <c r="F68" s="292" t="str">
        <f>C67</f>
        <v>介護職員</v>
      </c>
      <c r="G68" s="291"/>
      <c r="H68" s="292" t="str">
        <f>I67</f>
        <v>A</v>
      </c>
      <c r="I68" s="1002"/>
      <c r="J68" s="1003"/>
      <c r="K68" s="1004"/>
      <c r="L68" s="1005"/>
      <c r="M68" s="1005"/>
      <c r="N68" s="1001"/>
      <c r="O68" s="968"/>
      <c r="P68" s="969"/>
      <c r="Q68" s="969"/>
      <c r="R68" s="969"/>
      <c r="S68" s="970"/>
      <c r="T68" s="308" t="s">
        <v>224</v>
      </c>
      <c r="U68" s="309"/>
      <c r="V68" s="310"/>
      <c r="W68" s="296" t="s">
        <v>619</v>
      </c>
      <c r="X68" s="297">
        <v>7.9999999999999982</v>
      </c>
      <c r="Y68" s="297">
        <v>8</v>
      </c>
      <c r="Z68" s="297">
        <v>8</v>
      </c>
      <c r="AA68" s="297" t="s">
        <v>619</v>
      </c>
      <c r="AB68" s="297">
        <v>8</v>
      </c>
      <c r="AC68" s="298">
        <v>8</v>
      </c>
      <c r="AD68" s="296">
        <v>8</v>
      </c>
      <c r="AE68" s="297" t="s">
        <v>619</v>
      </c>
      <c r="AF68" s="297">
        <v>8</v>
      </c>
      <c r="AG68" s="297">
        <v>8</v>
      </c>
      <c r="AH68" s="297" t="s">
        <v>619</v>
      </c>
      <c r="AI68" s="297" t="s">
        <v>619</v>
      </c>
      <c r="AJ68" s="298">
        <v>8</v>
      </c>
      <c r="AK68" s="296">
        <v>8</v>
      </c>
      <c r="AL68" s="297">
        <v>8</v>
      </c>
      <c r="AM68" s="297">
        <v>8</v>
      </c>
      <c r="AN68" s="297">
        <v>8</v>
      </c>
      <c r="AO68" s="297">
        <v>7.9999999999999982</v>
      </c>
      <c r="AP68" s="297">
        <v>7.9999999999999982</v>
      </c>
      <c r="AQ68" s="298" t="s">
        <v>619</v>
      </c>
      <c r="AR68" s="296">
        <v>8</v>
      </c>
      <c r="AS68" s="297">
        <v>8</v>
      </c>
      <c r="AT68" s="297">
        <v>7.9999999999999982</v>
      </c>
      <c r="AU68" s="297">
        <v>8</v>
      </c>
      <c r="AV68" s="297" t="s">
        <v>619</v>
      </c>
      <c r="AW68" s="297" t="s">
        <v>619</v>
      </c>
      <c r="AX68" s="298">
        <v>7.9999999999999982</v>
      </c>
      <c r="AY68" s="296" t="s">
        <v>619</v>
      </c>
      <c r="AZ68" s="297" t="s">
        <v>619</v>
      </c>
      <c r="BA68" s="297" t="s">
        <v>619</v>
      </c>
      <c r="BB68" s="1009">
        <f>IF($BE$3="４週",SUM(W68:AX68),IF($BE$3="暦月",SUM(W68:BA68),""))</f>
        <v>160</v>
      </c>
      <c r="BC68" s="1010"/>
      <c r="BD68" s="1011">
        <f>IF($BE$3="４週",BB68/4,IF($BE$3="暦月",(BB68/($BE$8/7)),""))</f>
        <v>40</v>
      </c>
      <c r="BE68" s="1010"/>
      <c r="BF68" s="1006"/>
      <c r="BG68" s="1007"/>
      <c r="BH68" s="1007"/>
      <c r="BI68" s="1007"/>
      <c r="BJ68" s="1008"/>
    </row>
    <row r="69" spans="2:62" ht="19.2">
      <c r="B69" s="954">
        <f>B67+1</f>
        <v>27</v>
      </c>
      <c r="C69" s="956" t="s">
        <v>247</v>
      </c>
      <c r="D69" s="957"/>
      <c r="E69" s="291"/>
      <c r="F69" s="292"/>
      <c r="G69" s="291"/>
      <c r="H69" s="292"/>
      <c r="I69" s="960" t="s">
        <v>218</v>
      </c>
      <c r="J69" s="961"/>
      <c r="K69" s="964" t="s">
        <v>219</v>
      </c>
      <c r="L69" s="965"/>
      <c r="M69" s="965"/>
      <c r="N69" s="957"/>
      <c r="O69" s="968" t="s">
        <v>270</v>
      </c>
      <c r="P69" s="969"/>
      <c r="Q69" s="969"/>
      <c r="R69" s="969"/>
      <c r="S69" s="970"/>
      <c r="T69" s="311" t="s">
        <v>221</v>
      </c>
      <c r="V69" s="312"/>
      <c r="W69" s="304" t="s">
        <v>243</v>
      </c>
      <c r="X69" s="305"/>
      <c r="Y69" s="305" t="s">
        <v>243</v>
      </c>
      <c r="Z69" s="305"/>
      <c r="AA69" s="305" t="s">
        <v>244</v>
      </c>
      <c r="AB69" s="305"/>
      <c r="AC69" s="306" t="s">
        <v>241</v>
      </c>
      <c r="AD69" s="304" t="s">
        <v>242</v>
      </c>
      <c r="AE69" s="305" t="s">
        <v>244</v>
      </c>
      <c r="AF69" s="305" t="s">
        <v>244</v>
      </c>
      <c r="AG69" s="305" t="s">
        <v>243</v>
      </c>
      <c r="AH69" s="305" t="s">
        <v>243</v>
      </c>
      <c r="AI69" s="305"/>
      <c r="AJ69" s="306" t="s">
        <v>244</v>
      </c>
      <c r="AK69" s="304" t="s">
        <v>241</v>
      </c>
      <c r="AL69" s="305" t="s">
        <v>242</v>
      </c>
      <c r="AM69" s="305" t="s">
        <v>243</v>
      </c>
      <c r="AN69" s="305"/>
      <c r="AO69" s="305" t="s">
        <v>244</v>
      </c>
      <c r="AP69" s="305" t="s">
        <v>244</v>
      </c>
      <c r="AQ69" s="306"/>
      <c r="AR69" s="304"/>
      <c r="AS69" s="305" t="s">
        <v>241</v>
      </c>
      <c r="AT69" s="305" t="s">
        <v>242</v>
      </c>
      <c r="AU69" s="305" t="s">
        <v>243</v>
      </c>
      <c r="AV69" s="305" t="s">
        <v>244</v>
      </c>
      <c r="AW69" s="305" t="s">
        <v>244</v>
      </c>
      <c r="AX69" s="306"/>
      <c r="AY69" s="304"/>
      <c r="AZ69" s="305"/>
      <c r="BA69" s="307"/>
      <c r="BB69" s="974"/>
      <c r="BC69" s="975"/>
      <c r="BD69" s="976"/>
      <c r="BE69" s="977"/>
      <c r="BF69" s="978"/>
      <c r="BG69" s="979"/>
      <c r="BH69" s="979"/>
      <c r="BI69" s="979"/>
      <c r="BJ69" s="980"/>
    </row>
    <row r="70" spans="2:62" ht="19.2">
      <c r="B70" s="987"/>
      <c r="C70" s="1000"/>
      <c r="D70" s="1001"/>
      <c r="E70" s="291"/>
      <c r="F70" s="292" t="str">
        <f>C69</f>
        <v>介護職員</v>
      </c>
      <c r="G70" s="291"/>
      <c r="H70" s="292" t="str">
        <f>I69</f>
        <v>A</v>
      </c>
      <c r="I70" s="1002"/>
      <c r="J70" s="1003"/>
      <c r="K70" s="1004"/>
      <c r="L70" s="1005"/>
      <c r="M70" s="1005"/>
      <c r="N70" s="1001"/>
      <c r="O70" s="968"/>
      <c r="P70" s="969"/>
      <c r="Q70" s="969"/>
      <c r="R70" s="969"/>
      <c r="S70" s="970"/>
      <c r="T70" s="308" t="s">
        <v>224</v>
      </c>
      <c r="U70" s="309"/>
      <c r="V70" s="310"/>
      <c r="W70" s="296">
        <v>7.9999999999999982</v>
      </c>
      <c r="X70" s="297" t="s">
        <v>619</v>
      </c>
      <c r="Y70" s="297">
        <v>7.9999999999999982</v>
      </c>
      <c r="Z70" s="297" t="s">
        <v>619</v>
      </c>
      <c r="AA70" s="297">
        <v>8</v>
      </c>
      <c r="AB70" s="297" t="s">
        <v>619</v>
      </c>
      <c r="AC70" s="298">
        <v>8</v>
      </c>
      <c r="AD70" s="296">
        <v>8</v>
      </c>
      <c r="AE70" s="297">
        <v>8</v>
      </c>
      <c r="AF70" s="297">
        <v>8</v>
      </c>
      <c r="AG70" s="297">
        <v>7.9999999999999982</v>
      </c>
      <c r="AH70" s="297">
        <v>7.9999999999999982</v>
      </c>
      <c r="AI70" s="297" t="s">
        <v>619</v>
      </c>
      <c r="AJ70" s="298">
        <v>8</v>
      </c>
      <c r="AK70" s="296">
        <v>8</v>
      </c>
      <c r="AL70" s="297">
        <v>8</v>
      </c>
      <c r="AM70" s="297">
        <v>7.9999999999999982</v>
      </c>
      <c r="AN70" s="297" t="s">
        <v>619</v>
      </c>
      <c r="AO70" s="297">
        <v>8</v>
      </c>
      <c r="AP70" s="297">
        <v>8</v>
      </c>
      <c r="AQ70" s="298" t="s">
        <v>619</v>
      </c>
      <c r="AR70" s="296" t="s">
        <v>619</v>
      </c>
      <c r="AS70" s="297">
        <v>8</v>
      </c>
      <c r="AT70" s="297">
        <v>8</v>
      </c>
      <c r="AU70" s="297">
        <v>7.9999999999999982</v>
      </c>
      <c r="AV70" s="297">
        <v>8</v>
      </c>
      <c r="AW70" s="297">
        <v>8</v>
      </c>
      <c r="AX70" s="298" t="s">
        <v>619</v>
      </c>
      <c r="AY70" s="296" t="s">
        <v>619</v>
      </c>
      <c r="AZ70" s="297" t="s">
        <v>619</v>
      </c>
      <c r="BA70" s="297" t="s">
        <v>619</v>
      </c>
      <c r="BB70" s="1009">
        <f>IF($BE$3="４週",SUM(W70:AX70),IF($BE$3="暦月",SUM(W70:BA70),""))</f>
        <v>160</v>
      </c>
      <c r="BC70" s="1010"/>
      <c r="BD70" s="1011">
        <f>IF($BE$3="４週",BB70/4,IF($BE$3="暦月",(BB70/($BE$8/7)),""))</f>
        <v>40</v>
      </c>
      <c r="BE70" s="1010"/>
      <c r="BF70" s="1006"/>
      <c r="BG70" s="1007"/>
      <c r="BH70" s="1007"/>
      <c r="BI70" s="1007"/>
      <c r="BJ70" s="1008"/>
    </row>
    <row r="71" spans="2:62" ht="19.2">
      <c r="B71" s="954">
        <f>B69+1</f>
        <v>28</v>
      </c>
      <c r="C71" s="956" t="s">
        <v>247</v>
      </c>
      <c r="D71" s="957"/>
      <c r="E71" s="291"/>
      <c r="F71" s="292"/>
      <c r="G71" s="291"/>
      <c r="H71" s="292"/>
      <c r="I71" s="960" t="s">
        <v>218</v>
      </c>
      <c r="J71" s="961"/>
      <c r="K71" s="964" t="s">
        <v>219</v>
      </c>
      <c r="L71" s="965"/>
      <c r="M71" s="965"/>
      <c r="N71" s="957"/>
      <c r="O71" s="968" t="s">
        <v>271</v>
      </c>
      <c r="P71" s="969"/>
      <c r="Q71" s="969"/>
      <c r="R71" s="969"/>
      <c r="S71" s="970"/>
      <c r="T71" s="311" t="s">
        <v>221</v>
      </c>
      <c r="V71" s="312"/>
      <c r="W71" s="304" t="s">
        <v>261</v>
      </c>
      <c r="X71" s="305"/>
      <c r="Y71" s="305" t="s">
        <v>244</v>
      </c>
      <c r="Z71" s="305" t="s">
        <v>243</v>
      </c>
      <c r="AA71" s="305" t="s">
        <v>243</v>
      </c>
      <c r="AB71" s="305" t="s">
        <v>243</v>
      </c>
      <c r="AC71" s="306"/>
      <c r="AD71" s="304" t="s">
        <v>241</v>
      </c>
      <c r="AE71" s="305" t="s">
        <v>242</v>
      </c>
      <c r="AF71" s="305" t="s">
        <v>243</v>
      </c>
      <c r="AG71" s="305"/>
      <c r="AH71" s="305" t="s">
        <v>244</v>
      </c>
      <c r="AI71" s="305" t="s">
        <v>244</v>
      </c>
      <c r="AJ71" s="306"/>
      <c r="AK71" s="304"/>
      <c r="AL71" s="305" t="s">
        <v>241</v>
      </c>
      <c r="AM71" s="305" t="s">
        <v>242</v>
      </c>
      <c r="AN71" s="305" t="s">
        <v>243</v>
      </c>
      <c r="AO71" s="305"/>
      <c r="AP71" s="305" t="s">
        <v>244</v>
      </c>
      <c r="AQ71" s="306" t="s">
        <v>244</v>
      </c>
      <c r="AR71" s="304" t="s">
        <v>244</v>
      </c>
      <c r="AS71" s="305"/>
      <c r="AT71" s="305" t="s">
        <v>241</v>
      </c>
      <c r="AU71" s="305" t="s">
        <v>242</v>
      </c>
      <c r="AV71" s="305" t="s">
        <v>243</v>
      </c>
      <c r="AW71" s="305"/>
      <c r="AX71" s="306" t="s">
        <v>244</v>
      </c>
      <c r="AY71" s="304"/>
      <c r="AZ71" s="305"/>
      <c r="BA71" s="307"/>
      <c r="BB71" s="974"/>
      <c r="BC71" s="975"/>
      <c r="BD71" s="976"/>
      <c r="BE71" s="977"/>
      <c r="BF71" s="978"/>
      <c r="BG71" s="979"/>
      <c r="BH71" s="979"/>
      <c r="BI71" s="979"/>
      <c r="BJ71" s="980"/>
    </row>
    <row r="72" spans="2:62" ht="19.2">
      <c r="B72" s="987"/>
      <c r="C72" s="1000"/>
      <c r="D72" s="1001"/>
      <c r="E72" s="291"/>
      <c r="F72" s="292" t="str">
        <f>C71</f>
        <v>介護職員</v>
      </c>
      <c r="G72" s="291"/>
      <c r="H72" s="292" t="str">
        <f>I71</f>
        <v>A</v>
      </c>
      <c r="I72" s="1002"/>
      <c r="J72" s="1003"/>
      <c r="K72" s="1004"/>
      <c r="L72" s="1005"/>
      <c r="M72" s="1005"/>
      <c r="N72" s="1001"/>
      <c r="O72" s="968"/>
      <c r="P72" s="969"/>
      <c r="Q72" s="969"/>
      <c r="R72" s="969"/>
      <c r="S72" s="970"/>
      <c r="T72" s="308" t="s">
        <v>224</v>
      </c>
      <c r="U72" s="309"/>
      <c r="V72" s="310"/>
      <c r="W72" s="296">
        <v>8</v>
      </c>
      <c r="X72" s="297" t="s">
        <v>619</v>
      </c>
      <c r="Y72" s="297">
        <v>8</v>
      </c>
      <c r="Z72" s="297">
        <v>7.9999999999999982</v>
      </c>
      <c r="AA72" s="297">
        <v>7.9999999999999982</v>
      </c>
      <c r="AB72" s="297">
        <v>7.9999999999999982</v>
      </c>
      <c r="AC72" s="298" t="s">
        <v>619</v>
      </c>
      <c r="AD72" s="296">
        <v>8</v>
      </c>
      <c r="AE72" s="297">
        <v>8</v>
      </c>
      <c r="AF72" s="297">
        <v>7.9999999999999982</v>
      </c>
      <c r="AG72" s="297" t="s">
        <v>619</v>
      </c>
      <c r="AH72" s="297">
        <v>8</v>
      </c>
      <c r="AI72" s="297">
        <v>8</v>
      </c>
      <c r="AJ72" s="298" t="s">
        <v>619</v>
      </c>
      <c r="AK72" s="296" t="s">
        <v>619</v>
      </c>
      <c r="AL72" s="297">
        <v>8</v>
      </c>
      <c r="AM72" s="297">
        <v>8</v>
      </c>
      <c r="AN72" s="297">
        <v>7.9999999999999982</v>
      </c>
      <c r="AO72" s="297" t="s">
        <v>619</v>
      </c>
      <c r="AP72" s="297">
        <v>8</v>
      </c>
      <c r="AQ72" s="298">
        <v>8</v>
      </c>
      <c r="AR72" s="296">
        <v>8</v>
      </c>
      <c r="AS72" s="297" t="s">
        <v>619</v>
      </c>
      <c r="AT72" s="297">
        <v>8</v>
      </c>
      <c r="AU72" s="297">
        <v>8</v>
      </c>
      <c r="AV72" s="297">
        <v>7.9999999999999982</v>
      </c>
      <c r="AW72" s="297" t="s">
        <v>619</v>
      </c>
      <c r="AX72" s="298">
        <v>8</v>
      </c>
      <c r="AY72" s="296" t="s">
        <v>619</v>
      </c>
      <c r="AZ72" s="297" t="s">
        <v>619</v>
      </c>
      <c r="BA72" s="297" t="s">
        <v>619</v>
      </c>
      <c r="BB72" s="1009">
        <f>IF($BE$3="４週",SUM(W72:AX72),IF($BE$3="暦月",SUM(W72:BA72),""))</f>
        <v>160</v>
      </c>
      <c r="BC72" s="1010"/>
      <c r="BD72" s="1011">
        <f>IF($BE$3="４週",BB72/4,IF($BE$3="暦月",(BB72/($BE$8/7)),""))</f>
        <v>40</v>
      </c>
      <c r="BE72" s="1010"/>
      <c r="BF72" s="1006"/>
      <c r="BG72" s="1007"/>
      <c r="BH72" s="1007"/>
      <c r="BI72" s="1007"/>
      <c r="BJ72" s="1008"/>
    </row>
    <row r="73" spans="2:62" ht="19.2">
      <c r="B73" s="954">
        <f>B71+1</f>
        <v>29</v>
      </c>
      <c r="C73" s="956" t="s">
        <v>247</v>
      </c>
      <c r="D73" s="957"/>
      <c r="E73" s="291"/>
      <c r="F73" s="292"/>
      <c r="G73" s="291"/>
      <c r="H73" s="292"/>
      <c r="I73" s="960" t="s">
        <v>255</v>
      </c>
      <c r="J73" s="961"/>
      <c r="K73" s="964" t="s">
        <v>219</v>
      </c>
      <c r="L73" s="965"/>
      <c r="M73" s="965"/>
      <c r="N73" s="957"/>
      <c r="O73" s="968" t="s">
        <v>272</v>
      </c>
      <c r="P73" s="969"/>
      <c r="Q73" s="969"/>
      <c r="R73" s="969"/>
      <c r="S73" s="970"/>
      <c r="T73" s="311" t="s">
        <v>221</v>
      </c>
      <c r="V73" s="312"/>
      <c r="W73" s="304" t="s">
        <v>244</v>
      </c>
      <c r="X73" s="305"/>
      <c r="Y73" s="305"/>
      <c r="Z73" s="305" t="s">
        <v>244</v>
      </c>
      <c r="AA73" s="305"/>
      <c r="AB73" s="305" t="s">
        <v>244</v>
      </c>
      <c r="AC73" s="306" t="s">
        <v>244</v>
      </c>
      <c r="AD73" s="304"/>
      <c r="AE73" s="305" t="s">
        <v>244</v>
      </c>
      <c r="AF73" s="305"/>
      <c r="AG73" s="305"/>
      <c r="AH73" s="305" t="s">
        <v>244</v>
      </c>
      <c r="AI73" s="305" t="s">
        <v>243</v>
      </c>
      <c r="AJ73" s="306" t="s">
        <v>243</v>
      </c>
      <c r="AK73" s="304" t="s">
        <v>244</v>
      </c>
      <c r="AL73" s="305"/>
      <c r="AM73" s="305" t="s">
        <v>244</v>
      </c>
      <c r="AN73" s="305"/>
      <c r="AO73" s="305" t="s">
        <v>244</v>
      </c>
      <c r="AP73" s="305"/>
      <c r="AQ73" s="306" t="s">
        <v>243</v>
      </c>
      <c r="AR73" s="304" t="s">
        <v>243</v>
      </c>
      <c r="AS73" s="305" t="s">
        <v>244</v>
      </c>
      <c r="AT73" s="305"/>
      <c r="AU73" s="305" t="s">
        <v>244</v>
      </c>
      <c r="AV73" s="305"/>
      <c r="AW73" s="305" t="s">
        <v>243</v>
      </c>
      <c r="AX73" s="306"/>
      <c r="AY73" s="304"/>
      <c r="AZ73" s="305"/>
      <c r="BA73" s="307"/>
      <c r="BB73" s="974"/>
      <c r="BC73" s="975"/>
      <c r="BD73" s="976"/>
      <c r="BE73" s="977"/>
      <c r="BF73" s="978"/>
      <c r="BG73" s="979"/>
      <c r="BH73" s="979"/>
      <c r="BI73" s="979"/>
      <c r="BJ73" s="980"/>
    </row>
    <row r="74" spans="2:62" ht="19.2">
      <c r="B74" s="987"/>
      <c r="C74" s="988"/>
      <c r="D74" s="989"/>
      <c r="E74" s="313"/>
      <c r="F74" s="314" t="str">
        <f>C73</f>
        <v>介護職員</v>
      </c>
      <c r="G74" s="313"/>
      <c r="H74" s="314" t="str">
        <f>I73</f>
        <v>C</v>
      </c>
      <c r="I74" s="990"/>
      <c r="J74" s="991"/>
      <c r="K74" s="992"/>
      <c r="L74" s="993"/>
      <c r="M74" s="993"/>
      <c r="N74" s="989"/>
      <c r="O74" s="968"/>
      <c r="P74" s="969"/>
      <c r="Q74" s="969"/>
      <c r="R74" s="969"/>
      <c r="S74" s="970"/>
      <c r="T74" s="308" t="s">
        <v>224</v>
      </c>
      <c r="U74" s="309"/>
      <c r="V74" s="310"/>
      <c r="W74" s="296">
        <v>8</v>
      </c>
      <c r="X74" s="297" t="s">
        <v>619</v>
      </c>
      <c r="Y74" s="297" t="s">
        <v>619</v>
      </c>
      <c r="Z74" s="297">
        <v>8</v>
      </c>
      <c r="AA74" s="297" t="s">
        <v>619</v>
      </c>
      <c r="AB74" s="297">
        <v>8</v>
      </c>
      <c r="AC74" s="298">
        <v>8</v>
      </c>
      <c r="AD74" s="296" t="s">
        <v>619</v>
      </c>
      <c r="AE74" s="297">
        <v>8</v>
      </c>
      <c r="AF74" s="297" t="s">
        <v>619</v>
      </c>
      <c r="AG74" s="297" t="s">
        <v>619</v>
      </c>
      <c r="AH74" s="297">
        <v>8</v>
      </c>
      <c r="AI74" s="297">
        <v>7.9999999999999982</v>
      </c>
      <c r="AJ74" s="298">
        <v>7.9999999999999982</v>
      </c>
      <c r="AK74" s="296">
        <v>8</v>
      </c>
      <c r="AL74" s="297" t="s">
        <v>619</v>
      </c>
      <c r="AM74" s="297">
        <v>8</v>
      </c>
      <c r="AN74" s="297" t="s">
        <v>619</v>
      </c>
      <c r="AO74" s="297">
        <v>8</v>
      </c>
      <c r="AP74" s="297" t="s">
        <v>619</v>
      </c>
      <c r="AQ74" s="298">
        <v>7.9999999999999982</v>
      </c>
      <c r="AR74" s="296">
        <v>7.9999999999999982</v>
      </c>
      <c r="AS74" s="297">
        <v>8</v>
      </c>
      <c r="AT74" s="297" t="s">
        <v>619</v>
      </c>
      <c r="AU74" s="297">
        <v>8</v>
      </c>
      <c r="AV74" s="297" t="s">
        <v>619</v>
      </c>
      <c r="AW74" s="297">
        <v>7.9999999999999982</v>
      </c>
      <c r="AX74" s="298" t="s">
        <v>619</v>
      </c>
      <c r="AY74" s="296" t="s">
        <v>619</v>
      </c>
      <c r="AZ74" s="297" t="s">
        <v>619</v>
      </c>
      <c r="BA74" s="297" t="s">
        <v>619</v>
      </c>
      <c r="BB74" s="997">
        <f>IF($BE$3="４週",SUM(W74:AX74),IF($BE$3="暦月",SUM(W74:BA74),""))</f>
        <v>128</v>
      </c>
      <c r="BC74" s="998"/>
      <c r="BD74" s="999">
        <f>IF($BE$3="４週",BB74/4,IF($BE$3="暦月",(BB74/($BE$8/7)),""))</f>
        <v>32</v>
      </c>
      <c r="BE74" s="998"/>
      <c r="BF74" s="994"/>
      <c r="BG74" s="995"/>
      <c r="BH74" s="995"/>
      <c r="BI74" s="995"/>
      <c r="BJ74" s="996"/>
    </row>
    <row r="75" spans="2:62" ht="19.2">
      <c r="B75" s="954">
        <f>B73+1</f>
        <v>30</v>
      </c>
      <c r="C75" s="956"/>
      <c r="D75" s="957"/>
      <c r="E75" s="299"/>
      <c r="F75" s="300"/>
      <c r="G75" s="299"/>
      <c r="H75" s="300"/>
      <c r="I75" s="960"/>
      <c r="J75" s="961"/>
      <c r="K75" s="964"/>
      <c r="L75" s="965"/>
      <c r="M75" s="965"/>
      <c r="N75" s="957"/>
      <c r="O75" s="968"/>
      <c r="P75" s="969"/>
      <c r="Q75" s="969"/>
      <c r="R75" s="969"/>
      <c r="S75" s="970"/>
      <c r="T75" s="315" t="s">
        <v>221</v>
      </c>
      <c r="U75" s="316"/>
      <c r="V75" s="317"/>
      <c r="W75" s="304"/>
      <c r="X75" s="305"/>
      <c r="Y75" s="305"/>
      <c r="Z75" s="305"/>
      <c r="AA75" s="305"/>
      <c r="AB75" s="305"/>
      <c r="AC75" s="306"/>
      <c r="AD75" s="304"/>
      <c r="AE75" s="305"/>
      <c r="AF75" s="305"/>
      <c r="AG75" s="305"/>
      <c r="AH75" s="305"/>
      <c r="AI75" s="305"/>
      <c r="AJ75" s="306"/>
      <c r="AK75" s="304"/>
      <c r="AL75" s="305"/>
      <c r="AM75" s="305"/>
      <c r="AN75" s="305"/>
      <c r="AO75" s="305"/>
      <c r="AP75" s="305"/>
      <c r="AQ75" s="306"/>
      <c r="AR75" s="304"/>
      <c r="AS75" s="305"/>
      <c r="AT75" s="305"/>
      <c r="AU75" s="305"/>
      <c r="AV75" s="305"/>
      <c r="AW75" s="305"/>
      <c r="AX75" s="306"/>
      <c r="AY75" s="304"/>
      <c r="AZ75" s="305"/>
      <c r="BA75" s="307"/>
      <c r="BB75" s="974"/>
      <c r="BC75" s="975"/>
      <c r="BD75" s="976"/>
      <c r="BE75" s="977"/>
      <c r="BF75" s="978"/>
      <c r="BG75" s="979"/>
      <c r="BH75" s="979"/>
      <c r="BI75" s="979"/>
      <c r="BJ75" s="980"/>
    </row>
    <row r="76" spans="2:62" ht="19.8" thickBot="1">
      <c r="B76" s="955"/>
      <c r="C76" s="958"/>
      <c r="D76" s="959"/>
      <c r="E76" s="318"/>
      <c r="F76" s="319">
        <f>C76</f>
        <v>0</v>
      </c>
      <c r="G76" s="318"/>
      <c r="H76" s="319">
        <f>I76</f>
        <v>0</v>
      </c>
      <c r="I76" s="962"/>
      <c r="J76" s="963"/>
      <c r="K76" s="966"/>
      <c r="L76" s="967"/>
      <c r="M76" s="967"/>
      <c r="N76" s="959"/>
      <c r="O76" s="971"/>
      <c r="P76" s="972"/>
      <c r="Q76" s="972"/>
      <c r="R76" s="972"/>
      <c r="S76" s="973"/>
      <c r="T76" s="320" t="s">
        <v>224</v>
      </c>
      <c r="U76" s="321"/>
      <c r="V76" s="322"/>
      <c r="W76" s="323" t="s">
        <v>619</v>
      </c>
      <c r="X76" s="324" t="s">
        <v>619</v>
      </c>
      <c r="Y76" s="324" t="s">
        <v>619</v>
      </c>
      <c r="Z76" s="324" t="s">
        <v>619</v>
      </c>
      <c r="AA76" s="324" t="s">
        <v>619</v>
      </c>
      <c r="AB76" s="324" t="s">
        <v>619</v>
      </c>
      <c r="AC76" s="325" t="s">
        <v>619</v>
      </c>
      <c r="AD76" s="323" t="s">
        <v>619</v>
      </c>
      <c r="AE76" s="324" t="s">
        <v>619</v>
      </c>
      <c r="AF76" s="324" t="s">
        <v>619</v>
      </c>
      <c r="AG76" s="324" t="s">
        <v>619</v>
      </c>
      <c r="AH76" s="324" t="s">
        <v>619</v>
      </c>
      <c r="AI76" s="324" t="s">
        <v>619</v>
      </c>
      <c r="AJ76" s="325" t="s">
        <v>619</v>
      </c>
      <c r="AK76" s="323" t="s">
        <v>619</v>
      </c>
      <c r="AL76" s="324" t="s">
        <v>619</v>
      </c>
      <c r="AM76" s="324" t="s">
        <v>619</v>
      </c>
      <c r="AN76" s="324" t="s">
        <v>619</v>
      </c>
      <c r="AO76" s="324" t="s">
        <v>619</v>
      </c>
      <c r="AP76" s="324" t="s">
        <v>619</v>
      </c>
      <c r="AQ76" s="325" t="s">
        <v>619</v>
      </c>
      <c r="AR76" s="323" t="s">
        <v>619</v>
      </c>
      <c r="AS76" s="324" t="s">
        <v>619</v>
      </c>
      <c r="AT76" s="324" t="s">
        <v>619</v>
      </c>
      <c r="AU76" s="324" t="s">
        <v>619</v>
      </c>
      <c r="AV76" s="324" t="s">
        <v>619</v>
      </c>
      <c r="AW76" s="324" t="s">
        <v>619</v>
      </c>
      <c r="AX76" s="325" t="s">
        <v>619</v>
      </c>
      <c r="AY76" s="323" t="s">
        <v>619</v>
      </c>
      <c r="AZ76" s="324" t="s">
        <v>619</v>
      </c>
      <c r="BA76" s="326" t="s">
        <v>619</v>
      </c>
      <c r="BB76" s="984">
        <f>IF($BE$3="４週",SUM(W76:AX76),IF($BE$3="暦月",SUM(W76:BA76),""))</f>
        <v>0</v>
      </c>
      <c r="BC76" s="985"/>
      <c r="BD76" s="986">
        <f>IF($BE$3="４週",BB76/4,IF($BE$3="暦月",(BB76/($BE$8/7)),""))</f>
        <v>0</v>
      </c>
      <c r="BE76" s="985"/>
      <c r="BF76" s="981"/>
      <c r="BG76" s="982"/>
      <c r="BH76" s="982"/>
      <c r="BI76" s="982"/>
      <c r="BJ76" s="983"/>
    </row>
    <row r="77" spans="2:62">
      <c r="B77" s="327"/>
      <c r="C77" s="328"/>
      <c r="D77" s="328"/>
      <c r="E77" s="328"/>
      <c r="F77" s="328"/>
      <c r="G77" s="328"/>
      <c r="H77" s="328"/>
      <c r="I77" s="329"/>
      <c r="J77" s="329"/>
      <c r="K77" s="328"/>
      <c r="L77" s="328"/>
      <c r="M77" s="328"/>
      <c r="N77" s="328"/>
      <c r="O77" s="330"/>
      <c r="P77" s="330"/>
      <c r="Q77" s="330"/>
      <c r="R77" s="331"/>
      <c r="S77" s="331"/>
      <c r="T77" s="331"/>
      <c r="U77" s="332"/>
      <c r="V77" s="333"/>
      <c r="W77" s="334"/>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5"/>
      <c r="BE77" s="335"/>
      <c r="BF77" s="330"/>
      <c r="BG77" s="330"/>
      <c r="BH77" s="330"/>
      <c r="BI77" s="330"/>
      <c r="BJ77" s="330"/>
    </row>
    <row r="78" spans="2:62" ht="16.2">
      <c r="B78" s="327"/>
      <c r="C78" s="328"/>
      <c r="D78" s="328"/>
      <c r="E78" s="328"/>
      <c r="F78" s="328"/>
      <c r="G78" s="328"/>
      <c r="H78" s="328"/>
      <c r="I78" s="336"/>
      <c r="J78" s="252" t="s">
        <v>273</v>
      </c>
      <c r="K78" s="252"/>
      <c r="L78" s="252"/>
      <c r="M78" s="252"/>
      <c r="N78" s="252"/>
      <c r="O78" s="252"/>
      <c r="P78" s="252"/>
      <c r="Q78" s="252"/>
      <c r="R78" s="252"/>
      <c r="S78" s="252"/>
      <c r="T78" s="337"/>
      <c r="U78" s="252"/>
      <c r="V78" s="252"/>
      <c r="W78" s="252"/>
      <c r="X78" s="252"/>
      <c r="Y78" s="252"/>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c r="AV78" s="338"/>
      <c r="AW78" s="338"/>
      <c r="AX78" s="338"/>
      <c r="AY78" s="338"/>
      <c r="AZ78" s="338"/>
      <c r="BA78" s="338"/>
      <c r="BB78" s="338"/>
      <c r="BC78" s="338"/>
      <c r="BD78" s="339"/>
      <c r="BE78" s="335"/>
      <c r="BF78" s="330"/>
      <c r="BG78" s="330"/>
      <c r="BH78" s="330"/>
      <c r="BI78" s="330"/>
      <c r="BJ78" s="330"/>
    </row>
    <row r="79" spans="2:62" ht="16.2">
      <c r="B79" s="327"/>
      <c r="C79" s="328"/>
      <c r="D79" s="328"/>
      <c r="E79" s="328"/>
      <c r="F79" s="328"/>
      <c r="G79" s="328"/>
      <c r="H79" s="328"/>
      <c r="I79" s="336"/>
      <c r="J79" s="252"/>
      <c r="K79" s="252" t="s">
        <v>274</v>
      </c>
      <c r="L79" s="252"/>
      <c r="M79" s="252"/>
      <c r="N79" s="252"/>
      <c r="O79" s="252"/>
      <c r="P79" s="252"/>
      <c r="Q79" s="252"/>
      <c r="R79" s="252"/>
      <c r="S79" s="252"/>
      <c r="T79" s="337"/>
      <c r="U79" s="252"/>
      <c r="V79" s="252"/>
      <c r="W79" s="252"/>
      <c r="X79" s="252"/>
      <c r="Y79" s="252"/>
      <c r="Z79" s="338"/>
      <c r="AA79" s="252" t="s">
        <v>275</v>
      </c>
      <c r="AB79" s="252"/>
      <c r="AC79" s="252"/>
      <c r="AD79" s="252"/>
      <c r="AE79" s="252"/>
      <c r="AF79" s="252"/>
      <c r="AG79" s="252"/>
      <c r="AH79" s="252"/>
      <c r="AI79" s="252"/>
      <c r="AJ79" s="337"/>
      <c r="AK79" s="252"/>
      <c r="AL79" s="252"/>
      <c r="AM79" s="252"/>
      <c r="AN79" s="252"/>
      <c r="AO79" s="338"/>
      <c r="AP79" s="338"/>
      <c r="AQ79" s="252" t="s">
        <v>276</v>
      </c>
      <c r="AR79" s="338"/>
      <c r="AS79" s="338"/>
      <c r="AT79" s="338"/>
      <c r="AU79" s="338"/>
      <c r="AV79" s="338"/>
      <c r="AW79" s="338"/>
      <c r="AX79" s="338"/>
      <c r="AY79" s="338"/>
      <c r="AZ79" s="338"/>
      <c r="BA79" s="338"/>
      <c r="BB79" s="338"/>
      <c r="BC79" s="338"/>
      <c r="BD79" s="339"/>
      <c r="BE79" s="335"/>
      <c r="BF79" s="950"/>
      <c r="BG79" s="950"/>
      <c r="BH79" s="950"/>
      <c r="BI79" s="950"/>
      <c r="BJ79" s="330"/>
    </row>
    <row r="80" spans="2:62" ht="16.2">
      <c r="B80" s="327"/>
      <c r="C80" s="328"/>
      <c r="D80" s="328"/>
      <c r="E80" s="328"/>
      <c r="F80" s="328"/>
      <c r="G80" s="328"/>
      <c r="H80" s="328"/>
      <c r="I80" s="336"/>
      <c r="J80" s="252"/>
      <c r="K80" s="927" t="s">
        <v>277</v>
      </c>
      <c r="L80" s="927"/>
      <c r="M80" s="927" t="s">
        <v>278</v>
      </c>
      <c r="N80" s="927"/>
      <c r="O80" s="927"/>
      <c r="P80" s="927"/>
      <c r="Q80" s="252"/>
      <c r="R80" s="951" t="s">
        <v>279</v>
      </c>
      <c r="S80" s="951"/>
      <c r="T80" s="951"/>
      <c r="U80" s="951"/>
      <c r="V80" s="252"/>
      <c r="W80" s="340" t="s">
        <v>280</v>
      </c>
      <c r="X80" s="340"/>
      <c r="Y80" s="252"/>
      <c r="Z80" s="338"/>
      <c r="AA80" s="927" t="s">
        <v>277</v>
      </c>
      <c r="AB80" s="927"/>
      <c r="AC80" s="927" t="s">
        <v>278</v>
      </c>
      <c r="AD80" s="927"/>
      <c r="AE80" s="927"/>
      <c r="AF80" s="927"/>
      <c r="AG80" s="252"/>
      <c r="AH80" s="951" t="s">
        <v>279</v>
      </c>
      <c r="AI80" s="951"/>
      <c r="AJ80" s="951"/>
      <c r="AK80" s="951"/>
      <c r="AL80" s="252"/>
      <c r="AM80" s="340" t="s">
        <v>280</v>
      </c>
      <c r="AN80" s="340"/>
      <c r="AO80" s="338"/>
      <c r="AP80" s="338"/>
      <c r="AQ80" s="338"/>
      <c r="AR80" s="338"/>
      <c r="AS80" s="338"/>
      <c r="AT80" s="338"/>
      <c r="AU80" s="338"/>
      <c r="AV80" s="338"/>
      <c r="AW80" s="338"/>
      <c r="AX80" s="338"/>
      <c r="AY80" s="338"/>
      <c r="AZ80" s="338"/>
      <c r="BA80" s="338"/>
      <c r="BB80" s="338"/>
      <c r="BC80" s="338"/>
      <c r="BD80" s="339"/>
      <c r="BE80" s="335"/>
      <c r="BF80" s="952"/>
      <c r="BG80" s="952"/>
      <c r="BH80" s="952"/>
      <c r="BI80" s="952"/>
      <c r="BJ80" s="330"/>
    </row>
    <row r="81" spans="2:62" ht="16.2">
      <c r="B81" s="327"/>
      <c r="C81" s="328"/>
      <c r="D81" s="328"/>
      <c r="E81" s="328"/>
      <c r="F81" s="328"/>
      <c r="G81" s="328"/>
      <c r="H81" s="328"/>
      <c r="I81" s="336"/>
      <c r="J81" s="252"/>
      <c r="K81" s="928"/>
      <c r="L81" s="928"/>
      <c r="M81" s="928" t="s">
        <v>281</v>
      </c>
      <c r="N81" s="928"/>
      <c r="O81" s="928" t="s">
        <v>282</v>
      </c>
      <c r="P81" s="928"/>
      <c r="Q81" s="252"/>
      <c r="R81" s="928" t="s">
        <v>281</v>
      </c>
      <c r="S81" s="928"/>
      <c r="T81" s="928" t="s">
        <v>282</v>
      </c>
      <c r="U81" s="928"/>
      <c r="V81" s="252"/>
      <c r="W81" s="340" t="s">
        <v>283</v>
      </c>
      <c r="X81" s="340"/>
      <c r="Y81" s="252"/>
      <c r="Z81" s="338"/>
      <c r="AA81" s="928"/>
      <c r="AB81" s="928"/>
      <c r="AC81" s="928" t="s">
        <v>281</v>
      </c>
      <c r="AD81" s="928"/>
      <c r="AE81" s="928" t="s">
        <v>282</v>
      </c>
      <c r="AF81" s="928"/>
      <c r="AG81" s="252"/>
      <c r="AH81" s="928" t="s">
        <v>281</v>
      </c>
      <c r="AI81" s="928"/>
      <c r="AJ81" s="928" t="s">
        <v>282</v>
      </c>
      <c r="AK81" s="928"/>
      <c r="AL81" s="252"/>
      <c r="AM81" s="340" t="s">
        <v>283</v>
      </c>
      <c r="AN81" s="340"/>
      <c r="AO81" s="338"/>
      <c r="AP81" s="338"/>
      <c r="AQ81" s="340" t="s">
        <v>237</v>
      </c>
      <c r="AR81" s="340"/>
      <c r="AS81" s="340"/>
      <c r="AT81" s="340"/>
      <c r="AU81" s="252"/>
      <c r="AV81" s="340" t="s">
        <v>247</v>
      </c>
      <c r="AW81" s="340"/>
      <c r="AX81" s="340"/>
      <c r="AY81" s="340"/>
      <c r="AZ81" s="252"/>
      <c r="BA81" s="928" t="s">
        <v>284</v>
      </c>
      <c r="BB81" s="928"/>
      <c r="BC81" s="928"/>
      <c r="BD81" s="928"/>
      <c r="BE81" s="335"/>
      <c r="BF81" s="953"/>
      <c r="BG81" s="953"/>
      <c r="BH81" s="953"/>
      <c r="BI81" s="953"/>
      <c r="BJ81" s="330"/>
    </row>
    <row r="82" spans="2:62" ht="16.2">
      <c r="B82" s="327"/>
      <c r="C82" s="328"/>
      <c r="D82" s="328"/>
      <c r="E82" s="328"/>
      <c r="F82" s="328"/>
      <c r="G82" s="328"/>
      <c r="H82" s="328"/>
      <c r="I82" s="336"/>
      <c r="J82" s="252"/>
      <c r="K82" s="929" t="s">
        <v>285</v>
      </c>
      <c r="L82" s="929"/>
      <c r="M82" s="941">
        <f>SUMIFS($BB$17:$BB$76,$F$17:$F$76,"看護職員",$H$17:$H$76,"A")</f>
        <v>480</v>
      </c>
      <c r="N82" s="941"/>
      <c r="O82" s="942">
        <f>SUMIFS($BD$17:$BD$76,$F$17:$F$76,"看護職員",$H$17:$H$76,"A")</f>
        <v>120</v>
      </c>
      <c r="P82" s="942"/>
      <c r="Q82" s="341"/>
      <c r="R82" s="945">
        <v>0</v>
      </c>
      <c r="S82" s="945"/>
      <c r="T82" s="945">
        <v>0</v>
      </c>
      <c r="U82" s="945"/>
      <c r="V82" s="341"/>
      <c r="W82" s="947">
        <v>3</v>
      </c>
      <c r="X82" s="948"/>
      <c r="Y82" s="252"/>
      <c r="Z82" s="338"/>
      <c r="AA82" s="929" t="s">
        <v>285</v>
      </c>
      <c r="AB82" s="929"/>
      <c r="AC82" s="941">
        <f>SUMIFS($BB$17:$BB$76,$F$17:$F$76,"介護職員",$H$17:$H$76,"A")</f>
        <v>2720</v>
      </c>
      <c r="AD82" s="941"/>
      <c r="AE82" s="942">
        <f>SUMIFS($BD$17:$BD$76,$F$17:$F$76,"介護職員",$H$17:$H$76,"A")</f>
        <v>680</v>
      </c>
      <c r="AF82" s="942"/>
      <c r="AG82" s="341"/>
      <c r="AH82" s="945">
        <v>0</v>
      </c>
      <c r="AI82" s="945"/>
      <c r="AJ82" s="945">
        <v>0</v>
      </c>
      <c r="AK82" s="945"/>
      <c r="AL82" s="341"/>
      <c r="AM82" s="947">
        <v>17</v>
      </c>
      <c r="AN82" s="948"/>
      <c r="AO82" s="338"/>
      <c r="AP82" s="338"/>
      <c r="AQ82" s="949">
        <f>U96</f>
        <v>3.5</v>
      </c>
      <c r="AR82" s="929"/>
      <c r="AS82" s="929"/>
      <c r="AT82" s="929"/>
      <c r="AU82" s="342" t="s">
        <v>286</v>
      </c>
      <c r="AV82" s="949">
        <f>AK96</f>
        <v>20.2</v>
      </c>
      <c r="AW82" s="929"/>
      <c r="AX82" s="929"/>
      <c r="AY82" s="929"/>
      <c r="AZ82" s="342" t="s">
        <v>287</v>
      </c>
      <c r="BA82" s="931">
        <f>ROUNDDOWN(AQ82+AV82,1)</f>
        <v>23.7</v>
      </c>
      <c r="BB82" s="931"/>
      <c r="BC82" s="931"/>
      <c r="BD82" s="931"/>
      <c r="BE82" s="335"/>
      <c r="BF82" s="343"/>
      <c r="BG82" s="343"/>
      <c r="BH82" s="343"/>
      <c r="BI82" s="343"/>
      <c r="BJ82" s="330"/>
    </row>
    <row r="83" spans="2:62" ht="16.2">
      <c r="B83" s="327"/>
      <c r="C83" s="328"/>
      <c r="D83" s="328"/>
      <c r="E83" s="328"/>
      <c r="F83" s="328"/>
      <c r="G83" s="328"/>
      <c r="H83" s="328"/>
      <c r="I83" s="336"/>
      <c r="J83" s="252"/>
      <c r="K83" s="929" t="s">
        <v>288</v>
      </c>
      <c r="L83" s="929"/>
      <c r="M83" s="941">
        <f>SUMIFS($BB$17:$BB$76,$F$17:$F$76,"看護職員",$H$17:$H$76,"B")</f>
        <v>79.999999999999986</v>
      </c>
      <c r="N83" s="941"/>
      <c r="O83" s="942">
        <f>SUMIFS($BD$17:$BD$76,$F$17:$F$76,"看護職員",$H$17:$H$76,"B")</f>
        <v>19.999999999999996</v>
      </c>
      <c r="P83" s="942"/>
      <c r="Q83" s="341"/>
      <c r="R83" s="945">
        <v>80</v>
      </c>
      <c r="S83" s="945"/>
      <c r="T83" s="945">
        <v>20</v>
      </c>
      <c r="U83" s="945"/>
      <c r="V83" s="341"/>
      <c r="W83" s="947">
        <v>0</v>
      </c>
      <c r="X83" s="948"/>
      <c r="Y83" s="252"/>
      <c r="Z83" s="338"/>
      <c r="AA83" s="929" t="s">
        <v>288</v>
      </c>
      <c r="AB83" s="929"/>
      <c r="AC83" s="941">
        <f>SUMIFS($BB$17:$BB$76,$F$17:$F$76,"介護職員",$H$17:$H$76,"B")</f>
        <v>0</v>
      </c>
      <c r="AD83" s="941"/>
      <c r="AE83" s="942">
        <f>SUMIFS($BD$17:$BD$76,$F$17:$F$76,"介護職員",$H$17:$H$76,"B")</f>
        <v>0</v>
      </c>
      <c r="AF83" s="942"/>
      <c r="AG83" s="341"/>
      <c r="AH83" s="945">
        <v>0</v>
      </c>
      <c r="AI83" s="945"/>
      <c r="AJ83" s="945">
        <v>0</v>
      </c>
      <c r="AK83" s="945"/>
      <c r="AL83" s="341"/>
      <c r="AM83" s="947">
        <v>0</v>
      </c>
      <c r="AN83" s="948"/>
      <c r="AO83" s="338"/>
      <c r="AP83" s="338"/>
      <c r="AQ83" s="338"/>
      <c r="AR83" s="338"/>
      <c r="AS83" s="338"/>
      <c r="AT83" s="338"/>
      <c r="AU83" s="338"/>
      <c r="AV83" s="338"/>
      <c r="AW83" s="338"/>
      <c r="AX83" s="338"/>
      <c r="AY83" s="338"/>
      <c r="AZ83" s="338"/>
      <c r="BA83" s="338"/>
      <c r="BB83" s="338"/>
      <c r="BC83" s="338"/>
      <c r="BD83" s="339"/>
      <c r="BE83" s="335"/>
      <c r="BF83" s="330"/>
      <c r="BG83" s="330"/>
      <c r="BH83" s="330"/>
      <c r="BI83" s="330"/>
      <c r="BJ83" s="330"/>
    </row>
    <row r="84" spans="2:62" ht="16.2">
      <c r="B84" s="327"/>
      <c r="C84" s="328"/>
      <c r="D84" s="328"/>
      <c r="E84" s="328"/>
      <c r="F84" s="328"/>
      <c r="G84" s="328"/>
      <c r="H84" s="328"/>
      <c r="I84" s="336"/>
      <c r="J84" s="252"/>
      <c r="K84" s="929" t="s">
        <v>289</v>
      </c>
      <c r="L84" s="929"/>
      <c r="M84" s="941">
        <f>SUMIFS($BB$17:$BB$76,$F$17:$F$76,"看護職員",$H$17:$H$76,"C")</f>
        <v>0</v>
      </c>
      <c r="N84" s="941"/>
      <c r="O84" s="942">
        <f>SUMIFS($BD$17:$BD$76,$F$17:$F$76,"看護職員",$H$17:$H$76,"C")</f>
        <v>0</v>
      </c>
      <c r="P84" s="942"/>
      <c r="Q84" s="341"/>
      <c r="R84" s="945">
        <v>0</v>
      </c>
      <c r="S84" s="945"/>
      <c r="T84" s="946">
        <v>0</v>
      </c>
      <c r="U84" s="946"/>
      <c r="V84" s="341"/>
      <c r="W84" s="939" t="s">
        <v>290</v>
      </c>
      <c r="X84" s="940"/>
      <c r="Y84" s="252"/>
      <c r="Z84" s="338"/>
      <c r="AA84" s="929" t="s">
        <v>289</v>
      </c>
      <c r="AB84" s="929"/>
      <c r="AC84" s="941">
        <f>SUMIFS($BB$17:$BB$76,$F$17:$F$76,"介護職員",$H$17:$H$76,"C")</f>
        <v>512</v>
      </c>
      <c r="AD84" s="941"/>
      <c r="AE84" s="942">
        <f>SUMIFS($BD$17:$BD$76,$F$17:$F$76,"介護職員",$H$17:$H$76,"C")</f>
        <v>128</v>
      </c>
      <c r="AF84" s="942"/>
      <c r="AG84" s="341"/>
      <c r="AH84" s="945">
        <v>512</v>
      </c>
      <c r="AI84" s="945"/>
      <c r="AJ84" s="946">
        <v>128</v>
      </c>
      <c r="AK84" s="946"/>
      <c r="AL84" s="341"/>
      <c r="AM84" s="939" t="s">
        <v>290</v>
      </c>
      <c r="AN84" s="940"/>
      <c r="AO84" s="338"/>
      <c r="AP84" s="338"/>
      <c r="AQ84" s="338"/>
      <c r="AR84" s="338"/>
      <c r="AS84" s="338"/>
      <c r="AT84" s="338"/>
      <c r="AU84" s="338"/>
      <c r="AV84" s="338"/>
      <c r="AW84" s="338"/>
      <c r="AX84" s="338"/>
      <c r="AY84" s="338"/>
      <c r="AZ84" s="338"/>
      <c r="BA84" s="338"/>
      <c r="BB84" s="338"/>
      <c r="BC84" s="338"/>
      <c r="BD84" s="339"/>
      <c r="BE84" s="335"/>
      <c r="BF84" s="330"/>
      <c r="BG84" s="330"/>
      <c r="BH84" s="330"/>
      <c r="BI84" s="330"/>
      <c r="BJ84" s="330"/>
    </row>
    <row r="85" spans="2:62" ht="16.2">
      <c r="B85" s="327"/>
      <c r="C85" s="328"/>
      <c r="D85" s="328"/>
      <c r="E85" s="328"/>
      <c r="F85" s="328"/>
      <c r="G85" s="328"/>
      <c r="H85" s="328"/>
      <c r="I85" s="336"/>
      <c r="J85" s="252"/>
      <c r="K85" s="929" t="s">
        <v>291</v>
      </c>
      <c r="L85" s="929"/>
      <c r="M85" s="941">
        <f>SUMIFS($BB$17:$BB$76,$F$17:$F$76,"看護職員",$H$17:$H$76,"D")</f>
        <v>0</v>
      </c>
      <c r="N85" s="941"/>
      <c r="O85" s="942">
        <f>SUMIFS($BD$17:$BD$76,$F$17:$F$76,"看護職員",$H$17:$H$76,"D")</f>
        <v>0</v>
      </c>
      <c r="P85" s="942"/>
      <c r="Q85" s="341"/>
      <c r="R85" s="945">
        <v>0</v>
      </c>
      <c r="S85" s="945"/>
      <c r="T85" s="946">
        <v>0</v>
      </c>
      <c r="U85" s="946"/>
      <c r="V85" s="341"/>
      <c r="W85" s="939" t="s">
        <v>290</v>
      </c>
      <c r="X85" s="940"/>
      <c r="Y85" s="252"/>
      <c r="Z85" s="338"/>
      <c r="AA85" s="929" t="s">
        <v>291</v>
      </c>
      <c r="AB85" s="929"/>
      <c r="AC85" s="941">
        <f>SUMIFS($BB$17:$BB$76,$F$17:$F$76,"介護職員",$H$17:$H$76,"D")</f>
        <v>0</v>
      </c>
      <c r="AD85" s="941"/>
      <c r="AE85" s="942">
        <f>SUMIFS($BD$17:$BD$76,$F$17:$F$76,"介護職員",$H$17:$H$76,"D")</f>
        <v>0</v>
      </c>
      <c r="AF85" s="942"/>
      <c r="AG85" s="341"/>
      <c r="AH85" s="945">
        <v>0</v>
      </c>
      <c r="AI85" s="945"/>
      <c r="AJ85" s="946">
        <v>0</v>
      </c>
      <c r="AK85" s="946"/>
      <c r="AL85" s="341"/>
      <c r="AM85" s="939" t="s">
        <v>290</v>
      </c>
      <c r="AN85" s="940"/>
      <c r="AO85" s="338"/>
      <c r="AP85" s="338"/>
      <c r="AQ85" s="252" t="s">
        <v>292</v>
      </c>
      <c r="AR85" s="252"/>
      <c r="AS85" s="252"/>
      <c r="AT85" s="252"/>
      <c r="AU85" s="252"/>
      <c r="AV85" s="252"/>
      <c r="AW85" s="338"/>
      <c r="AX85" s="338"/>
      <c r="AY85" s="338"/>
      <c r="AZ85" s="338"/>
      <c r="BA85" s="338"/>
      <c r="BB85" s="338"/>
      <c r="BC85" s="338"/>
      <c r="BD85" s="339"/>
      <c r="BE85" s="335"/>
      <c r="BF85" s="330"/>
      <c r="BG85" s="330"/>
      <c r="BH85" s="330"/>
      <c r="BI85" s="330"/>
      <c r="BJ85" s="330"/>
    </row>
    <row r="86" spans="2:62" ht="16.2">
      <c r="B86" s="327"/>
      <c r="C86" s="328"/>
      <c r="D86" s="328"/>
      <c r="E86" s="328"/>
      <c r="F86" s="328"/>
      <c r="G86" s="328"/>
      <c r="H86" s="328"/>
      <c r="I86" s="336"/>
      <c r="J86" s="252"/>
      <c r="K86" s="929" t="s">
        <v>284</v>
      </c>
      <c r="L86" s="929"/>
      <c r="M86" s="941">
        <f>SUM(M82:N85)</f>
        <v>560</v>
      </c>
      <c r="N86" s="941"/>
      <c r="O86" s="942">
        <f>SUM(O82:P85)</f>
        <v>140</v>
      </c>
      <c r="P86" s="942"/>
      <c r="Q86" s="341"/>
      <c r="R86" s="941">
        <f>SUM(R82:S85)</f>
        <v>80</v>
      </c>
      <c r="S86" s="941"/>
      <c r="T86" s="942">
        <f>SUM(T82:U85)</f>
        <v>20</v>
      </c>
      <c r="U86" s="942"/>
      <c r="V86" s="341"/>
      <c r="W86" s="943">
        <f>SUM(W82:X83)</f>
        <v>3</v>
      </c>
      <c r="X86" s="944"/>
      <c r="Y86" s="252"/>
      <c r="Z86" s="338"/>
      <c r="AA86" s="929" t="s">
        <v>284</v>
      </c>
      <c r="AB86" s="929"/>
      <c r="AC86" s="941">
        <f>SUM(AC82:AD85)</f>
        <v>3232</v>
      </c>
      <c r="AD86" s="941"/>
      <c r="AE86" s="942">
        <f>SUM(AE82:AF85)</f>
        <v>808</v>
      </c>
      <c r="AF86" s="942"/>
      <c r="AG86" s="341"/>
      <c r="AH86" s="941">
        <f>SUM(AH82:AI85)</f>
        <v>512</v>
      </c>
      <c r="AI86" s="941"/>
      <c r="AJ86" s="942">
        <f>SUM(AJ82:AK85)</f>
        <v>128</v>
      </c>
      <c r="AK86" s="942"/>
      <c r="AL86" s="341"/>
      <c r="AM86" s="943">
        <f>SUM(AM82:AN83)</f>
        <v>17</v>
      </c>
      <c r="AN86" s="944"/>
      <c r="AO86" s="338"/>
      <c r="AP86" s="338"/>
      <c r="AQ86" s="929" t="s">
        <v>293</v>
      </c>
      <c r="AR86" s="929"/>
      <c r="AS86" s="929" t="s">
        <v>294</v>
      </c>
      <c r="AT86" s="929"/>
      <c r="AU86" s="929"/>
      <c r="AV86" s="929"/>
      <c r="AW86" s="338"/>
      <c r="AX86" s="338"/>
      <c r="AY86" s="338"/>
      <c r="AZ86" s="338"/>
      <c r="BA86" s="338"/>
      <c r="BB86" s="338"/>
      <c r="BC86" s="338"/>
      <c r="BD86" s="339"/>
      <c r="BE86" s="335"/>
      <c r="BF86" s="330"/>
      <c r="BG86" s="330"/>
      <c r="BH86" s="330"/>
      <c r="BI86" s="330"/>
      <c r="BJ86" s="330"/>
    </row>
    <row r="87" spans="2:62" ht="16.2">
      <c r="B87" s="327"/>
      <c r="C87" s="328"/>
      <c r="D87" s="328"/>
      <c r="E87" s="328"/>
      <c r="F87" s="328"/>
      <c r="G87" s="328"/>
      <c r="H87" s="328"/>
      <c r="I87" s="336"/>
      <c r="J87" s="336"/>
      <c r="K87" s="344"/>
      <c r="L87" s="344"/>
      <c r="M87" s="344"/>
      <c r="N87" s="344"/>
      <c r="O87" s="345"/>
      <c r="P87" s="345"/>
      <c r="Q87" s="345"/>
      <c r="R87" s="346"/>
      <c r="S87" s="346"/>
      <c r="T87" s="346"/>
      <c r="U87" s="346"/>
      <c r="V87" s="347"/>
      <c r="W87" s="338"/>
      <c r="X87" s="338"/>
      <c r="Y87" s="338"/>
      <c r="Z87" s="338"/>
      <c r="AA87" s="344"/>
      <c r="AB87" s="344"/>
      <c r="AC87" s="344"/>
      <c r="AD87" s="344"/>
      <c r="AE87" s="345"/>
      <c r="AF87" s="345"/>
      <c r="AG87" s="345"/>
      <c r="AH87" s="346"/>
      <c r="AI87" s="346"/>
      <c r="AJ87" s="346"/>
      <c r="AK87" s="346"/>
      <c r="AL87" s="347"/>
      <c r="AM87" s="338"/>
      <c r="AN87" s="338"/>
      <c r="AO87" s="338"/>
      <c r="AP87" s="338"/>
      <c r="AQ87" s="929" t="s">
        <v>285</v>
      </c>
      <c r="AR87" s="929"/>
      <c r="AS87" s="929" t="s">
        <v>295</v>
      </c>
      <c r="AT87" s="929"/>
      <c r="AU87" s="929"/>
      <c r="AV87" s="929"/>
      <c r="AW87" s="338"/>
      <c r="AX87" s="338"/>
      <c r="AY87" s="338"/>
      <c r="AZ87" s="338"/>
      <c r="BA87" s="338"/>
      <c r="BB87" s="338"/>
      <c r="BC87" s="338"/>
      <c r="BD87" s="339"/>
      <c r="BE87" s="335"/>
      <c r="BF87" s="330"/>
      <c r="BG87" s="330"/>
      <c r="BH87" s="330"/>
      <c r="BI87" s="330"/>
      <c r="BJ87" s="330"/>
    </row>
    <row r="88" spans="2:62" ht="16.2">
      <c r="B88" s="327"/>
      <c r="C88" s="328"/>
      <c r="D88" s="328"/>
      <c r="E88" s="328"/>
      <c r="F88" s="328"/>
      <c r="G88" s="328"/>
      <c r="H88" s="328"/>
      <c r="I88" s="336"/>
      <c r="J88" s="336"/>
      <c r="K88" s="337" t="s">
        <v>296</v>
      </c>
      <c r="L88" s="252"/>
      <c r="M88" s="252"/>
      <c r="N88" s="252"/>
      <c r="O88" s="252"/>
      <c r="P88" s="252"/>
      <c r="Q88" s="348" t="s">
        <v>297</v>
      </c>
      <c r="R88" s="935" t="s">
        <v>298</v>
      </c>
      <c r="S88" s="936"/>
      <c r="T88" s="349"/>
      <c r="U88" s="349"/>
      <c r="V88" s="252"/>
      <c r="W88" s="252"/>
      <c r="X88" s="252"/>
      <c r="Y88" s="338"/>
      <c r="Z88" s="338"/>
      <c r="AA88" s="337" t="s">
        <v>296</v>
      </c>
      <c r="AB88" s="252"/>
      <c r="AC88" s="252"/>
      <c r="AD88" s="252"/>
      <c r="AE88" s="252"/>
      <c r="AF88" s="252"/>
      <c r="AG88" s="348" t="s">
        <v>297</v>
      </c>
      <c r="AH88" s="937" t="str">
        <f>R88</f>
        <v>週</v>
      </c>
      <c r="AI88" s="938"/>
      <c r="AJ88" s="349"/>
      <c r="AK88" s="349"/>
      <c r="AL88" s="252"/>
      <c r="AM88" s="252"/>
      <c r="AN88" s="252"/>
      <c r="AO88" s="338"/>
      <c r="AP88" s="338"/>
      <c r="AQ88" s="929" t="s">
        <v>288</v>
      </c>
      <c r="AR88" s="929"/>
      <c r="AS88" s="929" t="s">
        <v>299</v>
      </c>
      <c r="AT88" s="929"/>
      <c r="AU88" s="929"/>
      <c r="AV88" s="929"/>
      <c r="AW88" s="338"/>
      <c r="AX88" s="338"/>
      <c r="AY88" s="338"/>
      <c r="AZ88" s="338"/>
      <c r="BA88" s="338"/>
      <c r="BB88" s="338"/>
      <c r="BC88" s="338"/>
      <c r="BD88" s="339"/>
      <c r="BE88" s="335"/>
      <c r="BF88" s="330"/>
      <c r="BG88" s="330"/>
      <c r="BH88" s="330"/>
      <c r="BI88" s="330"/>
      <c r="BJ88" s="330"/>
    </row>
    <row r="89" spans="2:62" ht="16.2">
      <c r="B89" s="327"/>
      <c r="C89" s="328"/>
      <c r="D89" s="328"/>
      <c r="E89" s="328"/>
      <c r="F89" s="328"/>
      <c r="G89" s="328"/>
      <c r="H89" s="328"/>
      <c r="I89" s="336"/>
      <c r="J89" s="336"/>
      <c r="K89" s="252" t="s">
        <v>300</v>
      </c>
      <c r="L89" s="252"/>
      <c r="M89" s="252"/>
      <c r="N89" s="252"/>
      <c r="O89" s="252"/>
      <c r="P89" s="252" t="s">
        <v>301</v>
      </c>
      <c r="Q89" s="252"/>
      <c r="R89" s="252"/>
      <c r="S89" s="252"/>
      <c r="T89" s="337"/>
      <c r="U89" s="252"/>
      <c r="V89" s="252"/>
      <c r="W89" s="252"/>
      <c r="X89" s="252"/>
      <c r="Y89" s="338"/>
      <c r="Z89" s="338"/>
      <c r="AA89" s="252" t="s">
        <v>300</v>
      </c>
      <c r="AB89" s="252"/>
      <c r="AC89" s="252"/>
      <c r="AD89" s="252"/>
      <c r="AE89" s="252"/>
      <c r="AF89" s="252" t="s">
        <v>301</v>
      </c>
      <c r="AG89" s="252"/>
      <c r="AH89" s="252"/>
      <c r="AI89" s="252"/>
      <c r="AJ89" s="337"/>
      <c r="AK89" s="252"/>
      <c r="AL89" s="252"/>
      <c r="AM89" s="252"/>
      <c r="AN89" s="252"/>
      <c r="AO89" s="338"/>
      <c r="AP89" s="338"/>
      <c r="AQ89" s="929" t="s">
        <v>289</v>
      </c>
      <c r="AR89" s="929"/>
      <c r="AS89" s="929" t="s">
        <v>302</v>
      </c>
      <c r="AT89" s="929"/>
      <c r="AU89" s="929"/>
      <c r="AV89" s="929"/>
      <c r="AW89" s="338"/>
      <c r="AX89" s="338"/>
      <c r="AY89" s="338"/>
      <c r="AZ89" s="338"/>
      <c r="BA89" s="338"/>
      <c r="BB89" s="338"/>
      <c r="BC89" s="338"/>
      <c r="BD89" s="339"/>
      <c r="BE89" s="335"/>
      <c r="BF89" s="330"/>
      <c r="BG89" s="330"/>
      <c r="BH89" s="330"/>
      <c r="BI89" s="330"/>
      <c r="BJ89" s="330"/>
    </row>
    <row r="90" spans="2:62" ht="16.2">
      <c r="B90" s="327"/>
      <c r="C90" s="328"/>
      <c r="D90" s="328"/>
      <c r="E90" s="328"/>
      <c r="F90" s="328"/>
      <c r="G90" s="328"/>
      <c r="H90" s="328"/>
      <c r="I90" s="336"/>
      <c r="J90" s="336"/>
      <c r="K90" s="252" t="str">
        <f>IF($R$88="週","対象時間数（週平均）","対象時間数（当月合計）")</f>
        <v>対象時間数（週平均）</v>
      </c>
      <c r="L90" s="252"/>
      <c r="M90" s="252"/>
      <c r="N90" s="252"/>
      <c r="O90" s="252"/>
      <c r="P90" s="252" t="str">
        <f>IF($R$88="週","週に勤務すべき時間数","当月に勤務すべき時間数")</f>
        <v>週に勤務すべき時間数</v>
      </c>
      <c r="Q90" s="252"/>
      <c r="R90" s="252"/>
      <c r="S90" s="252"/>
      <c r="T90" s="337"/>
      <c r="U90" s="252" t="s">
        <v>303</v>
      </c>
      <c r="V90" s="252"/>
      <c r="W90" s="252"/>
      <c r="X90" s="252"/>
      <c r="Y90" s="338"/>
      <c r="Z90" s="338"/>
      <c r="AA90" s="252" t="str">
        <f>IF(AH88="週","対象時間数（週平均）","対象時間数（当月合計）")</f>
        <v>対象時間数（週平均）</v>
      </c>
      <c r="AB90" s="252"/>
      <c r="AC90" s="252"/>
      <c r="AD90" s="252"/>
      <c r="AE90" s="252"/>
      <c r="AF90" s="252" t="str">
        <f>IF($AH$88="週","週に勤務すべき時間数","当月に勤務すべき時間数")</f>
        <v>週に勤務すべき時間数</v>
      </c>
      <c r="AG90" s="252"/>
      <c r="AH90" s="252"/>
      <c r="AI90" s="252"/>
      <c r="AJ90" s="337"/>
      <c r="AK90" s="252" t="s">
        <v>303</v>
      </c>
      <c r="AL90" s="252"/>
      <c r="AM90" s="252"/>
      <c r="AN90" s="252"/>
      <c r="AO90" s="338"/>
      <c r="AP90" s="338"/>
      <c r="AQ90" s="929" t="s">
        <v>291</v>
      </c>
      <c r="AR90" s="929"/>
      <c r="AS90" s="929" t="s">
        <v>304</v>
      </c>
      <c r="AT90" s="929"/>
      <c r="AU90" s="929"/>
      <c r="AV90" s="929"/>
      <c r="AW90" s="338"/>
      <c r="AX90" s="338"/>
      <c r="AY90" s="338"/>
      <c r="AZ90" s="338"/>
      <c r="BA90" s="338"/>
      <c r="BB90" s="338"/>
      <c r="BC90" s="338"/>
      <c r="BD90" s="339"/>
      <c r="BE90" s="335"/>
      <c r="BF90" s="330"/>
      <c r="BG90" s="330"/>
      <c r="BH90" s="330"/>
      <c r="BI90" s="330"/>
      <c r="BJ90" s="330"/>
    </row>
    <row r="91" spans="2:62" ht="16.2">
      <c r="I91" s="252"/>
      <c r="J91" s="252"/>
      <c r="K91" s="934">
        <f>IF($R$88="週",T86,R86)</f>
        <v>20</v>
      </c>
      <c r="L91" s="934"/>
      <c r="M91" s="934"/>
      <c r="N91" s="934"/>
      <c r="O91" s="342" t="s">
        <v>305</v>
      </c>
      <c r="P91" s="929">
        <f>IF($R$88="週",$BA$6,$BE$6)</f>
        <v>40</v>
      </c>
      <c r="Q91" s="929"/>
      <c r="R91" s="929"/>
      <c r="S91" s="929"/>
      <c r="T91" s="342" t="s">
        <v>287</v>
      </c>
      <c r="U91" s="930">
        <f>ROUNDDOWN(K91/P91,1)</f>
        <v>0.5</v>
      </c>
      <c r="V91" s="930"/>
      <c r="W91" s="930"/>
      <c r="X91" s="930"/>
      <c r="Y91" s="252"/>
      <c r="Z91" s="252"/>
      <c r="AA91" s="934">
        <f>IF($AH$88="週",AJ86,AH86)</f>
        <v>128</v>
      </c>
      <c r="AB91" s="934"/>
      <c r="AC91" s="934"/>
      <c r="AD91" s="934"/>
      <c r="AE91" s="342" t="s">
        <v>305</v>
      </c>
      <c r="AF91" s="929">
        <f>IF($AH$88="週",$BA$6,$BE$6)</f>
        <v>40</v>
      </c>
      <c r="AG91" s="929"/>
      <c r="AH91" s="929"/>
      <c r="AI91" s="929"/>
      <c r="AJ91" s="342" t="s">
        <v>287</v>
      </c>
      <c r="AK91" s="930">
        <f>ROUNDDOWN(AA91/AF91,1)</f>
        <v>3.2</v>
      </c>
      <c r="AL91" s="930"/>
      <c r="AM91" s="930"/>
      <c r="AN91" s="930"/>
      <c r="AO91" s="252"/>
      <c r="AP91" s="252"/>
      <c r="AQ91" s="252"/>
      <c r="AR91" s="252"/>
      <c r="AS91" s="252"/>
      <c r="AT91" s="252"/>
      <c r="AU91" s="252"/>
      <c r="AV91" s="252"/>
      <c r="AW91" s="252"/>
      <c r="AX91" s="252"/>
      <c r="AY91" s="252"/>
      <c r="AZ91" s="252"/>
      <c r="BA91" s="252"/>
      <c r="BB91" s="252"/>
      <c r="BC91" s="252"/>
      <c r="BD91" s="252"/>
    </row>
    <row r="92" spans="2:62" ht="16.2">
      <c r="I92" s="252"/>
      <c r="J92" s="252"/>
      <c r="K92" s="252"/>
      <c r="L92" s="252"/>
      <c r="M92" s="252"/>
      <c r="N92" s="252"/>
      <c r="O92" s="252"/>
      <c r="P92" s="252"/>
      <c r="Q92" s="252"/>
      <c r="R92" s="252"/>
      <c r="S92" s="252"/>
      <c r="T92" s="337"/>
      <c r="U92" s="252" t="s">
        <v>306</v>
      </c>
      <c r="V92" s="252"/>
      <c r="W92" s="252"/>
      <c r="X92" s="252"/>
      <c r="Y92" s="252"/>
      <c r="Z92" s="252"/>
      <c r="AA92" s="252"/>
      <c r="AB92" s="252"/>
      <c r="AC92" s="252"/>
      <c r="AD92" s="252"/>
      <c r="AE92" s="252"/>
      <c r="AF92" s="252"/>
      <c r="AG92" s="252"/>
      <c r="AH92" s="252"/>
      <c r="AI92" s="252"/>
      <c r="AJ92" s="337"/>
      <c r="AK92" s="252" t="s">
        <v>306</v>
      </c>
      <c r="AL92" s="252"/>
      <c r="AM92" s="252"/>
      <c r="AN92" s="252"/>
      <c r="AO92" s="252"/>
      <c r="AP92" s="252"/>
      <c r="AQ92" s="252"/>
      <c r="AR92" s="252"/>
      <c r="AS92" s="252"/>
      <c r="AT92" s="252"/>
      <c r="AU92" s="252"/>
      <c r="AV92" s="252"/>
      <c r="AW92" s="252"/>
      <c r="AX92" s="252"/>
      <c r="AY92" s="252"/>
      <c r="AZ92" s="252"/>
      <c r="BA92" s="252"/>
      <c r="BB92" s="252"/>
      <c r="BC92" s="252"/>
      <c r="BD92" s="252"/>
    </row>
    <row r="93" spans="2:62" ht="16.2">
      <c r="I93" s="252"/>
      <c r="J93" s="252"/>
      <c r="K93" s="252" t="s">
        <v>307</v>
      </c>
      <c r="L93" s="252"/>
      <c r="M93" s="252"/>
      <c r="N93" s="252"/>
      <c r="O93" s="252"/>
      <c r="P93" s="252"/>
      <c r="Q93" s="252"/>
      <c r="R93" s="252"/>
      <c r="S93" s="252"/>
      <c r="T93" s="337"/>
      <c r="U93" s="252"/>
      <c r="V93" s="252"/>
      <c r="W93" s="252"/>
      <c r="X93" s="252"/>
      <c r="Y93" s="252"/>
      <c r="Z93" s="252"/>
      <c r="AA93" s="252" t="s">
        <v>308</v>
      </c>
      <c r="AB93" s="252"/>
      <c r="AC93" s="252"/>
      <c r="AD93" s="252"/>
      <c r="AE93" s="252"/>
      <c r="AF93" s="252"/>
      <c r="AG93" s="252"/>
      <c r="AH93" s="252"/>
      <c r="AI93" s="252"/>
      <c r="AJ93" s="337"/>
      <c r="AK93" s="252"/>
      <c r="AL93" s="252"/>
      <c r="AM93" s="252"/>
      <c r="AN93" s="252"/>
      <c r="AO93" s="252"/>
      <c r="AP93" s="252"/>
      <c r="AQ93" s="252"/>
      <c r="AR93" s="252"/>
      <c r="AS93" s="252"/>
      <c r="AT93" s="252"/>
      <c r="AU93" s="252"/>
      <c r="AV93" s="252"/>
      <c r="AW93" s="252"/>
      <c r="AX93" s="252"/>
      <c r="AY93" s="252"/>
      <c r="AZ93" s="252"/>
      <c r="BA93" s="252"/>
      <c r="BB93" s="252"/>
      <c r="BC93" s="252"/>
      <c r="BD93" s="252"/>
    </row>
    <row r="94" spans="2:62" ht="16.2">
      <c r="I94" s="252"/>
      <c r="J94" s="252"/>
      <c r="K94" s="252" t="s">
        <v>280</v>
      </c>
      <c r="L94" s="252"/>
      <c r="M94" s="252"/>
      <c r="N94" s="252"/>
      <c r="O94" s="252"/>
      <c r="P94" s="252"/>
      <c r="Q94" s="252"/>
      <c r="R94" s="252"/>
      <c r="S94" s="252"/>
      <c r="T94" s="337"/>
      <c r="U94" s="927"/>
      <c r="V94" s="927"/>
      <c r="W94" s="927"/>
      <c r="X94" s="927"/>
      <c r="Y94" s="252"/>
      <c r="Z94" s="252"/>
      <c r="AA94" s="252" t="s">
        <v>280</v>
      </c>
      <c r="AB94" s="252"/>
      <c r="AC94" s="252"/>
      <c r="AD94" s="252"/>
      <c r="AE94" s="252"/>
      <c r="AF94" s="252"/>
      <c r="AG94" s="252"/>
      <c r="AH94" s="252"/>
      <c r="AI94" s="252"/>
      <c r="AJ94" s="337"/>
      <c r="AK94" s="927"/>
      <c r="AL94" s="927"/>
      <c r="AM94" s="927"/>
      <c r="AN94" s="927"/>
      <c r="AO94" s="252"/>
      <c r="AP94" s="252"/>
      <c r="AQ94" s="252"/>
      <c r="AR94" s="252"/>
      <c r="AS94" s="252"/>
      <c r="AT94" s="252"/>
      <c r="AU94" s="252"/>
      <c r="AV94" s="252"/>
      <c r="AW94" s="252"/>
      <c r="AX94" s="252"/>
      <c r="AY94" s="252"/>
      <c r="AZ94" s="252"/>
      <c r="BA94" s="252"/>
      <c r="BB94" s="252"/>
      <c r="BC94" s="252"/>
      <c r="BD94" s="252"/>
    </row>
    <row r="95" spans="2:62" ht="16.2">
      <c r="I95" s="252"/>
      <c r="J95" s="252"/>
      <c r="K95" s="252" t="s">
        <v>309</v>
      </c>
      <c r="L95" s="252"/>
      <c r="M95" s="252"/>
      <c r="N95" s="252"/>
      <c r="O95" s="252"/>
      <c r="P95" s="252" t="s">
        <v>310</v>
      </c>
      <c r="Q95" s="252"/>
      <c r="R95" s="252"/>
      <c r="S95" s="252"/>
      <c r="T95" s="252"/>
      <c r="U95" s="928" t="s">
        <v>284</v>
      </c>
      <c r="V95" s="928"/>
      <c r="W95" s="928"/>
      <c r="X95" s="928"/>
      <c r="Y95" s="252"/>
      <c r="Z95" s="252"/>
      <c r="AA95" s="252" t="s">
        <v>309</v>
      </c>
      <c r="AB95" s="252"/>
      <c r="AC95" s="252"/>
      <c r="AD95" s="252"/>
      <c r="AE95" s="252"/>
      <c r="AF95" s="252" t="s">
        <v>310</v>
      </c>
      <c r="AG95" s="252"/>
      <c r="AH95" s="252"/>
      <c r="AI95" s="252"/>
      <c r="AJ95" s="252"/>
      <c r="AK95" s="928" t="s">
        <v>284</v>
      </c>
      <c r="AL95" s="928"/>
      <c r="AM95" s="928"/>
      <c r="AN95" s="928"/>
      <c r="AO95" s="252"/>
      <c r="AP95" s="252"/>
      <c r="AQ95" s="252"/>
      <c r="AR95" s="252"/>
      <c r="AS95" s="252"/>
      <c r="AT95" s="252"/>
      <c r="AU95" s="252"/>
      <c r="AV95" s="252"/>
      <c r="AW95" s="252"/>
      <c r="AX95" s="252"/>
      <c r="AY95" s="252"/>
      <c r="AZ95" s="252"/>
      <c r="BA95" s="252"/>
      <c r="BB95" s="252"/>
      <c r="BC95" s="252"/>
      <c r="BD95" s="252"/>
    </row>
    <row r="96" spans="2:62" ht="16.2">
      <c r="I96" s="252"/>
      <c r="J96" s="252"/>
      <c r="K96" s="929">
        <f>W86</f>
        <v>3</v>
      </c>
      <c r="L96" s="929"/>
      <c r="M96" s="929"/>
      <c r="N96" s="929"/>
      <c r="O96" s="342" t="s">
        <v>286</v>
      </c>
      <c r="P96" s="930">
        <f>U91</f>
        <v>0.5</v>
      </c>
      <c r="Q96" s="930"/>
      <c r="R96" s="930"/>
      <c r="S96" s="930"/>
      <c r="T96" s="342" t="s">
        <v>287</v>
      </c>
      <c r="U96" s="931">
        <f>ROUNDDOWN(K96+P96,1)</f>
        <v>3.5</v>
      </c>
      <c r="V96" s="931"/>
      <c r="W96" s="931"/>
      <c r="X96" s="931"/>
      <c r="Y96" s="346"/>
      <c r="Z96" s="346"/>
      <c r="AA96" s="932">
        <f>AM86</f>
        <v>17</v>
      </c>
      <c r="AB96" s="932"/>
      <c r="AC96" s="932"/>
      <c r="AD96" s="932"/>
      <c r="AE96" s="347" t="s">
        <v>286</v>
      </c>
      <c r="AF96" s="933">
        <f>AK91</f>
        <v>3.2</v>
      </c>
      <c r="AG96" s="933"/>
      <c r="AH96" s="933"/>
      <c r="AI96" s="933"/>
      <c r="AJ96" s="347" t="s">
        <v>287</v>
      </c>
      <c r="AK96" s="931">
        <f>ROUNDDOWN(AA96+AF96,1)</f>
        <v>20.2</v>
      </c>
      <c r="AL96" s="931"/>
      <c r="AM96" s="931"/>
      <c r="AN96" s="931"/>
      <c r="AO96" s="252"/>
      <c r="AP96" s="252"/>
      <c r="AQ96" s="252"/>
      <c r="AR96" s="252"/>
      <c r="AS96" s="252"/>
      <c r="AT96" s="252"/>
      <c r="AU96" s="252"/>
      <c r="AV96" s="252"/>
      <c r="AW96" s="252"/>
      <c r="AX96" s="252"/>
      <c r="AY96" s="252"/>
      <c r="AZ96" s="252"/>
      <c r="BA96" s="252"/>
      <c r="BB96" s="252"/>
      <c r="BC96" s="252"/>
      <c r="BD96" s="252"/>
    </row>
    <row r="143" spans="3:59">
      <c r="C143" s="262"/>
      <c r="D143" s="262"/>
      <c r="E143" s="262"/>
      <c r="F143" s="262"/>
      <c r="G143" s="262"/>
      <c r="H143" s="262"/>
      <c r="I143" s="262"/>
      <c r="J143" s="262"/>
      <c r="K143" s="350"/>
      <c r="L143" s="350"/>
      <c r="M143" s="350"/>
      <c r="N143" s="350"/>
      <c r="O143" s="350"/>
      <c r="P143" s="350"/>
      <c r="Q143" s="350"/>
      <c r="R143" s="350"/>
      <c r="S143" s="350"/>
      <c r="T143" s="350"/>
      <c r="U143" s="350"/>
      <c r="V143" s="350"/>
      <c r="W143" s="350"/>
      <c r="X143" s="350"/>
      <c r="Y143" s="350"/>
      <c r="Z143" s="350"/>
      <c r="AA143" s="350"/>
      <c r="AB143" s="350"/>
      <c r="AC143" s="350"/>
      <c r="AD143" s="350"/>
      <c r="AE143" s="350"/>
      <c r="AF143" s="350"/>
      <c r="AG143" s="350"/>
      <c r="AH143" s="350"/>
      <c r="AI143" s="350"/>
      <c r="AJ143" s="350"/>
      <c r="AK143" s="350"/>
      <c r="AL143" s="350"/>
      <c r="AM143" s="350"/>
      <c r="AN143" s="350"/>
      <c r="AO143" s="350"/>
      <c r="AP143" s="350"/>
      <c r="AQ143" s="350"/>
      <c r="AR143" s="350"/>
      <c r="AS143" s="350"/>
      <c r="AT143" s="350"/>
      <c r="AU143" s="350"/>
      <c r="AV143" s="350"/>
      <c r="AW143" s="350"/>
      <c r="AX143" s="350"/>
      <c r="AY143" s="350"/>
      <c r="AZ143" s="350"/>
      <c r="BA143" s="350"/>
      <c r="BB143" s="350"/>
      <c r="BC143" s="350"/>
      <c r="BD143" s="350"/>
      <c r="BE143" s="350"/>
      <c r="BF143" s="350"/>
      <c r="BG143" s="350"/>
    </row>
    <row r="144" spans="3:59">
      <c r="C144" s="262"/>
      <c r="D144" s="262"/>
      <c r="E144" s="262"/>
      <c r="F144" s="262"/>
      <c r="G144" s="262"/>
      <c r="H144" s="262"/>
      <c r="I144" s="262"/>
      <c r="J144" s="262"/>
      <c r="K144" s="350"/>
      <c r="L144" s="350"/>
      <c r="M144" s="350"/>
      <c r="N144" s="350"/>
      <c r="O144" s="350"/>
      <c r="P144" s="350"/>
      <c r="Q144" s="350"/>
      <c r="R144" s="350"/>
      <c r="S144" s="350"/>
      <c r="T144" s="350"/>
      <c r="U144" s="350"/>
      <c r="V144" s="350"/>
      <c r="W144" s="350"/>
      <c r="X144" s="350"/>
      <c r="Y144" s="350"/>
      <c r="Z144" s="350"/>
      <c r="AA144" s="350"/>
      <c r="AB144" s="350"/>
      <c r="AC144" s="350"/>
      <c r="AD144" s="350"/>
      <c r="AE144" s="350"/>
      <c r="AF144" s="350"/>
      <c r="AG144" s="350"/>
      <c r="AH144" s="350"/>
      <c r="AI144" s="350"/>
      <c r="AJ144" s="350"/>
      <c r="AK144" s="350"/>
      <c r="AL144" s="350"/>
      <c r="AM144" s="350"/>
      <c r="AN144" s="350"/>
      <c r="AO144" s="350"/>
      <c r="AP144" s="350"/>
      <c r="AQ144" s="350"/>
      <c r="AR144" s="350"/>
      <c r="AS144" s="350"/>
      <c r="AT144" s="350"/>
      <c r="AU144" s="350"/>
      <c r="AV144" s="350"/>
      <c r="AW144" s="350"/>
      <c r="AX144" s="350"/>
      <c r="AY144" s="350"/>
      <c r="AZ144" s="350"/>
      <c r="BA144" s="350"/>
      <c r="BB144" s="350"/>
      <c r="BC144" s="350"/>
      <c r="BD144" s="350"/>
      <c r="BE144" s="350"/>
      <c r="BF144" s="350"/>
      <c r="BG144" s="350"/>
    </row>
    <row r="145" spans="3:12">
      <c r="C145" s="351"/>
      <c r="D145" s="351"/>
      <c r="E145" s="351"/>
      <c r="F145" s="351"/>
      <c r="G145" s="351"/>
      <c r="H145" s="351"/>
      <c r="I145" s="351"/>
      <c r="J145" s="351"/>
      <c r="K145" s="262"/>
      <c r="L145" s="262"/>
    </row>
    <row r="146" spans="3:12">
      <c r="C146" s="351"/>
      <c r="D146" s="351"/>
      <c r="E146" s="351"/>
      <c r="F146" s="351"/>
      <c r="G146" s="351"/>
      <c r="H146" s="351"/>
      <c r="I146" s="351"/>
      <c r="J146" s="351"/>
      <c r="K146" s="262"/>
      <c r="L146" s="262"/>
    </row>
    <row r="147" spans="3:12">
      <c r="C147" s="262"/>
      <c r="D147" s="262"/>
      <c r="E147" s="262"/>
      <c r="F147" s="262"/>
      <c r="G147" s="262"/>
      <c r="H147" s="262"/>
      <c r="I147" s="262"/>
      <c r="J147" s="262"/>
    </row>
    <row r="148" spans="3:12">
      <c r="C148" s="262"/>
      <c r="D148" s="262"/>
      <c r="E148" s="262"/>
      <c r="F148" s="262"/>
      <c r="G148" s="262"/>
      <c r="H148" s="262"/>
      <c r="I148" s="262"/>
      <c r="J148" s="262"/>
    </row>
    <row r="149" spans="3:12">
      <c r="C149" s="262"/>
      <c r="D149" s="262"/>
      <c r="E149" s="262"/>
      <c r="F149" s="262"/>
      <c r="G149" s="262"/>
      <c r="H149" s="262"/>
      <c r="I149" s="262"/>
      <c r="J149" s="262"/>
    </row>
    <row r="150" spans="3:12">
      <c r="C150" s="262"/>
      <c r="D150" s="262"/>
      <c r="E150" s="262"/>
      <c r="F150" s="262"/>
      <c r="G150" s="262"/>
      <c r="H150" s="262"/>
      <c r="I150" s="262"/>
      <c r="J150" s="262"/>
    </row>
  </sheetData>
  <mergeCells count="434">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F81:BI81"/>
    <mergeCell ref="B75:B76"/>
    <mergeCell ref="C75:D76"/>
    <mergeCell ref="I75:J76"/>
    <mergeCell ref="K75:N76"/>
    <mergeCell ref="O75:S76"/>
    <mergeCell ref="BB75:BC75"/>
    <mergeCell ref="BD75:BE75"/>
    <mergeCell ref="BF75:BJ76"/>
    <mergeCell ref="BB76:BC76"/>
    <mergeCell ref="BD76:BE76"/>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W83:X83"/>
    <mergeCell ref="AA83:AB83"/>
    <mergeCell ref="AC83:AD83"/>
    <mergeCell ref="AE83:AF83"/>
    <mergeCell ref="K82:L82"/>
    <mergeCell ref="M82:N82"/>
    <mergeCell ref="O82:P82"/>
    <mergeCell ref="R82:S82"/>
    <mergeCell ref="T82:U82"/>
    <mergeCell ref="W82:X82"/>
    <mergeCell ref="AA82:AB82"/>
    <mergeCell ref="AC82:AD82"/>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U94:X94"/>
    <mergeCell ref="AK94:AN94"/>
    <mergeCell ref="U95:X95"/>
    <mergeCell ref="AK95:AN95"/>
    <mergeCell ref="K96:N96"/>
    <mergeCell ref="P96:S96"/>
    <mergeCell ref="U96:X96"/>
    <mergeCell ref="AA96:AD96"/>
    <mergeCell ref="AF96:AI96"/>
    <mergeCell ref="AK96:AN96"/>
  </mergeCells>
  <phoneticPr fontId="7"/>
  <conditionalFormatting sqref="K91:N91">
    <cfRule type="expression" dxfId="145" priority="32">
      <formula>INDIRECT(ADDRESS(ROW(),COLUMN()))=TRUNC(INDIRECT(ADDRESS(ROW(),COLUMN())))</formula>
    </cfRule>
  </conditionalFormatting>
  <conditionalFormatting sqref="M82:X86">
    <cfRule type="expression" dxfId="144" priority="34">
      <formula>INDIRECT(ADDRESS(ROW(),COLUMN()))=TRUNC(INDIRECT(ADDRESS(ROW(),COLUMN())))</formula>
    </cfRule>
  </conditionalFormatting>
  <conditionalFormatting sqref="W80:X80 Z80 W89:Z89">
    <cfRule type="expression" dxfId="143" priority="68">
      <formula>OR(#REF!=$B78,#REF!=$B78)</formula>
    </cfRule>
  </conditionalFormatting>
  <conditionalFormatting sqref="W90:Z90">
    <cfRule type="expression" dxfId="142" priority="67">
      <formula>OR(#REF!=$B77,#REF!=$B77)</formula>
    </cfRule>
  </conditionalFormatting>
  <conditionalFormatting sqref="W18:BE18">
    <cfRule type="expression" dxfId="141" priority="64">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1">
      <formula>INDIRECT(ADDRESS(ROW(),COLUMN()))=TRUNC(INDIRECT(ADDRESS(ROW(),COLUMN())))</formula>
    </cfRule>
  </conditionalFormatting>
  <conditionalFormatting sqref="AC82:AN86">
    <cfRule type="expression" dxfId="110" priority="30">
      <formula>INDIRECT(ADDRESS(ROW(),COLUMN()))=TRUNC(INDIRECT(ADDRESS(ROW(),COLUMN())))</formula>
    </cfRule>
  </conditionalFormatting>
  <conditionalFormatting sqref="AM80:BA80 AM89:BA89">
    <cfRule type="expression" dxfId="109" priority="66">
      <formula>OR(#REF!=$B78,#REF!=$B78)</formula>
    </cfRule>
  </conditionalFormatting>
  <conditionalFormatting sqref="AM90:BA90">
    <cfRule type="expression" dxfId="108" priority="65">
      <formula>OR(#REF!=$B77,#REF!=$B77)</formula>
    </cfRule>
  </conditionalFormatting>
  <dataValidations count="11">
    <dataValidation type="list" allowBlank="1" showInputMessage="1" showErrorMessage="1" sqref="BE4:BH4" xr:uid="{00000000-0002-0000-0700-000000000000}">
      <formula1>"予定,実績,予定・実績"</formula1>
    </dataValidation>
    <dataValidation type="decimal" allowBlank="1" showInputMessage="1" showErrorMessage="1" error="入力可能範囲　32～40" sqref="BA6:BB6" xr:uid="{00000000-0002-0000-0700-000001000000}">
      <formula1>32</formula1>
      <formula2>40</formula2>
    </dataValidation>
    <dataValidation type="list" allowBlank="1" showInputMessage="1" showErrorMessage="1" sqref="AF3:AF4" xr:uid="{00000000-0002-0000-0700-000002000000}">
      <formula1>#REF!</formula1>
    </dataValidation>
    <dataValidation type="list" allowBlank="1" showInputMessage="1" showErrorMessage="1" sqref="BE3:BH3" xr:uid="{00000000-0002-0000-07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700-000004000000}">
      <formula1>【記載例】シフト記号表</formula1>
    </dataValidation>
    <dataValidation type="list" allowBlank="1" showInputMessage="1" showErrorMessage="1" sqref="R88:S88" xr:uid="{00000000-0002-0000-0700-000005000000}">
      <formula1>"週,暦月"</formula1>
    </dataValidation>
    <dataValidation type="list" allowBlank="1" showInputMessage="1" sqref="C17:D76" xr:uid="{00000000-0002-0000-0700-000006000000}">
      <formula1>職種</formula1>
    </dataValidation>
    <dataValidation type="list" errorStyle="warning" allowBlank="1" showInputMessage="1" error="リストにない場合のみ、入力してください。" sqref="K17:N76" xr:uid="{00000000-0002-0000-0700-000007000000}">
      <formula1>INDIRECT(C17)</formula1>
    </dataValidation>
    <dataValidation type="list" allowBlank="1" showInputMessage="1" sqref="I17:J76" xr:uid="{00000000-0002-0000-0700-000008000000}">
      <formula1>"A, B, C, D"</formula1>
    </dataValidation>
    <dataValidation allowBlank="1" showInputMessage="1" showErrorMessage="1" error="入力可能範囲　32～40" sqref="BE10" xr:uid="{00000000-0002-0000-0700-000009000000}"/>
    <dataValidation type="list" errorStyle="information" allowBlank="1" showInputMessage="1" error="プルダウンにないケースは直接入力してください。" sqref="AT1:BI1" xr:uid="{00000000-0002-0000-0700-00000A000000}">
      <formula1>"特定施設入居者生活介護,介護予防特定施設入居者生活介護,（介護予防）特定施設入居者生活介護,外部サービス利用型特定施設入居者生活介護"</formula1>
    </dataValidation>
  </dataValidations>
  <pageMargins left="0.26" right="0.19685039370078741" top="0.59055118110236227" bottom="0.35433070866141736" header="0.15748031496062992" footer="0.15748031496062992"/>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32</vt:i4>
      </vt:variant>
    </vt:vector>
  </HeadingPairs>
  <TitlesOfParts>
    <vt:vector size="56" baseType="lpstr">
      <vt:lpstr>特定施設(添付説明）</vt:lpstr>
      <vt:lpstr>特定施設(添付説明）※合併・分割時</vt:lpstr>
      <vt:lpstr>申請書（別紙様式第一号（一））★</vt:lpstr>
      <vt:lpstr>申請書記載例</vt:lpstr>
      <vt:lpstr>申請書裏面別紙様式第一号（一）</vt:lpstr>
      <vt:lpstr>付表第一号（十二）★</vt:lpstr>
      <vt:lpstr>付表第一号（十二） (記載例)</vt:lpstr>
      <vt:lpstr>（参考）付表第一号（十二）</vt:lpstr>
      <vt:lpstr>【記載例】勤務形態一覧表</vt:lpstr>
      <vt:lpstr>【記載例】シフト記号表（勤務時間帯）</vt:lpstr>
      <vt:lpstr>勤務形態一覧表（標準様式１）</vt:lpstr>
      <vt:lpstr>シフト記号表</vt:lpstr>
      <vt:lpstr>記入方法</vt:lpstr>
      <vt:lpstr>プルダウン・リスト</vt:lpstr>
      <vt:lpstr>（標準様式３）平面図</vt:lpstr>
      <vt:lpstr>（標準様式５）苦情処理</vt:lpstr>
      <vt:lpstr>誓約書（標準様式６）</vt:lpstr>
      <vt:lpstr>別紙①</vt:lpstr>
      <vt:lpstr>別紙⑤</vt:lpstr>
      <vt:lpstr>介護支援専門員一覧（標準様式７）</vt:lpstr>
      <vt:lpstr>別紙１（協力医療機関に関する届出書） (特定施設入居者生活介護</vt:lpstr>
      <vt:lpstr>別紙１の①</vt:lpstr>
      <vt:lpstr>雇用契約、就業規則に関するチェックリスト</vt:lpstr>
      <vt:lpstr>建築物に関するチェックリスト</vt:lpstr>
      <vt:lpstr>シフト記号表!【記載例】シフト記号</vt:lpstr>
      <vt:lpstr>【記載例】シフト記号</vt:lpstr>
      <vt:lpstr>シフト記号表!【記載例】シフト記号表</vt:lpstr>
      <vt:lpstr>【記載例】シフト記号表</vt:lpstr>
      <vt:lpstr>'（参考）付表第一号（十二）'!Print_Area</vt:lpstr>
      <vt:lpstr>'（標準様式３）平面図'!Print_Area</vt:lpstr>
      <vt:lpstr>'（標準様式５）苦情処理'!Print_Area</vt:lpstr>
      <vt:lpstr>'【記載例】シフト記号表（勤務時間帯）'!Print_Area</vt:lpstr>
      <vt:lpstr>シフト記号表!Print_Area</vt:lpstr>
      <vt:lpstr>記入方法!Print_Area</vt:lpstr>
      <vt:lpstr>建築物に関するチェックリスト!Print_Area</vt:lpstr>
      <vt:lpstr>'雇用契約、就業規則に関するチェックリスト'!Print_Area</vt:lpstr>
      <vt:lpstr>'申請書（別紙様式第一号（一））★'!Print_Area</vt:lpstr>
      <vt:lpstr>申請書記載例!Print_Area</vt:lpstr>
      <vt:lpstr>'申請書裏面別紙様式第一号（一）'!Print_Area</vt:lpstr>
      <vt:lpstr>'誓約書（標準様式６）'!Print_Area</vt:lpstr>
      <vt:lpstr>'特定施設(添付説明）'!Print_Area</vt:lpstr>
      <vt:lpstr>'特定施設(添付説明）※合併・分割時'!Print_Area</vt:lpstr>
      <vt:lpstr>'付表第一号（十二） (記載例)'!Print_Area</vt:lpstr>
      <vt:lpstr>'付表第一号（十二）★'!Print_Area</vt:lpstr>
      <vt:lpstr>別紙①!Print_Area</vt:lpstr>
      <vt:lpstr>別紙１の①!Print_Area</vt:lpstr>
      <vt:lpstr>【記載例】勤務形態一覧表!Print_Titles</vt:lpstr>
      <vt:lpstr>'勤務形態一覧表（標準様式１）'!Print_Titles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上村　美奈子</cp:lastModifiedBy>
  <cp:lastPrinted>2026-05-13T23:46:07Z</cp:lastPrinted>
  <dcterms:created xsi:type="dcterms:W3CDTF">1999-04-04T12:15:46Z</dcterms:created>
  <dcterms:modified xsi:type="dcterms:W3CDTF">2026-05-21T07:25:48Z</dcterms:modified>
</cp:coreProperties>
</file>