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drawings/drawing3.xml" ContentType="application/vnd.openxmlformats-officedocument.drawing+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drawings/drawing4.xml" ContentType="application/vnd.openxmlformats-officedocument.drawing+xml"/>
  <Override PartName="/xl/drawings/drawing5.xml" ContentType="application/vnd.openxmlformats-officedocument.drawing+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drawings/drawing6.xml" ContentType="application/vnd.openxmlformats-officedocument.drawing+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10.xml" ContentType="application/vnd.openxmlformats-officedocument.drawing+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updateLinks="never"/>
  <mc:AlternateContent xmlns:mc="http://schemas.openxmlformats.org/markup-compatibility/2006">
    <mc:Choice Requires="x15">
      <x15ac:absPath xmlns:x15ac="http://schemas.microsoft.com/office/spreadsheetml/2010/11/ac" url="\\10.226.113.54\zaitaku\①在宅支援係\★高齢者住宅担当\005 担当事業\05 特定施設\16 HP\★掲載データ（R6～）、過去掲載依頼書\2025(R07)\202508➡11_【未】各様式を確認して更新（電子申請届出システム本格導入に先んじての整理込）\HP掲載データ\"/>
    </mc:Choice>
  </mc:AlternateContent>
  <xr:revisionPtr revIDLastSave="0" documentId="13_ncr:1_{A47CDE1C-4AA2-498A-ABAE-EB2A9C134E4B}" xr6:coauthVersionLast="47" xr6:coauthVersionMax="47" xr10:uidLastSave="{00000000-0000-0000-0000-000000000000}"/>
  <bookViews>
    <workbookView xWindow="-108" yWindow="-108" windowWidth="23256" windowHeight="12456" tabRatio="906" xr2:uid="{00000000-000D-0000-FFFF-FFFF00000000}"/>
  </bookViews>
  <sheets>
    <sheet name="特定施設(添付説明）" sheetId="55" r:id="rId1"/>
    <sheet name="特定施設(添付説明）※合併・分割時" sheetId="52" r:id="rId2"/>
    <sheet name="申請書（別紙様式第一号（一））" sheetId="56" r:id="rId3"/>
    <sheet name="申請書記載例" sheetId="71" r:id="rId4"/>
    <sheet name="申請書裏面別紙様式第一号（一）" sheetId="58" r:id="rId5"/>
    <sheet name="付表第一号（十二）" sheetId="59" r:id="rId6"/>
    <sheet name="付表第一号（十二） (記載例)" sheetId="60" r:id="rId7"/>
    <sheet name="（参考）付表第一号（十二）" sheetId="74" r:id="rId8"/>
    <sheet name="【記載例】勤務形態一覧表" sheetId="72" r:id="rId9"/>
    <sheet name="【記載例】シフト記号表（勤務時間帯）" sheetId="62" r:id="rId10"/>
    <sheet name="勤務形態一覧表（標準様式１）" sheetId="73" r:id="rId11"/>
    <sheet name="シフト記号表" sheetId="64" r:id="rId12"/>
    <sheet name="記入方法" sheetId="65" r:id="rId13"/>
    <sheet name="プルダウン・リスト" sheetId="66" state="hidden" r:id="rId14"/>
    <sheet name="（標準様式３）平面図" sheetId="35" r:id="rId15"/>
    <sheet name="（標準様式５）苦情処理" sheetId="39" r:id="rId16"/>
    <sheet name="誓約書（標準様式６）" sheetId="67" r:id="rId17"/>
    <sheet name="別紙①" sheetId="68" r:id="rId18"/>
    <sheet name="別紙⑤" sheetId="69" r:id="rId19"/>
    <sheet name="介護支援専門員一覧（標準様式７）" sheetId="70" r:id="rId20"/>
    <sheet name="別紙１（協力医療機関に関する届出書） (特定施設入居者生活介護" sheetId="75" r:id="rId21"/>
    <sheet name="別紙１の①" sheetId="76" r:id="rId22"/>
    <sheet name="雇用契約、就業規則に関するチェックリスト" sheetId="77" r:id="rId23"/>
  </sheets>
  <externalReferences>
    <externalReference r:id="rId24"/>
  </externalReferences>
  <definedNames>
    <definedName name="【記載例】シフト記号" localSheetId="11">シフト記号表!$C$6:$C$47</definedName>
    <definedName name="【記載例】シフト記号" localSheetId="22">'[1]【記載例】シフト記号表（勤務時間帯）'!$C$6:$C$35</definedName>
    <definedName name="【記載例】シフト記号">'【記載例】シフト記号表（勤務時間帯）'!$C$6:$C$47</definedName>
    <definedName name="【記載例】シフト記号表" localSheetId="11">シフト記号表!$C$6:$C$47</definedName>
    <definedName name="【記載例】シフト記号表" localSheetId="22">#REF!</definedName>
    <definedName name="【記載例】シフト記号表">'【記載例】シフト記号表（勤務時間帯）'!$C$6:$C$47</definedName>
    <definedName name="_xlnm.Print_Area" localSheetId="7">'（参考）付表第一号（十二）'!$A$1:$AC$6</definedName>
    <definedName name="_xlnm.Print_Area" localSheetId="14">'（標準様式３）平面図'!$A$1:$O$20</definedName>
    <definedName name="_xlnm.Print_Area" localSheetId="15">'（標準様式５）苦情処理'!$A$1:$B$17</definedName>
    <definedName name="_xlnm.Print_Area" localSheetId="9">'【記載例】シフト記号表（勤務時間帯）'!$B$1:$N$52</definedName>
    <definedName name="_xlnm.Print_Area" localSheetId="11">シフト記号表!$B$1:$N$52</definedName>
    <definedName name="_xlnm.Print_Area" localSheetId="12">記入方法!$A$1:$Q$80</definedName>
    <definedName name="_xlnm.Print_Area" localSheetId="22">'雇用契約、就業規則に関するチェックリスト'!$A$1:$N$59</definedName>
    <definedName name="_xlnm.Print_Area" localSheetId="2">'申請書（別紙様式第一号（一））'!$A$1:$AK$68</definedName>
    <definedName name="_xlnm.Print_Area" localSheetId="3">申請書記載例!$A$1:$AK$68</definedName>
    <definedName name="_xlnm.Print_Area" localSheetId="4">'申請書裏面別紙様式第一号（一）'!$A$1:$L$34</definedName>
    <definedName name="_xlnm.Print_Area" localSheetId="16">'誓約書（標準様式６）'!$A$1:$L$25</definedName>
    <definedName name="_xlnm.Print_Area" localSheetId="0">'特定施設(添付説明）'!$B$1:$G$46</definedName>
    <definedName name="_xlnm.Print_Area" localSheetId="1">'特定施設(添付説明）※合併・分割時'!$B$1:$H$46</definedName>
    <definedName name="_xlnm.Print_Area" localSheetId="5">'付表第一号（十二）'!$A$1:$AC$44</definedName>
    <definedName name="_xlnm.Print_Area" localSheetId="6">'付表第一号（十二） (記載例)'!$A$1:$AC$44</definedName>
    <definedName name="_xlnm.Print_Area" localSheetId="17">別紙①!$A$1:$D$22</definedName>
    <definedName name="_xlnm.Print_Area" localSheetId="21">別紙１の①!$A$1:$AL$83</definedName>
    <definedName name="_xlnm.Print_Area">#REF!</definedName>
    <definedName name="_xlnm.Print_Titles" localSheetId="8">【記載例】勤務形態一覧表!$1:$16</definedName>
    <definedName name="_xlnm.Print_Titles" localSheetId="10">'勤務形態一覧表（標準様式１）'!$1:$16</definedName>
    <definedName name="サービス提供責任者">#REF!</definedName>
    <definedName name="シフト記号表" localSheetId="22">#REF!</definedName>
    <definedName name="シフト記号表">シフト記号表!$C$6:$C$47</definedName>
    <definedName name="その他の従業者">#REF!</definedName>
    <definedName name="医師">#REF!</definedName>
    <definedName name="栄養士">#REF!</definedName>
    <definedName name="介護支援専門員">#REF!</definedName>
    <definedName name="介護職員" localSheetId="22">#REF!</definedName>
    <definedName name="介護職員">プルダウン・リスト!$F$22:$F$31</definedName>
    <definedName name="看護職員" localSheetId="22">#REF!</definedName>
    <definedName name="看護職員">プルダウン・リスト!$E$22:$E$31</definedName>
    <definedName name="管理栄養士【栄養】" localSheetId="22">#REF!</definedName>
    <definedName name="管理栄養士【栄養】">#REF!</definedName>
    <definedName name="管理者" localSheetId="22">#REF!</definedName>
    <definedName name="管理者">プルダウン・リスト!$C$22:$C$31</definedName>
    <definedName name="機能訓練指導員" localSheetId="22">#REF!</definedName>
    <definedName name="機能訓練指導員">プルダウン・リスト!$G$22:$G$31</definedName>
    <definedName name="経験を有する看護師">#REF!</definedName>
    <definedName name="計画作成担当者" localSheetId="22">#REF!</definedName>
    <definedName name="計画作成担当者">プルダウン・リスト!$H$22:$H$31</definedName>
    <definedName name="言語聴覚士">#REF!</definedName>
    <definedName name="作業療法士">#REF!</definedName>
    <definedName name="支援相談員">#REF!</definedName>
    <definedName name="事務員">#REF!</definedName>
    <definedName name="職種" localSheetId="22">#REF!</definedName>
    <definedName name="職種">プルダウン・リスト!$C$21:$L$21</definedName>
    <definedName name="生活相談員" localSheetId="22">#REF!</definedName>
    <definedName name="生活相談員">プルダウン・リスト!$D$22:$D$31</definedName>
    <definedName name="他のリハビリテーション提供者">#REF!</definedName>
    <definedName name="調理員">#REF!</definedName>
    <definedName name="福祉用具専門相談員">#REF!</definedName>
    <definedName name="訪問介護員">#REF!</definedName>
    <definedName name="薬剤師">#REF!</definedName>
    <definedName name="理学療法士">#REF!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231" i="73" l="1"/>
  <c r="AA230" i="73"/>
  <c r="P230" i="73"/>
  <c r="K230" i="73"/>
  <c r="AH228" i="73"/>
  <c r="AM226" i="73"/>
  <c r="AA236" i="73" s="1"/>
  <c r="AJ226" i="73"/>
  <c r="AH226" i="73"/>
  <c r="W226" i="73"/>
  <c r="K236" i="73" s="1"/>
  <c r="T226" i="73"/>
  <c r="K231" i="73" s="1"/>
  <c r="R226" i="73"/>
  <c r="AE224" i="73"/>
  <c r="BB216" i="73"/>
  <c r="BD216" i="73" s="1"/>
  <c r="H216" i="73"/>
  <c r="F216" i="73"/>
  <c r="BB214" i="73"/>
  <c r="BD214" i="73" s="1"/>
  <c r="H214" i="73"/>
  <c r="F214" i="73"/>
  <c r="BB212" i="73"/>
  <c r="BD212" i="73" s="1"/>
  <c r="H212" i="73"/>
  <c r="F212" i="73"/>
  <c r="BB210" i="73"/>
  <c r="BD210" i="73" s="1"/>
  <c r="H210" i="73"/>
  <c r="F210" i="73"/>
  <c r="BB208" i="73"/>
  <c r="BD208" i="73" s="1"/>
  <c r="H208" i="73"/>
  <c r="F208" i="73"/>
  <c r="BB206" i="73"/>
  <c r="BD206" i="73" s="1"/>
  <c r="H206" i="73"/>
  <c r="F206" i="73"/>
  <c r="BB204" i="73"/>
  <c r="BD204" i="73" s="1"/>
  <c r="H204" i="73"/>
  <c r="F204" i="73"/>
  <c r="BB202" i="73"/>
  <c r="BD202" i="73" s="1"/>
  <c r="H202" i="73"/>
  <c r="F202" i="73"/>
  <c r="BB200" i="73"/>
  <c r="BD200" i="73" s="1"/>
  <c r="H200" i="73"/>
  <c r="F200" i="73"/>
  <c r="BB198" i="73"/>
  <c r="BD198" i="73" s="1"/>
  <c r="H198" i="73"/>
  <c r="F198" i="73"/>
  <c r="BB196" i="73"/>
  <c r="BD196" i="73" s="1"/>
  <c r="H196" i="73"/>
  <c r="F196" i="73"/>
  <c r="BB194" i="73"/>
  <c r="BD194" i="73" s="1"/>
  <c r="H194" i="73"/>
  <c r="F194" i="73"/>
  <c r="BB192" i="73"/>
  <c r="BD192" i="73" s="1"/>
  <c r="H192" i="73"/>
  <c r="F192" i="73"/>
  <c r="BB190" i="73"/>
  <c r="BD190" i="73" s="1"/>
  <c r="H190" i="73"/>
  <c r="F190" i="73"/>
  <c r="BB188" i="73"/>
  <c r="BD188" i="73" s="1"/>
  <c r="H188" i="73"/>
  <c r="F188" i="73"/>
  <c r="BB186" i="73"/>
  <c r="BD186" i="73" s="1"/>
  <c r="H186" i="73"/>
  <c r="F186" i="73"/>
  <c r="BB184" i="73"/>
  <c r="BD184" i="73" s="1"/>
  <c r="H184" i="73"/>
  <c r="F184" i="73"/>
  <c r="BB182" i="73"/>
  <c r="BD182" i="73" s="1"/>
  <c r="H182" i="73"/>
  <c r="F182" i="73"/>
  <c r="BB180" i="73"/>
  <c r="BD180" i="73" s="1"/>
  <c r="H180" i="73"/>
  <c r="F180" i="73"/>
  <c r="BB178" i="73"/>
  <c r="BD178" i="73" s="1"/>
  <c r="H178" i="73"/>
  <c r="F178" i="73"/>
  <c r="BB176" i="73"/>
  <c r="BD176" i="73" s="1"/>
  <c r="H176" i="73"/>
  <c r="F176" i="73"/>
  <c r="BB174" i="73"/>
  <c r="BD174" i="73" s="1"/>
  <c r="H174" i="73"/>
  <c r="F174" i="73"/>
  <c r="BB172" i="73"/>
  <c r="BD172" i="73" s="1"/>
  <c r="H172" i="73"/>
  <c r="F172" i="73"/>
  <c r="BB170" i="73"/>
  <c r="BD170" i="73" s="1"/>
  <c r="H170" i="73"/>
  <c r="F170" i="73"/>
  <c r="BB168" i="73"/>
  <c r="BD168" i="73" s="1"/>
  <c r="H168" i="73"/>
  <c r="F168" i="73"/>
  <c r="BB166" i="73"/>
  <c r="BD166" i="73" s="1"/>
  <c r="H166" i="73"/>
  <c r="F166" i="73"/>
  <c r="BB164" i="73"/>
  <c r="BD164" i="73" s="1"/>
  <c r="H164" i="73"/>
  <c r="F164" i="73"/>
  <c r="BB162" i="73"/>
  <c r="BD162" i="73" s="1"/>
  <c r="H162" i="73"/>
  <c r="F162" i="73"/>
  <c r="BB160" i="73"/>
  <c r="BD160" i="73" s="1"/>
  <c r="H160" i="73"/>
  <c r="F160" i="73"/>
  <c r="BB158" i="73"/>
  <c r="BD158" i="73" s="1"/>
  <c r="H158" i="73"/>
  <c r="F158" i="73"/>
  <c r="BB156" i="73"/>
  <c r="BD156" i="73" s="1"/>
  <c r="H156" i="73"/>
  <c r="F156" i="73"/>
  <c r="BB154" i="73"/>
  <c r="BD154" i="73" s="1"/>
  <c r="H154" i="73"/>
  <c r="F154" i="73"/>
  <c r="BB152" i="73"/>
  <c r="BD152" i="73" s="1"/>
  <c r="H152" i="73"/>
  <c r="F152" i="73"/>
  <c r="BB150" i="73"/>
  <c r="BD150" i="73" s="1"/>
  <c r="H150" i="73"/>
  <c r="F150" i="73"/>
  <c r="BB148" i="73"/>
  <c r="BD148" i="73" s="1"/>
  <c r="H148" i="73"/>
  <c r="F148" i="73"/>
  <c r="BB146" i="73"/>
  <c r="BD146" i="73" s="1"/>
  <c r="H146" i="73"/>
  <c r="F146" i="73"/>
  <c r="BB144" i="73"/>
  <c r="BD144" i="73" s="1"/>
  <c r="H144" i="73"/>
  <c r="F144" i="73"/>
  <c r="BB142" i="73"/>
  <c r="BD142" i="73" s="1"/>
  <c r="H142" i="73"/>
  <c r="F142" i="73"/>
  <c r="BB140" i="73"/>
  <c r="BD140" i="73" s="1"/>
  <c r="H140" i="73"/>
  <c r="F140" i="73"/>
  <c r="BB138" i="73"/>
  <c r="BD138" i="73" s="1"/>
  <c r="H138" i="73"/>
  <c r="F138" i="73"/>
  <c r="BB136" i="73"/>
  <c r="BD136" i="73" s="1"/>
  <c r="H136" i="73"/>
  <c r="F136" i="73"/>
  <c r="BB134" i="73"/>
  <c r="BD134" i="73" s="1"/>
  <c r="H134" i="73"/>
  <c r="F134" i="73"/>
  <c r="BB132" i="73"/>
  <c r="BD132" i="73" s="1"/>
  <c r="H132" i="73"/>
  <c r="F132" i="73"/>
  <c r="BB130" i="73"/>
  <c r="BD130" i="73" s="1"/>
  <c r="H130" i="73"/>
  <c r="F130" i="73"/>
  <c r="BB128" i="73"/>
  <c r="BD128" i="73" s="1"/>
  <c r="H128" i="73"/>
  <c r="F128" i="73"/>
  <c r="BB126" i="73"/>
  <c r="BD126" i="73" s="1"/>
  <c r="H126" i="73"/>
  <c r="F126" i="73"/>
  <c r="BB124" i="73"/>
  <c r="BD124" i="73" s="1"/>
  <c r="H124" i="73"/>
  <c r="F124" i="73"/>
  <c r="BB122" i="73"/>
  <c r="BD122" i="73" s="1"/>
  <c r="H122" i="73"/>
  <c r="F122" i="73"/>
  <c r="BB120" i="73"/>
  <c r="BD120" i="73" s="1"/>
  <c r="H120" i="73"/>
  <c r="F120" i="73"/>
  <c r="BB118" i="73"/>
  <c r="BD118" i="73" s="1"/>
  <c r="H118" i="73"/>
  <c r="F118" i="73"/>
  <c r="BB116" i="73"/>
  <c r="BD116" i="73" s="1"/>
  <c r="H116" i="73"/>
  <c r="F116" i="73"/>
  <c r="BB114" i="73"/>
  <c r="BD114" i="73" s="1"/>
  <c r="H114" i="73"/>
  <c r="F114" i="73"/>
  <c r="BB112" i="73"/>
  <c r="BD112" i="73" s="1"/>
  <c r="H112" i="73"/>
  <c r="F112" i="73"/>
  <c r="BB110" i="73"/>
  <c r="BD110" i="73" s="1"/>
  <c r="H110" i="73"/>
  <c r="F110" i="73"/>
  <c r="BB108" i="73"/>
  <c r="BD108" i="73" s="1"/>
  <c r="H108" i="73"/>
  <c r="F108" i="73"/>
  <c r="BB106" i="73"/>
  <c r="BD106" i="73" s="1"/>
  <c r="H106" i="73"/>
  <c r="F106" i="73"/>
  <c r="BB104" i="73"/>
  <c r="BD104" i="73" s="1"/>
  <c r="H104" i="73"/>
  <c r="F104" i="73"/>
  <c r="BB102" i="73"/>
  <c r="BD102" i="73" s="1"/>
  <c r="H102" i="73"/>
  <c r="F102" i="73"/>
  <c r="BB100" i="73"/>
  <c r="BD100" i="73" s="1"/>
  <c r="H100" i="73"/>
  <c r="F100" i="73"/>
  <c r="BB98" i="73"/>
  <c r="BD98" i="73" s="1"/>
  <c r="H98" i="73"/>
  <c r="F98" i="73"/>
  <c r="BB96" i="73"/>
  <c r="BD96" i="73" s="1"/>
  <c r="H96" i="73"/>
  <c r="F96" i="73"/>
  <c r="BB94" i="73"/>
  <c r="BD94" i="73" s="1"/>
  <c r="H94" i="73"/>
  <c r="F94" i="73"/>
  <c r="BB92" i="73"/>
  <c r="BD92" i="73" s="1"/>
  <c r="H92" i="73"/>
  <c r="F92" i="73"/>
  <c r="BB90" i="73"/>
  <c r="BD90" i="73" s="1"/>
  <c r="H90" i="73"/>
  <c r="F90" i="73"/>
  <c r="BB88" i="73"/>
  <c r="BD88" i="73" s="1"/>
  <c r="H88" i="73"/>
  <c r="F88" i="73"/>
  <c r="BB86" i="73"/>
  <c r="BD86" i="73" s="1"/>
  <c r="H86" i="73"/>
  <c r="F86" i="73"/>
  <c r="BB84" i="73"/>
  <c r="BD84" i="73" s="1"/>
  <c r="H84" i="73"/>
  <c r="F84" i="73"/>
  <c r="BB82" i="73"/>
  <c r="BD82" i="73" s="1"/>
  <c r="H82" i="73"/>
  <c r="F82" i="73"/>
  <c r="BB80" i="73"/>
  <c r="BD80" i="73" s="1"/>
  <c r="H80" i="73"/>
  <c r="F80" i="73"/>
  <c r="BB78" i="73"/>
  <c r="BD78" i="73" s="1"/>
  <c r="H78" i="73"/>
  <c r="F78" i="73"/>
  <c r="BB76" i="73"/>
  <c r="BD76" i="73" s="1"/>
  <c r="H76" i="73"/>
  <c r="F76" i="73"/>
  <c r="BB74" i="73"/>
  <c r="BD74" i="73" s="1"/>
  <c r="H74" i="73"/>
  <c r="F74" i="73"/>
  <c r="BB72" i="73"/>
  <c r="BD72" i="73" s="1"/>
  <c r="H72" i="73"/>
  <c r="F72" i="73"/>
  <c r="BB70" i="73"/>
  <c r="BD70" i="73" s="1"/>
  <c r="H70" i="73"/>
  <c r="F70" i="73"/>
  <c r="BB68" i="73"/>
  <c r="BD68" i="73" s="1"/>
  <c r="H68" i="73"/>
  <c r="F68" i="73"/>
  <c r="BB66" i="73"/>
  <c r="BD66" i="73" s="1"/>
  <c r="H66" i="73"/>
  <c r="F66" i="73"/>
  <c r="BB64" i="73"/>
  <c r="BD64" i="73" s="1"/>
  <c r="H64" i="73"/>
  <c r="F64" i="73"/>
  <c r="BB62" i="73"/>
  <c r="BD62" i="73" s="1"/>
  <c r="H62" i="73"/>
  <c r="F62" i="73"/>
  <c r="BB60" i="73"/>
  <c r="BD60" i="73" s="1"/>
  <c r="H60" i="73"/>
  <c r="F60" i="73"/>
  <c r="BB58" i="73"/>
  <c r="BD58" i="73" s="1"/>
  <c r="H58" i="73"/>
  <c r="F58" i="73"/>
  <c r="BB56" i="73"/>
  <c r="BD56" i="73" s="1"/>
  <c r="H56" i="73"/>
  <c r="F56" i="73"/>
  <c r="BB54" i="73"/>
  <c r="BD54" i="73" s="1"/>
  <c r="H54" i="73"/>
  <c r="F54" i="73"/>
  <c r="BB52" i="73"/>
  <c r="BD52" i="73" s="1"/>
  <c r="H52" i="73"/>
  <c r="F52" i="73"/>
  <c r="BB50" i="73"/>
  <c r="BD50" i="73" s="1"/>
  <c r="H50" i="73"/>
  <c r="F50" i="73"/>
  <c r="BB48" i="73"/>
  <c r="BD48" i="73" s="1"/>
  <c r="H48" i="73"/>
  <c r="F48" i="73"/>
  <c r="BB46" i="73"/>
  <c r="BD46" i="73" s="1"/>
  <c r="H46" i="73"/>
  <c r="F46" i="73"/>
  <c r="BB44" i="73"/>
  <c r="BD44" i="73" s="1"/>
  <c r="H44" i="73"/>
  <c r="F44" i="73"/>
  <c r="BB42" i="73"/>
  <c r="BD42" i="73" s="1"/>
  <c r="H42" i="73"/>
  <c r="F42" i="73"/>
  <c r="BB40" i="73"/>
  <c r="BD40" i="73" s="1"/>
  <c r="H40" i="73"/>
  <c r="F40" i="73"/>
  <c r="BB38" i="73"/>
  <c r="BD38" i="73" s="1"/>
  <c r="H38" i="73"/>
  <c r="F38" i="73"/>
  <c r="BB36" i="73"/>
  <c r="BD36" i="73" s="1"/>
  <c r="H36" i="73"/>
  <c r="F36" i="73"/>
  <c r="BB34" i="73"/>
  <c r="BD34" i="73" s="1"/>
  <c r="H34" i="73"/>
  <c r="F34" i="73"/>
  <c r="BB32" i="73"/>
  <c r="BD32" i="73" s="1"/>
  <c r="H32" i="73"/>
  <c r="F32" i="73"/>
  <c r="BB30" i="73"/>
  <c r="BD30" i="73" s="1"/>
  <c r="H30" i="73"/>
  <c r="F30" i="73"/>
  <c r="BB28" i="73"/>
  <c r="BD28" i="73" s="1"/>
  <c r="H28" i="73"/>
  <c r="F28" i="73"/>
  <c r="BB26" i="73"/>
  <c r="BD26" i="73" s="1"/>
  <c r="H26" i="73"/>
  <c r="F26" i="73"/>
  <c r="BB24" i="73"/>
  <c r="BD24" i="73" s="1"/>
  <c r="H24" i="73"/>
  <c r="F24" i="73"/>
  <c r="BB22" i="73"/>
  <c r="BD22" i="73" s="1"/>
  <c r="H22" i="73"/>
  <c r="F22" i="73"/>
  <c r="BB20" i="73"/>
  <c r="BD20" i="73" s="1"/>
  <c r="H20" i="73"/>
  <c r="F20" i="73"/>
  <c r="BB18" i="73"/>
  <c r="BD18" i="73" s="1"/>
  <c r="H18" i="73"/>
  <c r="F18" i="73"/>
  <c r="B17" i="73"/>
  <c r="B19" i="73" s="1"/>
  <c r="B21" i="73" s="1"/>
  <c r="B23" i="73" s="1"/>
  <c r="B25" i="73" s="1"/>
  <c r="B27" i="73" s="1"/>
  <c r="B29" i="73" s="1"/>
  <c r="B31" i="73" s="1"/>
  <c r="B33" i="73" s="1"/>
  <c r="B35" i="73" s="1"/>
  <c r="B37" i="73" s="1"/>
  <c r="B39" i="73" s="1"/>
  <c r="B41" i="73" s="1"/>
  <c r="B43" i="73" s="1"/>
  <c r="B45" i="73" s="1"/>
  <c r="B47" i="73" s="1"/>
  <c r="B49" i="73" s="1"/>
  <c r="B51" i="73" s="1"/>
  <c r="B53" i="73" s="1"/>
  <c r="B55" i="73" s="1"/>
  <c r="B57" i="73" s="1"/>
  <c r="B59" i="73" s="1"/>
  <c r="B61" i="73" s="1"/>
  <c r="B63" i="73" s="1"/>
  <c r="B65" i="73" s="1"/>
  <c r="B67" i="73" s="1"/>
  <c r="B69" i="73" s="1"/>
  <c r="B71" i="73" s="1"/>
  <c r="B73" i="73" s="1"/>
  <c r="B75" i="73" s="1"/>
  <c r="B77" i="73" s="1"/>
  <c r="B79" i="73" s="1"/>
  <c r="B81" i="73" s="1"/>
  <c r="B83" i="73" s="1"/>
  <c r="B85" i="73" s="1"/>
  <c r="B87" i="73" s="1"/>
  <c r="B89" i="73" s="1"/>
  <c r="B91" i="73" s="1"/>
  <c r="B93" i="73" s="1"/>
  <c r="B95" i="73" s="1"/>
  <c r="B97" i="73" s="1"/>
  <c r="B99" i="73" s="1"/>
  <c r="B101" i="73" s="1"/>
  <c r="B103" i="73" s="1"/>
  <c r="B105" i="73" s="1"/>
  <c r="B107" i="73" s="1"/>
  <c r="B109" i="73" s="1"/>
  <c r="B111" i="73" s="1"/>
  <c r="B113" i="73" s="1"/>
  <c r="B115" i="73" s="1"/>
  <c r="B117" i="73" s="1"/>
  <c r="B119" i="73" s="1"/>
  <c r="B121" i="73" s="1"/>
  <c r="B123" i="73" s="1"/>
  <c r="B125" i="73" s="1"/>
  <c r="B127" i="73" s="1"/>
  <c r="B129" i="73" s="1"/>
  <c r="B131" i="73" s="1"/>
  <c r="B133" i="73" s="1"/>
  <c r="B135" i="73" s="1"/>
  <c r="B137" i="73" s="1"/>
  <c r="B139" i="73" s="1"/>
  <c r="B141" i="73" s="1"/>
  <c r="B143" i="73" s="1"/>
  <c r="B145" i="73" s="1"/>
  <c r="B147" i="73" s="1"/>
  <c r="B149" i="73" s="1"/>
  <c r="B151" i="73" s="1"/>
  <c r="B153" i="73" s="1"/>
  <c r="B155" i="73" s="1"/>
  <c r="B157" i="73" s="1"/>
  <c r="B159" i="73" s="1"/>
  <c r="B161" i="73" s="1"/>
  <c r="B163" i="73" s="1"/>
  <c r="B165" i="73" s="1"/>
  <c r="B167" i="73" s="1"/>
  <c r="B169" i="73" s="1"/>
  <c r="B171" i="73" s="1"/>
  <c r="B173" i="73" s="1"/>
  <c r="B175" i="73" s="1"/>
  <c r="B177" i="73" s="1"/>
  <c r="B179" i="73" s="1"/>
  <c r="B181" i="73" s="1"/>
  <c r="B183" i="73" s="1"/>
  <c r="B185" i="73" s="1"/>
  <c r="B187" i="73" s="1"/>
  <c r="B189" i="73" s="1"/>
  <c r="B191" i="73" s="1"/>
  <c r="B193" i="73" s="1"/>
  <c r="B195" i="73" s="1"/>
  <c r="B197" i="73" s="1"/>
  <c r="B199" i="73" s="1"/>
  <c r="B201" i="73" s="1"/>
  <c r="B203" i="73" s="1"/>
  <c r="B205" i="73" s="1"/>
  <c r="B207" i="73" s="1"/>
  <c r="B209" i="73" s="1"/>
  <c r="B211" i="73" s="1"/>
  <c r="B213" i="73" s="1"/>
  <c r="B215" i="73" s="1"/>
  <c r="AY16" i="73"/>
  <c r="BA14" i="73"/>
  <c r="BA15" i="73" s="1"/>
  <c r="BA16" i="73" s="1"/>
  <c r="AZ14" i="73"/>
  <c r="AZ15" i="73" s="1"/>
  <c r="AZ16" i="73" s="1"/>
  <c r="AY14" i="73"/>
  <c r="AY15" i="73" s="1"/>
  <c r="BB12" i="73"/>
  <c r="AF2" i="73"/>
  <c r="AX15" i="73" s="1"/>
  <c r="AX16" i="73" s="1"/>
  <c r="P91" i="72"/>
  <c r="P90" i="72"/>
  <c r="K90" i="72"/>
  <c r="AH88" i="72"/>
  <c r="AF91" i="72" s="1"/>
  <c r="AM86" i="72"/>
  <c r="AA96" i="72" s="1"/>
  <c r="AJ86" i="72"/>
  <c r="AH86" i="72"/>
  <c r="W86" i="72"/>
  <c r="K96" i="72" s="1"/>
  <c r="T86" i="72"/>
  <c r="K91" i="72" s="1"/>
  <c r="R86" i="72"/>
  <c r="BB76" i="72"/>
  <c r="BD76" i="72" s="1"/>
  <c r="H76" i="72"/>
  <c r="F76" i="72"/>
  <c r="BB74" i="72"/>
  <c r="BD74" i="72" s="1"/>
  <c r="H74" i="72"/>
  <c r="F74" i="72"/>
  <c r="BB72" i="72"/>
  <c r="BD72" i="72" s="1"/>
  <c r="H72" i="72"/>
  <c r="F72" i="72"/>
  <c r="BB70" i="72"/>
  <c r="BD70" i="72" s="1"/>
  <c r="H70" i="72"/>
  <c r="F70" i="72"/>
  <c r="BB68" i="72"/>
  <c r="BD68" i="72" s="1"/>
  <c r="H68" i="72"/>
  <c r="F68" i="72"/>
  <c r="BB66" i="72"/>
  <c r="BD66" i="72" s="1"/>
  <c r="H66" i="72"/>
  <c r="F66" i="72"/>
  <c r="BB64" i="72"/>
  <c r="BD64" i="72" s="1"/>
  <c r="H64" i="72"/>
  <c r="F64" i="72"/>
  <c r="BB62" i="72"/>
  <c r="BD62" i="72" s="1"/>
  <c r="H62" i="72"/>
  <c r="F62" i="72"/>
  <c r="BB60" i="72"/>
  <c r="BD60" i="72" s="1"/>
  <c r="H60" i="72"/>
  <c r="F60" i="72"/>
  <c r="BB58" i="72"/>
  <c r="BD58" i="72" s="1"/>
  <c r="H58" i="72"/>
  <c r="F58" i="72"/>
  <c r="BB56" i="72"/>
  <c r="BD56" i="72" s="1"/>
  <c r="H56" i="72"/>
  <c r="F56" i="72"/>
  <c r="BB54" i="72"/>
  <c r="BD54" i="72" s="1"/>
  <c r="H54" i="72"/>
  <c r="F54" i="72"/>
  <c r="BB52" i="72"/>
  <c r="BD52" i="72" s="1"/>
  <c r="H52" i="72"/>
  <c r="F52" i="72"/>
  <c r="BB50" i="72"/>
  <c r="BD50" i="72" s="1"/>
  <c r="H50" i="72"/>
  <c r="F50" i="72"/>
  <c r="BB48" i="72"/>
  <c r="BD48" i="72" s="1"/>
  <c r="H48" i="72"/>
  <c r="F48" i="72"/>
  <c r="BB46" i="72"/>
  <c r="BD46" i="72" s="1"/>
  <c r="H46" i="72"/>
  <c r="F46" i="72"/>
  <c r="BB44" i="72"/>
  <c r="BD44" i="72" s="1"/>
  <c r="H44" i="72"/>
  <c r="F44" i="72"/>
  <c r="BB42" i="72"/>
  <c r="BD42" i="72" s="1"/>
  <c r="H42" i="72"/>
  <c r="F42" i="72"/>
  <c r="BB40" i="72"/>
  <c r="BD40" i="72" s="1"/>
  <c r="H40" i="72"/>
  <c r="F40" i="72"/>
  <c r="BB38" i="72"/>
  <c r="BD38" i="72" s="1"/>
  <c r="H38" i="72"/>
  <c r="F38" i="72"/>
  <c r="BB36" i="72"/>
  <c r="BD36" i="72" s="1"/>
  <c r="H36" i="72"/>
  <c r="AE85" i="72" s="1"/>
  <c r="F36" i="72"/>
  <c r="BB34" i="72"/>
  <c r="H34" i="72"/>
  <c r="F34" i="72"/>
  <c r="BB32" i="72"/>
  <c r="BD32" i="72" s="1"/>
  <c r="H32" i="72"/>
  <c r="F32" i="72"/>
  <c r="BB30" i="72"/>
  <c r="BD30" i="72" s="1"/>
  <c r="H30" i="72"/>
  <c r="F30" i="72"/>
  <c r="BB28" i="72"/>
  <c r="BD28" i="72" s="1"/>
  <c r="H28" i="72"/>
  <c r="F28" i="72"/>
  <c r="BB26" i="72"/>
  <c r="BD26" i="72" s="1"/>
  <c r="H26" i="72"/>
  <c r="O85" i="72" s="1"/>
  <c r="F26" i="72"/>
  <c r="BB24" i="72"/>
  <c r="BD24" i="72" s="1"/>
  <c r="H24" i="72"/>
  <c r="F24" i="72"/>
  <c r="BB22" i="72"/>
  <c r="BD22" i="72" s="1"/>
  <c r="H22" i="72"/>
  <c r="F22" i="72"/>
  <c r="BB20" i="72"/>
  <c r="BD20" i="72" s="1"/>
  <c r="H20" i="72"/>
  <c r="F20" i="72"/>
  <c r="BB18" i="72"/>
  <c r="BD18" i="72" s="1"/>
  <c r="H18" i="72"/>
  <c r="F18" i="72"/>
  <c r="AC85" i="72" s="1"/>
  <c r="B17" i="72"/>
  <c r="B19" i="72" s="1"/>
  <c r="B21" i="72" s="1"/>
  <c r="B23" i="72" s="1"/>
  <c r="B25" i="72" s="1"/>
  <c r="B27" i="72" s="1"/>
  <c r="B29" i="72" s="1"/>
  <c r="B31" i="72" s="1"/>
  <c r="B33" i="72" s="1"/>
  <c r="B35" i="72" s="1"/>
  <c r="B37" i="72" s="1"/>
  <c r="B39" i="72" s="1"/>
  <c r="B41" i="72" s="1"/>
  <c r="B43" i="72" s="1"/>
  <c r="B45" i="72" s="1"/>
  <c r="B47" i="72" s="1"/>
  <c r="B49" i="72" s="1"/>
  <c r="B51" i="72" s="1"/>
  <c r="B53" i="72" s="1"/>
  <c r="B55" i="72" s="1"/>
  <c r="B57" i="72" s="1"/>
  <c r="B59" i="72" s="1"/>
  <c r="B61" i="72" s="1"/>
  <c r="B63" i="72" s="1"/>
  <c r="B65" i="72" s="1"/>
  <c r="B67" i="72" s="1"/>
  <c r="B69" i="72" s="1"/>
  <c r="B71" i="72" s="1"/>
  <c r="B73" i="72" s="1"/>
  <c r="B75" i="72" s="1"/>
  <c r="BA15" i="72"/>
  <c r="BA16" i="72" s="1"/>
  <c r="AY15" i="72"/>
  <c r="AY16" i="72" s="1"/>
  <c r="BA14" i="72"/>
  <c r="AZ14" i="72"/>
  <c r="AZ15" i="72" s="1"/>
  <c r="AZ16" i="72" s="1"/>
  <c r="AY14" i="72"/>
  <c r="BB12" i="72"/>
  <c r="AF2" i="72"/>
  <c r="AA15" i="72" s="1"/>
  <c r="AA16" i="72" s="1"/>
  <c r="AA90" i="72" l="1"/>
  <c r="AM15" i="72"/>
  <c r="AM16" i="72" s="1"/>
  <c r="AE15" i="72"/>
  <c r="AE16" i="72" s="1"/>
  <c r="AI15" i="72"/>
  <c r="AI16" i="72" s="1"/>
  <c r="AQ15" i="72"/>
  <c r="AQ16" i="72" s="1"/>
  <c r="AU15" i="72"/>
  <c r="AU16" i="72" s="1"/>
  <c r="U91" i="72"/>
  <c r="P96" i="72" s="1"/>
  <c r="U231" i="73"/>
  <c r="P236" i="73" s="1"/>
  <c r="U236" i="73" s="1"/>
  <c r="AQ222" i="73" s="1"/>
  <c r="AA91" i="72"/>
  <c r="AK91" i="72" s="1"/>
  <c r="AF96" i="72" s="1"/>
  <c r="AK96" i="72" s="1"/>
  <c r="AV82" i="72" s="1"/>
  <c r="AA231" i="73"/>
  <c r="W15" i="72"/>
  <c r="W16" i="72" s="1"/>
  <c r="AF231" i="73"/>
  <c r="Y15" i="73"/>
  <c r="Y16" i="73" s="1"/>
  <c r="AD15" i="73"/>
  <c r="AD16" i="73" s="1"/>
  <c r="AH15" i="73"/>
  <c r="AH16" i="73" s="1"/>
  <c r="AL15" i="73"/>
  <c r="AL16" i="73" s="1"/>
  <c r="AP15" i="73"/>
  <c r="AP16" i="73" s="1"/>
  <c r="AT15" i="73"/>
  <c r="AT16" i="73" s="1"/>
  <c r="AW15" i="73"/>
  <c r="AW16" i="73" s="1"/>
  <c r="AU15" i="73"/>
  <c r="AU16" i="73" s="1"/>
  <c r="AS15" i="73"/>
  <c r="AS16" i="73" s="1"/>
  <c r="AQ15" i="73"/>
  <c r="AQ16" i="73" s="1"/>
  <c r="AO15" i="73"/>
  <c r="AO16" i="73" s="1"/>
  <c r="AM15" i="73"/>
  <c r="AM16" i="73" s="1"/>
  <c r="AK15" i="73"/>
  <c r="AK16" i="73" s="1"/>
  <c r="AI15" i="73"/>
  <c r="AI16" i="73" s="1"/>
  <c r="AG15" i="73"/>
  <c r="AG16" i="73" s="1"/>
  <c r="AE15" i="73"/>
  <c r="AE16" i="73" s="1"/>
  <c r="AC15" i="73"/>
  <c r="AC16" i="73" s="1"/>
  <c r="W15" i="73"/>
  <c r="W16" i="73" s="1"/>
  <c r="AA15" i="73"/>
  <c r="AA16" i="73" s="1"/>
  <c r="BE8" i="73"/>
  <c r="X15" i="73"/>
  <c r="X16" i="73" s="1"/>
  <c r="Z15" i="73"/>
  <c r="Z16" i="73" s="1"/>
  <c r="AB15" i="73"/>
  <c r="AB16" i="73" s="1"/>
  <c r="AF15" i="73"/>
  <c r="AF16" i="73" s="1"/>
  <c r="AJ15" i="73"/>
  <c r="AJ16" i="73" s="1"/>
  <c r="AN15" i="73"/>
  <c r="AN16" i="73" s="1"/>
  <c r="AR15" i="73"/>
  <c r="AR16" i="73" s="1"/>
  <c r="AV15" i="73"/>
  <c r="AV16" i="73" s="1"/>
  <c r="AC225" i="73"/>
  <c r="M225" i="73"/>
  <c r="AC224" i="73"/>
  <c r="M224" i="73"/>
  <c r="AC223" i="73"/>
  <c r="M223" i="73"/>
  <c r="AE222" i="73"/>
  <c r="O222" i="73"/>
  <c r="O225" i="73"/>
  <c r="O224" i="73"/>
  <c r="O223" i="73"/>
  <c r="M222" i="73"/>
  <c r="M226" i="73" s="1"/>
  <c r="AC222" i="73"/>
  <c r="AE223" i="73"/>
  <c r="AE225" i="73"/>
  <c r="AK231" i="73"/>
  <c r="AF236" i="73" s="1"/>
  <c r="AK236" i="73" s="1"/>
  <c r="AV222" i="73" s="1"/>
  <c r="BA222" i="73" s="1"/>
  <c r="AF230" i="73"/>
  <c r="BD34" i="72"/>
  <c r="AC82" i="72"/>
  <c r="AE83" i="72"/>
  <c r="AE84" i="72"/>
  <c r="AX15" i="72"/>
  <c r="AX16" i="72" s="1"/>
  <c r="AV15" i="72"/>
  <c r="AV16" i="72" s="1"/>
  <c r="AT15" i="72"/>
  <c r="AT16" i="72" s="1"/>
  <c r="AR15" i="72"/>
  <c r="AR16" i="72" s="1"/>
  <c r="AP15" i="72"/>
  <c r="AP16" i="72" s="1"/>
  <c r="AN15" i="72"/>
  <c r="AN16" i="72" s="1"/>
  <c r="AL15" i="72"/>
  <c r="AL16" i="72" s="1"/>
  <c r="AJ15" i="72"/>
  <c r="AJ16" i="72" s="1"/>
  <c r="AH15" i="72"/>
  <c r="AH16" i="72" s="1"/>
  <c r="AF15" i="72"/>
  <c r="AF16" i="72" s="1"/>
  <c r="AD15" i="72"/>
  <c r="AD16" i="72" s="1"/>
  <c r="AB15" i="72"/>
  <c r="AB16" i="72" s="1"/>
  <c r="Z15" i="72"/>
  <c r="Z16" i="72" s="1"/>
  <c r="X15" i="72"/>
  <c r="X16" i="72" s="1"/>
  <c r="BE8" i="72"/>
  <c r="Y15" i="72"/>
  <c r="Y16" i="72" s="1"/>
  <c r="AC15" i="72"/>
  <c r="AC16" i="72" s="1"/>
  <c r="AG15" i="72"/>
  <c r="AG16" i="72" s="1"/>
  <c r="AK15" i="72"/>
  <c r="AK16" i="72" s="1"/>
  <c r="AO15" i="72"/>
  <c r="AO16" i="72" s="1"/>
  <c r="AS15" i="72"/>
  <c r="AS16" i="72" s="1"/>
  <c r="AW15" i="72"/>
  <c r="AW16" i="72" s="1"/>
  <c r="M82" i="72"/>
  <c r="O83" i="72"/>
  <c r="O84" i="72"/>
  <c r="U96" i="72"/>
  <c r="AQ82" i="72" s="1"/>
  <c r="O82" i="72"/>
  <c r="AE82" i="72"/>
  <c r="AE86" i="72" s="1"/>
  <c r="M83" i="72"/>
  <c r="AC83" i="72"/>
  <c r="M84" i="72"/>
  <c r="AC84" i="72"/>
  <c r="M85" i="72"/>
  <c r="AF90" i="72"/>
  <c r="AC226" i="73" l="1"/>
  <c r="BA82" i="72"/>
  <c r="AE226" i="73"/>
  <c r="O226" i="73"/>
  <c r="AC86" i="72"/>
  <c r="O86" i="72"/>
  <c r="M86" i="72"/>
  <c r="D47" i="64" l="1"/>
  <c r="L46" i="64"/>
  <c r="L45" i="64"/>
  <c r="D44" i="64"/>
  <c r="L43" i="64"/>
  <c r="L42" i="64"/>
  <c r="L44" i="64" s="1"/>
  <c r="D41" i="64"/>
  <c r="L40" i="64"/>
  <c r="L39" i="64"/>
  <c r="D38" i="64"/>
  <c r="D37" i="64"/>
  <c r="D36" i="64"/>
  <c r="D35" i="64"/>
  <c r="D34" i="64"/>
  <c r="D33" i="64"/>
  <c r="D32" i="64"/>
  <c r="D31" i="64"/>
  <c r="D30" i="64"/>
  <c r="D29" i="64"/>
  <c r="D28" i="64"/>
  <c r="D27" i="64"/>
  <c r="D26" i="64"/>
  <c r="D25" i="64"/>
  <c r="D24" i="64"/>
  <c r="D23" i="64"/>
  <c r="L22" i="64"/>
  <c r="D22" i="64"/>
  <c r="L21" i="64"/>
  <c r="D21" i="64"/>
  <c r="L20" i="64"/>
  <c r="D20" i="64"/>
  <c r="L19" i="64"/>
  <c r="D19" i="64"/>
  <c r="L18" i="64"/>
  <c r="D18" i="64"/>
  <c r="L17" i="64"/>
  <c r="D17" i="64"/>
  <c r="L16" i="64"/>
  <c r="D16" i="64"/>
  <c r="L15" i="64"/>
  <c r="D15" i="64"/>
  <c r="L14" i="64"/>
  <c r="D14" i="64"/>
  <c r="L13" i="64"/>
  <c r="D13" i="64"/>
  <c r="L12" i="64"/>
  <c r="D12" i="64"/>
  <c r="L11" i="64"/>
  <c r="D11" i="64"/>
  <c r="L10" i="64"/>
  <c r="D10" i="64"/>
  <c r="L9" i="64"/>
  <c r="D9" i="64"/>
  <c r="L8" i="64"/>
  <c r="D8" i="64"/>
  <c r="L7" i="64"/>
  <c r="D7" i="64"/>
  <c r="L6" i="64"/>
  <c r="D6" i="64"/>
  <c r="D47" i="62"/>
  <c r="L46" i="62"/>
  <c r="L45" i="62"/>
  <c r="D44" i="62"/>
  <c r="L43" i="62"/>
  <c r="L42" i="62"/>
  <c r="D41" i="62"/>
  <c r="L40" i="62"/>
  <c r="L39" i="62"/>
  <c r="D38" i="62"/>
  <c r="D37" i="62"/>
  <c r="D36" i="62"/>
  <c r="D35" i="62"/>
  <c r="D34" i="62"/>
  <c r="D33" i="62"/>
  <c r="D32" i="62"/>
  <c r="D31" i="62"/>
  <c r="D30" i="62"/>
  <c r="D29" i="62"/>
  <c r="D28" i="62"/>
  <c r="D27" i="62"/>
  <c r="D26" i="62"/>
  <c r="D25" i="62"/>
  <c r="D24" i="62"/>
  <c r="D23" i="62"/>
  <c r="L22" i="62"/>
  <c r="D22" i="62"/>
  <c r="L21" i="62"/>
  <c r="D21" i="62"/>
  <c r="L20" i="62"/>
  <c r="D20" i="62"/>
  <c r="L19" i="62"/>
  <c r="D19" i="62"/>
  <c r="L18" i="62"/>
  <c r="D18" i="62"/>
  <c r="L17" i="62"/>
  <c r="D17" i="62"/>
  <c r="L16" i="62"/>
  <c r="D16" i="62"/>
  <c r="L15" i="62"/>
  <c r="D15" i="62"/>
  <c r="L14" i="62"/>
  <c r="D14" i="62"/>
  <c r="L13" i="62"/>
  <c r="D13" i="62"/>
  <c r="L12" i="62"/>
  <c r="D12" i="62"/>
  <c r="L11" i="62"/>
  <c r="D11" i="62"/>
  <c r="L10" i="62"/>
  <c r="D10" i="62"/>
  <c r="L9" i="62"/>
  <c r="D9" i="62"/>
  <c r="L8" i="62"/>
  <c r="D8" i="62"/>
  <c r="L7" i="62"/>
  <c r="D7" i="62"/>
  <c r="L6" i="62"/>
  <c r="D6" i="62"/>
  <c r="L47" i="62" l="1"/>
  <c r="L41" i="62"/>
  <c r="L41" i="64"/>
  <c r="L44" i="62"/>
  <c r="L47" i="6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E14" authorId="0" shapeId="0" xr:uid="{00000000-0006-0000-0F00-000001000000}">
      <text>
        <r>
          <rPr>
            <b/>
            <sz val="9"/>
            <color indexed="81"/>
            <rFont val="MS P ゴシック"/>
            <family val="3"/>
            <charset val="128"/>
          </rPr>
          <t>指定を受けようとする事業所のサービスに応じて、誓約書別紙①又は別紙⑤もしくはその両方を添付してください。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23" authorId="0" shapeId="0" xr:uid="{EE4C2A25-BCE0-4A27-AADF-2DBBA0B5DCC0}">
      <text>
        <r>
          <rPr>
            <b/>
            <sz val="9"/>
            <color indexed="81"/>
            <rFont val="MS P ゴシック"/>
            <family val="3"/>
            <charset val="128"/>
          </rPr>
          <t>作成者:</t>
        </r>
        <r>
          <rPr>
            <sz val="9"/>
            <color indexed="81"/>
            <rFont val="MS P ゴシック"/>
            <family val="3"/>
            <charset val="128"/>
          </rPr>
          <t xml:space="preserve">
この様式に記載しきれない場合は、別紙１の①に記載してください。</t>
        </r>
      </text>
    </comment>
  </commentList>
</comments>
</file>

<file path=xl/sharedStrings.xml><?xml version="1.0" encoding="utf-8"?>
<sst xmlns="http://schemas.openxmlformats.org/spreadsheetml/2006/main" count="6305" uniqueCount="755">
  <si>
    <t>平面図</t>
    <rPh sb="0" eb="3">
      <t>ヘイメンズ</t>
    </rPh>
    <phoneticPr fontId="6"/>
  </si>
  <si>
    <t>事業所・施設の名称</t>
    <rPh sb="0" eb="3">
      <t>ジギョウショ</t>
    </rPh>
    <rPh sb="4" eb="6">
      <t>シセツ</t>
    </rPh>
    <rPh sb="7" eb="9">
      <t>メイショウ</t>
    </rPh>
    <phoneticPr fontId="6"/>
  </si>
  <si>
    <t>備考　1</t>
    <rPh sb="0" eb="2">
      <t>ビコウ</t>
    </rPh>
    <phoneticPr fontId="6"/>
  </si>
  <si>
    <t>　当該事業の専用部分と他との共用部分を色分けする等使用関係を分かり易く表示してください。</t>
    <rPh sb="1" eb="3">
      <t>トウガイ</t>
    </rPh>
    <rPh sb="3" eb="5">
      <t>ジギョウ</t>
    </rPh>
    <rPh sb="6" eb="8">
      <t>センヨウ</t>
    </rPh>
    <rPh sb="8" eb="10">
      <t>ブブン</t>
    </rPh>
    <rPh sb="11" eb="12">
      <t>タ</t>
    </rPh>
    <rPh sb="14" eb="16">
      <t>キョウヨウ</t>
    </rPh>
    <rPh sb="16" eb="18">
      <t>ブブン</t>
    </rPh>
    <rPh sb="19" eb="21">
      <t>イロワ</t>
    </rPh>
    <rPh sb="24" eb="25">
      <t>トウ</t>
    </rPh>
    <rPh sb="25" eb="27">
      <t>シヨウ</t>
    </rPh>
    <rPh sb="27" eb="29">
      <t>カンケイ</t>
    </rPh>
    <rPh sb="30" eb="31">
      <t>ワ</t>
    </rPh>
    <rPh sb="33" eb="34">
      <t>ヤス</t>
    </rPh>
    <rPh sb="35" eb="37">
      <t>ヒョウジ</t>
    </rPh>
    <phoneticPr fontId="6"/>
  </si>
  <si>
    <t>備考　１　「申請者確認欄」の該当欄に「〇」を付し、添付書類等に漏れがないよう確認してください。</t>
    <phoneticPr fontId="6"/>
  </si>
  <si>
    <t>フリガナ</t>
    <phoneticPr fontId="6"/>
  </si>
  <si>
    <t>東京</t>
    <rPh sb="0" eb="2">
      <t>トウキョウ</t>
    </rPh>
    <phoneticPr fontId="6"/>
  </si>
  <si>
    <t>社会福祉法による事業開始の届出（又は許可）は済んでいますか。</t>
    <rPh sb="13" eb="15">
      <t>トドケデ</t>
    </rPh>
    <rPh sb="16" eb="17">
      <t>マタ</t>
    </rPh>
    <rPh sb="22" eb="23">
      <t>ス</t>
    </rPh>
    <phoneticPr fontId="6"/>
  </si>
  <si>
    <t>特定施設入居者生活介護事業者の指定申請に係る添付書類一覧</t>
    <rPh sb="5" eb="6">
      <t>キョ</t>
    </rPh>
    <phoneticPr fontId="6"/>
  </si>
  <si>
    <t>(e-mail)</t>
    <phoneticPr fontId="6"/>
  </si>
  <si>
    <t>申請者 確認欄</t>
  </si>
  <si>
    <t>申　請　書　及　び　添　付　書　類</t>
  </si>
  <si>
    <t>備　　　考</t>
  </si>
  <si>
    <t>担　当　者　連　絡　先</t>
  </si>
  <si>
    <t>提出いただいた申請書類に記載された内容等について問い合わせをする際の担当者名と連絡先を記入して下さい。</t>
  </si>
  <si>
    <t>事業所名</t>
  </si>
  <si>
    <t>担当者名</t>
  </si>
  <si>
    <t>連絡先</t>
  </si>
  <si>
    <t>（電話）</t>
  </si>
  <si>
    <t>（ＦＡＸ）</t>
  </si>
  <si>
    <t>－</t>
  </si>
  <si>
    <t>）</t>
  </si>
  <si>
    <t>ＦＡＸ番号</t>
  </si>
  <si>
    <t>有料老人ホーム</t>
  </si>
  <si>
    <t>フリガナ</t>
  </si>
  <si>
    <t>利用者数</t>
  </si>
  <si>
    <t>人</t>
  </si>
  <si>
    <t>要介護者</t>
  </si>
  <si>
    <t>要支援者</t>
  </si>
  <si>
    <t>機能訓練指導員</t>
  </si>
  <si>
    <t>常勤換算後の人数（人）</t>
  </si>
  <si>
    <t>添付書類</t>
  </si>
  <si>
    <t>別添のとおり</t>
  </si>
  <si>
    <t>年</t>
  </si>
  <si>
    <t>月</t>
  </si>
  <si>
    <t>日</t>
  </si>
  <si>
    <t>電話番号</t>
  </si>
  <si>
    <t>所在地</t>
  </si>
  <si>
    <t>申請者</t>
  </si>
  <si>
    <t>関係書類を添えて申請します。</t>
  </si>
  <si>
    <t>同一所在地において行う事業等の種類</t>
  </si>
  <si>
    <t>訪問介護</t>
  </si>
  <si>
    <t>訪問入浴介護</t>
  </si>
  <si>
    <t>訪問看護</t>
  </si>
  <si>
    <t>通所介護</t>
  </si>
  <si>
    <t>短期入所生活介護</t>
  </si>
  <si>
    <t>短期入所療養介護</t>
  </si>
  <si>
    <t>福祉用具貸与</t>
  </si>
  <si>
    <t>（この書類も提出してください。）</t>
  </si>
  <si>
    <t>　はい　・　いいえ</t>
  </si>
  <si>
    <t>申請する事業所の名称</t>
    <rPh sb="0" eb="2">
      <t>シンセイ</t>
    </rPh>
    <phoneticPr fontId="6"/>
  </si>
  <si>
    <t>運営規程</t>
    <phoneticPr fontId="6"/>
  </si>
  <si>
    <t>老人福祉法による設置の届出は済んでいますか。</t>
    <rPh sb="8" eb="10">
      <t>セッチ</t>
    </rPh>
    <rPh sb="12" eb="13">
      <t>デ</t>
    </rPh>
    <rPh sb="14" eb="15">
      <t>ス</t>
    </rPh>
    <phoneticPr fontId="6"/>
  </si>
  <si>
    <t>協力医療機関（協力歯科医療機関を含む。）との契約の内容</t>
    <phoneticPr fontId="6"/>
  </si>
  <si>
    <t>都</t>
    <rPh sb="0" eb="1">
      <t>ト</t>
    </rPh>
    <phoneticPr fontId="6"/>
  </si>
  <si>
    <t>市</t>
    <rPh sb="0" eb="1">
      <t>シ</t>
    </rPh>
    <phoneticPr fontId="6"/>
  </si>
  <si>
    <t>区</t>
    <rPh sb="0" eb="1">
      <t>ク</t>
    </rPh>
    <phoneticPr fontId="6"/>
  </si>
  <si>
    <t>氏　名</t>
    <rPh sb="0" eb="3">
      <t>シメイ</t>
    </rPh>
    <phoneticPr fontId="6"/>
  </si>
  <si>
    <t>様　式</t>
    <rPh sb="0" eb="3">
      <t>ヨウシキ</t>
    </rPh>
    <phoneticPr fontId="6"/>
  </si>
  <si>
    <t>訪問リハビリテーション</t>
    <phoneticPr fontId="6"/>
  </si>
  <si>
    <t>通所リハビリテーション</t>
    <phoneticPr fontId="6"/>
  </si>
  <si>
    <t>医療機関コード等</t>
    <rPh sb="7" eb="8">
      <t>トウ</t>
    </rPh>
    <phoneticPr fontId="6"/>
  </si>
  <si>
    <t>老人福祉法による届出（又は認可）は済んでいますか。</t>
    <rPh sb="0" eb="2">
      <t>ロウジン</t>
    </rPh>
    <rPh sb="2" eb="4">
      <t>フクシ</t>
    </rPh>
    <rPh sb="4" eb="5">
      <t>ホウ</t>
    </rPh>
    <rPh sb="8" eb="10">
      <t>トドケデ</t>
    </rPh>
    <rPh sb="11" eb="12">
      <t>マタ</t>
    </rPh>
    <rPh sb="13" eb="15">
      <t>ニンカ</t>
    </rPh>
    <rPh sb="17" eb="18">
      <t>ス</t>
    </rPh>
    <phoneticPr fontId="6"/>
  </si>
  <si>
    <t>有料老人ホームの場合</t>
    <phoneticPr fontId="6"/>
  </si>
  <si>
    <t>軽費老人ホームの場合</t>
    <phoneticPr fontId="6"/>
  </si>
  <si>
    <t>養護老人ホームの場合</t>
    <rPh sb="0" eb="2">
      <t>ヨウゴ</t>
    </rPh>
    <rPh sb="2" eb="4">
      <t>ロウジン</t>
    </rPh>
    <phoneticPr fontId="6"/>
  </si>
  <si>
    <t>指定居宅サービス事業所</t>
    <rPh sb="10" eb="11">
      <t>ショ</t>
    </rPh>
    <phoneticPr fontId="6"/>
  </si>
  <si>
    <t>　  介護保険法に規定する事業所（施設）に係る指定（許可）を受けたいので、下記のとおり、</t>
    <rPh sb="15" eb="16">
      <t>ショ</t>
    </rPh>
    <phoneticPr fontId="6"/>
  </si>
  <si>
    <t>特定施設入居者生活介護</t>
    <rPh sb="5" eb="6">
      <t>キョ</t>
    </rPh>
    <phoneticPr fontId="6"/>
  </si>
  <si>
    <t>特定福祉用具販売</t>
    <rPh sb="0" eb="2">
      <t>トクテイ</t>
    </rPh>
    <rPh sb="6" eb="8">
      <t>ハンバイ</t>
    </rPh>
    <phoneticPr fontId="6"/>
  </si>
  <si>
    <t>備考</t>
    <rPh sb="0" eb="2">
      <t>ビコウ</t>
    </rPh>
    <phoneticPr fontId="6"/>
  </si>
  <si>
    <t>介護給付費算定に係る体制等に関する届出書</t>
    <rPh sb="0" eb="2">
      <t>カイゴ</t>
    </rPh>
    <rPh sb="2" eb="4">
      <t>キュウフ</t>
    </rPh>
    <rPh sb="4" eb="5">
      <t>ヒ</t>
    </rPh>
    <rPh sb="5" eb="7">
      <t>サンテイ</t>
    </rPh>
    <rPh sb="8" eb="9">
      <t>カカ</t>
    </rPh>
    <rPh sb="10" eb="12">
      <t>タイセイ</t>
    </rPh>
    <rPh sb="12" eb="13">
      <t>トウ</t>
    </rPh>
    <rPh sb="14" eb="15">
      <t>カン</t>
    </rPh>
    <rPh sb="17" eb="20">
      <t>トドケデショ</t>
    </rPh>
    <phoneticPr fontId="6"/>
  </si>
  <si>
    <t>　　　　２　添付書類については、次頁以降の説明を参照して下さい。</t>
    <rPh sb="16" eb="17">
      <t>ツギ</t>
    </rPh>
    <rPh sb="17" eb="18">
      <t>ページ</t>
    </rPh>
    <rPh sb="18" eb="20">
      <t>イコウ</t>
    </rPh>
    <rPh sb="21" eb="23">
      <t>セツメイ</t>
    </rPh>
    <phoneticPr fontId="6"/>
  </si>
  <si>
    <t>町</t>
    <rPh sb="0" eb="1">
      <t>マチ</t>
    </rPh>
    <phoneticPr fontId="6"/>
  </si>
  <si>
    <t>居宅療養管理指導</t>
    <rPh sb="6" eb="8">
      <t>シドウ</t>
    </rPh>
    <phoneticPr fontId="6"/>
  </si>
  <si>
    <t>村</t>
    <rPh sb="0" eb="1">
      <t>ムラ</t>
    </rPh>
    <phoneticPr fontId="6"/>
  </si>
  <si>
    <t>（サービス付き高齢者向け住宅用）</t>
    <rPh sb="5" eb="6">
      <t>ツ</t>
    </rPh>
    <rPh sb="7" eb="10">
      <t>コウレイシャ</t>
    </rPh>
    <rPh sb="10" eb="11">
      <t>ム</t>
    </rPh>
    <rPh sb="12" eb="14">
      <t>ジュウタク</t>
    </rPh>
    <rPh sb="14" eb="15">
      <t>ヨウ</t>
    </rPh>
    <phoneticPr fontId="6"/>
  </si>
  <si>
    <t>サービス付き高齢者向け住宅の場合</t>
    <phoneticPr fontId="6"/>
  </si>
  <si>
    <t>高齢者の居住の安定確保に関する法律による登録は済んでいますか。</t>
    <phoneticPr fontId="6"/>
  </si>
  <si>
    <t>資格証の写し（計画作成担当者、機能訓練指導員、看護職員分）</t>
    <rPh sb="7" eb="9">
      <t>ケイカク</t>
    </rPh>
    <rPh sb="9" eb="11">
      <t>サクセイ</t>
    </rPh>
    <rPh sb="11" eb="14">
      <t>タントウシャ</t>
    </rPh>
    <rPh sb="15" eb="17">
      <t>キノウ</t>
    </rPh>
    <rPh sb="17" eb="19">
      <t>クンレン</t>
    </rPh>
    <rPh sb="19" eb="22">
      <t>シドウイン</t>
    </rPh>
    <rPh sb="23" eb="25">
      <t>カンゴ</t>
    </rPh>
    <rPh sb="25" eb="27">
      <t>ショクイン</t>
    </rPh>
    <rPh sb="27" eb="28">
      <t>ブン</t>
    </rPh>
    <rPh sb="28" eb="29">
      <t>ショクブン</t>
    </rPh>
    <phoneticPr fontId="6"/>
  </si>
  <si>
    <t>提出</t>
    <rPh sb="0" eb="2">
      <t>テイシュツ</t>
    </rPh>
    <phoneticPr fontId="6"/>
  </si>
  <si>
    <t>必</t>
    <phoneticPr fontId="6"/>
  </si>
  <si>
    <t>申請書</t>
    <phoneticPr fontId="6"/>
  </si>
  <si>
    <t>△</t>
    <phoneticPr fontId="6"/>
  </si>
  <si>
    <t>申請書</t>
  </si>
  <si>
    <t>必：必ず添付する書類
△：前回指定時・事前相談時から内容に変更があった場合添付する書類</t>
    <rPh sb="19" eb="21">
      <t>ジゼン</t>
    </rPh>
    <rPh sb="21" eb="23">
      <t>ソウダン</t>
    </rPh>
    <rPh sb="23" eb="24">
      <t>ジ</t>
    </rPh>
    <phoneticPr fontId="6"/>
  </si>
  <si>
    <t>※運営事業者の吸収合併・新設合併・吸収分割・新設分割に伴い改めて指定の手続きを行う場合、本様式を使用</t>
    <phoneticPr fontId="6"/>
  </si>
  <si>
    <t>○</t>
  </si>
  <si>
    <t>必</t>
    <rPh sb="0" eb="1">
      <t>ヒツ</t>
    </rPh>
    <phoneticPr fontId="6"/>
  </si>
  <si>
    <t>分割・合併にあたっての事業者間での権利関係の変動について定めた契約書等文書の写し</t>
    <phoneticPr fontId="6"/>
  </si>
  <si>
    <t>指定介護予防サービス事業所</t>
    <rPh sb="0" eb="2">
      <t>シテイ</t>
    </rPh>
    <rPh sb="2" eb="4">
      <t>カイゴ</t>
    </rPh>
    <rPh sb="4" eb="6">
      <t>ヨボウ</t>
    </rPh>
    <rPh sb="10" eb="13">
      <t>ジギョウショ</t>
    </rPh>
    <phoneticPr fontId="6"/>
  </si>
  <si>
    <t>介護保険施設</t>
    <rPh sb="0" eb="2">
      <t>カイゴ</t>
    </rPh>
    <rPh sb="2" eb="4">
      <t>ホケン</t>
    </rPh>
    <rPh sb="4" eb="6">
      <t>シセツ</t>
    </rPh>
    <phoneticPr fontId="6"/>
  </si>
  <si>
    <t>（代表者の職名・氏名）</t>
    <rPh sb="1" eb="4">
      <t>ダイヒョウシャ</t>
    </rPh>
    <rPh sb="5" eb="7">
      <t>ショクメイ</t>
    </rPh>
    <rPh sb="8" eb="10">
      <t>シメイ</t>
    </rPh>
    <phoneticPr fontId="6"/>
  </si>
  <si>
    <t>申　請　者</t>
    <rPh sb="0" eb="1">
      <t>サル</t>
    </rPh>
    <rPh sb="2" eb="3">
      <t>ショウ</t>
    </rPh>
    <rPh sb="4" eb="5">
      <t>モノ</t>
    </rPh>
    <phoneticPr fontId="9"/>
  </si>
  <si>
    <t>名称</t>
    <rPh sb="0" eb="1">
      <t>ナ</t>
    </rPh>
    <rPh sb="1" eb="2">
      <t>ショウ</t>
    </rPh>
    <phoneticPr fontId="6"/>
  </si>
  <si>
    <t>主たる事務所の
所在地</t>
    <rPh sb="8" eb="11">
      <t>ショザイチ</t>
    </rPh>
    <phoneticPr fontId="6"/>
  </si>
  <si>
    <t>（郵便番号</t>
    <phoneticPr fontId="6"/>
  </si>
  <si>
    <t>-</t>
    <phoneticPr fontId="6"/>
  </si>
  <si>
    <t>）</t>
    <phoneticPr fontId="6"/>
  </si>
  <si>
    <t>連絡先</t>
    <rPh sb="0" eb="3">
      <t>レンラクサキ</t>
    </rPh>
    <phoneticPr fontId="6"/>
  </si>
  <si>
    <t>Email</t>
    <phoneticPr fontId="6"/>
  </si>
  <si>
    <t>職名</t>
    <rPh sb="0" eb="2">
      <t>ショクメイ</t>
    </rPh>
    <phoneticPr fontId="6"/>
  </si>
  <si>
    <t>生年
月日</t>
    <rPh sb="0" eb="2">
      <t>セイネン</t>
    </rPh>
    <rPh sb="3" eb="5">
      <t>ガッピ</t>
    </rPh>
    <phoneticPr fontId="6"/>
  </si>
  <si>
    <t>指定（許可）を受けようとする事業所・施設の種類</t>
    <rPh sb="0" eb="2">
      <t>シテイ</t>
    </rPh>
    <rPh sb="3" eb="5">
      <t>キョカ</t>
    </rPh>
    <rPh sb="7" eb="8">
      <t>ウ</t>
    </rPh>
    <rPh sb="14" eb="16">
      <t>ジギョウ</t>
    </rPh>
    <rPh sb="16" eb="17">
      <t>ショ</t>
    </rPh>
    <rPh sb="18" eb="20">
      <t>シセツ</t>
    </rPh>
    <rPh sb="21" eb="23">
      <t>シュルイ</t>
    </rPh>
    <phoneticPr fontId="6"/>
  </si>
  <si>
    <t>指定（許可）申請をする事業等の開始予定年月日</t>
    <rPh sb="15" eb="17">
      <t>カイシ</t>
    </rPh>
    <rPh sb="17" eb="19">
      <t>ヨテイ</t>
    </rPh>
    <rPh sb="19" eb="22">
      <t>ネンガッピ</t>
    </rPh>
    <phoneticPr fontId="6"/>
  </si>
  <si>
    <t>指定居宅サービス</t>
    <rPh sb="0" eb="2">
      <t>シテイ</t>
    </rPh>
    <rPh sb="2" eb="4">
      <t>キョタク</t>
    </rPh>
    <phoneticPr fontId="6"/>
  </si>
  <si>
    <t>施設</t>
    <rPh sb="0" eb="2">
      <t>シセツ</t>
    </rPh>
    <phoneticPr fontId="37"/>
  </si>
  <si>
    <t>介護老人福祉施設</t>
    <rPh sb="0" eb="2">
      <t>カイゴ</t>
    </rPh>
    <rPh sb="2" eb="4">
      <t>ロウジン</t>
    </rPh>
    <rPh sb="4" eb="6">
      <t>フクシ</t>
    </rPh>
    <rPh sb="6" eb="8">
      <t>シセツ</t>
    </rPh>
    <phoneticPr fontId="6"/>
  </si>
  <si>
    <t>介護老人保健施設</t>
    <rPh sb="0" eb="2">
      <t>カイゴ</t>
    </rPh>
    <rPh sb="2" eb="4">
      <t>ロウジン</t>
    </rPh>
    <rPh sb="4" eb="6">
      <t>ホケン</t>
    </rPh>
    <phoneticPr fontId="6"/>
  </si>
  <si>
    <t>介護医療院</t>
    <rPh sb="0" eb="2">
      <t>カイゴ</t>
    </rPh>
    <rPh sb="2" eb="4">
      <t>イリョウ</t>
    </rPh>
    <rPh sb="4" eb="5">
      <t>イン</t>
    </rPh>
    <phoneticPr fontId="6"/>
  </si>
  <si>
    <t>指定介護予防サービス</t>
    <rPh sb="0" eb="2">
      <t>シテイ</t>
    </rPh>
    <rPh sb="2" eb="4">
      <t>カイゴ</t>
    </rPh>
    <rPh sb="4" eb="6">
      <t>ヨボウ</t>
    </rPh>
    <phoneticPr fontId="6"/>
  </si>
  <si>
    <t>介護予防訪問入浴介護</t>
    <rPh sb="0" eb="2">
      <t>カイゴ</t>
    </rPh>
    <rPh sb="2" eb="4">
      <t>ヨボウ</t>
    </rPh>
    <rPh sb="4" eb="6">
      <t>ホウモン</t>
    </rPh>
    <rPh sb="6" eb="8">
      <t>ニュウヨク</t>
    </rPh>
    <rPh sb="8" eb="10">
      <t>カイゴ</t>
    </rPh>
    <phoneticPr fontId="6"/>
  </si>
  <si>
    <t>介護予防訪問看護</t>
    <rPh sb="0" eb="2">
      <t>カイゴ</t>
    </rPh>
    <rPh sb="2" eb="4">
      <t>ヨボウ</t>
    </rPh>
    <rPh sb="4" eb="6">
      <t>ホウモン</t>
    </rPh>
    <rPh sb="6" eb="8">
      <t>カンゴ</t>
    </rPh>
    <phoneticPr fontId="6"/>
  </si>
  <si>
    <t>介護予防訪問リハビリテーション</t>
    <rPh sb="0" eb="2">
      <t>カイゴ</t>
    </rPh>
    <rPh sb="2" eb="4">
      <t>ヨボウ</t>
    </rPh>
    <rPh sb="4" eb="6">
      <t>ホウモン</t>
    </rPh>
    <phoneticPr fontId="6"/>
  </si>
  <si>
    <t>介護予防居宅療養管理指導</t>
    <rPh sb="0" eb="2">
      <t>カイゴ</t>
    </rPh>
    <rPh sb="2" eb="4">
      <t>ヨボウ</t>
    </rPh>
    <rPh sb="4" eb="6">
      <t>キョタク</t>
    </rPh>
    <rPh sb="6" eb="8">
      <t>リョウヨウ</t>
    </rPh>
    <rPh sb="8" eb="10">
      <t>カンリ</t>
    </rPh>
    <rPh sb="10" eb="12">
      <t>シドウ</t>
    </rPh>
    <phoneticPr fontId="6"/>
  </si>
  <si>
    <t>介護予防通所リハビリテーション</t>
    <rPh sb="0" eb="2">
      <t>カイゴ</t>
    </rPh>
    <rPh sb="2" eb="4">
      <t>ヨボウ</t>
    </rPh>
    <rPh sb="4" eb="6">
      <t>ツウショ</t>
    </rPh>
    <phoneticPr fontId="6"/>
  </si>
  <si>
    <t>介護予防短期入所生活介護</t>
    <rPh sb="0" eb="2">
      <t>カイゴ</t>
    </rPh>
    <rPh sb="2" eb="4">
      <t>ヨボウ</t>
    </rPh>
    <rPh sb="4" eb="6">
      <t>タンキ</t>
    </rPh>
    <rPh sb="6" eb="8">
      <t>ニュウショ</t>
    </rPh>
    <rPh sb="8" eb="10">
      <t>セイカツ</t>
    </rPh>
    <rPh sb="10" eb="12">
      <t>カイゴ</t>
    </rPh>
    <phoneticPr fontId="6"/>
  </si>
  <si>
    <t>介護予防短期入所療養介護</t>
    <rPh sb="0" eb="2">
      <t>カイゴ</t>
    </rPh>
    <rPh sb="2" eb="4">
      <t>ヨボウ</t>
    </rPh>
    <rPh sb="4" eb="6">
      <t>タンキ</t>
    </rPh>
    <rPh sb="6" eb="8">
      <t>ニュウショ</t>
    </rPh>
    <rPh sb="8" eb="10">
      <t>リョウヨウ</t>
    </rPh>
    <rPh sb="10" eb="12">
      <t>カイゴ</t>
    </rPh>
    <phoneticPr fontId="6"/>
  </si>
  <si>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6"/>
  </si>
  <si>
    <t>介護予防福祉用具貸与</t>
    <rPh sb="0" eb="2">
      <t>カイゴ</t>
    </rPh>
    <rPh sb="2" eb="4">
      <t>ヨボウ</t>
    </rPh>
    <rPh sb="4" eb="7">
      <t>フクシヨウ</t>
    </rPh>
    <rPh sb="7" eb="8">
      <t>グ</t>
    </rPh>
    <rPh sb="8" eb="10">
      <t>タイヨ</t>
    </rPh>
    <phoneticPr fontId="6"/>
  </si>
  <si>
    <t>特定介護予防福祉用具販売</t>
    <rPh sb="0" eb="2">
      <t>トクテイ</t>
    </rPh>
    <rPh sb="2" eb="4">
      <t>カイゴ</t>
    </rPh>
    <rPh sb="4" eb="6">
      <t>ヨボウ</t>
    </rPh>
    <rPh sb="6" eb="8">
      <t>フクシ</t>
    </rPh>
    <rPh sb="8" eb="10">
      <t>ヨウグ</t>
    </rPh>
    <rPh sb="10" eb="12">
      <t>ハンバイ</t>
    </rPh>
    <phoneticPr fontId="6"/>
  </si>
  <si>
    <t>介護保険事業所番号</t>
    <rPh sb="6" eb="7">
      <t>ショ</t>
    </rPh>
    <phoneticPr fontId="6"/>
  </si>
  <si>
    <t>（既に指定又は許可を受けている場合）</t>
    <rPh sb="1" eb="2">
      <t>スデ</t>
    </rPh>
    <phoneticPr fontId="6"/>
  </si>
  <si>
    <t>（保険医療機関として指定を受けている場合）</t>
    <rPh sb="1" eb="3">
      <t>ホケン</t>
    </rPh>
    <rPh sb="3" eb="5">
      <t>イリョウ</t>
    </rPh>
    <rPh sb="5" eb="7">
      <t>キカン</t>
    </rPh>
    <rPh sb="10" eb="12">
      <t>シテイ</t>
    </rPh>
    <phoneticPr fontId="6"/>
  </si>
  <si>
    <t>（日本産業規格A列４番）</t>
    <rPh sb="1" eb="3">
      <t>ニホン</t>
    </rPh>
    <rPh sb="3" eb="5">
      <t>サンギョウ</t>
    </rPh>
    <rPh sb="5" eb="7">
      <t>キカク</t>
    </rPh>
    <rPh sb="8" eb="9">
      <t>レツ</t>
    </rPh>
    <rPh sb="10" eb="11">
      <t>バン</t>
    </rPh>
    <phoneticPr fontId="37"/>
  </si>
  <si>
    <t>事　業　所</t>
    <phoneticPr fontId="6"/>
  </si>
  <si>
    <t>名    称</t>
  </si>
  <si>
    <t>（郵便番号　　　　</t>
    <rPh sb="1" eb="5">
      <t>ユウビンバンゴウケングンシ</t>
    </rPh>
    <phoneticPr fontId="6"/>
  </si>
  <si>
    <t>－</t>
    <phoneticPr fontId="6"/>
  </si>
  <si>
    <t>FAX番号</t>
    <phoneticPr fontId="6"/>
  </si>
  <si>
    <t>施設区分
（該当に○）</t>
    <phoneticPr fontId="6"/>
  </si>
  <si>
    <t>施設開設
年月日</t>
    <phoneticPr fontId="6"/>
  </si>
  <si>
    <t>軽費老人ホーム</t>
  </si>
  <si>
    <t>サービス付き高齢者向け住宅</t>
    <phoneticPr fontId="6"/>
  </si>
  <si>
    <t>養護老人ホーム</t>
  </si>
  <si>
    <t>年　　　　　</t>
    <phoneticPr fontId="6"/>
  </si>
  <si>
    <t>月　　　　</t>
    <phoneticPr fontId="6"/>
  </si>
  <si>
    <t>日</t>
    <phoneticPr fontId="6"/>
  </si>
  <si>
    <t>入居者の要件
（該当に○）</t>
    <phoneticPr fontId="6"/>
  </si>
  <si>
    <t>介護専用型</t>
  </si>
  <si>
    <t>介護専用型以外</t>
  </si>
  <si>
    <t>サービスの提供形態
（該当に○）</t>
    <phoneticPr fontId="6"/>
  </si>
  <si>
    <t>一般型</t>
  </si>
  <si>
    <t>外部サービス利用型</t>
  </si>
  <si>
    <t>管　理　者</t>
    <phoneticPr fontId="6"/>
  </si>
  <si>
    <t>住所</t>
  </si>
  <si>
    <t>（郵便番号　</t>
    <phoneticPr fontId="6"/>
  </si>
  <si>
    <t>氏　　名</t>
    <phoneticPr fontId="6"/>
  </si>
  <si>
    <t>生年月日</t>
  </si>
  <si>
    <t>名称</t>
    <phoneticPr fontId="6"/>
  </si>
  <si>
    <t>協力医療機関</t>
    <rPh sb="0" eb="2">
      <t>キョウリョク</t>
    </rPh>
    <rPh sb="2" eb="4">
      <t>イリョウ</t>
    </rPh>
    <rPh sb="4" eb="6">
      <t>キカン</t>
    </rPh>
    <phoneticPr fontId="6"/>
  </si>
  <si>
    <t>名称</t>
  </si>
  <si>
    <t>主な診療科名</t>
    <phoneticPr fontId="6"/>
  </si>
  <si>
    <t>○人員に関する基準の確認に必要な事項</t>
    <rPh sb="1" eb="18">
      <t>ジ</t>
    </rPh>
    <phoneticPr fontId="6"/>
  </si>
  <si>
    <t>従業者の職種・員数</t>
  </si>
  <si>
    <t>生活相談員</t>
  </si>
  <si>
    <t>看護職員</t>
  </si>
  <si>
    <t>介護職員</t>
  </si>
  <si>
    <t>計画作成担当者</t>
  </si>
  <si>
    <t>専従</t>
  </si>
  <si>
    <t>兼務</t>
  </si>
  <si>
    <t>常　 勤（人）</t>
    <phoneticPr fontId="6"/>
  </si>
  <si>
    <t>非常勤（人）</t>
  </si>
  <si>
    <t>○設備に関する基準の確認に必要な事項</t>
    <rPh sb="1" eb="18">
      <t>セ</t>
    </rPh>
    <phoneticPr fontId="6"/>
  </si>
  <si>
    <t>建物の構造</t>
    <rPh sb="0" eb="2">
      <t>タテモノ</t>
    </rPh>
    <rPh sb="3" eb="5">
      <t>コウゾウ</t>
    </rPh>
    <phoneticPr fontId="6"/>
  </si>
  <si>
    <t>入居定員</t>
    <rPh sb="0" eb="2">
      <t>ニュウキョ</t>
    </rPh>
    <rPh sb="2" eb="4">
      <t>テイイン</t>
    </rPh>
    <phoneticPr fontId="6"/>
  </si>
  <si>
    <t>人（前年の平均値、新規の場合は推定数を記入）</t>
    <phoneticPr fontId="6"/>
  </si>
  <si>
    <t>新宿</t>
    <rPh sb="0" eb="2">
      <t>シンジュク</t>
    </rPh>
    <phoneticPr fontId="6"/>
  </si>
  <si>
    <t>株式会社　●●サービス</t>
    <phoneticPr fontId="6"/>
  </si>
  <si>
    <t>カブシキカイシャ　●●サービス</t>
    <phoneticPr fontId="6"/>
  </si>
  <si>
    <t>トウキョウ　カズミ</t>
    <phoneticPr fontId="6"/>
  </si>
  <si>
    <t>xxx</t>
    <phoneticPr fontId="6"/>
  </si>
  <si>
    <t>xxxx</t>
    <phoneticPr fontId="6"/>
  </si>
  <si>
    <t>xx-xxxx-xxxx</t>
    <phoneticPr fontId="6"/>
  </si>
  <si>
    <t>西新宿〇丁目〇番〇号〇〇総合ビル〇階</t>
    <phoneticPr fontId="6"/>
  </si>
  <si>
    <t>xxxx@xxx.com</t>
    <phoneticPr fontId="6"/>
  </si>
  <si>
    <t>■■の里</t>
    <rPh sb="3" eb="4">
      <t>サト</t>
    </rPh>
    <phoneticPr fontId="6"/>
  </si>
  <si>
    <t>豊島　次郎</t>
    <rPh sb="0" eb="2">
      <t>トシマ</t>
    </rPh>
    <rPh sb="3" eb="5">
      <t>ジロウ</t>
    </rPh>
    <phoneticPr fontId="6"/>
  </si>
  <si>
    <t>☆☆病院</t>
    <rPh sb="2" eb="4">
      <t>ビョウイン</t>
    </rPh>
    <phoneticPr fontId="6"/>
  </si>
  <si>
    <t>内科、外科、整形外科、胃腸科</t>
    <rPh sb="0" eb="2">
      <t>ナイカ</t>
    </rPh>
    <rPh sb="3" eb="5">
      <t>ゲカ</t>
    </rPh>
    <rPh sb="6" eb="8">
      <t>セイケイ</t>
    </rPh>
    <rPh sb="8" eb="10">
      <t>ゲカ</t>
    </rPh>
    <rPh sb="11" eb="14">
      <t>イチョウカ</t>
    </rPh>
    <phoneticPr fontId="6"/>
  </si>
  <si>
    <t>歯科</t>
    <rPh sb="0" eb="2">
      <t>シカ</t>
    </rPh>
    <phoneticPr fontId="6"/>
  </si>
  <si>
    <t>従業者の勤務の体制及び勤務形態一覧表　</t>
  </si>
  <si>
    <t>サービス種別（</t>
    <rPh sb="4" eb="6">
      <t>シュベツ</t>
    </rPh>
    <phoneticPr fontId="37"/>
  </si>
  <si>
    <t>特定施設入居者生活介護</t>
    <rPh sb="0" eb="2">
      <t>トクテイ</t>
    </rPh>
    <rPh sb="2" eb="4">
      <t>シセツ</t>
    </rPh>
    <rPh sb="4" eb="7">
      <t>ニュウキョシャ</t>
    </rPh>
    <rPh sb="7" eb="9">
      <t>セイカツ</t>
    </rPh>
    <rPh sb="9" eb="11">
      <t>カイゴ</t>
    </rPh>
    <phoneticPr fontId="37"/>
  </si>
  <si>
    <t>）</t>
    <phoneticPr fontId="37"/>
  </si>
  <si>
    <t>令和</t>
    <rPh sb="0" eb="2">
      <t>レイワ</t>
    </rPh>
    <phoneticPr fontId="37"/>
  </si>
  <si>
    <t>(</t>
    <phoneticPr fontId="37"/>
  </si>
  <si>
    <t>)</t>
    <phoneticPr fontId="37"/>
  </si>
  <si>
    <t>年</t>
    <rPh sb="0" eb="1">
      <t>ネン</t>
    </rPh>
    <phoneticPr fontId="37"/>
  </si>
  <si>
    <t>月</t>
    <rPh sb="0" eb="1">
      <t>ゲツ</t>
    </rPh>
    <phoneticPr fontId="37"/>
  </si>
  <si>
    <t>事業所名（</t>
    <rPh sb="0" eb="3">
      <t>ジギョウショ</t>
    </rPh>
    <rPh sb="3" eb="4">
      <t>メイ</t>
    </rPh>
    <phoneticPr fontId="37"/>
  </si>
  <si>
    <t>○○○○</t>
    <phoneticPr fontId="37"/>
  </si>
  <si>
    <t>(1)</t>
    <phoneticPr fontId="37"/>
  </si>
  <si>
    <t>４週</t>
  </si>
  <si>
    <t>(2)</t>
    <phoneticPr fontId="37"/>
  </si>
  <si>
    <t>予定</t>
  </si>
  <si>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37"/>
  </si>
  <si>
    <t>時間/週</t>
    <rPh sb="0" eb="2">
      <t>ジカン</t>
    </rPh>
    <rPh sb="3" eb="4">
      <t>シュウ</t>
    </rPh>
    <phoneticPr fontId="37"/>
  </si>
  <si>
    <t>時間/月</t>
    <rPh sb="0" eb="2">
      <t>ジカン</t>
    </rPh>
    <rPh sb="3" eb="4">
      <t>ツキ</t>
    </rPh>
    <phoneticPr fontId="37"/>
  </si>
  <si>
    <t>当月の日数</t>
    <rPh sb="0" eb="2">
      <t>トウゲツ</t>
    </rPh>
    <rPh sb="3" eb="5">
      <t>ニッスウ</t>
    </rPh>
    <phoneticPr fontId="37"/>
  </si>
  <si>
    <t>日</t>
    <rPh sb="0" eb="1">
      <t>ニチ</t>
    </rPh>
    <phoneticPr fontId="37"/>
  </si>
  <si>
    <t>(4) 利用者数</t>
    <rPh sb="4" eb="7">
      <t>リヨウシャ</t>
    </rPh>
    <rPh sb="7" eb="8">
      <t>スウ</t>
    </rPh>
    <phoneticPr fontId="37"/>
  </si>
  <si>
    <t>（前年度の平均値または推定数）</t>
    <rPh sb="1" eb="4">
      <t>ゼンネンド</t>
    </rPh>
    <rPh sb="5" eb="8">
      <t>ヘイキンチ</t>
    </rPh>
    <rPh sb="11" eb="14">
      <t>スイテイスウ</t>
    </rPh>
    <phoneticPr fontId="37"/>
  </si>
  <si>
    <t>人</t>
    <rPh sb="0" eb="1">
      <t>ニン</t>
    </rPh>
    <phoneticPr fontId="37"/>
  </si>
  <si>
    <t>No</t>
    <phoneticPr fontId="37"/>
  </si>
  <si>
    <t>(4) 
職種</t>
    <phoneticPr fontId="6"/>
  </si>
  <si>
    <t>(5)
勤務
形態</t>
    <phoneticPr fontId="6"/>
  </si>
  <si>
    <t>(6) 資格</t>
    <rPh sb="4" eb="6">
      <t>シカク</t>
    </rPh>
    <phoneticPr fontId="37"/>
  </si>
  <si>
    <t>(7) 氏　名</t>
    <phoneticPr fontId="6"/>
  </si>
  <si>
    <t>(8)</t>
    <phoneticPr fontId="37"/>
  </si>
  <si>
    <r>
      <t xml:space="preserve">(10)
</t>
    </r>
    <r>
      <rPr>
        <sz val="11"/>
        <rFont val="HGSｺﾞｼｯｸM"/>
        <family val="3"/>
        <charset val="128"/>
      </rPr>
      <t>週平均
勤務時間数</t>
    </r>
    <rPh sb="6" eb="8">
      <t>ヘイキン</t>
    </rPh>
    <rPh sb="9" eb="11">
      <t>キンム</t>
    </rPh>
    <rPh sb="11" eb="13">
      <t>ジカン</t>
    </rPh>
    <rPh sb="13" eb="14">
      <t>スウ</t>
    </rPh>
    <phoneticPr fontId="6"/>
  </si>
  <si>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6"/>
  </si>
  <si>
    <t>1週目</t>
    <rPh sb="1" eb="2">
      <t>シュウ</t>
    </rPh>
    <rPh sb="2" eb="3">
      <t>メ</t>
    </rPh>
    <phoneticPr fontId="37"/>
  </si>
  <si>
    <t>2週目</t>
    <rPh sb="1" eb="2">
      <t>シュウ</t>
    </rPh>
    <rPh sb="2" eb="3">
      <t>メ</t>
    </rPh>
    <phoneticPr fontId="37"/>
  </si>
  <si>
    <t>3週目</t>
    <rPh sb="1" eb="2">
      <t>シュウ</t>
    </rPh>
    <rPh sb="2" eb="3">
      <t>メ</t>
    </rPh>
    <phoneticPr fontId="37"/>
  </si>
  <si>
    <t>4週目</t>
    <rPh sb="1" eb="2">
      <t>シュウ</t>
    </rPh>
    <rPh sb="2" eb="3">
      <t>メ</t>
    </rPh>
    <phoneticPr fontId="37"/>
  </si>
  <si>
    <t>5週目</t>
    <rPh sb="1" eb="2">
      <t>シュウ</t>
    </rPh>
    <rPh sb="2" eb="3">
      <t>メ</t>
    </rPh>
    <phoneticPr fontId="37"/>
  </si>
  <si>
    <t>管理者</t>
    <rPh sb="0" eb="3">
      <t>カンリシャ</t>
    </rPh>
    <phoneticPr fontId="37"/>
  </si>
  <si>
    <t>A</t>
  </si>
  <si>
    <t>ー</t>
  </si>
  <si>
    <t>厚労　太郎</t>
    <rPh sb="0" eb="2">
      <t>コウロウ</t>
    </rPh>
    <rPh sb="3" eb="5">
      <t>タロウ</t>
    </rPh>
    <phoneticPr fontId="37"/>
  </si>
  <si>
    <t>シフト記号</t>
    <rPh sb="3" eb="5">
      <t>キゴウ</t>
    </rPh>
    <phoneticPr fontId="5"/>
  </si>
  <si>
    <t>b</t>
    <phoneticPr fontId="37"/>
  </si>
  <si>
    <t>b</t>
  </si>
  <si>
    <t>勤務時間数</t>
    <rPh sb="0" eb="2">
      <t>キンム</t>
    </rPh>
    <rPh sb="2" eb="5">
      <t>ジカンスウ</t>
    </rPh>
    <phoneticPr fontId="37"/>
  </si>
  <si>
    <t>生活相談員</t>
    <rPh sb="0" eb="2">
      <t>セイカツ</t>
    </rPh>
    <rPh sb="2" eb="5">
      <t>ソウダンイン</t>
    </rPh>
    <phoneticPr fontId="37"/>
  </si>
  <si>
    <t>社会福祉主事任用資格</t>
    <rPh sb="0" eb="2">
      <t>シャカイ</t>
    </rPh>
    <rPh sb="2" eb="4">
      <t>フクシ</t>
    </rPh>
    <rPh sb="4" eb="6">
      <t>シュジ</t>
    </rPh>
    <rPh sb="6" eb="8">
      <t>ニンヨウ</t>
    </rPh>
    <rPh sb="8" eb="10">
      <t>シカク</t>
    </rPh>
    <phoneticPr fontId="37"/>
  </si>
  <si>
    <t>○○　A男</t>
    <rPh sb="4" eb="5">
      <t>オトコ</t>
    </rPh>
    <phoneticPr fontId="37"/>
  </si>
  <si>
    <t>計画作成担当者</t>
    <rPh sb="0" eb="2">
      <t>ケイカク</t>
    </rPh>
    <rPh sb="2" eb="4">
      <t>サクセイ</t>
    </rPh>
    <rPh sb="4" eb="7">
      <t>タントウシャ</t>
    </rPh>
    <phoneticPr fontId="37"/>
  </si>
  <si>
    <t>介護支援専門員</t>
    <rPh sb="0" eb="2">
      <t>カイゴ</t>
    </rPh>
    <rPh sb="2" eb="4">
      <t>シエン</t>
    </rPh>
    <rPh sb="4" eb="7">
      <t>センモンイン</t>
    </rPh>
    <phoneticPr fontId="37"/>
  </si>
  <si>
    <t>○○　B子</t>
    <rPh sb="4" eb="5">
      <t>コ</t>
    </rPh>
    <phoneticPr fontId="37"/>
  </si>
  <si>
    <t>機能訓練指導員</t>
    <rPh sb="0" eb="2">
      <t>キノウ</t>
    </rPh>
    <rPh sb="2" eb="4">
      <t>クンレン</t>
    </rPh>
    <rPh sb="4" eb="7">
      <t>シドウイン</t>
    </rPh>
    <phoneticPr fontId="37"/>
  </si>
  <si>
    <t>B</t>
  </si>
  <si>
    <t>看護師</t>
    <rPh sb="0" eb="3">
      <t>カンゴシ</t>
    </rPh>
    <phoneticPr fontId="37"/>
  </si>
  <si>
    <t>○○　C太</t>
    <rPh sb="4" eb="5">
      <t>タ</t>
    </rPh>
    <phoneticPr fontId="37"/>
  </si>
  <si>
    <t>f</t>
    <phoneticPr fontId="37"/>
  </si>
  <si>
    <t>f</t>
  </si>
  <si>
    <t>看護職員</t>
    <rPh sb="0" eb="2">
      <t>カンゴ</t>
    </rPh>
    <rPh sb="2" eb="4">
      <t>ショクイン</t>
    </rPh>
    <phoneticPr fontId="37"/>
  </si>
  <si>
    <t>看護師</t>
    <rPh sb="0" eb="3">
      <t>カンゴシ</t>
    </rPh>
    <phoneticPr fontId="44"/>
  </si>
  <si>
    <t>○○　D美</t>
    <rPh sb="4" eb="5">
      <t>ウツク</t>
    </rPh>
    <phoneticPr fontId="37"/>
  </si>
  <si>
    <t>○○　E太</t>
    <phoneticPr fontId="37"/>
  </si>
  <si>
    <t>h</t>
    <phoneticPr fontId="37"/>
  </si>
  <si>
    <t>i</t>
    <phoneticPr fontId="37"/>
  </si>
  <si>
    <t>a</t>
    <phoneticPr fontId="37"/>
  </si>
  <si>
    <t>d</t>
    <phoneticPr fontId="37"/>
  </si>
  <si>
    <t>e</t>
    <phoneticPr fontId="37"/>
  </si>
  <si>
    <t>○○　E子</t>
    <rPh sb="4" eb="5">
      <t>コ</t>
    </rPh>
    <phoneticPr fontId="37"/>
  </si>
  <si>
    <t>介護職員</t>
    <rPh sb="0" eb="2">
      <t>カイゴ</t>
    </rPh>
    <rPh sb="2" eb="4">
      <t>ショクイン</t>
    </rPh>
    <phoneticPr fontId="37"/>
  </si>
  <si>
    <t>介護福祉士</t>
    <rPh sb="0" eb="2">
      <t>カイゴ</t>
    </rPh>
    <rPh sb="2" eb="5">
      <t>フクシシ</t>
    </rPh>
    <phoneticPr fontId="37"/>
  </si>
  <si>
    <t>○○　F子</t>
    <rPh sb="4" eb="5">
      <t>コ</t>
    </rPh>
    <phoneticPr fontId="37"/>
  </si>
  <si>
    <t>○○　G太</t>
    <rPh sb="4" eb="5">
      <t>タ</t>
    </rPh>
    <phoneticPr fontId="37"/>
  </si>
  <si>
    <t>○○　H美</t>
    <rPh sb="4" eb="5">
      <t>ミ</t>
    </rPh>
    <phoneticPr fontId="37"/>
  </si>
  <si>
    <t>○○　J太郎</t>
    <rPh sb="4" eb="6">
      <t>タロウ</t>
    </rPh>
    <phoneticPr fontId="37"/>
  </si>
  <si>
    <t>○○　K子</t>
    <rPh sb="4" eb="5">
      <t>コ</t>
    </rPh>
    <phoneticPr fontId="37"/>
  </si>
  <si>
    <t>d</t>
  </si>
  <si>
    <t>C</t>
  </si>
  <si>
    <t>○○　L太</t>
    <rPh sb="4" eb="5">
      <t>タ</t>
    </rPh>
    <phoneticPr fontId="37"/>
  </si>
  <si>
    <t>○○　M子</t>
    <rPh sb="4" eb="5">
      <t>コ</t>
    </rPh>
    <phoneticPr fontId="37"/>
  </si>
  <si>
    <t>○○　N男</t>
    <rPh sb="4" eb="5">
      <t>オトコ</t>
    </rPh>
    <phoneticPr fontId="37"/>
  </si>
  <si>
    <t>○○　P子</t>
    <rPh sb="4" eb="5">
      <t>コ</t>
    </rPh>
    <phoneticPr fontId="37"/>
  </si>
  <si>
    <t>○○　R次郎</t>
    <rPh sb="4" eb="6">
      <t>ジロウ</t>
    </rPh>
    <phoneticPr fontId="37"/>
  </si>
  <si>
    <t>i</t>
  </si>
  <si>
    <t>○○　S子</t>
    <rPh sb="4" eb="5">
      <t>コ</t>
    </rPh>
    <phoneticPr fontId="37"/>
  </si>
  <si>
    <t>○○　T太</t>
    <rPh sb="4" eb="5">
      <t>タ</t>
    </rPh>
    <phoneticPr fontId="37"/>
  </si>
  <si>
    <t>○○　U子</t>
    <rPh sb="4" eb="5">
      <t>コ</t>
    </rPh>
    <phoneticPr fontId="37"/>
  </si>
  <si>
    <t>○○　V男</t>
    <rPh sb="4" eb="5">
      <t>オトコ</t>
    </rPh>
    <phoneticPr fontId="37"/>
  </si>
  <si>
    <t>○○　W子</t>
    <rPh sb="4" eb="5">
      <t>コ</t>
    </rPh>
    <phoneticPr fontId="37"/>
  </si>
  <si>
    <t>○○　X太郎</t>
    <rPh sb="4" eb="6">
      <t>タロウ</t>
    </rPh>
    <phoneticPr fontId="37"/>
  </si>
  <si>
    <t>○○　Y子</t>
    <rPh sb="4" eb="5">
      <t>コ</t>
    </rPh>
    <phoneticPr fontId="37"/>
  </si>
  <si>
    <t>○○　Z男</t>
    <rPh sb="4" eb="5">
      <t>オトコ</t>
    </rPh>
    <phoneticPr fontId="37"/>
  </si>
  <si>
    <t>○○　AA三郎</t>
    <rPh sb="5" eb="7">
      <t>サブロウ</t>
    </rPh>
    <phoneticPr fontId="37"/>
  </si>
  <si>
    <t>○○　BB子</t>
    <rPh sb="5" eb="6">
      <t>コ</t>
    </rPh>
    <phoneticPr fontId="37"/>
  </si>
  <si>
    <t>○○　CC次郎</t>
    <rPh sb="5" eb="7">
      <t>ジロウ</t>
    </rPh>
    <phoneticPr fontId="37"/>
  </si>
  <si>
    <t>(12)【任意入力】人員基準の確認（看護職員・介護職員）</t>
    <rPh sb="5" eb="7">
      <t>ニンイ</t>
    </rPh>
    <rPh sb="7" eb="9">
      <t>ニュウリョク</t>
    </rPh>
    <rPh sb="10" eb="12">
      <t>ジンイン</t>
    </rPh>
    <rPh sb="12" eb="14">
      <t>キジュン</t>
    </rPh>
    <rPh sb="15" eb="17">
      <t>カクニン</t>
    </rPh>
    <rPh sb="18" eb="20">
      <t>カンゴ</t>
    </rPh>
    <rPh sb="20" eb="22">
      <t>ショクイン</t>
    </rPh>
    <rPh sb="23" eb="25">
      <t>カイゴ</t>
    </rPh>
    <rPh sb="25" eb="27">
      <t>ショクイン</t>
    </rPh>
    <phoneticPr fontId="37"/>
  </si>
  <si>
    <t>①看護職員</t>
    <rPh sb="1" eb="3">
      <t>カンゴ</t>
    </rPh>
    <rPh sb="3" eb="5">
      <t>ショクイン</t>
    </rPh>
    <phoneticPr fontId="37"/>
  </si>
  <si>
    <t>②介護職員</t>
    <rPh sb="1" eb="3">
      <t>カイゴ</t>
    </rPh>
    <rPh sb="3" eb="5">
      <t>ショクイン</t>
    </rPh>
    <phoneticPr fontId="37"/>
  </si>
  <si>
    <t>③看護職員と介護職員の合計</t>
    <rPh sb="1" eb="3">
      <t>カンゴ</t>
    </rPh>
    <rPh sb="3" eb="5">
      <t>ショクイン</t>
    </rPh>
    <rPh sb="6" eb="8">
      <t>カイゴ</t>
    </rPh>
    <rPh sb="8" eb="10">
      <t>ショクイン</t>
    </rPh>
    <rPh sb="11" eb="13">
      <t>ゴウケイ</t>
    </rPh>
    <phoneticPr fontId="37"/>
  </si>
  <si>
    <t>勤務形態</t>
    <rPh sb="0" eb="2">
      <t>キンム</t>
    </rPh>
    <rPh sb="2" eb="4">
      <t>ケイタイ</t>
    </rPh>
    <phoneticPr fontId="37"/>
  </si>
  <si>
    <t>勤務時間数合計</t>
    <rPh sb="0" eb="2">
      <t>キンム</t>
    </rPh>
    <rPh sb="2" eb="5">
      <t>ジカンスウ</t>
    </rPh>
    <rPh sb="5" eb="7">
      <t>ゴウケイ</t>
    </rPh>
    <phoneticPr fontId="37"/>
  </si>
  <si>
    <t>常勤換算の対象時間数</t>
    <rPh sb="0" eb="2">
      <t>ジョウキン</t>
    </rPh>
    <rPh sb="2" eb="4">
      <t>カンサン</t>
    </rPh>
    <rPh sb="5" eb="7">
      <t>タイショウ</t>
    </rPh>
    <rPh sb="7" eb="9">
      <t>ジカン</t>
    </rPh>
    <rPh sb="9" eb="10">
      <t>スウ</t>
    </rPh>
    <phoneticPr fontId="37"/>
  </si>
  <si>
    <t>常勤換算方法対象外の</t>
    <rPh sb="0" eb="2">
      <t>ジョウキン</t>
    </rPh>
    <rPh sb="2" eb="4">
      <t>カンサン</t>
    </rPh>
    <rPh sb="4" eb="6">
      <t>ホウホウ</t>
    </rPh>
    <rPh sb="6" eb="9">
      <t>タイショウガイ</t>
    </rPh>
    <phoneticPr fontId="37"/>
  </si>
  <si>
    <t>当月合計</t>
    <rPh sb="0" eb="2">
      <t>トウゲツ</t>
    </rPh>
    <rPh sb="2" eb="4">
      <t>ゴウケイ</t>
    </rPh>
    <phoneticPr fontId="37"/>
  </si>
  <si>
    <t>週平均</t>
    <rPh sb="0" eb="3">
      <t>シュウヘイキン</t>
    </rPh>
    <phoneticPr fontId="37"/>
  </si>
  <si>
    <t>常勤の従業者の人数</t>
    <rPh sb="0" eb="2">
      <t>ジョウキン</t>
    </rPh>
    <rPh sb="3" eb="6">
      <t>ジュウギョウシャ</t>
    </rPh>
    <rPh sb="7" eb="9">
      <t>ニンズウ</t>
    </rPh>
    <phoneticPr fontId="37"/>
  </si>
  <si>
    <t>合計</t>
    <rPh sb="0" eb="2">
      <t>ゴウケイ</t>
    </rPh>
    <phoneticPr fontId="37"/>
  </si>
  <si>
    <t>A</t>
    <phoneticPr fontId="37"/>
  </si>
  <si>
    <t>＋</t>
    <phoneticPr fontId="37"/>
  </si>
  <si>
    <t>＝</t>
    <phoneticPr fontId="37"/>
  </si>
  <si>
    <t>B</t>
    <phoneticPr fontId="37"/>
  </si>
  <si>
    <t>C</t>
    <phoneticPr fontId="37"/>
  </si>
  <si>
    <t>-</t>
    <phoneticPr fontId="37"/>
  </si>
  <si>
    <t>D</t>
    <phoneticPr fontId="37"/>
  </si>
  <si>
    <t>（勤務形態の記号）</t>
    <rPh sb="1" eb="3">
      <t>キンム</t>
    </rPh>
    <rPh sb="3" eb="5">
      <t>ケイタイ</t>
    </rPh>
    <rPh sb="6" eb="8">
      <t>キゴウ</t>
    </rPh>
    <phoneticPr fontId="37"/>
  </si>
  <si>
    <t>記号</t>
    <rPh sb="0" eb="2">
      <t>キゴウ</t>
    </rPh>
    <phoneticPr fontId="37"/>
  </si>
  <si>
    <t>区分</t>
    <rPh sb="0" eb="2">
      <t>クブン</t>
    </rPh>
    <phoneticPr fontId="37"/>
  </si>
  <si>
    <t>常勤で専従</t>
    <rPh sb="0" eb="2">
      <t>ジョウキン</t>
    </rPh>
    <rPh sb="3" eb="5">
      <t>センジュウ</t>
    </rPh>
    <phoneticPr fontId="37"/>
  </si>
  <si>
    <t>■ 常勤換算方法による人数</t>
    <rPh sb="2" eb="4">
      <t>ジョウキン</t>
    </rPh>
    <rPh sb="4" eb="6">
      <t>カンサン</t>
    </rPh>
    <rPh sb="6" eb="8">
      <t>ホウホウ</t>
    </rPh>
    <rPh sb="11" eb="13">
      <t>ニンズウ</t>
    </rPh>
    <phoneticPr fontId="37"/>
  </si>
  <si>
    <t>基準：</t>
    <rPh sb="0" eb="2">
      <t>キジュン</t>
    </rPh>
    <phoneticPr fontId="37"/>
  </si>
  <si>
    <t>週</t>
  </si>
  <si>
    <t>常勤で兼務</t>
    <rPh sb="0" eb="2">
      <t>ジョウキン</t>
    </rPh>
    <rPh sb="3" eb="5">
      <t>ケンム</t>
    </rPh>
    <phoneticPr fontId="37"/>
  </si>
  <si>
    <t>常勤換算の</t>
    <rPh sb="0" eb="2">
      <t>ジョウキン</t>
    </rPh>
    <rPh sb="2" eb="4">
      <t>カンサン</t>
    </rPh>
    <phoneticPr fontId="37"/>
  </si>
  <si>
    <t>常勤の従業者が</t>
    <rPh sb="0" eb="2">
      <t>ジョウキン</t>
    </rPh>
    <rPh sb="3" eb="6">
      <t>ジュウギョウシャ</t>
    </rPh>
    <phoneticPr fontId="37"/>
  </si>
  <si>
    <t>非常勤で専従</t>
    <rPh sb="0" eb="3">
      <t>ヒジョウキン</t>
    </rPh>
    <rPh sb="4" eb="6">
      <t>センジュウ</t>
    </rPh>
    <phoneticPr fontId="37"/>
  </si>
  <si>
    <t>常勤換算後の人数</t>
    <rPh sb="0" eb="2">
      <t>ジョウキン</t>
    </rPh>
    <rPh sb="2" eb="4">
      <t>カンサン</t>
    </rPh>
    <rPh sb="4" eb="5">
      <t>ゴ</t>
    </rPh>
    <rPh sb="6" eb="8">
      <t>ニンズウ</t>
    </rPh>
    <phoneticPr fontId="37"/>
  </si>
  <si>
    <t>非常勤で兼務</t>
    <rPh sb="0" eb="3">
      <t>ヒジョウキン</t>
    </rPh>
    <rPh sb="4" eb="6">
      <t>ケンム</t>
    </rPh>
    <phoneticPr fontId="37"/>
  </si>
  <si>
    <t>÷</t>
    <phoneticPr fontId="37"/>
  </si>
  <si>
    <t>（小数点第2位以下切り捨て）</t>
    <rPh sb="1" eb="4">
      <t>ショウスウテン</t>
    </rPh>
    <rPh sb="4" eb="5">
      <t>ダイ</t>
    </rPh>
    <rPh sb="6" eb="7">
      <t>イ</t>
    </rPh>
    <rPh sb="7" eb="9">
      <t>イカ</t>
    </rPh>
    <rPh sb="9" eb="10">
      <t>キ</t>
    </rPh>
    <rPh sb="11" eb="12">
      <t>ス</t>
    </rPh>
    <phoneticPr fontId="37"/>
  </si>
  <si>
    <t>■ 看護職員の常勤換算方法による人数</t>
    <rPh sb="2" eb="4">
      <t>カンゴ</t>
    </rPh>
    <rPh sb="4" eb="6">
      <t>ショクイン</t>
    </rPh>
    <rPh sb="7" eb="9">
      <t>ジョウキン</t>
    </rPh>
    <rPh sb="9" eb="11">
      <t>カンサン</t>
    </rPh>
    <rPh sb="11" eb="13">
      <t>ホウホウ</t>
    </rPh>
    <rPh sb="16" eb="18">
      <t>ニンズウ</t>
    </rPh>
    <phoneticPr fontId="37"/>
  </si>
  <si>
    <t>■ 介護職員の常勤換算方法による人数</t>
    <rPh sb="2" eb="4">
      <t>カイゴ</t>
    </rPh>
    <rPh sb="4" eb="6">
      <t>ショクイン</t>
    </rPh>
    <rPh sb="7" eb="9">
      <t>ジョウキン</t>
    </rPh>
    <rPh sb="9" eb="11">
      <t>カンサン</t>
    </rPh>
    <rPh sb="11" eb="13">
      <t>ホウホウ</t>
    </rPh>
    <rPh sb="16" eb="18">
      <t>ニンズウ</t>
    </rPh>
    <phoneticPr fontId="37"/>
  </si>
  <si>
    <t>常勤の従業者の人数</t>
  </si>
  <si>
    <t>常勤換算方法による人数</t>
    <rPh sb="0" eb="2">
      <t>ジョウキン</t>
    </rPh>
    <rPh sb="2" eb="4">
      <t>カンサン</t>
    </rPh>
    <rPh sb="4" eb="6">
      <t>ホウホウ</t>
    </rPh>
    <rPh sb="9" eb="11">
      <t>ニンズウ</t>
    </rPh>
    <phoneticPr fontId="37"/>
  </si>
  <si>
    <t>≪要 提出≫</t>
    <rPh sb="1" eb="2">
      <t>ヨウ</t>
    </rPh>
    <rPh sb="3" eb="5">
      <t>テイシュツ</t>
    </rPh>
    <phoneticPr fontId="37"/>
  </si>
  <si>
    <t>■シフト記号表（勤務時間帯）</t>
    <rPh sb="4" eb="6">
      <t>キゴウ</t>
    </rPh>
    <rPh sb="6" eb="7">
      <t>ヒョウ</t>
    </rPh>
    <rPh sb="8" eb="10">
      <t>キンム</t>
    </rPh>
    <rPh sb="10" eb="13">
      <t>ジカンタイ</t>
    </rPh>
    <phoneticPr fontId="37"/>
  </si>
  <si>
    <t>※24時間表記</t>
    <rPh sb="3" eb="5">
      <t>ジカン</t>
    </rPh>
    <rPh sb="5" eb="7">
      <t>ヒョウキ</t>
    </rPh>
    <phoneticPr fontId="37"/>
  </si>
  <si>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37"/>
  </si>
  <si>
    <t>勤務時間</t>
    <rPh sb="0" eb="2">
      <t>キンム</t>
    </rPh>
    <rPh sb="2" eb="4">
      <t>ジカン</t>
    </rPh>
    <phoneticPr fontId="37"/>
  </si>
  <si>
    <t>自由記載欄</t>
    <rPh sb="0" eb="2">
      <t>ジユウ</t>
    </rPh>
    <rPh sb="2" eb="4">
      <t>キサイ</t>
    </rPh>
    <rPh sb="4" eb="5">
      <t>ラン</t>
    </rPh>
    <phoneticPr fontId="37"/>
  </si>
  <si>
    <t>始業時刻</t>
    <rPh sb="0" eb="2">
      <t>シギョウ</t>
    </rPh>
    <rPh sb="2" eb="4">
      <t>ジコク</t>
    </rPh>
    <phoneticPr fontId="37"/>
  </si>
  <si>
    <t>終業時刻</t>
    <rPh sb="0" eb="2">
      <t>シュウギョウ</t>
    </rPh>
    <rPh sb="2" eb="4">
      <t>ジコク</t>
    </rPh>
    <phoneticPr fontId="37"/>
  </si>
  <si>
    <t>うち、休憩時間</t>
    <rPh sb="3" eb="5">
      <t>キュウケイ</t>
    </rPh>
    <rPh sb="5" eb="7">
      <t>ジカン</t>
    </rPh>
    <phoneticPr fontId="37"/>
  </si>
  <si>
    <t>：</t>
    <phoneticPr fontId="37"/>
  </si>
  <si>
    <t>～</t>
    <phoneticPr fontId="37"/>
  </si>
  <si>
    <t>（</t>
    <phoneticPr fontId="37"/>
  </si>
  <si>
    <t>c</t>
    <phoneticPr fontId="37"/>
  </si>
  <si>
    <t>g</t>
    <phoneticPr fontId="37"/>
  </si>
  <si>
    <t>（夜勤）16:00～翌9:00勤務</t>
    <rPh sb="1" eb="3">
      <t>ヤキン</t>
    </rPh>
    <rPh sb="10" eb="11">
      <t>ヨク</t>
    </rPh>
    <rPh sb="15" eb="17">
      <t>キンム</t>
    </rPh>
    <phoneticPr fontId="37"/>
  </si>
  <si>
    <t>（夜勤）16:00～翌9:00勤務</t>
    <phoneticPr fontId="37"/>
  </si>
  <si>
    <t>j</t>
    <phoneticPr fontId="37"/>
  </si>
  <si>
    <t>k</t>
    <phoneticPr fontId="37"/>
  </si>
  <si>
    <t>l</t>
    <phoneticPr fontId="37"/>
  </si>
  <si>
    <t>m</t>
    <phoneticPr fontId="37"/>
  </si>
  <si>
    <t>n</t>
    <phoneticPr fontId="37"/>
  </si>
  <si>
    <t>o</t>
    <phoneticPr fontId="37"/>
  </si>
  <si>
    <t>p</t>
    <phoneticPr fontId="37"/>
  </si>
  <si>
    <t>q</t>
    <phoneticPr fontId="37"/>
  </si>
  <si>
    <t>r</t>
    <phoneticPr fontId="37"/>
  </si>
  <si>
    <t>s</t>
    <phoneticPr fontId="37"/>
  </si>
  <si>
    <t>t</t>
    <phoneticPr fontId="37"/>
  </si>
  <si>
    <t>u</t>
    <phoneticPr fontId="37"/>
  </si>
  <si>
    <t>v</t>
    <phoneticPr fontId="37"/>
  </si>
  <si>
    <t>w</t>
    <phoneticPr fontId="37"/>
  </si>
  <si>
    <t>x</t>
    <phoneticPr fontId="37"/>
  </si>
  <si>
    <t>y</t>
    <phoneticPr fontId="37"/>
  </si>
  <si>
    <t>z</t>
    <phoneticPr fontId="37"/>
  </si>
  <si>
    <t>aa</t>
    <phoneticPr fontId="37"/>
  </si>
  <si>
    <t>ab</t>
    <phoneticPr fontId="37"/>
  </si>
  <si>
    <t>ac</t>
    <phoneticPr fontId="37"/>
  </si>
  <si>
    <t>ad</t>
    <phoneticPr fontId="37"/>
  </si>
  <si>
    <t>ae</t>
    <phoneticPr fontId="37"/>
  </si>
  <si>
    <t>af</t>
    <phoneticPr fontId="37"/>
  </si>
  <si>
    <t>ag</t>
    <phoneticPr fontId="37"/>
  </si>
  <si>
    <t>1日に2回勤務する場合</t>
    <rPh sb="1" eb="2">
      <t>ニチ</t>
    </rPh>
    <rPh sb="4" eb="5">
      <t>カイ</t>
    </rPh>
    <rPh sb="5" eb="7">
      <t>キンム</t>
    </rPh>
    <rPh sb="9" eb="11">
      <t>バアイ</t>
    </rPh>
    <phoneticPr fontId="37"/>
  </si>
  <si>
    <t>ah</t>
    <phoneticPr fontId="37"/>
  </si>
  <si>
    <t>1日に2回勤務する場合</t>
    <phoneticPr fontId="37"/>
  </si>
  <si>
    <t>ai</t>
    <phoneticPr fontId="37"/>
  </si>
  <si>
    <t>・職種ごとの勤務時間を「○：○○～○：○○」と表記することが困難な場合は、No18～33を活用し、勤務時間数のみを入力してください。</t>
    <rPh sb="45" eb="47">
      <t>カツヨウ</t>
    </rPh>
    <phoneticPr fontId="37"/>
  </si>
  <si>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37"/>
  </si>
  <si>
    <t>・シフト記号が足りない場合は、適宜、行を追加してください。</t>
    <rPh sb="4" eb="6">
      <t>キゴウ</t>
    </rPh>
    <rPh sb="7" eb="8">
      <t>タ</t>
    </rPh>
    <rPh sb="11" eb="13">
      <t>バアイ</t>
    </rPh>
    <rPh sb="15" eb="17">
      <t>テキギ</t>
    </rPh>
    <rPh sb="18" eb="19">
      <t>ギョウ</t>
    </rPh>
    <rPh sb="20" eb="22">
      <t>ツイカ</t>
    </rPh>
    <phoneticPr fontId="37"/>
  </si>
  <si>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37"/>
  </si>
  <si>
    <t>(5) 
職種</t>
    <phoneticPr fontId="6"/>
  </si>
  <si>
    <t>(6)
勤務
形態</t>
    <phoneticPr fontId="6"/>
  </si>
  <si>
    <t>(7) 資格</t>
    <rPh sb="4" eb="6">
      <t>シカク</t>
    </rPh>
    <phoneticPr fontId="37"/>
  </si>
  <si>
    <t>(8) 氏　名</t>
    <phoneticPr fontId="6"/>
  </si>
  <si>
    <t>(9)</t>
    <phoneticPr fontId="37"/>
  </si>
  <si>
    <r>
      <t xml:space="preserve">(11)
</t>
    </r>
    <r>
      <rPr>
        <sz val="11"/>
        <rFont val="HGSｺﾞｼｯｸM"/>
        <family val="3"/>
        <charset val="128"/>
      </rPr>
      <t>週平均
勤務時間数</t>
    </r>
    <rPh sb="6" eb="8">
      <t>ヘイキン</t>
    </rPh>
    <rPh sb="9" eb="11">
      <t>キンム</t>
    </rPh>
    <rPh sb="11" eb="13">
      <t>ジカン</t>
    </rPh>
    <rPh sb="13" eb="14">
      <t>スウ</t>
    </rPh>
    <phoneticPr fontId="6"/>
  </si>
  <si>
    <t>(12)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6"/>
  </si>
  <si>
    <t>(13)【任意入力】人員基準の確認（看護職員・介護職員）</t>
    <rPh sb="5" eb="7">
      <t>ニンイ</t>
    </rPh>
    <rPh sb="7" eb="9">
      <t>ニュウリョク</t>
    </rPh>
    <rPh sb="10" eb="12">
      <t>ジンイン</t>
    </rPh>
    <rPh sb="12" eb="14">
      <t>キジュン</t>
    </rPh>
    <rPh sb="15" eb="17">
      <t>カクニン</t>
    </rPh>
    <rPh sb="18" eb="20">
      <t>カンゴ</t>
    </rPh>
    <rPh sb="20" eb="22">
      <t>ショクイン</t>
    </rPh>
    <rPh sb="23" eb="25">
      <t>カイゴ</t>
    </rPh>
    <rPh sb="25" eb="27">
      <t>ショクイン</t>
    </rPh>
    <phoneticPr fontId="37"/>
  </si>
  <si>
    <t>≪提出不要≫</t>
    <rPh sb="1" eb="3">
      <t>テイシュツ</t>
    </rPh>
    <rPh sb="3" eb="5">
      <t>フヨウ</t>
    </rPh>
    <phoneticPr fontId="37"/>
  </si>
  <si>
    <t>従業者の勤務の体制及び勤務形態一覧表　記入方法　（特定施設入居者生活介護）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トクテイ</t>
    </rPh>
    <rPh sb="27" eb="29">
      <t>シセツ</t>
    </rPh>
    <rPh sb="29" eb="32">
      <t>ニュウキョシャ</t>
    </rPh>
    <rPh sb="32" eb="34">
      <t>セイカツ</t>
    </rPh>
    <rPh sb="34" eb="36">
      <t>カイゴ</t>
    </rPh>
    <phoneticPr fontId="6"/>
  </si>
  <si>
    <t>・・・直接入力する必要がある箇所です。</t>
    <rPh sb="3" eb="5">
      <t>チョクセツ</t>
    </rPh>
    <rPh sb="5" eb="7">
      <t>ニュウリョク</t>
    </rPh>
    <rPh sb="9" eb="11">
      <t>ヒツヨウ</t>
    </rPh>
    <rPh sb="14" eb="16">
      <t>カショ</t>
    </rPh>
    <phoneticPr fontId="37"/>
  </si>
  <si>
    <t>下記の記入方法に従って、入力してください。</t>
    <phoneticPr fontId="37"/>
  </si>
  <si>
    <t>・・・プルダウンから選択して入力する必要がある箇所です。</t>
    <rPh sb="10" eb="12">
      <t>センタク</t>
    </rPh>
    <rPh sb="14" eb="16">
      <t>ニュウリョク</t>
    </rPh>
    <rPh sb="18" eb="20">
      <t>ヒツヨウ</t>
    </rPh>
    <rPh sb="23" eb="25">
      <t>カショ</t>
    </rPh>
    <phoneticPr fontId="37"/>
  </si>
  <si>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37"/>
  </si>
  <si>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37"/>
  </si>
  <si>
    <t>　(1) 「４週」・「暦月」のいずれかを選択してください。</t>
    <rPh sb="7" eb="8">
      <t>シュウ</t>
    </rPh>
    <rPh sb="11" eb="12">
      <t>レキ</t>
    </rPh>
    <rPh sb="12" eb="13">
      <t>ツキ</t>
    </rPh>
    <rPh sb="20" eb="22">
      <t>センタク</t>
    </rPh>
    <phoneticPr fontId="37"/>
  </si>
  <si>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37"/>
  </si>
  <si>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37"/>
  </si>
  <si>
    <t>　(4) 利用者数を入力してください。利用者数は、前年度の平均値（前年度の利用者延数を当該前年度の日数で除して得た数。小数点第2位以下を切り上げ）とします。</t>
    <rPh sb="5" eb="7">
      <t>リヨウ</t>
    </rPh>
    <rPh sb="7" eb="8">
      <t>シャ</t>
    </rPh>
    <rPh sb="8" eb="9">
      <t>スウ</t>
    </rPh>
    <rPh sb="10" eb="12">
      <t>ニュウリョク</t>
    </rPh>
    <rPh sb="19" eb="21">
      <t>リヨウ</t>
    </rPh>
    <rPh sb="21" eb="22">
      <t>シャ</t>
    </rPh>
    <rPh sb="22" eb="23">
      <t>スウ</t>
    </rPh>
    <rPh sb="23" eb="24">
      <t>イリスウ</t>
    </rPh>
    <rPh sb="25" eb="28">
      <t>ゼンネンド</t>
    </rPh>
    <rPh sb="29" eb="32">
      <t>ヘイキンチ</t>
    </rPh>
    <rPh sb="33" eb="36">
      <t>ゼンネンド</t>
    </rPh>
    <rPh sb="37" eb="40">
      <t>リヨウシャ</t>
    </rPh>
    <rPh sb="40" eb="41">
      <t>ノ</t>
    </rPh>
    <rPh sb="41" eb="42">
      <t>スウ</t>
    </rPh>
    <rPh sb="43" eb="45">
      <t>トウガイ</t>
    </rPh>
    <rPh sb="45" eb="48">
      <t>ゼンネンド</t>
    </rPh>
    <rPh sb="49" eb="51">
      <t>ニッスウ</t>
    </rPh>
    <rPh sb="52" eb="53">
      <t>ジョ</t>
    </rPh>
    <rPh sb="55" eb="56">
      <t>エ</t>
    </rPh>
    <rPh sb="57" eb="58">
      <t>カズ</t>
    </rPh>
    <rPh sb="59" eb="62">
      <t>ショウスウテン</t>
    </rPh>
    <rPh sb="62" eb="63">
      <t>ダイ</t>
    </rPh>
    <rPh sb="64" eb="65">
      <t>イ</t>
    </rPh>
    <rPh sb="65" eb="67">
      <t>イカ</t>
    </rPh>
    <rPh sb="68" eb="69">
      <t>キ</t>
    </rPh>
    <rPh sb="70" eb="71">
      <t>ア</t>
    </rPh>
    <phoneticPr fontId="37"/>
  </si>
  <si>
    <t>　　  新規又は再開の場合は、推定数を入力してください。</t>
    <phoneticPr fontId="37"/>
  </si>
  <si>
    <t>　(5)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37"/>
  </si>
  <si>
    <t xml:space="preserve"> 　　 記入の順序は、職種ごとにまとめてください。</t>
    <rPh sb="4" eb="6">
      <t>キニュウ</t>
    </rPh>
    <rPh sb="7" eb="9">
      <t>ジュンジョ</t>
    </rPh>
    <rPh sb="11" eb="13">
      <t>ショクシュ</t>
    </rPh>
    <phoneticPr fontId="37"/>
  </si>
  <si>
    <t>職種名</t>
    <rPh sb="0" eb="2">
      <t>ショクシュ</t>
    </rPh>
    <rPh sb="2" eb="3">
      <t>メイ</t>
    </rPh>
    <phoneticPr fontId="37"/>
  </si>
  <si>
    <t>　(6)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6"/>
  </si>
  <si>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37"/>
  </si>
  <si>
    <t>非常勤で兼務</t>
    <rPh sb="0" eb="1">
      <t>ヒ</t>
    </rPh>
    <rPh sb="1" eb="3">
      <t>ジョウキン</t>
    </rPh>
    <rPh sb="4" eb="6">
      <t>ケンム</t>
    </rPh>
    <phoneticPr fontId="37"/>
  </si>
  <si>
    <t>（注）常勤・非常勤の区分について</t>
    <rPh sb="1" eb="2">
      <t>チュウ</t>
    </rPh>
    <rPh sb="3" eb="5">
      <t>ジョウキン</t>
    </rPh>
    <rPh sb="6" eb="9">
      <t>ヒジョウキン</t>
    </rPh>
    <rPh sb="10" eb="12">
      <t>クブン</t>
    </rPh>
    <phoneticPr fontId="37"/>
  </si>
  <si>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37"/>
  </si>
  <si>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37"/>
  </si>
  <si>
    <t>　(7)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37"/>
  </si>
  <si>
    <t xml:space="preserve"> 　　 複数の資格を保有する従業者については、当該事業所にて従事する業務に最も関連する資格１つを選択してください。人員基準上、求められている資格等は必ずご記入ください。</t>
    <rPh sb="4" eb="6">
      <t>フクスウ</t>
    </rPh>
    <rPh sb="7" eb="9">
      <t>シカク</t>
    </rPh>
    <rPh sb="10" eb="12">
      <t>ホユウ</t>
    </rPh>
    <rPh sb="14" eb="17">
      <t>ジュウギョウシャ</t>
    </rPh>
    <rPh sb="23" eb="25">
      <t>トウガイ</t>
    </rPh>
    <rPh sb="25" eb="28">
      <t>ジギョウショ</t>
    </rPh>
    <rPh sb="30" eb="32">
      <t>ジュウジ</t>
    </rPh>
    <rPh sb="34" eb="36">
      <t>ギョウム</t>
    </rPh>
    <rPh sb="37" eb="38">
      <t>モット</t>
    </rPh>
    <rPh sb="39" eb="41">
      <t>カンレン</t>
    </rPh>
    <rPh sb="43" eb="45">
      <t>シカク</t>
    </rPh>
    <rPh sb="48" eb="50">
      <t>センタク</t>
    </rPh>
    <rPh sb="57" eb="59">
      <t>ジンイン</t>
    </rPh>
    <rPh sb="59" eb="61">
      <t>キジュン</t>
    </rPh>
    <rPh sb="61" eb="62">
      <t>ジョウ</t>
    </rPh>
    <rPh sb="63" eb="64">
      <t>モト</t>
    </rPh>
    <rPh sb="70" eb="72">
      <t>シカク</t>
    </rPh>
    <rPh sb="72" eb="73">
      <t>トウ</t>
    </rPh>
    <rPh sb="74" eb="75">
      <t>カナラ</t>
    </rPh>
    <rPh sb="77" eb="79">
      <t>キニュウ</t>
    </rPh>
    <phoneticPr fontId="37"/>
  </si>
  <si>
    <t>　　 ※選択した資格及び研修に関して、必要に応じて、資格証又は研修修了証等の写しを添付資料として提出してください。</t>
    <rPh sb="4" eb="6">
      <t>センタク</t>
    </rPh>
    <rPh sb="8" eb="10">
      <t>シカク</t>
    </rPh>
    <rPh sb="10" eb="11">
      <t>オヨ</t>
    </rPh>
    <rPh sb="12" eb="14">
      <t>ケンシュウ</t>
    </rPh>
    <rPh sb="15" eb="16">
      <t>カン</t>
    </rPh>
    <rPh sb="19" eb="21">
      <t>ヒツヨウ</t>
    </rPh>
    <rPh sb="22" eb="23">
      <t>オウ</t>
    </rPh>
    <rPh sb="26" eb="29">
      <t>シカクショウ</t>
    </rPh>
    <rPh sb="29" eb="30">
      <t>マタ</t>
    </rPh>
    <rPh sb="31" eb="33">
      <t>ケンシュウ</t>
    </rPh>
    <rPh sb="33" eb="35">
      <t>シュウリョウ</t>
    </rPh>
    <rPh sb="35" eb="37">
      <t>ショウトウ</t>
    </rPh>
    <rPh sb="38" eb="39">
      <t>ウツ</t>
    </rPh>
    <rPh sb="41" eb="43">
      <t>テンプ</t>
    </rPh>
    <rPh sb="43" eb="45">
      <t>シリョウ</t>
    </rPh>
    <rPh sb="48" eb="50">
      <t>テイシュツ</t>
    </rPh>
    <phoneticPr fontId="37"/>
  </si>
  <si>
    <t>　(8) 従業者の氏名を記入してください。</t>
    <rPh sb="5" eb="8">
      <t>ジュウギョウシャ</t>
    </rPh>
    <rPh sb="9" eb="11">
      <t>シメイ</t>
    </rPh>
    <rPh sb="12" eb="14">
      <t>キニュウ</t>
    </rPh>
    <phoneticPr fontId="37"/>
  </si>
  <si>
    <t>　(9) 申請する事業に係る従業者（管理者を含む。）の1ヶ月分の勤務時間を入力してください。（別シートの「シフト記号表」を作成し、シフト記号を選択または入力してください。）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rPh sb="47" eb="48">
      <t>ベツ</t>
    </rPh>
    <rPh sb="56" eb="58">
      <t>キゴウ</t>
    </rPh>
    <rPh sb="58" eb="59">
      <t>ヒョウ</t>
    </rPh>
    <rPh sb="61" eb="63">
      <t>サクセイ</t>
    </rPh>
    <rPh sb="68" eb="70">
      <t>キゴウ</t>
    </rPh>
    <rPh sb="71" eb="73">
      <t>センタク</t>
    </rPh>
    <rPh sb="76" eb="78">
      <t>ニュウリョク</t>
    </rPh>
    <phoneticPr fontId="37"/>
  </si>
  <si>
    <t>　　  ※ 指定基準の確認に際しては、４週分の入力で差し支えありません。</t>
  </si>
  <si>
    <t>　(10)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37"/>
  </si>
  <si>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37"/>
  </si>
  <si>
    <t>　(11)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37"/>
  </si>
  <si>
    <t>　(12)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37"/>
  </si>
  <si>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37"/>
  </si>
  <si>
    <t>　　　 その他、特記事項欄としてもご活用ください。</t>
    <rPh sb="6" eb="7">
      <t>タ</t>
    </rPh>
    <rPh sb="8" eb="10">
      <t>トッキ</t>
    </rPh>
    <rPh sb="10" eb="12">
      <t>ジコウ</t>
    </rPh>
    <rPh sb="12" eb="13">
      <t>ラン</t>
    </rPh>
    <rPh sb="18" eb="20">
      <t>カツヨウ</t>
    </rPh>
    <phoneticPr fontId="37"/>
  </si>
  <si>
    <t>　(13)【任意入力】 常勤換算による配置が求められる職種について、各欄に該当する数字を確認・入力し、常勤換算後の人数を算出してください。</t>
    <rPh sb="6" eb="8">
      <t>ニンイ</t>
    </rPh>
    <rPh sb="8" eb="10">
      <t>ニュウリョク</t>
    </rPh>
    <rPh sb="12" eb="14">
      <t>ジョウキン</t>
    </rPh>
    <rPh sb="14" eb="16">
      <t>カンザン</t>
    </rPh>
    <rPh sb="19" eb="21">
      <t>ハイチ</t>
    </rPh>
    <rPh sb="22" eb="23">
      <t>モト</t>
    </rPh>
    <rPh sb="27" eb="29">
      <t>ショクシュ</t>
    </rPh>
    <rPh sb="34" eb="35">
      <t>カク</t>
    </rPh>
    <rPh sb="35" eb="36">
      <t>ラン</t>
    </rPh>
    <rPh sb="37" eb="39">
      <t>ガイトウ</t>
    </rPh>
    <rPh sb="41" eb="43">
      <t>スウジ</t>
    </rPh>
    <rPh sb="44" eb="46">
      <t>カクニン</t>
    </rPh>
    <rPh sb="47" eb="49">
      <t>ニュウリョク</t>
    </rPh>
    <rPh sb="51" eb="53">
      <t>ジョウキン</t>
    </rPh>
    <rPh sb="53" eb="55">
      <t>カンサン</t>
    </rPh>
    <rPh sb="55" eb="56">
      <t>ゴ</t>
    </rPh>
    <rPh sb="57" eb="59">
      <t>ニンズウ</t>
    </rPh>
    <rPh sb="60" eb="62">
      <t>サンシュツ</t>
    </rPh>
    <phoneticPr fontId="37"/>
  </si>
  <si>
    <t>　　　　○ 常勤換算方法とは、非常勤の従業者について「事業所の従業者の勤務延時間数を当該事業所において常勤の従業者が勤務すべき時間数で除することにより、</t>
    <phoneticPr fontId="37"/>
  </si>
  <si>
    <t>　　　　　常勤の従業者の員数に換算する方法」であるため、常勤の従業者については常勤換算方法によらず、実人数で計算する。</t>
    <phoneticPr fontId="37"/>
  </si>
  <si>
    <r>
      <t>　　　　　したがって、勤務形態「</t>
    </r>
    <r>
      <rPr>
        <sz val="11"/>
        <color rgb="FF000000"/>
        <rFont val="Calibri"/>
        <family val="2"/>
      </rPr>
      <t>A</t>
    </r>
    <r>
      <rPr>
        <sz val="11"/>
        <color rgb="FF000000"/>
        <rFont val="ＭＳ Ｐゴシック"/>
        <family val="3"/>
        <charset val="128"/>
        <scheme val="minor"/>
      </rPr>
      <t>：常勤で専従」及び「</t>
    </r>
    <r>
      <rPr>
        <sz val="11"/>
        <color rgb="FF000000"/>
        <rFont val="Calibri"/>
        <family val="2"/>
      </rPr>
      <t>B</t>
    </r>
    <r>
      <rPr>
        <sz val="11"/>
        <color rgb="FF000000"/>
        <rFont val="ＭＳ Ｐゴシック"/>
        <family val="3"/>
        <charset val="128"/>
        <scheme val="minor"/>
      </rPr>
      <t>：常勤で兼務」については、実態に応じて「常勤換算の対象時間数」及び「常勤換算方法対象外の常勤の従業者の人数」を確認し、</t>
    </r>
    <phoneticPr fontId="37"/>
  </si>
  <si>
    <t>　　　　　手入力すること。</t>
    <phoneticPr fontId="37"/>
  </si>
  <si>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37"/>
  </si>
  <si>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37"/>
  </si>
  <si>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37"/>
  </si>
  <si>
    <t>１．サービス種別</t>
    <rPh sb="6" eb="8">
      <t>シュベツ</t>
    </rPh>
    <phoneticPr fontId="37"/>
  </si>
  <si>
    <t>サービス種別</t>
    <rPh sb="4" eb="6">
      <t>シュベツ</t>
    </rPh>
    <phoneticPr fontId="37"/>
  </si>
  <si>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37"/>
  </si>
  <si>
    <t>特定施設入居者生活介護・介護予防特定施設入居者生活介護</t>
    <rPh sb="0" eb="2">
      <t>トクテイ</t>
    </rPh>
    <rPh sb="2" eb="4">
      <t>シセツ</t>
    </rPh>
    <rPh sb="4" eb="7">
      <t>ニュウキョシャ</t>
    </rPh>
    <rPh sb="7" eb="9">
      <t>セイカツ</t>
    </rPh>
    <rPh sb="9" eb="11">
      <t>カイゴ</t>
    </rPh>
    <rPh sb="12" eb="14">
      <t>カイゴ</t>
    </rPh>
    <rPh sb="14" eb="16">
      <t>ヨボウ</t>
    </rPh>
    <rPh sb="16" eb="18">
      <t>トクテイ</t>
    </rPh>
    <rPh sb="18" eb="20">
      <t>シセツ</t>
    </rPh>
    <rPh sb="20" eb="23">
      <t>ニュウキョシャ</t>
    </rPh>
    <rPh sb="23" eb="25">
      <t>セイカツ</t>
    </rPh>
    <rPh sb="25" eb="27">
      <t>カイゴ</t>
    </rPh>
    <phoneticPr fontId="37"/>
  </si>
  <si>
    <t>外部サービス利用型特定施設入居者生活介護</t>
    <rPh sb="0" eb="2">
      <t>ガイブ</t>
    </rPh>
    <rPh sb="6" eb="8">
      <t>リヨウ</t>
    </rPh>
    <rPh sb="8" eb="9">
      <t>ガタ</t>
    </rPh>
    <rPh sb="9" eb="11">
      <t>トクテイ</t>
    </rPh>
    <rPh sb="11" eb="13">
      <t>シセツ</t>
    </rPh>
    <rPh sb="13" eb="16">
      <t>ニュウキョシャ</t>
    </rPh>
    <rPh sb="16" eb="18">
      <t>セイカツ</t>
    </rPh>
    <rPh sb="18" eb="20">
      <t>カイゴ</t>
    </rPh>
    <phoneticPr fontId="37"/>
  </si>
  <si>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37"/>
  </si>
  <si>
    <t>地域密着型特定施設入居者生活介護（サテライト型）</t>
    <rPh sb="0" eb="2">
      <t>チイキ</t>
    </rPh>
    <rPh sb="2" eb="5">
      <t>ミッチャクガタ</t>
    </rPh>
    <rPh sb="5" eb="7">
      <t>トクテイ</t>
    </rPh>
    <rPh sb="7" eb="9">
      <t>シセツ</t>
    </rPh>
    <rPh sb="9" eb="12">
      <t>ニュウキョシャ</t>
    </rPh>
    <rPh sb="12" eb="14">
      <t>セイカツ</t>
    </rPh>
    <rPh sb="14" eb="16">
      <t>カイゴ</t>
    </rPh>
    <rPh sb="22" eb="23">
      <t>ガタ</t>
    </rPh>
    <phoneticPr fontId="37"/>
  </si>
  <si>
    <t>特定施設入居者生活介護・短期入所生活介護</t>
    <rPh sb="0" eb="2">
      <t>トクテイ</t>
    </rPh>
    <rPh sb="2" eb="4">
      <t>シセツ</t>
    </rPh>
    <rPh sb="4" eb="7">
      <t>ニュウキョシャ</t>
    </rPh>
    <rPh sb="7" eb="9">
      <t>セイカツ</t>
    </rPh>
    <rPh sb="9" eb="11">
      <t>カイゴ</t>
    </rPh>
    <rPh sb="12" eb="14">
      <t>タンキ</t>
    </rPh>
    <rPh sb="14" eb="16">
      <t>ニュウショ</t>
    </rPh>
    <rPh sb="16" eb="18">
      <t>セイカツ</t>
    </rPh>
    <rPh sb="18" eb="20">
      <t>カイゴ</t>
    </rPh>
    <phoneticPr fontId="37"/>
  </si>
  <si>
    <t>特定施設入居者生活介護・共用型認知症対応型通所介護</t>
    <rPh sb="0" eb="2">
      <t>トクテイ</t>
    </rPh>
    <rPh sb="2" eb="4">
      <t>シセツ</t>
    </rPh>
    <rPh sb="4" eb="7">
      <t>ニュウキョシャ</t>
    </rPh>
    <rPh sb="7" eb="9">
      <t>セイカツ</t>
    </rPh>
    <rPh sb="9" eb="11">
      <t>カイゴ</t>
    </rPh>
    <rPh sb="12" eb="14">
      <t>キョウヨウ</t>
    </rPh>
    <rPh sb="14" eb="15">
      <t>ガタ</t>
    </rPh>
    <rPh sb="15" eb="18">
      <t>ニンチショウ</t>
    </rPh>
    <rPh sb="18" eb="20">
      <t>タイオウ</t>
    </rPh>
    <rPh sb="20" eb="21">
      <t>ガタ</t>
    </rPh>
    <rPh sb="21" eb="23">
      <t>ツウショ</t>
    </rPh>
    <rPh sb="23" eb="25">
      <t>カイゴ</t>
    </rPh>
    <phoneticPr fontId="37"/>
  </si>
  <si>
    <t>ー</t>
    <phoneticPr fontId="37"/>
  </si>
  <si>
    <t>２．職種名・資格名称</t>
    <rPh sb="2" eb="4">
      <t>ショクシュ</t>
    </rPh>
    <rPh sb="4" eb="5">
      <t>メイ</t>
    </rPh>
    <rPh sb="6" eb="8">
      <t>シカク</t>
    </rPh>
    <rPh sb="8" eb="10">
      <t>メイショウ</t>
    </rPh>
    <phoneticPr fontId="37"/>
  </si>
  <si>
    <t>資格</t>
    <rPh sb="0" eb="2">
      <t>シカク</t>
    </rPh>
    <phoneticPr fontId="37"/>
  </si>
  <si>
    <t>理学療法士</t>
    <rPh sb="0" eb="2">
      <t>リガク</t>
    </rPh>
    <rPh sb="2" eb="5">
      <t>リョウホウシ</t>
    </rPh>
    <phoneticPr fontId="37"/>
  </si>
  <si>
    <t>准看護師</t>
    <rPh sb="0" eb="4">
      <t>ジュンカンゴシ</t>
    </rPh>
    <phoneticPr fontId="37"/>
  </si>
  <si>
    <t>作業療法士</t>
    <rPh sb="0" eb="2">
      <t>サギョウ</t>
    </rPh>
    <rPh sb="2" eb="5">
      <t>リョウホウシ</t>
    </rPh>
    <phoneticPr fontId="37"/>
  </si>
  <si>
    <t>言語聴覚士</t>
    <rPh sb="0" eb="2">
      <t>ゲンゴ</t>
    </rPh>
    <rPh sb="2" eb="5">
      <t>チョウカクシ</t>
    </rPh>
    <phoneticPr fontId="37"/>
  </si>
  <si>
    <t>柔道整復師</t>
    <rPh sb="0" eb="2">
      <t>ジュウドウ</t>
    </rPh>
    <rPh sb="2" eb="5">
      <t>セイフクシ</t>
    </rPh>
    <phoneticPr fontId="37"/>
  </si>
  <si>
    <t>あん摩マッサージ指圧師</t>
    <rPh sb="2" eb="3">
      <t>マ</t>
    </rPh>
    <rPh sb="8" eb="11">
      <t>シアツシ</t>
    </rPh>
    <phoneticPr fontId="37"/>
  </si>
  <si>
    <t>はり師</t>
    <rPh sb="2" eb="3">
      <t>シ</t>
    </rPh>
    <phoneticPr fontId="37"/>
  </si>
  <si>
    <t>きゅう師</t>
    <rPh sb="3" eb="4">
      <t>シ</t>
    </rPh>
    <phoneticPr fontId="37"/>
  </si>
  <si>
    <t>【自治体の皆様へ】</t>
    <rPh sb="1" eb="4">
      <t>ジチタイ</t>
    </rPh>
    <rPh sb="5" eb="7">
      <t>ミナサマ</t>
    </rPh>
    <phoneticPr fontId="37"/>
  </si>
  <si>
    <t>※ INDIRECT関数使用のため、以下のとおりセルに「名前の定義」をしています。</t>
    <rPh sb="10" eb="12">
      <t>カンスウ</t>
    </rPh>
    <rPh sb="12" eb="14">
      <t>シヨウ</t>
    </rPh>
    <rPh sb="18" eb="20">
      <t>イカ</t>
    </rPh>
    <rPh sb="28" eb="30">
      <t>ナマエ</t>
    </rPh>
    <rPh sb="31" eb="33">
      <t>テイギ</t>
    </rPh>
    <phoneticPr fontId="37"/>
  </si>
  <si>
    <t>　21行目・・・「職種」</t>
    <rPh sb="3" eb="5">
      <t>ギョウメ</t>
    </rPh>
    <rPh sb="9" eb="11">
      <t>ショクシュ</t>
    </rPh>
    <phoneticPr fontId="37"/>
  </si>
  <si>
    <t>　C列・・・「管理者」</t>
    <rPh sb="2" eb="3">
      <t>レツ</t>
    </rPh>
    <rPh sb="7" eb="10">
      <t>カンリシャ</t>
    </rPh>
    <phoneticPr fontId="37"/>
  </si>
  <si>
    <t>　D列・・・「生活相談員」</t>
    <rPh sb="2" eb="3">
      <t>レツ</t>
    </rPh>
    <rPh sb="7" eb="9">
      <t>セイカツ</t>
    </rPh>
    <rPh sb="9" eb="12">
      <t>ソウダンイン</t>
    </rPh>
    <phoneticPr fontId="37"/>
  </si>
  <si>
    <t>　E列・・・「看護職員」</t>
    <rPh sb="2" eb="3">
      <t>レツ</t>
    </rPh>
    <rPh sb="7" eb="9">
      <t>カンゴ</t>
    </rPh>
    <rPh sb="9" eb="11">
      <t>ショクイン</t>
    </rPh>
    <phoneticPr fontId="37"/>
  </si>
  <si>
    <t>　F列・・・「介護職員」</t>
    <rPh sb="2" eb="3">
      <t>レツ</t>
    </rPh>
    <rPh sb="7" eb="9">
      <t>カイゴ</t>
    </rPh>
    <rPh sb="9" eb="11">
      <t>ショクイン</t>
    </rPh>
    <phoneticPr fontId="37"/>
  </si>
  <si>
    <t>　G列・・・「機能訓練指導員」</t>
    <rPh sb="2" eb="3">
      <t>レツ</t>
    </rPh>
    <rPh sb="7" eb="9">
      <t>キノウ</t>
    </rPh>
    <rPh sb="9" eb="11">
      <t>クンレン</t>
    </rPh>
    <rPh sb="11" eb="14">
      <t>シドウイン</t>
    </rPh>
    <phoneticPr fontId="37"/>
  </si>
  <si>
    <t>　H列・・・「計画作成担当者」</t>
    <rPh sb="2" eb="3">
      <t>レツ</t>
    </rPh>
    <rPh sb="7" eb="9">
      <t>ケイカク</t>
    </rPh>
    <rPh sb="9" eb="11">
      <t>サクセイ</t>
    </rPh>
    <rPh sb="11" eb="14">
      <t>タントウシャ</t>
    </rPh>
    <phoneticPr fontId="37"/>
  </si>
  <si>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37"/>
  </si>
  <si>
    <t>　行が足りない場合は、適宜追加してください。</t>
    <rPh sb="1" eb="2">
      <t>ギョウ</t>
    </rPh>
    <rPh sb="3" eb="4">
      <t>タ</t>
    </rPh>
    <rPh sb="7" eb="9">
      <t>バアイ</t>
    </rPh>
    <rPh sb="11" eb="13">
      <t>テキギ</t>
    </rPh>
    <rPh sb="13" eb="15">
      <t>ツイカ</t>
    </rPh>
    <phoneticPr fontId="37"/>
  </si>
  <si>
    <t>※職種を追加したい場合は、21行目に職種名を追加し、それぞれの列に必要資格を入力してください。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37"/>
  </si>
  <si>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37"/>
  </si>
  <si>
    <t>　・「数式」タブ　⇒　「名前の定義」を選択</t>
    <rPh sb="3" eb="5">
      <t>スウシキ</t>
    </rPh>
    <rPh sb="12" eb="14">
      <t>ナマエ</t>
    </rPh>
    <rPh sb="15" eb="17">
      <t>テイギ</t>
    </rPh>
    <rPh sb="19" eb="21">
      <t>センタク</t>
    </rPh>
    <phoneticPr fontId="37"/>
  </si>
  <si>
    <t>　・「名前」に職種名を入力</t>
    <rPh sb="3" eb="5">
      <t>ナマエ</t>
    </rPh>
    <rPh sb="7" eb="9">
      <t>ショクシュ</t>
    </rPh>
    <rPh sb="9" eb="10">
      <t>メイ</t>
    </rPh>
    <rPh sb="11" eb="13">
      <t>ニュウリョク</t>
    </rPh>
    <phoneticPr fontId="37"/>
  </si>
  <si>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37"/>
  </si>
  <si>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37"/>
  </si>
  <si>
    <t>誓　約　書</t>
    <phoneticPr fontId="6"/>
  </si>
  <si>
    <t>年</t>
    <rPh sb="0" eb="1">
      <t>ネン</t>
    </rPh>
    <phoneticPr fontId="6"/>
  </si>
  <si>
    <t>月</t>
    <rPh sb="0" eb="1">
      <t>ゲツ</t>
    </rPh>
    <phoneticPr fontId="6"/>
  </si>
  <si>
    <t>日</t>
    <rPh sb="0" eb="1">
      <t>ニチ</t>
    </rPh>
    <phoneticPr fontId="6"/>
  </si>
  <si>
    <t xml:space="preserve">申請者    </t>
    <phoneticPr fontId="6"/>
  </si>
  <si>
    <t>（名称）</t>
    <rPh sb="1" eb="3">
      <t>メイショウ</t>
    </rPh>
    <phoneticPr fontId="6"/>
  </si>
  <si>
    <r>
      <rPr>
        <sz val="11"/>
        <rFont val="ＭＳ Ｐゴシック"/>
        <family val="3"/>
        <charset val="128"/>
        <scheme val="minor"/>
      </rPr>
      <t>　申請者が別紙のいずれにも該当しない者であることを誓約します。</t>
    </r>
    <r>
      <rPr>
        <sz val="10"/>
        <rFont val="ＭＳ Ｐゴシック"/>
        <family val="3"/>
        <charset val="128"/>
        <scheme val="minor"/>
      </rPr>
      <t xml:space="preserve">
</t>
    </r>
    <rPh sb="5" eb="7">
      <t>ベッシ</t>
    </rPh>
    <phoneticPr fontId="6"/>
  </si>
  <si>
    <t>別紙①：　居宅サービス事業所向け</t>
    <rPh sb="0" eb="2">
      <t>ベッシ</t>
    </rPh>
    <rPh sb="14" eb="15">
      <t>ム</t>
    </rPh>
    <phoneticPr fontId="6"/>
  </si>
  <si>
    <t>別紙②：　介護老人福祉施設向け</t>
    <rPh sb="0" eb="2">
      <t>ベッシ</t>
    </rPh>
    <rPh sb="13" eb="14">
      <t>ム</t>
    </rPh>
    <phoneticPr fontId="6"/>
  </si>
  <si>
    <t>別紙③：　介護老人保健施設向け</t>
    <rPh sb="0" eb="2">
      <t>ベッシ</t>
    </rPh>
    <rPh sb="13" eb="14">
      <t>ム</t>
    </rPh>
    <phoneticPr fontId="6"/>
  </si>
  <si>
    <t>別紙④：　介護医療院向け</t>
    <rPh sb="0" eb="2">
      <t>ベッシ</t>
    </rPh>
    <rPh sb="10" eb="11">
      <t>ム</t>
    </rPh>
    <phoneticPr fontId="6"/>
  </si>
  <si>
    <t>別紙⑤：　介護予防サービス事業所向け</t>
    <rPh sb="0" eb="2">
      <t>ベッシ</t>
    </rPh>
    <rPh sb="16" eb="17">
      <t>ム</t>
    </rPh>
    <phoneticPr fontId="6"/>
  </si>
  <si>
    <t>（該当に○）</t>
    <rPh sb="1" eb="3">
      <t>ガイトウ</t>
    </rPh>
    <phoneticPr fontId="6"/>
  </si>
  <si>
    <t>（別紙①：居宅サービス事業所向け）</t>
    <rPh sb="1" eb="3">
      <t>ベッシ</t>
    </rPh>
    <rPh sb="14" eb="15">
      <t>ム</t>
    </rPh>
    <phoneticPr fontId="67"/>
  </si>
  <si>
    <t>介護保険法第７０条第２項</t>
    <rPh sb="0" eb="2">
      <t>カイゴ</t>
    </rPh>
    <rPh sb="2" eb="4">
      <t>ホケン</t>
    </rPh>
    <rPh sb="4" eb="5">
      <t>ホウ</t>
    </rPh>
    <rPh sb="5" eb="6">
      <t>ダイ</t>
    </rPh>
    <rPh sb="8" eb="9">
      <t>ジョウ</t>
    </rPh>
    <rPh sb="9" eb="10">
      <t>ダイ</t>
    </rPh>
    <rPh sb="11" eb="12">
      <t>コウ</t>
    </rPh>
    <phoneticPr fontId="67"/>
  </si>
  <si>
    <t>一</t>
    <rPh sb="0" eb="1">
      <t>イチ</t>
    </rPh>
    <phoneticPr fontId="6"/>
  </si>
  <si>
    <t>申請者が都道府県の条例で定める者でないとき。</t>
    <phoneticPr fontId="6"/>
  </si>
  <si>
    <t>二</t>
    <rPh sb="0" eb="1">
      <t>ニ</t>
    </rPh>
    <phoneticPr fontId="6"/>
  </si>
  <si>
    <t>当該申請に係る事業所の従業者の知識及び技能並びに人員が、第七十四条第一項の都道府県の条例で定める基準及び同項の都道府県の条例で定める員数を満たしていないとき。</t>
    <phoneticPr fontId="6"/>
  </si>
  <si>
    <t>三</t>
    <rPh sb="0" eb="1">
      <t>サン</t>
    </rPh>
    <phoneticPr fontId="6"/>
  </si>
  <si>
    <t>申請者が、第七十四条第二項に規定する指定居宅サービスの事業の設備及び運営に関する基準に従って適正な居宅サービス事業の運営をすることができないと認められるとき。</t>
    <phoneticPr fontId="6"/>
  </si>
  <si>
    <t>四</t>
    <rPh sb="0" eb="1">
      <t>ヨン</t>
    </rPh>
    <phoneticPr fontId="6"/>
  </si>
  <si>
    <t>申請者が、禁錮以上の刑に処せられ、その執行を終わり、又は執行を受けることがなくなるまでの者であるとき。</t>
    <phoneticPr fontId="6"/>
  </si>
  <si>
    <t>五</t>
    <rPh sb="0" eb="1">
      <t>ゴ</t>
    </rPh>
    <phoneticPr fontId="6"/>
  </si>
  <si>
    <t>申請者が、この法律その他国民の保健医療若しくは福祉に関する法律で政令で定めるものの規定により罰金の刑に処せられ、その執行を終わり、又は執行を受けることがなくなるまでの者であるとき。</t>
    <phoneticPr fontId="6"/>
  </si>
  <si>
    <t>五の二</t>
    <rPh sb="0" eb="1">
      <t>ゴ</t>
    </rPh>
    <rPh sb="2" eb="3">
      <t>ニ</t>
    </rPh>
    <phoneticPr fontId="6"/>
  </si>
  <si>
    <t>申請者が、労働に関する法律の規定であって政令で定めるものにより罰金の刑に処せられ、その執行を終わり、又は執行を受けることがなくなるまでの者であるとき。</t>
    <phoneticPr fontId="6"/>
  </si>
  <si>
    <t>五の三</t>
    <rPh sb="0" eb="1">
      <t>ゴ</t>
    </rPh>
    <rPh sb="2" eb="3">
      <t>サン</t>
    </rPh>
    <phoneticPr fontId="6"/>
  </si>
  <si>
    <t>申請者が、社会保険各法又は労働保険の保険料の徴収等に関する法律（昭和四十四年法律第八十四号）の定めるところにより納付義務を負う保険料、負担金又は掛金（地方税法の規定による国民健康保険税を含む。以下この号、第七十八条の二第四項第五号の三、第七十九条第二項第四号の三、第九十四条第三項第五号の三、第百七条第三項第七号、第百十五条の二第二項第五号の三、第百十五条の十二第二項第五号の三、第百十五条の二十二第二項第四号の三及び第二百三条第二項において「保険料等」という。）について、当該申請をした日の前日までに、これらの法律の規定に基づく滞納処分を受け、かつ、当該処分を受けた日から正当な理由なく三月以上の期間にわたり、当該処分を受けた日以降に納期限の到来した保険料等の全て（当該処分を受けた者が、当該処分に係る保険料等の納付義務を負うことを定める法律によって納付義務を負う保険料等に限る。第七十八条の二第四項第五号の三、第七十九条第二項第四号の三、第九十四条第三項第五号の三、第百七条第三項第七号、第百十五条の二第二項第五号の三、第百十五条の十二第二項第五号の三及び第百十五条の二十二第二項第四号の三において同じ。）を引き続き滞納している者であるとき。</t>
    <phoneticPr fontId="6"/>
  </si>
  <si>
    <t>六</t>
    <rPh sb="0" eb="1">
      <t>ロク</t>
    </rPh>
    <phoneticPr fontId="6"/>
  </si>
  <si>
    <t>申請者（特定施設入居者生活介護に係る指定の申請者を除く。）が、第七十七条第一項又は第百十五条の三十五第六項の規定により指定（特定施設入居者生活介護に係る指定を除く。）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業務を執行する社員、取締役、執行役又はこれらに準ずる者をいい、相談役、顧問その他いかなる名称を有する者であるかを問わず、法人に対し業務を執行する社員、取締役、執行役又はこれらに準ずる者と同等以上の支配力を有するものと認められる者を含む。第五節及び第二百三条第二項において同じ。）又はその事業所を管理する者その他の政令で定める使用人（以下「役員等」という。）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居宅サービス事業者の指定の取消しのうち当該指定の取消しの処分の理由となった事実及び当該事実の発生を防止するための当該指定居宅サービス事業者による業務管理体制の整備についての取組の状況その他の当該事実に関して当該指定居宅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6"/>
  </si>
  <si>
    <t>六の二</t>
    <rPh sb="0" eb="1">
      <t>ロク</t>
    </rPh>
    <rPh sb="2" eb="3">
      <t>ニ</t>
    </rPh>
    <phoneticPr fontId="6"/>
  </si>
  <si>
    <t>申請者（特定施設入居者生活介護に係る指定の申請者に限る。）が、第七十七条第一項又は第百十五条の三十五第六項の規定により指定（特定施設入居者生活介護に係る指定に限る。）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居宅サービス事業者の指定の取消しのうち当該指定の取消しの処分の理由となった事実及び当該事実の発生を防止するための当該指定居宅サービス事業者による業務管理体制の整備についての取組の状況その他の当該事実に関して当該指定居宅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6"/>
  </si>
  <si>
    <t>六の三</t>
    <rPh sb="0" eb="1">
      <t>ロク</t>
    </rPh>
    <rPh sb="2" eb="3">
      <t>サン</t>
    </rPh>
    <phoneticPr fontId="6"/>
  </si>
  <si>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厚生労働省令で定めるもの（以下この号において「申請者の親会社等」という。）、申請者の親会社等が株式の所有その他の事由を通じてその事業を実質的に支配し、若しくはその事業に重要な影響を与える関係にある者として厚生労働省令で定めるもの又は当該申請者が株式の所有その他の事由を通じてその事業を実質的に支配し、若しくはその事業に重要な影響を与える関係にある者として厚生労働省令で定めるもののうち、当該申請者と厚生労働省令で定める密接な関係を有する法人をいう。以下この章において同じ。）が、第七十七条第一項又は第百十五条の三十五第六項の規定により指定を取り消され、その取消しの日から起算して五年を経過していないとき。ただし、当該指定の取消しが、指定居宅サービス事業者の指定の取消しのうち当該指定の取消しの処分の理由となった事実及び当該事実の発生を防止するための当該指定居宅サービス事業者による業務管理体制の整備についての取組の状況その他の当該事実に関して当該指定居宅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6"/>
  </si>
  <si>
    <t>七</t>
    <rPh sb="0" eb="1">
      <t>ナナ</t>
    </rPh>
    <phoneticPr fontId="6"/>
  </si>
  <si>
    <t>申請者が、第七十七条第一項又は第百十五条の三十五第六項の規定による指定の取消しの処分に係る行政手続法第十五条の規定による通知があった日から当該処分をする日又は処分をしないことを決定する日までの間に第七十五条第二項の規定による事業の廃止の届出をした者（当該事業の廃止について相当の理由がある者を除く。）で、当該届出の日から起算して五年を経過しないものであるとき。</t>
    <phoneticPr fontId="6"/>
  </si>
  <si>
    <t>七の二</t>
    <rPh sb="0" eb="1">
      <t>ナナ</t>
    </rPh>
    <rPh sb="2" eb="3">
      <t>ニ</t>
    </rPh>
    <phoneticPr fontId="6"/>
  </si>
  <si>
    <t>申請者が、第七十六条第一項の規定による検査が行われた日から聴聞決定予定日（当該検査の結果に基づき第七十七条第一項の規定による指定の取消しの処分に係る聴聞を行うか否かの決定をすることが見込まれる日として厚生労働省令で定めるところにより都道府県知事が当該申請者に当該検査が行われた日から十日以内に特定の日を通知した場合における当該特定の日をいう。）までの間に第七十五条第二項の規定による事業の廃止の届出をした者（当該事業の廃止について相当の理由がある者を除く。）で、当該届出の日から起算して五年を経過しないものであるとき。</t>
    <phoneticPr fontId="6"/>
  </si>
  <si>
    <t>八</t>
    <rPh sb="0" eb="1">
      <t>ハチ</t>
    </rPh>
    <phoneticPr fontId="6"/>
  </si>
  <si>
    <t>第七号に規定する期間内に第七十五条第二項の規定による事業の廃止の届出があった場合において、申請者が、同号の通知の日前六十日以内に当該届出に係る法人（当該事業の廃止について相当の理由がある法人を除く。）の役員等又は当該届出に係る法人でない事業所（当該事業の廃止について相当の理由があるものを除く。）の管理者であった者で、当該届出の日から起算して五年を経過しないものであるとき。</t>
    <phoneticPr fontId="6"/>
  </si>
  <si>
    <t>九</t>
    <rPh sb="0" eb="1">
      <t>キュウ</t>
    </rPh>
    <phoneticPr fontId="6"/>
  </si>
  <si>
    <t>申請者が、指定の申請前五年以内に居宅サービス等に関し不正又は著しく不当な行為をした者であるとき。</t>
    <phoneticPr fontId="6"/>
  </si>
  <si>
    <t>十</t>
    <rPh sb="0" eb="1">
      <t>ジュウ</t>
    </rPh>
    <phoneticPr fontId="6"/>
  </si>
  <si>
    <t>申請者（特定施設入居者生活介護に係る指定の申請者を除く。）が、法人で、その役員等のうちに第四号から第六号まで又は第七号から前号までのいずれかに該当する者のあるものであるとき。</t>
    <phoneticPr fontId="6"/>
  </si>
  <si>
    <t>十の二</t>
    <rPh sb="0" eb="1">
      <t>ジュウ</t>
    </rPh>
    <rPh sb="2" eb="3">
      <t>ニ</t>
    </rPh>
    <phoneticPr fontId="6"/>
  </si>
  <si>
    <t>申請者（特定施設入居者生活介護に係る指定の申請者に限る。）が、法人で、その役員等のうちに第四号から第五号の三まで、第六号の二又は第七号から第九号までのいずれかに該当する者のあるものであるとき。</t>
    <phoneticPr fontId="6"/>
  </si>
  <si>
    <t>十一</t>
    <rPh sb="0" eb="2">
      <t>ジュウイチ</t>
    </rPh>
    <phoneticPr fontId="6"/>
  </si>
  <si>
    <t>申請者（特定施設入居者生活介護に係る指定の申請者を除く。）が、法人でない事業所で、その管理者が第四号から第六号まで又は第七号から第九号までのいずれかに該当する者であるとき。</t>
    <phoneticPr fontId="6"/>
  </si>
  <si>
    <t>十二</t>
    <rPh sb="0" eb="1">
      <t>ジュウ</t>
    </rPh>
    <rPh sb="1" eb="2">
      <t>ニ</t>
    </rPh>
    <phoneticPr fontId="6"/>
  </si>
  <si>
    <t>申請者（特定施設入居者生活介護に係る指定の申請者に限る。）が、法人でない事業所で、その管理者が第四号から第五号の三まで、第六号の二又は第七号から第九号までのいずれかに該当する者であるとき。</t>
    <phoneticPr fontId="6"/>
  </si>
  <si>
    <t>（別紙⑤：介護予防サービス事業所向け）</t>
    <rPh sb="1" eb="3">
      <t>ベッシ</t>
    </rPh>
    <rPh sb="16" eb="17">
      <t>ム</t>
    </rPh>
    <phoneticPr fontId="67"/>
  </si>
  <si>
    <t>介護保険法第１１５条の２第２項</t>
    <rPh sb="0" eb="2">
      <t>カイゴ</t>
    </rPh>
    <rPh sb="2" eb="5">
      <t>ホケンホウ</t>
    </rPh>
    <rPh sb="5" eb="6">
      <t>ダイ</t>
    </rPh>
    <rPh sb="9" eb="10">
      <t>ジョウ</t>
    </rPh>
    <rPh sb="12" eb="13">
      <t>ダイ</t>
    </rPh>
    <rPh sb="14" eb="15">
      <t>コウ</t>
    </rPh>
    <phoneticPr fontId="67"/>
  </si>
  <si>
    <t>当該申請に係る事業所の従業者の知識及び技能並びに人員が、第百十五条の四第一項の都道府県の条例で定める基準及び同項の都道府県の条例で定める員数を満たしていないとき。</t>
    <phoneticPr fontId="6"/>
  </si>
  <si>
    <t>申請者が、第百十五条の四第二項に規定する指定介護予防サービスに係る介護予防のための効果的な支援の方法に関する基準又は指定介護予防サービスの事業の設備及び運営に関する基準に従って適正な介護予防サービス事業の運営をすることができないと認められるとき。</t>
    <phoneticPr fontId="6"/>
  </si>
  <si>
    <t>申請者が、保険料等について、当該申請をした日の前日までに、納付義務を定めた法律の規定に基づく滞納処分を受け、かつ、当該処分を受けた日から正当な理由なく三月以上の期間にわたり、当該処分を受けた日以降に納期限の到来した保険料等の全てを引き続き滞納している者であるとき。</t>
    <phoneticPr fontId="6"/>
  </si>
  <si>
    <t>申請者（介護予防特定施設入居者生活介護に係る指定の申請者を除く。）が、第百十五条の九第一項又は第百十五条の三十五第六項の規定により指定（介護予防特定施設入居者生活介護に係る指定を除く。）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介護予防サービス事業者の指定の取消しのうち当該指定の取消しの処分の理由となった事実及び当該事実の発生を防止するための当該指定介護予防サービス事業者による業務管理体制の整備についての取組の状況その他の当該事実に関して当該指定介護予防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6"/>
  </si>
  <si>
    <t>申請者（介護予防特定施設入居者生活介護に係る指定の申請者に限る。）が、第百十五条の九第一項又は第百十五条の三十五第六項の規定により指定（介護予防特定施設入居者生活介護に係る指定に限る。）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介護予防サービス事業者の指定の取消しのうち当該指定の取消しの処分の理由となった事実及び当該事実の発生を防止するための当該指定介護予防サービス事業者による業務管理体制の整備についての取組の状況その他の当該事実に関して当該指定介護予防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6"/>
  </si>
  <si>
    <t>申請者と密接な関係を有する者が、第百十五条の九第一項又は第百十五条の三十五第六項の規定により指定を取り消され、その取消しの日から起算して五年を経過していないとき。ただし、当該指定の取消しが、指定介護予防サービス事業者の指定の取消しのうち当該指定の取消しの処分の理由となった事実及び当該事実の発生を防止するための当該指定介護予防サービス事業者による業務管理体制の整備についての取組の状況その他の当該事実に関して当該指定介護予防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6"/>
  </si>
  <si>
    <t>申請者が、第百十五条の九第一項又は第百十五条の三十五第六項の規定による指定の取消しの処分に係る行政手続法第十五条の規定による通知があった日から当該処分をする日又は処分をしないことを決定する日までの間に第百十五条の五第二項の規定による事業の廃止の届出をした者（当該事業の廃止について相当の理由がある者を除く。）で、当該届出の日から起算して五年を経過しないものであるとき。</t>
    <phoneticPr fontId="6"/>
  </si>
  <si>
    <t>申請者が、第百十五条の七第一項の規定による検査が行われた日から聴聞決定予定日（当該検査の結果に基づき第百十五条の九第一項の規定による指定の取消しの処分に係る聴聞を行うか否かの決定をすることが見込まれる日として厚生労働省令で定めるところにより都道府県知事が当該申請者に当該検査が行われた日から十日以内に特定の日を通知した場合における当該特定の日をいう。）までの間に第百十五条の五第二項の規定による事業の廃止の届出をした者（当該事業の廃止について相当の理由がある者を除く。）で、当該届出の日から起算して五年を経過しないものであるとき。</t>
    <phoneticPr fontId="6"/>
  </si>
  <si>
    <t>第七号に規定する期間内に第百十五条の五第二項の規定による事業の廃止の届出があった場合において、申請者が、同号の通知の日前六十日以内に当該届出に係る法人（当該事業の廃止について相当の理由がある法人を除く。）の役員等又は当該届出に係る法人でない事業所（当該事業の廃止について相当の理由があるものを除く。）の管理者であった者で、当該届出の日から起算して五年を経過しないものであるとき。</t>
    <phoneticPr fontId="6"/>
  </si>
  <si>
    <t>申請者（介護予防特定施設入居者生活介護に係る指定の申請者を除く。）が、法人で、その役員等のうちに第四号から第六号まで又は第七号から前号までのいずれかに該当する者のあるものであるとき。</t>
    <phoneticPr fontId="6"/>
  </si>
  <si>
    <t>申請者（介護予防特定施設入居者生活介護に係る指定の申請者に限る。）が、法人で、その役員等のうちに第四号から第五号の三まで、第六号の二又は第七号から第九号までのいずれかに該当する者のあるものであるとき。</t>
    <phoneticPr fontId="6"/>
  </si>
  <si>
    <t>申請者（介護予防特定施設入居者生活介護に係る指定の申請者を除く。）が、法人でない事業所で、その管理者が第四号から第六号まで又は第七号から第九号までのいずれかに該当する者であるとき。</t>
    <phoneticPr fontId="6"/>
  </si>
  <si>
    <t>十二</t>
    <rPh sb="0" eb="2">
      <t>ジュウニ</t>
    </rPh>
    <phoneticPr fontId="6"/>
  </si>
  <si>
    <t>申請者（介護予防特定施設入居者生活介護に係る指定の申請者に限る。）が、法人でない事業所で、その管理者が第四号から第五号の三まで、第六号の二又は第七号から第九号までのいずれかに該当する者であるとき。</t>
    <phoneticPr fontId="6"/>
  </si>
  <si>
    <t>当該事業所に勤務する介護支援専門員一覧</t>
    <rPh sb="0" eb="2">
      <t>トウガイ</t>
    </rPh>
    <rPh sb="2" eb="5">
      <t>ジギョウショ</t>
    </rPh>
    <rPh sb="6" eb="8">
      <t>キンム</t>
    </rPh>
    <rPh sb="10" eb="12">
      <t>カイゴ</t>
    </rPh>
    <rPh sb="12" eb="14">
      <t>シエン</t>
    </rPh>
    <rPh sb="14" eb="17">
      <t>センモンイン</t>
    </rPh>
    <rPh sb="17" eb="19">
      <t>イチラン</t>
    </rPh>
    <phoneticPr fontId="6"/>
  </si>
  <si>
    <t>介護支援専門員番号</t>
    <rPh sb="0" eb="2">
      <t>カイゴ</t>
    </rPh>
    <rPh sb="2" eb="4">
      <t>シエン</t>
    </rPh>
    <rPh sb="4" eb="7">
      <t>センモンイン</t>
    </rPh>
    <rPh sb="7" eb="9">
      <t>バンゴウ</t>
    </rPh>
    <phoneticPr fontId="6"/>
  </si>
  <si>
    <t>氏　名</t>
    <rPh sb="0" eb="1">
      <t>シ</t>
    </rPh>
    <rPh sb="2" eb="3">
      <t>メイ</t>
    </rPh>
    <phoneticPr fontId="6"/>
  </si>
  <si>
    <t>申請者の登記簿謄本又は条例等　</t>
    <rPh sb="11" eb="13">
      <t>ジョウレイ</t>
    </rPh>
    <rPh sb="13" eb="14">
      <t>トウ</t>
    </rPh>
    <phoneticPr fontId="6"/>
  </si>
  <si>
    <t>指定居宅サービス事業所・指定介護予防サービス事業所指定申請書（別紙様式第一号（一））</t>
    <rPh sb="31" eb="33">
      <t>ベッシ</t>
    </rPh>
    <rPh sb="33" eb="35">
      <t>ヨウシキ</t>
    </rPh>
    <rPh sb="35" eb="37">
      <t>ダイイチ</t>
    </rPh>
    <rPh sb="37" eb="38">
      <t>ゴウ</t>
    </rPh>
    <rPh sb="39" eb="40">
      <t>イチ</t>
    </rPh>
    <phoneticPr fontId="67"/>
  </si>
  <si>
    <t>別紙様式第一号（一）</t>
    <phoneticPr fontId="6"/>
  </si>
  <si>
    <t xml:space="preserve"> </t>
    <phoneticPr fontId="6"/>
  </si>
  <si>
    <t>指定（許可）申請書</t>
    <phoneticPr fontId="6"/>
  </si>
  <si>
    <t>知事（市長）殿</t>
    <rPh sb="0" eb="2">
      <t>チジ</t>
    </rPh>
    <rPh sb="3" eb="5">
      <t>シチョウ</t>
    </rPh>
    <rPh sb="6" eb="7">
      <t>ドノ</t>
    </rPh>
    <phoneticPr fontId="6"/>
  </si>
  <si>
    <t>所在地</t>
    <phoneticPr fontId="6"/>
  </si>
  <si>
    <t>代表者職名・氏名</t>
  </si>
  <si>
    <t>法人番号</t>
    <rPh sb="0" eb="2">
      <t>ホウジン</t>
    </rPh>
    <rPh sb="2" eb="4">
      <t>バンゴウ</t>
    </rPh>
    <phoneticPr fontId="6"/>
  </si>
  <si>
    <t>道</t>
    <rPh sb="0" eb="1">
      <t>ミチ</t>
    </rPh>
    <phoneticPr fontId="6"/>
  </si>
  <si>
    <t>府</t>
    <rPh sb="0" eb="1">
      <t>フ</t>
    </rPh>
    <phoneticPr fontId="6"/>
  </si>
  <si>
    <t>県</t>
    <rPh sb="0" eb="1">
      <t>ケン</t>
    </rPh>
    <phoneticPr fontId="6"/>
  </si>
  <si>
    <t>（内線）</t>
    <rPh sb="1" eb="3">
      <t>ナイセン</t>
    </rPh>
    <phoneticPr fontId="6"/>
  </si>
  <si>
    <t>法人等の種類</t>
    <rPh sb="2" eb="3">
      <t>トウ</t>
    </rPh>
    <rPh sb="4" eb="6">
      <t>シュルイ</t>
    </rPh>
    <phoneticPr fontId="6"/>
  </si>
  <si>
    <t>代表者（開設者）の職名・氏名・生年月日</t>
    <rPh sb="4" eb="6">
      <t>カイセツ</t>
    </rPh>
    <rPh sb="6" eb="7">
      <t>モノ</t>
    </rPh>
    <rPh sb="10" eb="11">
      <t>メイ</t>
    </rPh>
    <rPh sb="15" eb="17">
      <t>セイネン</t>
    </rPh>
    <rPh sb="17" eb="19">
      <t>ガッピ</t>
    </rPh>
    <phoneticPr fontId="6"/>
  </si>
  <si>
    <t>代表者（開設者）
の住所</t>
    <phoneticPr fontId="6"/>
  </si>
  <si>
    <t>　　法人の吸収合併又は吸収分割における指定（許可）申請時に☑</t>
    <rPh sb="9" eb="10">
      <t>マタ</t>
    </rPh>
    <rPh sb="11" eb="13">
      <t>キュウシュウ</t>
    </rPh>
    <rPh sb="19" eb="21">
      <t>シテイ</t>
    </rPh>
    <rPh sb="22" eb="24">
      <t>キョカ</t>
    </rPh>
    <rPh sb="25" eb="27">
      <t>シンセイ</t>
    </rPh>
    <rPh sb="27" eb="28">
      <t>ジ</t>
    </rPh>
    <phoneticPr fontId="6"/>
  </si>
  <si>
    <t>指定（許可）申請対象事業等
（該当事業に○）</t>
    <rPh sb="0" eb="2">
      <t>シテイ</t>
    </rPh>
    <rPh sb="3" eb="5">
      <t>キョカ</t>
    </rPh>
    <rPh sb="6" eb="8">
      <t>シンセイ</t>
    </rPh>
    <rPh sb="8" eb="10">
      <t>タイショウ</t>
    </rPh>
    <rPh sb="10" eb="12">
      <t>ジギョウ</t>
    </rPh>
    <rPh sb="12" eb="13">
      <t>トウ</t>
    </rPh>
    <rPh sb="15" eb="17">
      <t>ガイトウ</t>
    </rPh>
    <rPh sb="17" eb="19">
      <t>ジギョウ</t>
    </rPh>
    <phoneticPr fontId="6"/>
  </si>
  <si>
    <t>既に指定（許可）を受けている事業等（該当事業に○）</t>
    <rPh sb="5" eb="7">
      <t>キョカ</t>
    </rPh>
    <rPh sb="16" eb="17">
      <t>トウ</t>
    </rPh>
    <phoneticPr fontId="6"/>
  </si>
  <si>
    <t>共生型サービス申請時に☑</t>
    <phoneticPr fontId="6"/>
  </si>
  <si>
    <t>付表第一号（一）</t>
    <rPh sb="0" eb="2">
      <t>フヒョウ</t>
    </rPh>
    <rPh sb="2" eb="4">
      <t>ダイイチ</t>
    </rPh>
    <rPh sb="4" eb="5">
      <t>ゴウ</t>
    </rPh>
    <rPh sb="6" eb="7">
      <t>イチ</t>
    </rPh>
    <phoneticPr fontId="6"/>
  </si>
  <si>
    <t>付表第一号（二）</t>
    <rPh sb="0" eb="2">
      <t>フヒョウ</t>
    </rPh>
    <rPh sb="2" eb="4">
      <t>ダイイチ</t>
    </rPh>
    <rPh sb="4" eb="5">
      <t>ゴウ</t>
    </rPh>
    <rPh sb="6" eb="7">
      <t>ニ</t>
    </rPh>
    <phoneticPr fontId="6"/>
  </si>
  <si>
    <t>付表第一号（三）</t>
    <rPh sb="0" eb="2">
      <t>フヒョウ</t>
    </rPh>
    <rPh sb="2" eb="4">
      <t>ダイイチ</t>
    </rPh>
    <rPh sb="4" eb="5">
      <t>ゴウ</t>
    </rPh>
    <rPh sb="6" eb="7">
      <t>サン</t>
    </rPh>
    <phoneticPr fontId="6"/>
  </si>
  <si>
    <t>付表第一号（四）</t>
    <rPh sb="0" eb="2">
      <t>フヒョウ</t>
    </rPh>
    <rPh sb="2" eb="4">
      <t>ダイイチ</t>
    </rPh>
    <rPh sb="4" eb="5">
      <t>ゴウ</t>
    </rPh>
    <rPh sb="6" eb="7">
      <t>ヨン</t>
    </rPh>
    <phoneticPr fontId="6"/>
  </si>
  <si>
    <t>付表第一号（五）</t>
    <rPh sb="0" eb="2">
      <t>フヒョウ</t>
    </rPh>
    <rPh sb="2" eb="4">
      <t>ダイイチ</t>
    </rPh>
    <rPh sb="4" eb="5">
      <t>ゴウ</t>
    </rPh>
    <rPh sb="6" eb="7">
      <t>ゴ</t>
    </rPh>
    <phoneticPr fontId="6"/>
  </si>
  <si>
    <t>付表第一号（六）</t>
    <rPh sb="0" eb="2">
      <t>フヒョウ</t>
    </rPh>
    <rPh sb="2" eb="4">
      <t>ダイイチ</t>
    </rPh>
    <rPh sb="4" eb="5">
      <t>ゴウ</t>
    </rPh>
    <rPh sb="6" eb="7">
      <t>ロク</t>
    </rPh>
    <phoneticPr fontId="6"/>
  </si>
  <si>
    <t>付表第一号（七）</t>
    <rPh sb="0" eb="2">
      <t>フヒョウ</t>
    </rPh>
    <rPh sb="2" eb="4">
      <t>ダイイチ</t>
    </rPh>
    <rPh sb="4" eb="5">
      <t>ゴウ</t>
    </rPh>
    <rPh sb="6" eb="7">
      <t>ナナ</t>
    </rPh>
    <phoneticPr fontId="6"/>
  </si>
  <si>
    <t>付表第一号（八）（九）（十）</t>
    <rPh sb="0" eb="2">
      <t>フヒョウ</t>
    </rPh>
    <rPh sb="2" eb="4">
      <t>ダイイチ</t>
    </rPh>
    <rPh sb="4" eb="5">
      <t>ゴウ</t>
    </rPh>
    <rPh sb="6" eb="7">
      <t>ハチ</t>
    </rPh>
    <rPh sb="8" eb="9">
      <t>キュウ</t>
    </rPh>
    <rPh sb="12" eb="13">
      <t>ジュウ</t>
    </rPh>
    <phoneticPr fontId="6"/>
  </si>
  <si>
    <t>付表第一号（十一）</t>
    <rPh sb="0" eb="2">
      <t>フヒョウ</t>
    </rPh>
    <rPh sb="2" eb="4">
      <t>ダイイチ</t>
    </rPh>
    <rPh sb="4" eb="5">
      <t>ゴウ</t>
    </rPh>
    <rPh sb="6" eb="8">
      <t>ジュウイチ</t>
    </rPh>
    <phoneticPr fontId="6"/>
  </si>
  <si>
    <t>付表第一号（十二）</t>
    <rPh sb="0" eb="2">
      <t>フヒョウ</t>
    </rPh>
    <rPh sb="2" eb="4">
      <t>ダイイチ</t>
    </rPh>
    <rPh sb="4" eb="5">
      <t>ゴウ</t>
    </rPh>
    <rPh sb="6" eb="8">
      <t>ジュウニ</t>
    </rPh>
    <phoneticPr fontId="6"/>
  </si>
  <si>
    <t>付表第一号（十三）</t>
    <rPh sb="0" eb="2">
      <t>フヒョウ</t>
    </rPh>
    <rPh sb="2" eb="4">
      <t>ダイイチ</t>
    </rPh>
    <rPh sb="4" eb="5">
      <t>ゴウ</t>
    </rPh>
    <rPh sb="6" eb="8">
      <t>ジュウサン</t>
    </rPh>
    <phoneticPr fontId="6"/>
  </si>
  <si>
    <t>付表第一号（十四）</t>
    <rPh sb="0" eb="2">
      <t>フヒョウ</t>
    </rPh>
    <rPh sb="2" eb="4">
      <t>ダイイチ</t>
    </rPh>
    <rPh sb="4" eb="5">
      <t>ゴウ</t>
    </rPh>
    <rPh sb="6" eb="8">
      <t>ジュウヨン</t>
    </rPh>
    <phoneticPr fontId="6"/>
  </si>
  <si>
    <t>付表第一号（十五）</t>
    <rPh sb="0" eb="2">
      <t>フヒョウ</t>
    </rPh>
    <rPh sb="2" eb="4">
      <t>ダイイチ</t>
    </rPh>
    <rPh sb="4" eb="5">
      <t>ゴウ</t>
    </rPh>
    <rPh sb="6" eb="8">
      <t>ジュウゴ</t>
    </rPh>
    <phoneticPr fontId="6"/>
  </si>
  <si>
    <t>付表第一号（十六）</t>
    <rPh sb="0" eb="2">
      <t>フヒョウ</t>
    </rPh>
    <rPh sb="2" eb="4">
      <t>ダイイチ</t>
    </rPh>
    <rPh sb="4" eb="5">
      <t>ゴウ</t>
    </rPh>
    <rPh sb="6" eb="8">
      <t>ジュウロク</t>
    </rPh>
    <phoneticPr fontId="6"/>
  </si>
  <si>
    <t>付表第一号（十七）</t>
    <rPh sb="0" eb="2">
      <t>フヒョウ</t>
    </rPh>
    <rPh sb="2" eb="4">
      <t>ダイイチ</t>
    </rPh>
    <rPh sb="4" eb="5">
      <t>ゴウ</t>
    </rPh>
    <rPh sb="6" eb="8">
      <t>ジュウナナ</t>
    </rPh>
    <phoneticPr fontId="6"/>
  </si>
  <si>
    <t>付表第一号（八）（九）（十）</t>
    <rPh sb="0" eb="2">
      <t>フヒョウ</t>
    </rPh>
    <rPh sb="2" eb="4">
      <t>ダイイチ</t>
    </rPh>
    <rPh sb="4" eb="5">
      <t>ゴウ</t>
    </rPh>
    <rPh sb="6" eb="7">
      <t>ハチ</t>
    </rPh>
    <rPh sb="9" eb="10">
      <t>キュウ</t>
    </rPh>
    <rPh sb="12" eb="13">
      <t>ジュウ</t>
    </rPh>
    <phoneticPr fontId="6"/>
  </si>
  <si>
    <t>１
２
３
４
５
６</t>
    <phoneticPr fontId="6"/>
  </si>
  <si>
    <t xml:space="preserve">　「指定（許可）申請対象事業等」及び「既に指定（許可）を受けている事業等」の欄は、該当する欄に「○」を記入してください。            
　保険医療機関、保険薬局、老人保健施設又は訪問看護ステーションとして医療機関コード等が付番されている場合には、そのコードを「医療機関コード等」欄に記載してください。複数のコードを有する場合には、適宜様式を補正して､その全てを記載してください。           
　居宅サービス事業所又は介護予防サービス事業所のいずれか一方の指定を受けている事業所について、他方の居宅サービス事業所又は介護予防サービス事業所の指定を受ける場合であって、届出事項に変更がないときは、「事業所の名称及び所在地」、「申請者の名称及び主たる事務所の所在地並びにその代表者の氏名、生年月日、住所及び職名」、「当該申請に係る事業の開始予定年月日」、「欠格事由に該当しないことを誓約する書面」、「介護支援専門員の氏名及び登録番号」及び「その他指定に関し必要と認める事項」を除いて届出を省略できます。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を追記することも可能です。
　指定（許可）を受けようとする事業所(施設）の種類に応じた付表と必要書類を添付してください。
            </t>
    <rPh sb="16" eb="17">
      <t>オヨ</t>
    </rPh>
    <rPh sb="182" eb="183">
      <t>スベ</t>
    </rPh>
    <rPh sb="216" eb="217">
      <t>マタ</t>
    </rPh>
    <rPh sb="247" eb="248">
      <t>トコロ</t>
    </rPh>
    <rPh sb="424" eb="425">
      <t>オヨ</t>
    </rPh>
    <rPh sb="638" eb="641">
      <t>ショザイチ</t>
    </rPh>
    <rPh sb="652" eb="653">
      <t>オモ</t>
    </rPh>
    <rPh sb="655" eb="658">
      <t>ジムショ</t>
    </rPh>
    <rPh sb="659" eb="662">
      <t>ショザイチ</t>
    </rPh>
    <rPh sb="699" eb="701">
      <t>ゲンソク</t>
    </rPh>
    <rPh sb="738" eb="740">
      <t>ツイキ</t>
    </rPh>
    <phoneticPr fontId="6"/>
  </si>
  <si>
    <t>令和×</t>
    <rPh sb="0" eb="2">
      <t>レイワ</t>
    </rPh>
    <phoneticPr fontId="6"/>
  </si>
  <si>
    <t>×</t>
  </si>
  <si>
    <t>×</t>
    <phoneticPr fontId="6"/>
  </si>
  <si>
    <t>東京都新宿区西新宿〇丁目〇番〇号〇〇総合ビル〇階</t>
    <rPh sb="0" eb="3">
      <t>トウキョウト</t>
    </rPh>
    <rPh sb="3" eb="6">
      <t>シンジュクク</t>
    </rPh>
    <phoneticPr fontId="6"/>
  </si>
  <si>
    <t>代表取締役　東京　一美</t>
    <phoneticPr fontId="6"/>
  </si>
  <si>
    <t>1</t>
  </si>
  <si>
    <t>2</t>
  </si>
  <si>
    <t>6</t>
  </si>
  <si>
    <t>8</t>
  </si>
  <si>
    <t>xxxx@xxx.com</t>
  </si>
  <si>
    <t>営利法人</t>
    <rPh sb="0" eb="2">
      <t>エイリ</t>
    </rPh>
    <rPh sb="2" eb="4">
      <t>ホウジン</t>
    </rPh>
    <phoneticPr fontId="6"/>
  </si>
  <si>
    <t>代表取締役</t>
    <phoneticPr fontId="6"/>
  </si>
  <si>
    <t>東京　一美</t>
    <phoneticPr fontId="6"/>
  </si>
  <si>
    <t>昭和××年×月×日</t>
    <rPh sb="0" eb="2">
      <t>ショウワ</t>
    </rPh>
    <rPh sb="4" eb="5">
      <t>ネン</t>
    </rPh>
    <rPh sb="6" eb="7">
      <t>ガツ</t>
    </rPh>
    <rPh sb="8" eb="9">
      <t>ニチ</t>
    </rPh>
    <phoneticPr fontId="6"/>
  </si>
  <si>
    <t>xxx</t>
  </si>
  <si>
    <t>xxxx</t>
  </si>
  <si>
    <t>歌舞伎町▲丁目▲番▲号</t>
    <phoneticPr fontId="6"/>
  </si>
  <si>
    <t>〇</t>
  </si>
  <si>
    <t>令和×年×月１日</t>
    <rPh sb="0" eb="2">
      <t>レイワ</t>
    </rPh>
    <rPh sb="3" eb="4">
      <t>ネン</t>
    </rPh>
    <rPh sb="5" eb="6">
      <t>ガツ</t>
    </rPh>
    <rPh sb="7" eb="8">
      <t>ニチ</t>
    </rPh>
    <phoneticPr fontId="6"/>
  </si>
  <si>
    <t>付表第一号（十二） 特定施設入居者生活介護・介護予防特定施設入居者生活介護事業所の指定等に係る記載事項</t>
    <rPh sb="43" eb="44">
      <t>トウ</t>
    </rPh>
    <phoneticPr fontId="6"/>
  </si>
  <si>
    <t>法人番号</t>
    <phoneticPr fontId="6"/>
  </si>
  <si>
    <t>当該事業所で兼務する他の職種（兼務の場合のみ記入）</t>
    <phoneticPr fontId="6"/>
  </si>
  <si>
    <t>１　記入欄が不足する場合は、適宜欄を設けて記載するか又は次頁の記入欄不足時の書類を添付してください。                              
２　管理者の兼務については、添付資料にて確認可能な場合は記載を省略することが可能です。</t>
    <phoneticPr fontId="6"/>
  </si>
  <si>
    <t>■■ノサト</t>
  </si>
  <si>
    <t>xxx</t>
    <phoneticPr fontId="83"/>
  </si>
  <si>
    <t>東京</t>
    <rPh sb="0" eb="2">
      <t>トウキョウ</t>
    </rPh>
    <phoneticPr fontId="83"/>
  </si>
  <si>
    <t>新宿　　</t>
    <rPh sb="0" eb="2">
      <t>シンジュク</t>
    </rPh>
    <phoneticPr fontId="83"/>
  </si>
  <si>
    <t>　西新宿△丁目△番△号</t>
    <phoneticPr fontId="83"/>
  </si>
  <si>
    <t>令和×</t>
    <rPh sb="0" eb="2">
      <t>レイワ</t>
    </rPh>
    <phoneticPr fontId="83"/>
  </si>
  <si>
    <t>×</t>
    <phoneticPr fontId="83"/>
  </si>
  <si>
    <t>トシマ　ジロウ</t>
  </si>
  <si>
    <t>東京都豊島区池袋×丁目×番×号</t>
    <phoneticPr fontId="6"/>
  </si>
  <si>
    <t>昭和××年×月×日</t>
    <rPh sb="0" eb="2">
      <t>ショウワ</t>
    </rPh>
    <rPh sb="4" eb="5">
      <t>ネン</t>
    </rPh>
    <rPh sb="6" eb="7">
      <t>ガツ</t>
    </rPh>
    <rPh sb="8" eb="9">
      <t>ニチ</t>
    </rPh>
    <phoneticPr fontId="83"/>
  </si>
  <si>
    <t>◇◇クリニック</t>
  </si>
  <si>
    <t>１</t>
    <phoneticPr fontId="83"/>
  </si>
  <si>
    <t>1.5</t>
  </si>
  <si>
    <t>2.5</t>
  </si>
  <si>
    <t>10.0</t>
  </si>
  <si>
    <t>50</t>
  </si>
  <si>
    <t>35</t>
  </si>
  <si>
    <t>17</t>
  </si>
  <si>
    <t>18</t>
  </si>
  <si>
    <t>　</t>
    <phoneticPr fontId="6"/>
  </si>
  <si>
    <t>×××××××××××××</t>
    <phoneticPr fontId="6"/>
  </si>
  <si>
    <t>（標準様式1）</t>
    <rPh sb="1" eb="3">
      <t>ヒョウジュン</t>
    </rPh>
    <rPh sb="3" eb="5">
      <t>ヨウシキ</t>
    </rPh>
    <phoneticPr fontId="6"/>
  </si>
  <si>
    <t>（標準様式３）</t>
    <rPh sb="1" eb="3">
      <t>ヒョウジュン</t>
    </rPh>
    <rPh sb="3" eb="5">
      <t>ヨウシキ</t>
    </rPh>
    <phoneticPr fontId="6"/>
  </si>
  <si>
    <t>　必ずしも本様式によらず、各室の用途及び面積の分かるものであれば、既存の平面図等をもって提出書類として差し支えありません。</t>
    <rPh sb="1" eb="2">
      <t>カナラ</t>
    </rPh>
    <rPh sb="5" eb="6">
      <t>ホン</t>
    </rPh>
    <rPh sb="6" eb="8">
      <t>ヨウシキ</t>
    </rPh>
    <rPh sb="13" eb="15">
      <t>カクシツ</t>
    </rPh>
    <rPh sb="16" eb="18">
      <t>ヨウト</t>
    </rPh>
    <rPh sb="18" eb="19">
      <t>オヨ</t>
    </rPh>
    <rPh sb="20" eb="22">
      <t>メンセキ</t>
    </rPh>
    <rPh sb="23" eb="24">
      <t>ワ</t>
    </rPh>
    <rPh sb="33" eb="35">
      <t>キゾン</t>
    </rPh>
    <rPh sb="36" eb="39">
      <t>ヘイメンズ</t>
    </rPh>
    <rPh sb="39" eb="40">
      <t>トウ</t>
    </rPh>
    <rPh sb="44" eb="46">
      <t>テイシュツ</t>
    </rPh>
    <rPh sb="46" eb="48">
      <t>ショルイ</t>
    </rPh>
    <rPh sb="51" eb="52">
      <t>サ</t>
    </rPh>
    <rPh sb="53" eb="54">
      <t>ツカ</t>
    </rPh>
    <phoneticPr fontId="6"/>
  </si>
  <si>
    <t>　各室の用途及び面積を記載してください。</t>
    <phoneticPr fontId="6"/>
  </si>
  <si>
    <r>
      <t>特定施設入居者生活介護・介護予防特定施設入居者生活介護事業者の指定に係る記載事項（付表第一号（十二））</t>
    </r>
    <r>
      <rPr>
        <b/>
        <sz val="11"/>
        <rFont val="ＭＳ Ｐゴシック"/>
        <family val="3"/>
        <charset val="128"/>
      </rPr>
      <t>※</t>
    </r>
    <rPh sb="43" eb="45">
      <t>ダイイチ</t>
    </rPh>
    <rPh sb="45" eb="46">
      <t>ゴウ</t>
    </rPh>
    <rPh sb="47" eb="49">
      <t>ジュウニ</t>
    </rPh>
    <phoneticPr fontId="67"/>
  </si>
  <si>
    <t>※付表について、「利用者数（推定数）」が定員の90％未満である場合は、推定方法の説明書類を添付してください（様式任意）。</t>
    <phoneticPr fontId="6"/>
  </si>
  <si>
    <t>従業者の勤務体制及び勤務形態一覧表(標準様式１）</t>
    <rPh sb="18" eb="20">
      <t>ヒョウジュン</t>
    </rPh>
    <phoneticPr fontId="67"/>
  </si>
  <si>
    <t>事業所の平面図(標準様式３）</t>
    <phoneticPr fontId="6"/>
  </si>
  <si>
    <t>利用者からの苦情を処理するために講ずる措置の概要（標準様式５）</t>
    <phoneticPr fontId="6"/>
  </si>
  <si>
    <t>（標準様式５）</t>
    <rPh sb="1" eb="3">
      <t>ヒョウジュン</t>
    </rPh>
    <phoneticPr fontId="6"/>
  </si>
  <si>
    <t>利用者からの苦情を処理するために講ずる措置の概要</t>
  </si>
  <si>
    <t>事業所又は施設名</t>
  </si>
  <si>
    <t>申請するサービス種類</t>
  </si>
  <si>
    <t>措  置  の  概  要</t>
  </si>
  <si>
    <t>１  利用者からの相談又は苦情等に対応する常設の窓口（連絡先）、担当者の設置</t>
    <phoneticPr fontId="6"/>
  </si>
  <si>
    <t>２  円滑かつ迅速に苦情処理を行うための処理体制・手順</t>
    <phoneticPr fontId="6"/>
  </si>
  <si>
    <t>３  苦情があったサービス事業者に対する対応方針等（居宅介護支援事業者の場合記入）</t>
    <phoneticPr fontId="6"/>
  </si>
  <si>
    <t>４  その他参考事項</t>
    <phoneticPr fontId="6"/>
  </si>
  <si>
    <t>備考  上の事項は例示であり、これにかかわらず苦情処理に係る対応方針を具体的に記してください。</t>
  </si>
  <si>
    <t>（標準様式６）</t>
    <rPh sb="1" eb="3">
      <t>ヒョウジュン</t>
    </rPh>
    <rPh sb="3" eb="5">
      <t>ヨウシキ</t>
    </rPh>
    <phoneticPr fontId="6"/>
  </si>
  <si>
    <t>東京都</t>
    <rPh sb="0" eb="2">
      <t>トウキョウ</t>
    </rPh>
    <rPh sb="2" eb="3">
      <t>ト</t>
    </rPh>
    <phoneticPr fontId="6"/>
  </si>
  <si>
    <t>知事    殿</t>
    <phoneticPr fontId="6"/>
  </si>
  <si>
    <t>（標準様式７）</t>
    <rPh sb="1" eb="3">
      <t>ヒョウジュン</t>
    </rPh>
    <rPh sb="3" eb="5">
      <t>ヨウシキ</t>
    </rPh>
    <phoneticPr fontId="6"/>
  </si>
  <si>
    <t>介護支援専門員一覧（標準様式７）</t>
    <rPh sb="0" eb="2">
      <t>カイゴ</t>
    </rPh>
    <rPh sb="2" eb="4">
      <t>シエン</t>
    </rPh>
    <rPh sb="4" eb="7">
      <t>センモンイン</t>
    </rPh>
    <rPh sb="7" eb="9">
      <t>イチラン</t>
    </rPh>
    <phoneticPr fontId="6"/>
  </si>
  <si>
    <t/>
  </si>
  <si>
    <t>指定居宅サービス事業所・指定介護予防サービス事業所指定申請書（別紙様式第一号（一））</t>
    <rPh sb="10" eb="11">
      <t>トコロ</t>
    </rPh>
    <rPh sb="12" eb="14">
      <t>シテイ</t>
    </rPh>
    <rPh sb="14" eb="16">
      <t>カイゴ</t>
    </rPh>
    <rPh sb="16" eb="18">
      <t>ヨボウ</t>
    </rPh>
    <rPh sb="22" eb="25">
      <t>ジギョウショ</t>
    </rPh>
    <rPh sb="25" eb="27">
      <t>シテイ</t>
    </rPh>
    <phoneticPr fontId="5"/>
  </si>
  <si>
    <t>特定施設入居者生活介護・介護予防特定施設入居者生活介護事業者の指定に係る記載事項（付表第一号（十二））※</t>
    <rPh sb="5" eb="6">
      <t>キョ</t>
    </rPh>
    <rPh sb="12" eb="14">
      <t>カイゴ</t>
    </rPh>
    <rPh sb="14" eb="16">
      <t>ヨボウ</t>
    </rPh>
    <rPh sb="16" eb="18">
      <t>トクテイ</t>
    </rPh>
    <rPh sb="18" eb="20">
      <t>シセツ</t>
    </rPh>
    <rPh sb="20" eb="23">
      <t>ニュウキョシャ</t>
    </rPh>
    <rPh sb="23" eb="25">
      <t>セイカツ</t>
    </rPh>
    <rPh sb="25" eb="27">
      <t>カイゴ</t>
    </rPh>
    <phoneticPr fontId="6"/>
  </si>
  <si>
    <t>介護保険法第70条第2項各号の規定に該当しない旨の誓約書（標準様式６及び別紙①）</t>
    <rPh sb="0" eb="2">
      <t>カイゴ</t>
    </rPh>
    <rPh sb="2" eb="5">
      <t>ホケンホウ</t>
    </rPh>
    <rPh sb="5" eb="6">
      <t>ダイ</t>
    </rPh>
    <rPh sb="8" eb="9">
      <t>ジョウ</t>
    </rPh>
    <rPh sb="9" eb="10">
      <t>ダイ</t>
    </rPh>
    <rPh sb="11" eb="12">
      <t>コウ</t>
    </rPh>
    <rPh sb="12" eb="14">
      <t>カクゴウ</t>
    </rPh>
    <rPh sb="15" eb="17">
      <t>キテイ</t>
    </rPh>
    <rPh sb="18" eb="20">
      <t>ガイトウ</t>
    </rPh>
    <rPh sb="23" eb="24">
      <t>ムネ</t>
    </rPh>
    <rPh sb="25" eb="28">
      <t>セイヤクショ</t>
    </rPh>
    <rPh sb="34" eb="35">
      <t>オヨ</t>
    </rPh>
    <rPh sb="36" eb="38">
      <t>ベッシ</t>
    </rPh>
    <phoneticPr fontId="5"/>
  </si>
  <si>
    <t>介護保険法第115条の2第2項各号の規定に該当しない旨の誓約書（標準様式６及び別紙⑤）</t>
    <rPh sb="0" eb="2">
      <t>カイゴ</t>
    </rPh>
    <rPh sb="2" eb="5">
      <t>ホケンホウ</t>
    </rPh>
    <rPh sb="5" eb="6">
      <t>ダイ</t>
    </rPh>
    <rPh sb="9" eb="10">
      <t>ジョウ</t>
    </rPh>
    <rPh sb="12" eb="13">
      <t>ダイ</t>
    </rPh>
    <rPh sb="14" eb="15">
      <t>コウ</t>
    </rPh>
    <rPh sb="15" eb="17">
      <t>カクゴウ</t>
    </rPh>
    <rPh sb="18" eb="20">
      <t>キテイ</t>
    </rPh>
    <rPh sb="21" eb="23">
      <t>ガイトウ</t>
    </rPh>
    <rPh sb="26" eb="27">
      <t>ムネ</t>
    </rPh>
    <rPh sb="28" eb="31">
      <t>セイヤクショ</t>
    </rPh>
    <rPh sb="37" eb="38">
      <t>オヨ</t>
    </rPh>
    <rPh sb="39" eb="41">
      <t>ベッシ</t>
    </rPh>
    <phoneticPr fontId="5"/>
  </si>
  <si>
    <t>他の事業所、施設等の職務との兼務（兼務の場合のみ記入）</t>
    <phoneticPr fontId="6"/>
  </si>
  <si>
    <t>兼務先の名称、所在地</t>
    <rPh sb="0" eb="2">
      <t>ケンム</t>
    </rPh>
    <rPh sb="2" eb="3">
      <t>サキ</t>
    </rPh>
    <rPh sb="7" eb="10">
      <t>ショザイチ</t>
    </rPh>
    <phoneticPr fontId="6"/>
  </si>
  <si>
    <t>兼務先のサービス種別、兼務する職種 
及び勤務時間等</t>
    <rPh sb="0" eb="2">
      <t>ケンム</t>
    </rPh>
    <rPh sb="2" eb="3">
      <t>サキ</t>
    </rPh>
    <rPh sb="8" eb="10">
      <t>シュベツ</t>
    </rPh>
    <phoneticPr fontId="6"/>
  </si>
  <si>
    <t>（参考）  特定施設入居者生活介護・介護予防特定施設入居者生活介護事業所の指定等に係る記載事項記入欄不足時の資料</t>
    <rPh sb="39" eb="40">
      <t>トウ</t>
    </rPh>
    <phoneticPr fontId="6"/>
  </si>
  <si>
    <t>■協力医療機関</t>
    <phoneticPr fontId="6"/>
  </si>
  <si>
    <t>特定施設入居者生活介護</t>
  </si>
  <si>
    <t>受託居宅サービス事業者との委託契約書の写し＜外部サービス利用型の場合のみ＞</t>
    <rPh sb="0" eb="2">
      <t>ジュタク</t>
    </rPh>
    <rPh sb="2" eb="4">
      <t>キョタク</t>
    </rPh>
    <rPh sb="8" eb="11">
      <t>ジギョウシャ</t>
    </rPh>
    <rPh sb="13" eb="15">
      <t>イタク</t>
    </rPh>
    <rPh sb="15" eb="18">
      <t>ケイヤクショ</t>
    </rPh>
    <rPh sb="19" eb="20">
      <t>ウツ</t>
    </rPh>
    <rPh sb="22" eb="24">
      <t>ガイブ</t>
    </rPh>
    <rPh sb="28" eb="31">
      <t>リヨウガタ</t>
    </rPh>
    <rPh sb="32" eb="34">
      <t>バアイ</t>
    </rPh>
    <phoneticPr fontId="6"/>
  </si>
  <si>
    <t>（別紙１）</t>
    <rPh sb="1" eb="3">
      <t>ベッシ</t>
    </rPh>
    <phoneticPr fontId="6"/>
  </si>
  <si>
    <t>協力医療機関に関する届出書</t>
    <rPh sb="0" eb="2">
      <t>キョウリョク</t>
    </rPh>
    <rPh sb="2" eb="4">
      <t>イリョウ</t>
    </rPh>
    <rPh sb="4" eb="6">
      <t>キカン</t>
    </rPh>
    <phoneticPr fontId="6"/>
  </si>
  <si>
    <t>令和</t>
    <rPh sb="0" eb="2">
      <t>レイワ</t>
    </rPh>
    <phoneticPr fontId="6"/>
  </si>
  <si>
    <t>日</t>
    <rPh sb="0" eb="1">
      <t>ヒ</t>
    </rPh>
    <phoneticPr fontId="6"/>
  </si>
  <si>
    <t>東京都知事</t>
    <rPh sb="0" eb="3">
      <t>トウキョウト</t>
    </rPh>
    <rPh sb="3" eb="5">
      <t>チジ</t>
    </rPh>
    <phoneticPr fontId="6"/>
  </si>
  <si>
    <t>殿</t>
    <rPh sb="0" eb="1">
      <t>ドノ</t>
    </rPh>
    <phoneticPr fontId="6"/>
  </si>
  <si>
    <t>届　出　者</t>
    <phoneticPr fontId="6"/>
  </si>
  <si>
    <t>名　　称</t>
    <phoneticPr fontId="6"/>
  </si>
  <si>
    <t>事務所・施設の所在地</t>
    <rPh sb="4" eb="6">
      <t>シセツ</t>
    </rPh>
    <phoneticPr fontId="6"/>
  </si>
  <si>
    <t>(郵便番号</t>
    <phoneticPr fontId="6"/>
  </si>
  <si>
    <t>ー</t>
    <phoneticPr fontId="6"/>
  </si>
  <si>
    <t>　　　　　</t>
    <phoneticPr fontId="6"/>
  </si>
  <si>
    <t>　(ビルの名称等)</t>
    <phoneticPr fontId="6"/>
  </si>
  <si>
    <t>連 絡 先</t>
    <phoneticPr fontId="6"/>
  </si>
  <si>
    <t>FAX番号</t>
  </si>
  <si>
    <t>事業所番号</t>
    <rPh sb="0" eb="3">
      <t>ジギョウショ</t>
    </rPh>
    <rPh sb="3" eb="5">
      <t>バンゴウ</t>
    </rPh>
    <phoneticPr fontId="6"/>
  </si>
  <si>
    <t>事業所・施設種別</t>
    <rPh sb="0" eb="3">
      <t>ジギョウショ</t>
    </rPh>
    <rPh sb="4" eb="6">
      <t>シセツ</t>
    </rPh>
    <rPh sb="6" eb="8">
      <t>シュベツ</t>
    </rPh>
    <phoneticPr fontId="6"/>
  </si>
  <si>
    <t>■</t>
  </si>
  <si>
    <t>1  (介護予防)特定施設入居者生活介護</t>
    <rPh sb="4" eb="6">
      <t>カイゴ</t>
    </rPh>
    <rPh sb="6" eb="8">
      <t>ヨボウ</t>
    </rPh>
    <phoneticPr fontId="6"/>
  </si>
  <si>
    <t>□</t>
  </si>
  <si>
    <t>2  地域密着型特定施設入居者生活介護</t>
    <rPh sb="3" eb="5">
      <t>チイキ</t>
    </rPh>
    <rPh sb="5" eb="8">
      <t>ミッチャクガタ</t>
    </rPh>
    <rPh sb="8" eb="10">
      <t>トクテイ</t>
    </rPh>
    <rPh sb="10" eb="12">
      <t>シセツ</t>
    </rPh>
    <rPh sb="12" eb="15">
      <t>ニュウキョシャ</t>
    </rPh>
    <rPh sb="15" eb="17">
      <t>セイカツ</t>
    </rPh>
    <rPh sb="17" eb="19">
      <t>カイゴ</t>
    </rPh>
    <phoneticPr fontId="6"/>
  </si>
  <si>
    <t>3  (介護予防)認知症対応型共同生活介護</t>
    <rPh sb="4" eb="6">
      <t>カイゴ</t>
    </rPh>
    <rPh sb="6" eb="8">
      <t>ヨボウ</t>
    </rPh>
    <phoneticPr fontId="6"/>
  </si>
  <si>
    <t>4  介護老人福祉施設</t>
    <rPh sb="3" eb="5">
      <t>カイゴ</t>
    </rPh>
    <rPh sb="5" eb="7">
      <t>ロウジン</t>
    </rPh>
    <rPh sb="7" eb="9">
      <t>フクシ</t>
    </rPh>
    <rPh sb="9" eb="11">
      <t>シセツ</t>
    </rPh>
    <phoneticPr fontId="6"/>
  </si>
  <si>
    <t>地域密着型介護老人福祉施設入所者生活介護</t>
    <phoneticPr fontId="6"/>
  </si>
  <si>
    <t>6  介護老人保健施設</t>
    <rPh sb="3" eb="5">
      <t>カイゴ</t>
    </rPh>
    <rPh sb="5" eb="7">
      <t>ロウジン</t>
    </rPh>
    <rPh sb="7" eb="9">
      <t>ホケン</t>
    </rPh>
    <rPh sb="9" eb="11">
      <t>シセツ</t>
    </rPh>
    <phoneticPr fontId="6"/>
  </si>
  <si>
    <t>7  介護医療院</t>
    <phoneticPr fontId="6"/>
  </si>
  <si>
    <t>8  養護老人ホーム</t>
    <rPh sb="3" eb="5">
      <t>ヨウゴ</t>
    </rPh>
    <rPh sb="5" eb="7">
      <t>ロウジン</t>
    </rPh>
    <phoneticPr fontId="6"/>
  </si>
  <si>
    <t>9  軽費老人ホーム</t>
    <rPh sb="3" eb="5">
      <t>ケイヒ</t>
    </rPh>
    <phoneticPr fontId="6"/>
  </si>
  <si>
    <t>代表者の職・氏名</t>
    <phoneticPr fontId="6"/>
  </si>
  <si>
    <t>職名</t>
  </si>
  <si>
    <t>氏名</t>
  </si>
  <si>
    <t>代表者の住所</t>
  </si>
  <si>
    <t>協力医療機関</t>
    <phoneticPr fontId="6"/>
  </si>
  <si>
    <t>①施設基準（※1）第1号（※2）
　の規定を満たす協力医療機関</t>
    <rPh sb="1" eb="3">
      <t>シセツ</t>
    </rPh>
    <rPh sb="3" eb="5">
      <t>キジュン</t>
    </rPh>
    <rPh sb="9" eb="10">
      <t>ダイ</t>
    </rPh>
    <rPh sb="11" eb="12">
      <t>ゴウ</t>
    </rPh>
    <rPh sb="19" eb="21">
      <t>キテイ</t>
    </rPh>
    <rPh sb="22" eb="23">
      <t>ミ</t>
    </rPh>
    <rPh sb="25" eb="27">
      <t>キョウリョク</t>
    </rPh>
    <rPh sb="27" eb="29">
      <t>イリョウ</t>
    </rPh>
    <rPh sb="29" eb="31">
      <t>キカン</t>
    </rPh>
    <phoneticPr fontId="6"/>
  </si>
  <si>
    <t>医療機関名</t>
    <rPh sb="0" eb="2">
      <t>イリョウキカンメイ</t>
    </rPh>
    <phoneticPr fontId="6"/>
  </si>
  <si>
    <t>医療機関コード</t>
    <rPh sb="0" eb="2">
      <t>イリョウ</t>
    </rPh>
    <rPh sb="2" eb="4">
      <t>キカン</t>
    </rPh>
    <phoneticPr fontId="6"/>
  </si>
  <si>
    <t>入所者等が急変した場合等の対応の確認を行った日</t>
    <rPh sb="0" eb="3">
      <t>ニュウショシャ</t>
    </rPh>
    <rPh sb="3" eb="4">
      <t>トウ</t>
    </rPh>
    <rPh sb="9" eb="11">
      <t>バアイ</t>
    </rPh>
    <rPh sb="16" eb="18">
      <t>カクニン</t>
    </rPh>
    <rPh sb="19" eb="20">
      <t>オコナ</t>
    </rPh>
    <rPh sb="22" eb="23">
      <t>ヒ</t>
    </rPh>
    <phoneticPr fontId="6"/>
  </si>
  <si>
    <t>令和　年　月　日</t>
    <rPh sb="0" eb="2">
      <t>レイワ</t>
    </rPh>
    <rPh sb="3" eb="4">
      <t>ネン</t>
    </rPh>
    <rPh sb="5" eb="6">
      <t>ガツ</t>
    </rPh>
    <rPh sb="7" eb="8">
      <t>ニチ</t>
    </rPh>
    <phoneticPr fontId="6"/>
  </si>
  <si>
    <t>協力医療機関の
担当者名</t>
    <phoneticPr fontId="6"/>
  </si>
  <si>
    <t>②施設基準（※1）第2号（※3）
　の規定を満たす協力医療機関</t>
    <rPh sb="1" eb="3">
      <t>シセツ</t>
    </rPh>
    <rPh sb="3" eb="5">
      <t>キジュン</t>
    </rPh>
    <rPh sb="9" eb="10">
      <t>ダイ</t>
    </rPh>
    <rPh sb="11" eb="12">
      <t>ゴウ</t>
    </rPh>
    <rPh sb="19" eb="21">
      <t>キテイ</t>
    </rPh>
    <rPh sb="22" eb="23">
      <t>ミ</t>
    </rPh>
    <rPh sb="25" eb="27">
      <t>キョウリョク</t>
    </rPh>
    <rPh sb="27" eb="29">
      <t>イリョウ</t>
    </rPh>
    <rPh sb="29" eb="31">
      <t>キカン</t>
    </rPh>
    <phoneticPr fontId="6"/>
  </si>
  <si>
    <r>
      <rPr>
        <sz val="7"/>
        <rFont val="HGSｺﾞｼｯｸM"/>
        <family val="3"/>
        <charset val="128"/>
      </rPr>
      <t>（事業所・施設種別４～８のみ）</t>
    </r>
    <r>
      <rPr>
        <sz val="6"/>
        <rFont val="HGSｺﾞｼｯｸM"/>
        <family val="3"/>
        <charset val="128"/>
      </rPr>
      <t xml:space="preserve">
</t>
    </r>
    <r>
      <rPr>
        <sz val="9"/>
        <rFont val="HGSｺﾞｼｯｸM"/>
        <family val="3"/>
        <charset val="128"/>
      </rPr>
      <t>③施設基準（※1）第3号（※4）
　の規定を満たす協力病院</t>
    </r>
    <rPh sb="1" eb="4">
      <t>ジギョウショ</t>
    </rPh>
    <rPh sb="17" eb="19">
      <t>シセツ</t>
    </rPh>
    <rPh sb="19" eb="21">
      <t>キジュン</t>
    </rPh>
    <rPh sb="25" eb="26">
      <t>ダイ</t>
    </rPh>
    <rPh sb="27" eb="28">
      <t>ゴウ</t>
    </rPh>
    <rPh sb="35" eb="36">
      <t>サダム</t>
    </rPh>
    <rPh sb="37" eb="38">
      <t>ミ</t>
    </rPh>
    <rPh sb="40" eb="42">
      <t>キョウリョク</t>
    </rPh>
    <rPh sb="42" eb="44">
      <t>ビョウイン</t>
    </rPh>
    <phoneticPr fontId="6"/>
  </si>
  <si>
    <t>上記以外の協力医療機関</t>
    <rPh sb="0" eb="2">
      <t>ジョウキ</t>
    </rPh>
    <rPh sb="2" eb="4">
      <t>イガイ</t>
    </rPh>
    <rPh sb="5" eb="7">
      <t>キョウリョク</t>
    </rPh>
    <rPh sb="7" eb="9">
      <t>イリョウ</t>
    </rPh>
    <rPh sb="9" eb="11">
      <t>キカン</t>
    </rPh>
    <phoneticPr fontId="6"/>
  </si>
  <si>
    <t>施設基準第1号及び第2号の規定を満たす協力医療機関を定めていない場合</t>
    <rPh sb="7" eb="8">
      <t>オヨ</t>
    </rPh>
    <rPh sb="9" eb="10">
      <t>ダイ</t>
    </rPh>
    <rPh sb="11" eb="12">
      <t>ゴウ</t>
    </rPh>
    <rPh sb="13" eb="15">
      <t>キテイ</t>
    </rPh>
    <rPh sb="16" eb="17">
      <t>ミ</t>
    </rPh>
    <rPh sb="19" eb="21">
      <t>キョウリョク</t>
    </rPh>
    <rPh sb="21" eb="23">
      <t>イリョウ</t>
    </rPh>
    <rPh sb="23" eb="25">
      <t>キカン</t>
    </rPh>
    <rPh sb="26" eb="27">
      <t>サダ</t>
    </rPh>
    <rPh sb="32" eb="34">
      <t>バアイ</t>
    </rPh>
    <phoneticPr fontId="6"/>
  </si>
  <si>
    <t>第1号及び第2号の規定にあたり
過去1年間に協議を行った医療機関数</t>
    <rPh sb="0" eb="1">
      <t>ダイ</t>
    </rPh>
    <rPh sb="2" eb="3">
      <t>ゴウ</t>
    </rPh>
    <rPh sb="3" eb="4">
      <t>オヨ</t>
    </rPh>
    <rPh sb="5" eb="6">
      <t>ダイ</t>
    </rPh>
    <rPh sb="7" eb="8">
      <t>ゴウ</t>
    </rPh>
    <rPh sb="9" eb="11">
      <t>キテイ</t>
    </rPh>
    <rPh sb="16" eb="18">
      <t>カコ</t>
    </rPh>
    <rPh sb="19" eb="21">
      <t>ネンカン</t>
    </rPh>
    <phoneticPr fontId="6"/>
  </si>
  <si>
    <t>協議をした医療機関との対応の
取り決めが困難であった理由</t>
    <rPh sb="0" eb="2">
      <t>キョウギ</t>
    </rPh>
    <rPh sb="5" eb="7">
      <t>イリョウ</t>
    </rPh>
    <rPh sb="7" eb="9">
      <t>キカン</t>
    </rPh>
    <rPh sb="11" eb="13">
      <t>タイオウ</t>
    </rPh>
    <rPh sb="15" eb="16">
      <t>ト</t>
    </rPh>
    <rPh sb="17" eb="18">
      <t>キ</t>
    </rPh>
    <rPh sb="20" eb="22">
      <t>コンナン</t>
    </rPh>
    <rPh sb="26" eb="28">
      <t>リユウ</t>
    </rPh>
    <phoneticPr fontId="6"/>
  </si>
  <si>
    <r>
      <rPr>
        <sz val="7.5"/>
        <rFont val="HGSｺﾞｼｯｸM"/>
        <family val="3"/>
        <charset val="128"/>
      </rPr>
      <t>(過去1年間に協議を行っていない場合)</t>
    </r>
    <r>
      <rPr>
        <sz val="8"/>
        <rFont val="HGSｺﾞｼｯｸM"/>
        <family val="3"/>
        <charset val="128"/>
      </rPr>
      <t xml:space="preserve">
医療機関と協議を行わなかった理由</t>
    </r>
    <rPh sb="1" eb="3">
      <t>カコ</t>
    </rPh>
    <rPh sb="4" eb="6">
      <t>ネンカン</t>
    </rPh>
    <rPh sb="7" eb="9">
      <t>キョウギ</t>
    </rPh>
    <rPh sb="10" eb="11">
      <t>オコナ</t>
    </rPh>
    <rPh sb="16" eb="18">
      <t>バアイ</t>
    </rPh>
    <rPh sb="20" eb="22">
      <t>イリョウ</t>
    </rPh>
    <rPh sb="22" eb="24">
      <t>キカン</t>
    </rPh>
    <phoneticPr fontId="6"/>
  </si>
  <si>
    <t>届出後1年以内に協議を行う
予定の医療機関</t>
    <rPh sb="0" eb="2">
      <t>トドケデ</t>
    </rPh>
    <rPh sb="2" eb="3">
      <t>ゴ</t>
    </rPh>
    <rPh sb="4" eb="5">
      <t>ネン</t>
    </rPh>
    <rPh sb="5" eb="7">
      <t>イナイ</t>
    </rPh>
    <phoneticPr fontId="6"/>
  </si>
  <si>
    <t>医療機関名（複数可）</t>
    <rPh sb="0" eb="2">
      <t>イリョウキカンメイ</t>
    </rPh>
    <rPh sb="6" eb="8">
      <t>フクスウ</t>
    </rPh>
    <rPh sb="8" eb="9">
      <t>カ</t>
    </rPh>
    <phoneticPr fontId="6"/>
  </si>
  <si>
    <t>※在宅療養支援病院、在宅療養支援診療所、地域包括ケア病棟を持つ医療機関(200床未満)、在宅療養後方支援病院等を想定</t>
    <rPh sb="39" eb="40">
      <t>ショウ</t>
    </rPh>
    <rPh sb="40" eb="42">
      <t>ミマン</t>
    </rPh>
    <phoneticPr fontId="6"/>
  </si>
  <si>
    <t>協議を行う予定時期</t>
    <rPh sb="0" eb="2">
      <t>キョウギ</t>
    </rPh>
    <rPh sb="3" eb="4">
      <t>オコナ</t>
    </rPh>
    <rPh sb="5" eb="7">
      <t>ヨテイ</t>
    </rPh>
    <rPh sb="7" eb="9">
      <t>ジキ</t>
    </rPh>
    <phoneticPr fontId="6"/>
  </si>
  <si>
    <t>令和　　　年　　　　月</t>
    <phoneticPr fontId="6"/>
  </si>
  <si>
    <r>
      <rPr>
        <sz val="7.5"/>
        <rFont val="HGSｺﾞｼｯｸM"/>
        <family val="3"/>
        <charset val="128"/>
      </rPr>
      <t>(協議を行う予定の医療機関がない場合)</t>
    </r>
    <r>
      <rPr>
        <sz val="8"/>
        <rFont val="HGSｺﾞｼｯｸM"/>
        <family val="3"/>
        <charset val="128"/>
      </rPr>
      <t xml:space="preserve">
基準を満たす協力医療機関を定める
ための今後の具体的な計画（※4）</t>
    </r>
    <rPh sb="1" eb="3">
      <t>キョウギ</t>
    </rPh>
    <rPh sb="4" eb="5">
      <t>オコナ</t>
    </rPh>
    <rPh sb="6" eb="8">
      <t>ヨテイ</t>
    </rPh>
    <rPh sb="9" eb="11">
      <t>イリョウ</t>
    </rPh>
    <rPh sb="11" eb="13">
      <t>キカン</t>
    </rPh>
    <rPh sb="20" eb="22">
      <t>キジュン</t>
    </rPh>
    <rPh sb="23" eb="24">
      <t>ミ</t>
    </rPh>
    <rPh sb="26" eb="28">
      <t>キョウリョク</t>
    </rPh>
    <rPh sb="28" eb="30">
      <t>イリョウ</t>
    </rPh>
    <rPh sb="30" eb="32">
      <t>キカン</t>
    </rPh>
    <rPh sb="33" eb="34">
      <t>サダ</t>
    </rPh>
    <rPh sb="41" eb="43">
      <t>コンゴ</t>
    </rPh>
    <rPh sb="44" eb="47">
      <t>グタイテキ</t>
    </rPh>
    <phoneticPr fontId="6"/>
  </si>
  <si>
    <t>関係書類</t>
  </si>
  <si>
    <t>備考</t>
    <phoneticPr fontId="6"/>
  </si>
  <si>
    <t>各協力医療機関との協力内容が分かる書類（協定書等）を添付してください。その際、施設基準第1号及び第2号の規定を満たす該当部分にマーカーを引くなど、該当箇所の記載がわかるようにしてください。</t>
    <rPh sb="37" eb="38">
      <t>サイ</t>
    </rPh>
    <rPh sb="39" eb="41">
      <t>シセツ</t>
    </rPh>
    <rPh sb="41" eb="43">
      <t>キジュン</t>
    </rPh>
    <rPh sb="43" eb="44">
      <t>ダイ</t>
    </rPh>
    <rPh sb="45" eb="46">
      <t>ゴウ</t>
    </rPh>
    <rPh sb="46" eb="47">
      <t>オヨ</t>
    </rPh>
    <rPh sb="48" eb="49">
      <t>ダイ</t>
    </rPh>
    <rPh sb="50" eb="51">
      <t>ゴウ</t>
    </rPh>
    <rPh sb="52" eb="54">
      <t>キテイ</t>
    </rPh>
    <rPh sb="55" eb="56">
      <t>ミ</t>
    </rPh>
    <rPh sb="58" eb="60">
      <t>ガイトウ</t>
    </rPh>
    <rPh sb="60" eb="62">
      <t>ブブン</t>
    </rPh>
    <rPh sb="68" eb="69">
      <t>ヒ</t>
    </rPh>
    <rPh sb="73" eb="75">
      <t>ガイトウ</t>
    </rPh>
    <rPh sb="75" eb="77">
      <t>カショ</t>
    </rPh>
    <rPh sb="78" eb="80">
      <t>キサイ</t>
    </rPh>
    <phoneticPr fontId="6"/>
  </si>
  <si>
    <t xml:space="preserve">2
</t>
    <phoneticPr fontId="6"/>
  </si>
  <si>
    <t>特定施設入居者生活介護、地域密着型特定施設入居者生活介護、認知症対応型共同生活介護、軽費老人ホームについては「施設基準（※1）第3号の規定を満たす協力病院」の欄の記載は不要です。</t>
    <rPh sb="42" eb="46">
      <t>ケイヒロウジン</t>
    </rPh>
    <phoneticPr fontId="6"/>
  </si>
  <si>
    <t>協力医療機関や協力医療機関との契約内容に変更があった場合には速やかに届出を行ってください。</t>
    <rPh sb="0" eb="2">
      <t>キョウリョク</t>
    </rPh>
    <rPh sb="2" eb="4">
      <t>イリョウ</t>
    </rPh>
    <rPh sb="4" eb="6">
      <t>キカン</t>
    </rPh>
    <rPh sb="7" eb="9">
      <t>キョウリョク</t>
    </rPh>
    <rPh sb="9" eb="11">
      <t>イリョウ</t>
    </rPh>
    <rPh sb="11" eb="13">
      <t>キカン</t>
    </rPh>
    <rPh sb="15" eb="17">
      <t>ケイヤク</t>
    </rPh>
    <rPh sb="17" eb="19">
      <t>ナイヨウ</t>
    </rPh>
    <rPh sb="20" eb="22">
      <t>ヘンコウ</t>
    </rPh>
    <rPh sb="26" eb="28">
      <t>バアイ</t>
    </rPh>
    <rPh sb="30" eb="31">
      <t>スミ</t>
    </rPh>
    <rPh sb="34" eb="36">
      <t>トドケデ</t>
    </rPh>
    <rPh sb="37" eb="38">
      <t>オコナ</t>
    </rPh>
    <phoneticPr fontId="6"/>
  </si>
  <si>
    <t>（※1）</t>
    <phoneticPr fontId="6"/>
  </si>
  <si>
    <t>指定居宅サービス等の事業の人員、設備及び運営に関する基準第191条第2項</t>
    <phoneticPr fontId="6"/>
  </si>
  <si>
    <t>（※2）</t>
    <phoneticPr fontId="6"/>
  </si>
  <si>
    <t>入所者の病状が急変した場合等において医師又は看護職員が相談対応を行う体制を常時確保していること。</t>
    <rPh sb="0" eb="3">
      <t>ニュウショシャ</t>
    </rPh>
    <rPh sb="4" eb="6">
      <t>ビョウジョウ</t>
    </rPh>
    <rPh sb="7" eb="9">
      <t>キュウヘン</t>
    </rPh>
    <rPh sb="11" eb="13">
      <t>バアイ</t>
    </rPh>
    <rPh sb="13" eb="14">
      <t>トウ</t>
    </rPh>
    <rPh sb="18" eb="20">
      <t>イシ</t>
    </rPh>
    <rPh sb="20" eb="21">
      <t>マタ</t>
    </rPh>
    <rPh sb="22" eb="24">
      <t>カンゴ</t>
    </rPh>
    <rPh sb="24" eb="26">
      <t>ショクイン</t>
    </rPh>
    <rPh sb="27" eb="29">
      <t>ソウダン</t>
    </rPh>
    <rPh sb="29" eb="31">
      <t>タイオウ</t>
    </rPh>
    <rPh sb="32" eb="33">
      <t>オコナ</t>
    </rPh>
    <rPh sb="34" eb="36">
      <t>タイセイ</t>
    </rPh>
    <rPh sb="37" eb="39">
      <t>ジョウジ</t>
    </rPh>
    <rPh sb="39" eb="41">
      <t>カクホ</t>
    </rPh>
    <phoneticPr fontId="6"/>
  </si>
  <si>
    <t>（※3）</t>
    <phoneticPr fontId="6"/>
  </si>
  <si>
    <t>診療の求めがあった場合において、診療を行う体制を常時確保していること。</t>
    <rPh sb="0" eb="2">
      <t>シンリョウ</t>
    </rPh>
    <rPh sb="3" eb="4">
      <t>モト</t>
    </rPh>
    <rPh sb="9" eb="11">
      <t>バアイ</t>
    </rPh>
    <rPh sb="16" eb="18">
      <t>シンリョウ</t>
    </rPh>
    <rPh sb="19" eb="20">
      <t>オコナ</t>
    </rPh>
    <rPh sb="21" eb="23">
      <t>タイセイ</t>
    </rPh>
    <rPh sb="24" eb="26">
      <t>ジョウジ</t>
    </rPh>
    <rPh sb="26" eb="28">
      <t>カクホ</t>
    </rPh>
    <phoneticPr fontId="6"/>
  </si>
  <si>
    <t>（※4）</t>
    <phoneticPr fontId="6"/>
  </si>
  <si>
    <t>「3か月以内に地域の在宅療養支援病院等をリストアップし協議先を検討する」など具体的な計画を記載</t>
    <rPh sb="3" eb="4">
      <t>ゲツ</t>
    </rPh>
    <rPh sb="4" eb="6">
      <t>イナイ</t>
    </rPh>
    <rPh sb="7" eb="9">
      <t>チイキ</t>
    </rPh>
    <rPh sb="10" eb="12">
      <t>ザイタク</t>
    </rPh>
    <rPh sb="12" eb="14">
      <t>リョウヨウ</t>
    </rPh>
    <rPh sb="14" eb="16">
      <t>シエン</t>
    </rPh>
    <rPh sb="16" eb="18">
      <t>ビョウイン</t>
    </rPh>
    <rPh sb="18" eb="19">
      <t>トウ</t>
    </rPh>
    <rPh sb="27" eb="29">
      <t>キョウギ</t>
    </rPh>
    <rPh sb="29" eb="30">
      <t>サキ</t>
    </rPh>
    <rPh sb="31" eb="33">
      <t>ケントウ</t>
    </rPh>
    <rPh sb="38" eb="41">
      <t>グタイテキ</t>
    </rPh>
    <rPh sb="42" eb="44">
      <t>ケイカク</t>
    </rPh>
    <rPh sb="45" eb="47">
      <t>キサイ</t>
    </rPh>
    <phoneticPr fontId="6"/>
  </si>
  <si>
    <t>別紙１の①</t>
    <rPh sb="0" eb="2">
      <t>ベッシ</t>
    </rPh>
    <phoneticPr fontId="6"/>
  </si>
  <si>
    <t>別紙１に記載しきれない場合は本様式に記載してください。</t>
    <rPh sb="0" eb="2">
      <t>ベッシ</t>
    </rPh>
    <rPh sb="4" eb="6">
      <t>キサイ</t>
    </rPh>
    <rPh sb="11" eb="13">
      <t>バアイ</t>
    </rPh>
    <rPh sb="14" eb="15">
      <t>ホン</t>
    </rPh>
    <rPh sb="15" eb="17">
      <t>ヨウシキ</t>
    </rPh>
    <rPh sb="18" eb="20">
      <t>キサイ</t>
    </rPh>
    <phoneticPr fontId="6"/>
  </si>
  <si>
    <t>①施設基準（※1）第1号（※2）の規定を満たす協力医療機関</t>
    <rPh sb="1" eb="3">
      <t>シセツ</t>
    </rPh>
    <rPh sb="3" eb="5">
      <t>キジュン</t>
    </rPh>
    <rPh sb="9" eb="10">
      <t>ダイ</t>
    </rPh>
    <rPh sb="11" eb="12">
      <t>ゴウ</t>
    </rPh>
    <rPh sb="17" eb="19">
      <t>キテイ</t>
    </rPh>
    <rPh sb="20" eb="21">
      <t>ミ</t>
    </rPh>
    <rPh sb="23" eb="25">
      <t>キョウリョク</t>
    </rPh>
    <rPh sb="25" eb="27">
      <t>イリョウ</t>
    </rPh>
    <rPh sb="27" eb="29">
      <t>キカン</t>
    </rPh>
    <phoneticPr fontId="6"/>
  </si>
  <si>
    <t>②施設基準（※1）第2号（※3）の規定を満たす協力医療機関</t>
    <rPh sb="1" eb="3">
      <t>シセツ</t>
    </rPh>
    <rPh sb="3" eb="5">
      <t>キジュン</t>
    </rPh>
    <rPh sb="9" eb="10">
      <t>ダイ</t>
    </rPh>
    <rPh sb="11" eb="12">
      <t>ゴウ</t>
    </rPh>
    <rPh sb="17" eb="19">
      <t>キテイ</t>
    </rPh>
    <rPh sb="20" eb="21">
      <t>ミ</t>
    </rPh>
    <rPh sb="23" eb="25">
      <t>キョウリョク</t>
    </rPh>
    <rPh sb="25" eb="27">
      <t>イリョウ</t>
    </rPh>
    <rPh sb="27" eb="29">
      <t>キカン</t>
    </rPh>
    <phoneticPr fontId="6"/>
  </si>
  <si>
    <t>雇用契約、就業規則に関するチェックリスト（参考様式１）</t>
    <rPh sb="0" eb="2">
      <t>コヨウ</t>
    </rPh>
    <rPh sb="2" eb="4">
      <t>ケイヤク</t>
    </rPh>
    <rPh sb="5" eb="7">
      <t>シュウギョウ</t>
    </rPh>
    <rPh sb="7" eb="9">
      <t>キソク</t>
    </rPh>
    <rPh sb="10" eb="11">
      <t>カン</t>
    </rPh>
    <rPh sb="21" eb="23">
      <t>サンコウ</t>
    </rPh>
    <rPh sb="23" eb="25">
      <t>ヨウシキ</t>
    </rPh>
    <phoneticPr fontId="6"/>
  </si>
  <si>
    <t>（参考様式１）</t>
    <rPh sb="1" eb="3">
      <t>サンコウ</t>
    </rPh>
    <rPh sb="3" eb="5">
      <t>ヨウシキ</t>
    </rPh>
    <phoneticPr fontId="67"/>
  </si>
  <si>
    <t>雇用契約、就業規則に関するチェックリスト</t>
    <rPh sb="0" eb="2">
      <t>コヨウ</t>
    </rPh>
    <rPh sb="2" eb="4">
      <t>ケイヤク</t>
    </rPh>
    <rPh sb="5" eb="7">
      <t>シュウギョウ</t>
    </rPh>
    <rPh sb="7" eb="9">
      <t>キソク</t>
    </rPh>
    <rPh sb="10" eb="11">
      <t>カン</t>
    </rPh>
    <phoneticPr fontId="6"/>
  </si>
  <si>
    <t>事業所名</t>
    <rPh sb="0" eb="3">
      <t>ジギョウショ</t>
    </rPh>
    <rPh sb="3" eb="4">
      <t>メイ</t>
    </rPh>
    <phoneticPr fontId="6"/>
  </si>
  <si>
    <t>＊</t>
    <phoneticPr fontId="6"/>
  </si>
  <si>
    <t>あてはまる箇所にチェックをお願いします。</t>
    <rPh sb="5" eb="7">
      <t>カショ</t>
    </rPh>
    <rPh sb="14" eb="15">
      <t>ネガ</t>
    </rPh>
    <phoneticPr fontId="6"/>
  </si>
  <si>
    <t>「いいえ」と答えた項目については、それぞれ所定の手続きを行ってください。</t>
    <rPh sb="6" eb="7">
      <t>コタ</t>
    </rPh>
    <rPh sb="9" eb="11">
      <t>コウモク</t>
    </rPh>
    <rPh sb="21" eb="23">
      <t>ショテイ</t>
    </rPh>
    <rPh sb="24" eb="26">
      <t>テツヅ</t>
    </rPh>
    <rPh sb="28" eb="29">
      <t>オコナ</t>
    </rPh>
    <phoneticPr fontId="6"/>
  </si>
  <si>
    <t>１</t>
    <phoneticPr fontId="6"/>
  </si>
  <si>
    <t>雇用する全従業者について雇用契約書を締結していますか。</t>
    <rPh sb="0" eb="2">
      <t>コヨウ</t>
    </rPh>
    <phoneticPr fontId="6"/>
  </si>
  <si>
    <t>はい</t>
    <phoneticPr fontId="6"/>
  </si>
  <si>
    <t>いいえ</t>
    <phoneticPr fontId="6"/>
  </si>
  <si>
    <t>１-②</t>
    <phoneticPr fontId="6"/>
  </si>
  <si>
    <t>上記１-①で「いいえ」を選択した場合、いつまでに雇用契約を交わす予定ですか。</t>
    <rPh sb="0" eb="2">
      <t>ジョウキ</t>
    </rPh>
    <rPh sb="12" eb="14">
      <t>センタク</t>
    </rPh>
    <rPh sb="16" eb="18">
      <t>バアイ</t>
    </rPh>
    <rPh sb="24" eb="28">
      <t>コヨウケイヤク</t>
    </rPh>
    <rPh sb="29" eb="30">
      <t>カ</t>
    </rPh>
    <rPh sb="32" eb="34">
      <t>ヨテイ</t>
    </rPh>
    <phoneticPr fontId="6"/>
  </si>
  <si>
    <t>　　　年　　月　　日まで</t>
    <rPh sb="3" eb="4">
      <t>ネン</t>
    </rPh>
    <rPh sb="6" eb="7">
      <t>ガツ</t>
    </rPh>
    <rPh sb="9" eb="10">
      <t>ヒ</t>
    </rPh>
    <phoneticPr fontId="6"/>
  </si>
  <si>
    <t>※指定日の1か月前までに必要</t>
    <rPh sb="1" eb="3">
      <t>シテイ</t>
    </rPh>
    <rPh sb="3" eb="4">
      <t>ヒ</t>
    </rPh>
    <rPh sb="7" eb="8">
      <t>ゲツ</t>
    </rPh>
    <rPh sb="8" eb="9">
      <t>マエ</t>
    </rPh>
    <rPh sb="12" eb="14">
      <t>ヒツヨウ</t>
    </rPh>
    <phoneticPr fontId="6"/>
  </si>
  <si>
    <t>２</t>
    <phoneticPr fontId="6"/>
  </si>
  <si>
    <t>直接雇用の従業者の全員において、主な勤務地を当該施設とする旨辞令等が交付されていますか。</t>
    <rPh sb="0" eb="2">
      <t>チョクセツ</t>
    </rPh>
    <rPh sb="2" eb="4">
      <t>コヨウ</t>
    </rPh>
    <rPh sb="5" eb="8">
      <t>ジュウギョウシャ</t>
    </rPh>
    <rPh sb="9" eb="11">
      <t>ゼンイン</t>
    </rPh>
    <rPh sb="16" eb="17">
      <t>オモ</t>
    </rPh>
    <rPh sb="18" eb="21">
      <t>キンムチ</t>
    </rPh>
    <rPh sb="22" eb="24">
      <t>トウガイ</t>
    </rPh>
    <rPh sb="24" eb="26">
      <t>シセツ</t>
    </rPh>
    <rPh sb="29" eb="30">
      <t>ムネ</t>
    </rPh>
    <rPh sb="30" eb="32">
      <t>ジレイ</t>
    </rPh>
    <rPh sb="32" eb="33">
      <t>トウ</t>
    </rPh>
    <rPh sb="34" eb="36">
      <t>コウフ</t>
    </rPh>
    <phoneticPr fontId="6"/>
  </si>
  <si>
    <t>２-②</t>
    <phoneticPr fontId="6"/>
  </si>
  <si>
    <t>上記２-①で「いいえ」を選択した場合、当該施設以外で業務を行う予定の従業者は何名いますか。（応援業務等）</t>
    <rPh sb="0" eb="2">
      <t>ジョウキ</t>
    </rPh>
    <rPh sb="12" eb="14">
      <t>センタク</t>
    </rPh>
    <rPh sb="16" eb="18">
      <t>バアイ</t>
    </rPh>
    <rPh sb="19" eb="21">
      <t>トウガイ</t>
    </rPh>
    <rPh sb="21" eb="23">
      <t>シセツ</t>
    </rPh>
    <rPh sb="23" eb="25">
      <t>イガイ</t>
    </rPh>
    <rPh sb="26" eb="28">
      <t>ギョウム</t>
    </rPh>
    <rPh sb="29" eb="30">
      <t>オコナ</t>
    </rPh>
    <rPh sb="31" eb="33">
      <t>ヨテイ</t>
    </rPh>
    <rPh sb="34" eb="37">
      <t>ジュウギョウシャ</t>
    </rPh>
    <rPh sb="38" eb="40">
      <t>ナンメイ</t>
    </rPh>
    <rPh sb="46" eb="48">
      <t>オウエン</t>
    </rPh>
    <rPh sb="48" eb="50">
      <t>ギョウム</t>
    </rPh>
    <rPh sb="50" eb="51">
      <t>トウ</t>
    </rPh>
    <phoneticPr fontId="6"/>
  </si>
  <si>
    <t>名</t>
    <rPh sb="0" eb="1">
      <t>メイ</t>
    </rPh>
    <phoneticPr fontId="6"/>
  </si>
  <si>
    <t>施設管理者は、施設管理者以外の当該施設外の業務に従事することはありますか（※当該施設内の兼務除く）。</t>
    <rPh sb="0" eb="2">
      <t>シセツ</t>
    </rPh>
    <rPh sb="2" eb="5">
      <t>カンリシャ</t>
    </rPh>
    <rPh sb="7" eb="9">
      <t>シセツ</t>
    </rPh>
    <rPh sb="9" eb="12">
      <t>カンリシャ</t>
    </rPh>
    <rPh sb="12" eb="14">
      <t>イガイ</t>
    </rPh>
    <rPh sb="15" eb="17">
      <t>トウガイ</t>
    </rPh>
    <rPh sb="17" eb="20">
      <t>シセツガイ</t>
    </rPh>
    <rPh sb="21" eb="23">
      <t>ギョウム</t>
    </rPh>
    <rPh sb="24" eb="26">
      <t>ジュウジ</t>
    </rPh>
    <rPh sb="38" eb="40">
      <t>トウガイ</t>
    </rPh>
    <rPh sb="40" eb="42">
      <t>シセツ</t>
    </rPh>
    <rPh sb="42" eb="43">
      <t>ナイ</t>
    </rPh>
    <rPh sb="44" eb="46">
      <t>ケンム</t>
    </rPh>
    <rPh sb="46" eb="47">
      <t>ノゾ</t>
    </rPh>
    <phoneticPr fontId="6"/>
  </si>
  <si>
    <r>
      <t>上記４－①で</t>
    </r>
    <r>
      <rPr>
        <b/>
        <sz val="11"/>
        <rFont val="ＭＳ Ｐゴシック"/>
        <family val="3"/>
        <charset val="128"/>
      </rPr>
      <t>「はい」</t>
    </r>
    <r>
      <rPr>
        <sz val="11"/>
        <rFont val="ＭＳ Ｐゴシック"/>
        <family val="3"/>
        <charset val="128"/>
      </rPr>
      <t>を選択した場合、当該施設管理者が当該施設外で兼務する予定の業務は何ですか。</t>
    </r>
    <rPh sb="0" eb="2">
      <t>ジョウキ</t>
    </rPh>
    <rPh sb="11" eb="13">
      <t>センタク</t>
    </rPh>
    <rPh sb="15" eb="17">
      <t>バアイ</t>
    </rPh>
    <rPh sb="18" eb="20">
      <t>トウガイ</t>
    </rPh>
    <rPh sb="20" eb="22">
      <t>シセツ</t>
    </rPh>
    <rPh sb="22" eb="25">
      <t>カンリシャ</t>
    </rPh>
    <rPh sb="26" eb="28">
      <t>トウガイ</t>
    </rPh>
    <rPh sb="28" eb="30">
      <t>シセツ</t>
    </rPh>
    <rPh sb="30" eb="31">
      <t>ガイ</t>
    </rPh>
    <rPh sb="32" eb="34">
      <t>ケンム</t>
    </rPh>
    <rPh sb="36" eb="38">
      <t>ヨテイ</t>
    </rPh>
    <rPh sb="39" eb="41">
      <t>ギョウム</t>
    </rPh>
    <rPh sb="42" eb="43">
      <t>ナン</t>
    </rPh>
    <phoneticPr fontId="6"/>
  </si>
  <si>
    <t>兼務事業所</t>
    <rPh sb="0" eb="2">
      <t>ケンム</t>
    </rPh>
    <rPh sb="2" eb="5">
      <t>ジギョウショ</t>
    </rPh>
    <phoneticPr fontId="6"/>
  </si>
  <si>
    <t>兼務業務</t>
    <rPh sb="0" eb="2">
      <t>ケンム</t>
    </rPh>
    <rPh sb="2" eb="4">
      <t>ギョウム</t>
    </rPh>
    <phoneticPr fontId="6"/>
  </si>
  <si>
    <t>５</t>
    <phoneticPr fontId="6"/>
  </si>
  <si>
    <t>施設管理者が介護に関する資格等をお持ちの場合は右に記載してください。</t>
    <rPh sb="0" eb="2">
      <t>シセツ</t>
    </rPh>
    <rPh sb="2" eb="5">
      <t>カンリシャ</t>
    </rPh>
    <rPh sb="6" eb="8">
      <t>カイゴ</t>
    </rPh>
    <rPh sb="9" eb="10">
      <t>カン</t>
    </rPh>
    <rPh sb="12" eb="14">
      <t>シカク</t>
    </rPh>
    <rPh sb="14" eb="15">
      <t>トウ</t>
    </rPh>
    <rPh sb="17" eb="18">
      <t>モ</t>
    </rPh>
    <rPh sb="20" eb="22">
      <t>バアイ</t>
    </rPh>
    <rPh sb="23" eb="24">
      <t>ミギ</t>
    </rPh>
    <rPh sb="25" eb="27">
      <t>キサイ</t>
    </rPh>
    <phoneticPr fontId="6"/>
  </si>
  <si>
    <t>６</t>
    <phoneticPr fontId="6"/>
  </si>
  <si>
    <t>就業規則（従業員が10人未満で就業規則を作成していない場合は、「常勤職員の勤務時間に関する調べ」）を作成し、事業所に備えていますか。</t>
    <rPh sb="0" eb="2">
      <t>シュウギョウ</t>
    </rPh>
    <rPh sb="2" eb="4">
      <t>キソク</t>
    </rPh>
    <rPh sb="5" eb="8">
      <t>ジュウギョウイン</t>
    </rPh>
    <rPh sb="11" eb="12">
      <t>ニン</t>
    </rPh>
    <rPh sb="12" eb="14">
      <t>ミマン</t>
    </rPh>
    <rPh sb="15" eb="19">
      <t>シュウギョウキソク</t>
    </rPh>
    <rPh sb="20" eb="22">
      <t>サクセイ</t>
    </rPh>
    <rPh sb="27" eb="29">
      <t>バアイ</t>
    </rPh>
    <rPh sb="32" eb="36">
      <t>ジョウキンショクイン</t>
    </rPh>
    <rPh sb="37" eb="41">
      <t>キンムジカン</t>
    </rPh>
    <rPh sb="42" eb="43">
      <t>カン</t>
    </rPh>
    <rPh sb="45" eb="46">
      <t>シラ</t>
    </rPh>
    <rPh sb="50" eb="52">
      <t>サクセイ</t>
    </rPh>
    <rPh sb="54" eb="57">
      <t>ジギョウショ</t>
    </rPh>
    <rPh sb="58" eb="59">
      <t>ソナ</t>
    </rPh>
    <phoneticPr fontId="6"/>
  </si>
  <si>
    <t>７</t>
    <phoneticPr fontId="6"/>
  </si>
  <si>
    <t>最新の就業規則（または「常勤職員の勤務時間に関する調べ」）で定めている常勤職員の実労働時間数を記入してください。</t>
    <rPh sb="40" eb="45">
      <t>ジツロウドウジカン</t>
    </rPh>
    <phoneticPr fontId="6"/>
  </si>
  <si>
    <t>時間／日</t>
    <phoneticPr fontId="6"/>
  </si>
  <si>
    <t>時間／週</t>
    <rPh sb="3" eb="4">
      <t>シュウ</t>
    </rPh>
    <phoneticPr fontId="6"/>
  </si>
  <si>
    <t>＊　変形労働制の場合は、１月当たりの時間数を記載してください。</t>
    <rPh sb="2" eb="4">
      <t>ヘンケイ</t>
    </rPh>
    <rPh sb="4" eb="6">
      <t>ロウドウ</t>
    </rPh>
    <rPh sb="6" eb="7">
      <t>セイ</t>
    </rPh>
    <rPh sb="8" eb="10">
      <t>バアイ</t>
    </rPh>
    <rPh sb="13" eb="14">
      <t>ツキ</t>
    </rPh>
    <rPh sb="14" eb="15">
      <t>ア</t>
    </rPh>
    <rPh sb="18" eb="21">
      <t>ジカンスウ</t>
    </rPh>
    <rPh sb="22" eb="24">
      <t>キサイ</t>
    </rPh>
    <phoneticPr fontId="6"/>
  </si>
  <si>
    <t>８</t>
    <phoneticPr fontId="6"/>
  </si>
  <si>
    <t>労働基準法その他法令に定められている休暇等（年次有給休暇、産前産後休業、育児休業、生理休暇、子どもの看護休業、介護休業（休暇））を設けていますか。</t>
    <rPh sb="0" eb="2">
      <t>ロウドウ</t>
    </rPh>
    <rPh sb="2" eb="5">
      <t>キジュンホウ</t>
    </rPh>
    <rPh sb="7" eb="8">
      <t>タ</t>
    </rPh>
    <rPh sb="8" eb="10">
      <t>ホウレイ</t>
    </rPh>
    <rPh sb="11" eb="12">
      <t>サダ</t>
    </rPh>
    <rPh sb="18" eb="20">
      <t>キュウカ</t>
    </rPh>
    <rPh sb="20" eb="21">
      <t>トウ</t>
    </rPh>
    <rPh sb="22" eb="24">
      <t>ネンジ</t>
    </rPh>
    <rPh sb="24" eb="26">
      <t>ユウキュウ</t>
    </rPh>
    <rPh sb="26" eb="28">
      <t>キュウカ</t>
    </rPh>
    <rPh sb="29" eb="31">
      <t>サンゼン</t>
    </rPh>
    <rPh sb="31" eb="33">
      <t>サンゴ</t>
    </rPh>
    <rPh sb="33" eb="35">
      <t>キュウギョウ</t>
    </rPh>
    <rPh sb="36" eb="38">
      <t>イクジ</t>
    </rPh>
    <rPh sb="38" eb="40">
      <t>キュウギョウ</t>
    </rPh>
    <rPh sb="41" eb="43">
      <t>セイリ</t>
    </rPh>
    <rPh sb="43" eb="45">
      <t>キュウカ</t>
    </rPh>
    <rPh sb="46" eb="47">
      <t>コ</t>
    </rPh>
    <rPh sb="50" eb="52">
      <t>カンゴ</t>
    </rPh>
    <rPh sb="52" eb="54">
      <t>キュウギョウ</t>
    </rPh>
    <rPh sb="55" eb="57">
      <t>カイゴ</t>
    </rPh>
    <rPh sb="57" eb="59">
      <t>キュウギョウ</t>
    </rPh>
    <rPh sb="60" eb="62">
      <t>キュウカ</t>
    </rPh>
    <rPh sb="65" eb="66">
      <t>モウ</t>
    </rPh>
    <phoneticPr fontId="6"/>
  </si>
  <si>
    <t>【一部従業者について派遣・出向で配置する場合のみ】</t>
    <rPh sb="1" eb="3">
      <t>イチブ</t>
    </rPh>
    <rPh sb="3" eb="6">
      <t>ジュウギョウシャ</t>
    </rPh>
    <rPh sb="10" eb="12">
      <t>ハケン</t>
    </rPh>
    <rPh sb="13" eb="15">
      <t>シュッコウ</t>
    </rPh>
    <rPh sb="16" eb="18">
      <t>ハイチ</t>
    </rPh>
    <rPh sb="20" eb="22">
      <t>バアイ</t>
    </rPh>
    <phoneticPr fontId="6"/>
  </si>
  <si>
    <t>９</t>
    <phoneticPr fontId="6"/>
  </si>
  <si>
    <t>全従業者のうち、派遣・出向で配置する従業者は何名いますか。</t>
    <rPh sb="0" eb="1">
      <t>ゼン</t>
    </rPh>
    <rPh sb="1" eb="4">
      <t>ジュウギョウシャ</t>
    </rPh>
    <rPh sb="8" eb="10">
      <t>ハケン</t>
    </rPh>
    <rPh sb="11" eb="13">
      <t>シュッコウ</t>
    </rPh>
    <rPh sb="14" eb="16">
      <t>ハイチ</t>
    </rPh>
    <rPh sb="18" eb="21">
      <t>ジュウギョウシャ</t>
    </rPh>
    <rPh sb="22" eb="24">
      <t>ナンメイ</t>
    </rPh>
    <phoneticPr fontId="6"/>
  </si>
  <si>
    <t>派遣・出向に関する契約書等において、</t>
    <rPh sb="0" eb="2">
      <t>ハケン</t>
    </rPh>
    <rPh sb="3" eb="5">
      <t>シュッコウ</t>
    </rPh>
    <rPh sb="6" eb="7">
      <t>カン</t>
    </rPh>
    <rPh sb="9" eb="13">
      <t>ケイヤクショトウ</t>
    </rPh>
    <phoneticPr fontId="6"/>
  </si>
  <si>
    <t>①出向・派遣される職員が特定されていますか。</t>
    <phoneticPr fontId="6"/>
  </si>
  <si>
    <t>②事業所管理者の指揮命令下で従事することが定められていますか。</t>
    <rPh sb="21" eb="22">
      <t>サダ</t>
    </rPh>
    <phoneticPr fontId="6"/>
  </si>
  <si>
    <t>③出向・派遣期間が特定されていますか。</t>
    <phoneticPr fontId="6"/>
  </si>
  <si>
    <t>④当該従事者に同意を得ていますか。</t>
    <phoneticPr fontId="6"/>
  </si>
  <si>
    <t>⑤勤務地が当該施設になっていますか。</t>
    <rPh sb="1" eb="4">
      <t>キンムチ</t>
    </rPh>
    <rPh sb="5" eb="7">
      <t>トウガイ</t>
    </rPh>
    <rPh sb="7" eb="9">
      <t>シセツ</t>
    </rPh>
    <phoneticPr fontId="6"/>
  </si>
  <si>
    <t>２-③</t>
    <phoneticPr fontId="6"/>
  </si>
  <si>
    <t>直接雇用の従業者の全員において、業務内容（職種）が分かる辞令等が交付されていますか。</t>
    <rPh sb="0" eb="2">
      <t>チョクセツ</t>
    </rPh>
    <rPh sb="2" eb="4">
      <t>コヨウ</t>
    </rPh>
    <rPh sb="5" eb="8">
      <t>ジュウギョウシャ</t>
    </rPh>
    <rPh sb="9" eb="11">
      <t>ゼンイン</t>
    </rPh>
    <rPh sb="16" eb="18">
      <t>ギョウム</t>
    </rPh>
    <rPh sb="18" eb="20">
      <t>ナイヨウ</t>
    </rPh>
    <rPh sb="21" eb="23">
      <t>ショクシュ</t>
    </rPh>
    <rPh sb="25" eb="26">
      <t>ワ</t>
    </rPh>
    <rPh sb="28" eb="30">
      <t>ジレイ</t>
    </rPh>
    <rPh sb="30" eb="31">
      <t>トウ</t>
    </rPh>
    <rPh sb="32" eb="34">
      <t>コウフ</t>
    </rPh>
    <phoneticPr fontId="6"/>
  </si>
  <si>
    <t>３-①</t>
    <phoneticPr fontId="6"/>
  </si>
  <si>
    <t>３-②</t>
    <phoneticPr fontId="6"/>
  </si>
  <si>
    <t>４</t>
    <phoneticPr fontId="6"/>
  </si>
  <si>
    <t>⑥業務内容（職種）が明確になっていますか。</t>
    <rPh sb="1" eb="3">
      <t>ギョウム</t>
    </rPh>
    <rPh sb="3" eb="5">
      <t>ナイヨウ</t>
    </rPh>
    <rPh sb="6" eb="8">
      <t>ショクシュ</t>
    </rPh>
    <rPh sb="10" eb="12">
      <t>メイカク</t>
    </rPh>
    <phoneticPr fontId="6"/>
  </si>
  <si>
    <t>入居者と締結する契約書及び重要事項説明書　（①入居契約書、②（介護予防）特定施設入居者生活介護利用契約書、③入居契約・（介護予防）特定施設入居者生活介護利用契約重要事項説明書）　
※③は都指針様式</t>
    <rPh sb="0" eb="2">
      <t>ニュウキョ</t>
    </rPh>
    <rPh sb="4" eb="6">
      <t>テイケツ</t>
    </rPh>
    <rPh sb="8" eb="10">
      <t>ケイヤク</t>
    </rPh>
    <rPh sb="10" eb="11">
      <t>ショ</t>
    </rPh>
    <rPh sb="11" eb="12">
      <t>オヨ</t>
    </rPh>
    <rPh sb="13" eb="15">
      <t>ジュウヨウ</t>
    </rPh>
    <rPh sb="15" eb="17">
      <t>ジコウ</t>
    </rPh>
    <rPh sb="17" eb="20">
      <t>セツメイショ</t>
    </rPh>
    <phoneticPr fontId="6"/>
  </si>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</sst>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
    <numFmt numFmtId="177" formatCode="#,##0.0#"/>
    <numFmt numFmtId="178" formatCode="#,##0.##"/>
    <numFmt numFmtId="179" formatCode="#,##0.0&quot;人&quot;"/>
    <numFmt numFmtId="180" formatCode="#,##0&quot;人&quot;"/>
    <numFmt numFmtId="181" formatCode="yyyy&quot;年&quot;m&quot;月&quot;d&quot;日&quot;;@"/>
  </numFmts>
  <fonts count="99">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b/>
      <sz val="16"/>
      <name val="ＭＳ Ｐゴシック"/>
      <family val="3"/>
      <charset val="128"/>
    </font>
    <font>
      <sz val="6"/>
      <name val="ＭＳ Ｐゴシック"/>
      <family val="3"/>
      <charset val="128"/>
    </font>
    <font>
      <sz val="16"/>
      <name val="ＭＳ Ｐゴシック"/>
      <family val="3"/>
      <charset val="128"/>
    </font>
    <font>
      <sz val="11"/>
      <name val="ＭＳ ゴシック"/>
      <family val="3"/>
      <charset val="128"/>
    </font>
    <font>
      <sz val="10"/>
      <name val="ＭＳ ゴシック"/>
      <family val="3"/>
      <charset val="128"/>
    </font>
    <font>
      <b/>
      <sz val="12"/>
      <name val="ＭＳ Ｐゴシック"/>
      <family val="3"/>
      <charset val="128"/>
    </font>
    <font>
      <sz val="10"/>
      <name val="ＭＳ Ｐゴシック"/>
      <family val="3"/>
      <charset val="128"/>
    </font>
    <font>
      <sz val="12"/>
      <name val="ＭＳ Ｐゴシック"/>
      <family val="3"/>
      <charset val="128"/>
    </font>
    <font>
      <b/>
      <sz val="11"/>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1"/>
      <name val="ＭＳ ゴシック"/>
      <family val="3"/>
      <charset val="128"/>
    </font>
    <font>
      <sz val="12"/>
      <name val="ＭＳ ゴシック"/>
      <family val="3"/>
      <charset val="128"/>
    </font>
    <font>
      <u/>
      <sz val="12"/>
      <name val="ＭＳ Ｐゴシック"/>
      <family val="3"/>
      <charset val="128"/>
    </font>
    <font>
      <sz val="10"/>
      <name val="ＭＳ Ｐゴシック"/>
      <family val="3"/>
      <charset val="128"/>
      <scheme val="minor"/>
    </font>
    <font>
      <sz val="13"/>
      <name val="ＭＳ Ｐゴシック"/>
      <family val="3"/>
      <charset val="128"/>
    </font>
    <font>
      <sz val="6"/>
      <name val="ＭＳ Ｐゴシック"/>
      <family val="2"/>
      <charset val="128"/>
      <scheme val="minor"/>
    </font>
    <font>
      <sz val="9"/>
      <color rgb="FF000000"/>
      <name val="Meiryo UI"/>
      <family val="3"/>
      <charset val="128"/>
    </font>
    <font>
      <sz val="10"/>
      <color rgb="FF000000"/>
      <name val="Times New Roman"/>
      <family val="1"/>
    </font>
    <font>
      <b/>
      <sz val="12"/>
      <name val="ＭＳ Ｐゴシック"/>
      <family val="3"/>
      <charset val="128"/>
      <scheme val="minor"/>
    </font>
    <font>
      <sz val="10.5"/>
      <name val="ＭＳ Ｐゴシック"/>
      <family val="3"/>
      <charset val="128"/>
      <scheme val="minor"/>
    </font>
    <font>
      <sz val="16"/>
      <name val="HGSｺﾞｼｯｸM"/>
      <family val="3"/>
      <charset val="128"/>
    </font>
    <font>
      <b/>
      <sz val="16"/>
      <name val="HGSｺﾞｼｯｸM"/>
      <family val="3"/>
      <charset val="128"/>
    </font>
    <font>
      <sz val="14"/>
      <name val="HGSｺﾞｼｯｸM"/>
      <family val="3"/>
      <charset val="128"/>
    </font>
    <font>
      <sz val="12"/>
      <name val="HGSｺﾞｼｯｸM"/>
      <family val="3"/>
      <charset val="128"/>
    </font>
    <font>
      <sz val="11"/>
      <name val="HGSｺﾞｼｯｸM"/>
      <family val="3"/>
      <charset val="128"/>
    </font>
    <font>
      <sz val="10"/>
      <name val="HGSｺﾞｼｯｸM"/>
      <family val="3"/>
      <charset val="128"/>
    </font>
    <font>
      <b/>
      <sz val="16"/>
      <color rgb="FFFF0000"/>
      <name val="ＭＳ Ｐゴシック"/>
      <family val="2"/>
      <charset val="128"/>
      <scheme val="minor"/>
    </font>
    <font>
      <sz val="16"/>
      <color theme="1"/>
      <name val="ＭＳ Ｐゴシック"/>
      <family val="3"/>
      <charset val="128"/>
      <scheme val="minor"/>
    </font>
    <font>
      <sz val="16"/>
      <color rgb="FFFF0000"/>
      <name val="ＭＳ Ｐゴシック"/>
      <family val="3"/>
      <charset val="128"/>
      <scheme val="minor"/>
    </font>
    <font>
      <sz val="16"/>
      <name val="ＭＳ Ｐゴシック"/>
      <family val="3"/>
      <charset val="128"/>
      <scheme val="minor"/>
    </font>
    <font>
      <b/>
      <sz val="14"/>
      <name val="HGSｺﾞｼｯｸM"/>
      <family val="3"/>
      <charset val="128"/>
    </font>
    <font>
      <b/>
      <sz val="12"/>
      <color rgb="FFFF0000"/>
      <name val="HGSｺﾞｼｯｸM"/>
      <family val="3"/>
      <charset val="128"/>
    </font>
    <font>
      <sz val="12"/>
      <name val="HGSｺﾞｼｯｸE"/>
      <family val="3"/>
      <charset val="128"/>
    </font>
    <font>
      <u/>
      <sz val="12"/>
      <name val="HGSｺﾞｼｯｸE"/>
      <family val="3"/>
      <charset val="128"/>
    </font>
    <font>
      <b/>
      <sz val="12"/>
      <name val="HGSｺﾞｼｯｸM"/>
      <family val="3"/>
      <charset val="128"/>
    </font>
    <font>
      <sz val="11"/>
      <color rgb="FF000000"/>
      <name val="ＭＳ Ｐゴシック"/>
      <family val="3"/>
      <charset val="128"/>
      <scheme val="minor"/>
    </font>
    <font>
      <sz val="11"/>
      <color rgb="FF000000"/>
      <name val="Calibri"/>
      <family val="2"/>
    </font>
    <font>
      <sz val="12"/>
      <name val="ＭＳ Ｐゴシック"/>
      <family val="3"/>
      <charset val="128"/>
      <scheme val="minor"/>
    </font>
    <font>
      <sz val="12"/>
      <color theme="1"/>
      <name val="ＭＳ Ｐゴシック"/>
      <family val="2"/>
      <charset val="128"/>
      <scheme val="minor"/>
    </font>
    <font>
      <sz val="12"/>
      <color theme="1"/>
      <name val="ＭＳ Ｐゴシック"/>
      <family val="3"/>
      <charset val="128"/>
      <scheme val="minor"/>
    </font>
    <font>
      <sz val="10.5"/>
      <color rgb="FF000000"/>
      <name val="ＭＳ Ｐゴシック"/>
      <family val="3"/>
      <charset val="128"/>
      <scheme val="minor"/>
    </font>
    <font>
      <b/>
      <sz val="10.5"/>
      <name val="ＭＳ Ｐゴシック"/>
      <family val="3"/>
      <charset val="128"/>
      <scheme val="minor"/>
    </font>
    <font>
      <sz val="10"/>
      <color rgb="FF000000"/>
      <name val="ＭＳ Ｐゴシック"/>
      <family val="3"/>
      <charset val="128"/>
      <scheme val="minor"/>
    </font>
    <font>
      <sz val="11"/>
      <name val="ＭＳ Ｐゴシック"/>
      <family val="3"/>
      <charset val="128"/>
      <scheme val="minor"/>
    </font>
    <font>
      <sz val="11"/>
      <color theme="1"/>
      <name val="ＭＳ Ｐゴシック"/>
      <family val="2"/>
      <scheme val="minor"/>
    </font>
    <font>
      <sz val="6"/>
      <name val="ＭＳ Ｐゴシック"/>
      <family val="3"/>
      <charset val="128"/>
      <scheme val="minor"/>
    </font>
    <font>
      <sz val="8"/>
      <color theme="1"/>
      <name val="ＭＳ Ｐゴシック"/>
      <family val="2"/>
      <scheme val="minor"/>
    </font>
    <font>
      <sz val="8"/>
      <color theme="1"/>
      <name val="ＭＳ Ｐゴシック"/>
      <family val="3"/>
      <charset val="128"/>
      <scheme val="minor"/>
    </font>
    <font>
      <sz val="10"/>
      <color theme="1"/>
      <name val="ＭＳ Ｐゴシック"/>
      <family val="3"/>
      <charset val="128"/>
    </font>
    <font>
      <b/>
      <sz val="10"/>
      <color theme="1"/>
      <name val="ＭＳ Ｐゴシック"/>
      <family val="3"/>
      <charset val="128"/>
    </font>
    <font>
      <sz val="11"/>
      <color theme="1"/>
      <name val="ＭＳ Ｐゴシック"/>
      <family val="3"/>
      <charset val="128"/>
    </font>
    <font>
      <sz val="9"/>
      <color theme="1"/>
      <name val="ＭＳ Ｐゴシック"/>
      <family val="3"/>
      <charset val="128"/>
    </font>
    <font>
      <sz val="8"/>
      <color theme="1"/>
      <name val="ＭＳ Ｐゴシック"/>
      <family val="3"/>
      <charset val="128"/>
    </font>
    <font>
      <sz val="6"/>
      <color theme="1"/>
      <name val="ＭＳ Ｐゴシック"/>
      <family val="3"/>
      <charset val="128"/>
    </font>
    <font>
      <sz val="14"/>
      <color theme="1"/>
      <name val="ＭＳ Ｐゴシック"/>
      <family val="3"/>
      <charset val="128"/>
    </font>
    <font>
      <u/>
      <sz val="11"/>
      <color theme="10"/>
      <name val="ＭＳ Ｐゴシック"/>
      <family val="3"/>
      <charset val="128"/>
    </font>
    <font>
      <b/>
      <sz val="12"/>
      <color theme="1"/>
      <name val="ＭＳ Ｐゴシック"/>
      <family val="3"/>
      <charset val="128"/>
      <scheme val="minor"/>
    </font>
    <font>
      <sz val="10.5"/>
      <color theme="1"/>
      <name val="ＭＳ Ｐゴシック"/>
      <family val="3"/>
      <charset val="128"/>
      <scheme val="minor"/>
    </font>
    <font>
      <sz val="10.5"/>
      <color theme="1"/>
      <name val="ＭＳ Ｐゴシック"/>
      <family val="3"/>
      <charset val="128"/>
    </font>
    <font>
      <sz val="10"/>
      <color theme="1"/>
      <name val="ＭＳ Ｐゴシック"/>
      <family val="3"/>
      <charset val="128"/>
      <scheme val="minor"/>
    </font>
    <font>
      <sz val="9"/>
      <color theme="1"/>
      <name val="ＭＳ Ｐゴシック"/>
      <family val="3"/>
      <charset val="128"/>
      <scheme val="minor"/>
    </font>
    <font>
      <sz val="6"/>
      <name val="ＭＳ ゴシック"/>
      <family val="3"/>
      <charset val="128"/>
    </font>
    <font>
      <b/>
      <sz val="9"/>
      <color indexed="81"/>
      <name val="MS P ゴシック"/>
      <family val="3"/>
      <charset val="128"/>
    </font>
    <font>
      <sz val="9"/>
      <name val="ＭＳ Ｐゴシック"/>
      <family val="3"/>
      <charset val="128"/>
      <scheme val="minor"/>
    </font>
    <font>
      <sz val="11"/>
      <name val="ＭＳ Ｐゴシック"/>
      <family val="3"/>
      <charset val="128"/>
      <scheme val="major"/>
    </font>
    <font>
      <sz val="11"/>
      <color rgb="FFFF0000"/>
      <name val="ＭＳ Ｐゴシック"/>
      <family val="3"/>
      <charset val="128"/>
    </font>
    <font>
      <sz val="9"/>
      <name val="HGSｺﾞｼｯｸM"/>
      <family val="3"/>
      <charset val="128"/>
    </font>
    <font>
      <sz val="9"/>
      <name val="ＭＳ Ｐゴシック"/>
      <family val="3"/>
      <charset val="128"/>
    </font>
    <font>
      <sz val="8"/>
      <name val="HGSｺﾞｼｯｸM"/>
      <family val="3"/>
      <charset val="128"/>
    </font>
    <font>
      <sz val="8"/>
      <name val="ＭＳ Ｐゴシック"/>
      <family val="3"/>
      <charset val="128"/>
    </font>
    <font>
      <sz val="7.5"/>
      <name val="HGSｺﾞｼｯｸM"/>
      <family val="3"/>
      <charset val="128"/>
    </font>
    <font>
      <sz val="6"/>
      <name val="HGSｺﾞｼｯｸM"/>
      <family val="3"/>
      <charset val="128"/>
    </font>
    <font>
      <sz val="7"/>
      <name val="HGSｺﾞｼｯｸM"/>
      <family val="3"/>
      <charset val="128"/>
    </font>
    <font>
      <sz val="6.5"/>
      <name val="HGSｺﾞｼｯｸM"/>
      <family val="3"/>
      <charset val="128"/>
    </font>
    <font>
      <sz val="9"/>
      <color indexed="81"/>
      <name val="MS P ゴシック"/>
      <family val="3"/>
      <charset val="128"/>
    </font>
    <font>
      <sz val="14"/>
      <name val="ＭＳ Ｐゴシック"/>
      <family val="3"/>
      <charset val="128"/>
    </font>
    <font>
      <strike/>
      <sz val="11"/>
      <name val="ＭＳ Ｐゴシック"/>
      <family val="3"/>
      <charset val="128"/>
    </font>
  </fonts>
  <fills count="3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9"/>
        <bgColor indexed="64"/>
      </patternFill>
    </fill>
    <fill>
      <patternFill patternType="solid">
        <fgColor theme="1" tint="0.499984740745262"/>
        <bgColor indexed="64"/>
      </patternFill>
    </fill>
    <fill>
      <patternFill patternType="solid">
        <fgColor theme="8"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rgb="FFFFFFCC"/>
        <bgColor indexed="64"/>
      </patternFill>
    </fill>
    <fill>
      <patternFill patternType="solid">
        <fgColor rgb="FFCCFFCC"/>
        <bgColor indexed="64"/>
      </patternFill>
    </fill>
    <fill>
      <patternFill patternType="solid">
        <fgColor theme="0" tint="-0.14996795556505021"/>
        <bgColor indexed="64"/>
      </patternFill>
    </fill>
  </fills>
  <borders count="22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top style="thin">
        <color indexed="64"/>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diagonal/>
    </border>
    <border>
      <left/>
      <right/>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thin">
        <color indexed="64"/>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hair">
        <color indexed="64"/>
      </top>
      <bottom style="thin">
        <color indexed="64"/>
      </bottom>
      <diagonal/>
    </border>
    <border>
      <left style="medium">
        <color indexed="64"/>
      </left>
      <right style="medium">
        <color indexed="64"/>
      </right>
      <top style="hair">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top style="medium">
        <color indexed="64"/>
      </top>
      <bottom style="thin">
        <color rgb="FF000000"/>
      </bottom>
      <diagonal/>
    </border>
    <border>
      <left/>
      <right style="medium">
        <color indexed="64"/>
      </right>
      <top style="medium">
        <color indexed="64"/>
      </top>
      <bottom style="thin">
        <color rgb="FF000000"/>
      </bottom>
      <diagonal/>
    </border>
    <border>
      <left style="thin">
        <color indexed="64"/>
      </left>
      <right/>
      <top style="thin">
        <color rgb="FF000000"/>
      </top>
      <bottom style="thin">
        <color rgb="FF000000"/>
      </bottom>
      <diagonal/>
    </border>
    <border>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rgb="FF000000"/>
      </right>
      <top/>
      <bottom/>
      <diagonal/>
    </border>
    <border>
      <left style="thin">
        <color rgb="FF000000"/>
      </left>
      <right/>
      <top style="thin">
        <color indexed="64"/>
      </top>
      <bottom/>
      <diagonal/>
    </border>
    <border>
      <left/>
      <right/>
      <top style="thin">
        <color rgb="FF000000"/>
      </top>
      <bottom/>
      <diagonal/>
    </border>
    <border>
      <left/>
      <right style="medium">
        <color indexed="64"/>
      </right>
      <top style="thin">
        <color rgb="FF000000"/>
      </top>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right style="thin">
        <color indexed="64"/>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indexed="64"/>
      </right>
      <top style="thin">
        <color rgb="FF000000"/>
      </top>
      <bottom style="thin">
        <color rgb="FF000000"/>
      </bottom>
      <diagonal/>
    </border>
    <border>
      <left style="medium">
        <color indexed="64"/>
      </left>
      <right style="thin">
        <color rgb="FF000000"/>
      </right>
      <top/>
      <bottom style="thin">
        <color rgb="FF000000"/>
      </bottom>
      <diagonal/>
    </border>
    <border>
      <left/>
      <right style="thin">
        <color rgb="FF000000"/>
      </right>
      <top/>
      <bottom style="thin">
        <color rgb="FF000000"/>
      </bottom>
      <diagonal/>
    </border>
    <border>
      <left style="medium">
        <color indexed="64"/>
      </left>
      <right/>
      <top style="thin">
        <color rgb="FF000000"/>
      </top>
      <bottom/>
      <diagonal/>
    </border>
    <border>
      <left/>
      <right style="thin">
        <color rgb="FF000000"/>
      </right>
      <top/>
      <bottom/>
      <diagonal/>
    </border>
    <border>
      <left style="medium">
        <color indexed="64"/>
      </left>
      <right/>
      <top/>
      <bottom style="thin">
        <color rgb="FF000000"/>
      </bottom>
      <diagonal/>
    </border>
    <border>
      <left/>
      <right style="medium">
        <color indexed="64"/>
      </right>
      <top/>
      <bottom style="thin">
        <color rgb="FF000000"/>
      </bottom>
      <diagonal/>
    </border>
    <border>
      <left style="medium">
        <color indexed="64"/>
      </left>
      <right style="thin">
        <color rgb="FF000000"/>
      </right>
      <top style="thin">
        <color rgb="FF000000"/>
      </top>
      <bottom/>
      <diagonal/>
    </border>
    <border>
      <left/>
      <right style="thin">
        <color rgb="FF000000"/>
      </right>
      <top style="thin">
        <color rgb="FF000000"/>
      </top>
      <bottom style="thin">
        <color rgb="FF000000"/>
      </bottom>
      <diagonal/>
    </border>
    <border>
      <left style="thin">
        <color indexed="64"/>
      </left>
      <right/>
      <top style="thin">
        <color rgb="FF000000"/>
      </top>
      <bottom style="dashed">
        <color rgb="FF000000"/>
      </bottom>
      <diagonal/>
    </border>
    <border>
      <left/>
      <right/>
      <top style="thin">
        <color rgb="FF000000"/>
      </top>
      <bottom style="dashed">
        <color rgb="FF000000"/>
      </bottom>
      <diagonal/>
    </border>
    <border>
      <left/>
      <right style="medium">
        <color indexed="64"/>
      </right>
      <top style="thin">
        <color rgb="FF000000"/>
      </top>
      <bottom style="dashed">
        <color rgb="FF000000"/>
      </bottom>
      <diagonal/>
    </border>
    <border>
      <left style="thin">
        <color indexed="64"/>
      </left>
      <right/>
      <top style="dashed">
        <color rgb="FF000000"/>
      </top>
      <bottom/>
      <diagonal/>
    </border>
    <border>
      <left/>
      <right/>
      <top style="dashed">
        <color rgb="FF000000"/>
      </top>
      <bottom/>
      <diagonal/>
    </border>
    <border>
      <left/>
      <right style="medium">
        <color indexed="64"/>
      </right>
      <top style="dashed">
        <color rgb="FF000000"/>
      </top>
      <bottom/>
      <diagonal/>
    </border>
    <border>
      <left/>
      <right style="thin">
        <color indexed="64"/>
      </right>
      <top style="thin">
        <color rgb="FF000000"/>
      </top>
      <bottom/>
      <diagonal/>
    </border>
    <border>
      <left style="medium">
        <color indexed="64"/>
      </left>
      <right/>
      <top style="thin">
        <color rgb="FF000000"/>
      </top>
      <bottom style="thin">
        <color rgb="FF000000"/>
      </bottom>
      <diagonal/>
    </border>
    <border diagonalUp="1">
      <left style="thin">
        <color rgb="FF000000"/>
      </left>
      <right/>
      <top style="thin">
        <color rgb="FF000000"/>
      </top>
      <bottom style="thin">
        <color rgb="FF000000"/>
      </bottom>
      <diagonal style="thin">
        <color rgb="FF000000"/>
      </diagonal>
    </border>
    <border diagonalUp="1">
      <left/>
      <right/>
      <top style="thin">
        <color rgb="FF000000"/>
      </top>
      <bottom style="thin">
        <color rgb="FF000000"/>
      </bottom>
      <diagonal style="thin">
        <color rgb="FF000000"/>
      </diagonal>
    </border>
    <border diagonalUp="1">
      <left/>
      <right/>
      <top/>
      <bottom style="thin">
        <color rgb="FF000000"/>
      </bottom>
      <diagonal style="thin">
        <color rgb="FF000000"/>
      </diagonal>
    </border>
    <border diagonalUp="1">
      <left/>
      <right style="thin">
        <color rgb="FF000000"/>
      </right>
      <top/>
      <bottom style="thin">
        <color rgb="FF000000"/>
      </bottom>
      <diagonal style="thin">
        <color rgb="FF000000"/>
      </diagonal>
    </border>
    <border diagonalUp="1">
      <left/>
      <right style="medium">
        <color indexed="64"/>
      </right>
      <top style="thin">
        <color rgb="FF000000"/>
      </top>
      <bottom style="thin">
        <color rgb="FF000000"/>
      </bottom>
      <diagonal style="thin">
        <color rgb="FF000000"/>
      </diagonal>
    </border>
    <border>
      <left style="medium">
        <color indexed="64"/>
      </left>
      <right/>
      <top style="thin">
        <color rgb="FF000000"/>
      </top>
      <bottom style="medium">
        <color indexed="64"/>
      </bottom>
      <diagonal/>
    </border>
    <border>
      <left/>
      <right/>
      <top style="thin">
        <color rgb="FF000000"/>
      </top>
      <bottom style="medium">
        <color indexed="64"/>
      </bottom>
      <diagonal/>
    </border>
    <border>
      <left/>
      <right style="thin">
        <color rgb="FF000000"/>
      </right>
      <top style="thin">
        <color rgb="FF000000"/>
      </top>
      <bottom style="medium">
        <color indexed="64"/>
      </bottom>
      <diagonal/>
    </border>
    <border>
      <left style="thin">
        <color rgb="FF000000"/>
      </left>
      <right/>
      <top/>
      <bottom style="medium">
        <color indexed="64"/>
      </bottom>
      <diagonal/>
    </border>
    <border>
      <left style="double">
        <color indexed="64"/>
      </left>
      <right/>
      <top style="medium">
        <color indexed="64"/>
      </top>
      <bottom/>
      <diagonal/>
    </border>
    <border>
      <left style="double">
        <color indexed="64"/>
      </left>
      <right/>
      <top/>
      <bottom/>
      <diagonal/>
    </border>
    <border>
      <left/>
      <right style="thin">
        <color indexed="64"/>
      </right>
      <top/>
      <bottom style="medium">
        <color indexed="64"/>
      </bottom>
      <diagonal/>
    </border>
    <border>
      <left style="thin">
        <color indexed="64"/>
      </left>
      <right/>
      <top/>
      <bottom style="medium">
        <color indexed="64"/>
      </bottom>
      <diagonal/>
    </border>
    <border>
      <left style="double">
        <color indexed="64"/>
      </left>
      <right/>
      <top/>
      <bottom style="medium">
        <color indexed="64"/>
      </bottom>
      <diagonal/>
    </border>
    <border>
      <left style="medium">
        <color indexed="64"/>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double">
        <color indexed="64"/>
      </right>
      <top style="thin">
        <color indexed="64"/>
      </top>
      <bottom style="dotted">
        <color indexed="64"/>
      </bottom>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left style="double">
        <color indexed="64"/>
      </left>
      <right/>
      <top style="dotted">
        <color indexed="64"/>
      </top>
      <bottom style="medium">
        <color indexed="64"/>
      </bottom>
      <diagonal/>
    </border>
    <border>
      <left style="medium">
        <color indexed="64"/>
      </left>
      <right/>
      <top style="dotted">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medium">
        <color indexed="8"/>
      </left>
      <right/>
      <top style="medium">
        <color indexed="64"/>
      </top>
      <bottom style="thin">
        <color indexed="8"/>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top/>
      <bottom style="thin">
        <color rgb="FF000000"/>
      </bottom>
      <diagonal/>
    </border>
    <border>
      <left/>
      <right/>
      <top style="thin">
        <color indexed="64"/>
      </top>
      <bottom style="thin">
        <color rgb="FF000000"/>
      </bottom>
      <diagonal/>
    </border>
    <border>
      <left/>
      <right style="medium">
        <color indexed="64"/>
      </right>
      <top style="thin">
        <color indexed="64"/>
      </top>
      <bottom style="thin">
        <color rgb="FF000000"/>
      </bottom>
      <diagonal/>
    </border>
    <border>
      <left style="medium">
        <color indexed="8"/>
      </left>
      <right/>
      <top style="thin">
        <color indexed="8"/>
      </top>
      <bottom/>
      <diagonal/>
    </border>
    <border>
      <left/>
      <right/>
      <top style="thin">
        <color indexed="8"/>
      </top>
      <bottom style="thin">
        <color indexed="8"/>
      </bottom>
      <diagonal/>
    </border>
    <border>
      <left style="medium">
        <color indexed="64"/>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medium">
        <color indexed="64"/>
      </left>
      <right style="thin">
        <color indexed="64"/>
      </right>
      <top style="medium">
        <color indexed="64"/>
      </top>
      <bottom style="thin">
        <color indexed="64"/>
      </bottom>
      <diagonal/>
    </border>
    <border>
      <left style="thin">
        <color rgb="FF000000"/>
      </left>
      <right/>
      <top/>
      <bottom style="thin">
        <color indexed="64"/>
      </bottom>
      <diagonal/>
    </border>
    <border>
      <left/>
      <right style="medium">
        <color indexed="64"/>
      </right>
      <top style="thin">
        <color rgb="FF000000"/>
      </top>
      <bottom style="medium">
        <color indexed="64"/>
      </bottom>
      <diagonal/>
    </border>
    <border>
      <left style="medium">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medium">
        <color indexed="64"/>
      </left>
      <right style="medium">
        <color indexed="64"/>
      </right>
      <top style="hair">
        <color indexed="64"/>
      </top>
      <bottom/>
      <diagonal/>
    </border>
    <border>
      <left style="medium">
        <color indexed="64"/>
      </left>
      <right style="thin">
        <color indexed="64"/>
      </right>
      <top style="medium">
        <color indexed="64"/>
      </top>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style="thin">
        <color indexed="64"/>
      </right>
      <top/>
      <bottom/>
      <diagonal/>
    </border>
    <border>
      <left/>
      <right style="medium">
        <color indexed="64"/>
      </right>
      <top style="dashed">
        <color indexed="64"/>
      </top>
      <bottom style="thin">
        <color indexed="64"/>
      </bottom>
      <diagonal/>
    </border>
    <border>
      <left style="thin">
        <color indexed="64"/>
      </left>
      <right/>
      <top/>
      <bottom style="dashed">
        <color indexed="64"/>
      </bottom>
      <diagonal/>
    </border>
    <border>
      <left/>
      <right/>
      <top/>
      <bottom style="dashed">
        <color indexed="64"/>
      </bottom>
      <diagonal/>
    </border>
    <border>
      <left/>
      <right style="medium">
        <color indexed="64"/>
      </right>
      <top/>
      <bottom style="dashed">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medium">
        <color indexed="64"/>
      </left>
      <right style="thin">
        <color indexed="64"/>
      </right>
      <top/>
      <bottom style="medium">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hair">
        <color indexed="64"/>
      </top>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hair">
        <color indexed="64"/>
      </top>
      <bottom/>
      <diagonal/>
    </border>
    <border>
      <left/>
      <right style="hair">
        <color indexed="64"/>
      </right>
      <top/>
      <bottom style="thin">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s>
  <cellStyleXfs count="62">
    <xf numFmtId="0" fontId="0" fillId="0" borderId="0" applyProtection="0"/>
    <xf numFmtId="0" fontId="15" fillId="2" borderId="0" applyNumberFormat="0" applyBorder="0" applyAlignment="0" applyProtection="0">
      <alignment vertical="center"/>
    </xf>
    <xf numFmtId="0" fontId="15" fillId="3" borderId="0" applyNumberFormat="0" applyBorder="0" applyAlignment="0" applyProtection="0">
      <alignment vertical="center"/>
    </xf>
    <xf numFmtId="0" fontId="15" fillId="4" borderId="0" applyNumberFormat="0" applyBorder="0" applyAlignment="0" applyProtection="0">
      <alignment vertical="center"/>
    </xf>
    <xf numFmtId="0" fontId="15" fillId="5" borderId="0" applyNumberFormat="0" applyBorder="0" applyAlignment="0" applyProtection="0">
      <alignment vertical="center"/>
    </xf>
    <xf numFmtId="0" fontId="15" fillId="6" borderId="0" applyNumberFormat="0" applyBorder="0" applyAlignment="0" applyProtection="0">
      <alignment vertical="center"/>
    </xf>
    <xf numFmtId="0" fontId="15" fillId="7" borderId="0" applyNumberFormat="0" applyBorder="0" applyAlignment="0" applyProtection="0">
      <alignment vertical="center"/>
    </xf>
    <xf numFmtId="0" fontId="15" fillId="8" borderId="0" applyNumberFormat="0" applyBorder="0" applyAlignment="0" applyProtection="0">
      <alignment vertical="center"/>
    </xf>
    <xf numFmtId="0" fontId="15" fillId="9" borderId="0" applyNumberFormat="0" applyBorder="0" applyAlignment="0" applyProtection="0">
      <alignment vertical="center"/>
    </xf>
    <xf numFmtId="0" fontId="15" fillId="10" borderId="0" applyNumberFormat="0" applyBorder="0" applyAlignment="0" applyProtection="0">
      <alignment vertical="center"/>
    </xf>
    <xf numFmtId="0" fontId="15" fillId="5" borderId="0" applyNumberFormat="0" applyBorder="0" applyAlignment="0" applyProtection="0">
      <alignment vertical="center"/>
    </xf>
    <xf numFmtId="0" fontId="15" fillId="8" borderId="0" applyNumberFormat="0" applyBorder="0" applyAlignment="0" applyProtection="0">
      <alignment vertical="center"/>
    </xf>
    <xf numFmtId="0" fontId="15" fillId="11" borderId="0" applyNumberFormat="0" applyBorder="0" applyAlignment="0" applyProtection="0">
      <alignment vertical="center"/>
    </xf>
    <xf numFmtId="0" fontId="16" fillId="12" borderId="0" applyNumberFormat="0" applyBorder="0" applyAlignment="0" applyProtection="0">
      <alignment vertical="center"/>
    </xf>
    <xf numFmtId="0" fontId="16" fillId="9" borderId="0" applyNumberFormat="0" applyBorder="0" applyAlignment="0" applyProtection="0">
      <alignment vertical="center"/>
    </xf>
    <xf numFmtId="0" fontId="16" fillId="10" borderId="0" applyNumberFormat="0" applyBorder="0" applyAlignment="0" applyProtection="0">
      <alignment vertical="center"/>
    </xf>
    <xf numFmtId="0" fontId="16" fillId="13" borderId="0" applyNumberFormat="0" applyBorder="0" applyAlignment="0" applyProtection="0">
      <alignment vertical="center"/>
    </xf>
    <xf numFmtId="0" fontId="16" fillId="14" borderId="0" applyNumberFormat="0" applyBorder="0" applyAlignment="0" applyProtection="0">
      <alignment vertical="center"/>
    </xf>
    <xf numFmtId="0" fontId="16" fillId="15" borderId="0" applyNumberFormat="0" applyBorder="0" applyAlignment="0" applyProtection="0">
      <alignment vertical="center"/>
    </xf>
    <xf numFmtId="0" fontId="16" fillId="16" borderId="0" applyNumberFormat="0" applyBorder="0" applyAlignment="0" applyProtection="0">
      <alignment vertical="center"/>
    </xf>
    <xf numFmtId="0" fontId="16" fillId="17" borderId="0" applyNumberFormat="0" applyBorder="0" applyAlignment="0" applyProtection="0">
      <alignment vertical="center"/>
    </xf>
    <xf numFmtId="0" fontId="16" fillId="18" borderId="0" applyNumberFormat="0" applyBorder="0" applyAlignment="0" applyProtection="0">
      <alignment vertical="center"/>
    </xf>
    <xf numFmtId="0" fontId="16" fillId="13" borderId="0" applyNumberFormat="0" applyBorder="0" applyAlignment="0" applyProtection="0">
      <alignment vertical="center"/>
    </xf>
    <xf numFmtId="0" fontId="16" fillId="14" borderId="0" applyNumberFormat="0" applyBorder="0" applyAlignment="0" applyProtection="0">
      <alignment vertical="center"/>
    </xf>
    <xf numFmtId="0" fontId="16" fillId="19" borderId="0" applyNumberFormat="0" applyBorder="0" applyAlignment="0" applyProtection="0">
      <alignment vertical="center"/>
    </xf>
    <xf numFmtId="0" fontId="17" fillId="0" borderId="0" applyNumberFormat="0" applyFill="0" applyBorder="0" applyAlignment="0" applyProtection="0">
      <alignment vertical="center"/>
    </xf>
    <xf numFmtId="0" fontId="18" fillId="20" borderId="1" applyNumberFormat="0" applyAlignment="0" applyProtection="0">
      <alignment vertical="center"/>
    </xf>
    <xf numFmtId="0" fontId="19" fillId="21" borderId="0" applyNumberFormat="0" applyBorder="0" applyAlignment="0" applyProtection="0">
      <alignment vertical="center"/>
    </xf>
    <xf numFmtId="0" fontId="14" fillId="22" borderId="2" applyNumberFormat="0" applyFont="0" applyAlignment="0" applyProtection="0">
      <alignment vertical="center"/>
    </xf>
    <xf numFmtId="0" fontId="20" fillId="0" borderId="3" applyNumberFormat="0" applyFill="0" applyAlignment="0" applyProtection="0">
      <alignment vertical="center"/>
    </xf>
    <xf numFmtId="0" fontId="21" fillId="3" borderId="0" applyNumberFormat="0" applyBorder="0" applyAlignment="0" applyProtection="0">
      <alignment vertical="center"/>
    </xf>
    <xf numFmtId="0" fontId="22" fillId="23" borderId="4" applyNumberFormat="0" applyAlignment="0" applyProtection="0">
      <alignment vertical="center"/>
    </xf>
    <xf numFmtId="0" fontId="23" fillId="0" borderId="0" applyNumberFormat="0" applyFill="0" applyBorder="0" applyAlignment="0" applyProtection="0">
      <alignment vertical="center"/>
    </xf>
    <xf numFmtId="0" fontId="24" fillId="0" borderId="5" applyNumberFormat="0" applyFill="0" applyAlignment="0" applyProtection="0">
      <alignment vertical="center"/>
    </xf>
    <xf numFmtId="0" fontId="25" fillId="0" borderId="6" applyNumberFormat="0" applyFill="0" applyAlignment="0" applyProtection="0">
      <alignment vertical="center"/>
    </xf>
    <xf numFmtId="0" fontId="26" fillId="0" borderId="7" applyNumberFormat="0" applyFill="0" applyAlignment="0" applyProtection="0">
      <alignment vertical="center"/>
    </xf>
    <xf numFmtId="0" fontId="26" fillId="0" borderId="0" applyNumberFormat="0" applyFill="0" applyBorder="0" applyAlignment="0" applyProtection="0">
      <alignment vertical="center"/>
    </xf>
    <xf numFmtId="0" fontId="27" fillId="0" borderId="8" applyNumberFormat="0" applyFill="0" applyAlignment="0" applyProtection="0">
      <alignment vertical="center"/>
    </xf>
    <xf numFmtId="0" fontId="28" fillId="23" borderId="9" applyNumberFormat="0" applyAlignment="0" applyProtection="0">
      <alignment vertical="center"/>
    </xf>
    <xf numFmtId="0" fontId="29" fillId="0" borderId="0" applyNumberFormat="0" applyFill="0" applyBorder="0" applyAlignment="0" applyProtection="0">
      <alignment vertical="center"/>
    </xf>
    <xf numFmtId="0" fontId="30" fillId="7" borderId="4" applyNumberFormat="0" applyAlignment="0" applyProtection="0">
      <alignment vertical="center"/>
    </xf>
    <xf numFmtId="0" fontId="14" fillId="0" borderId="0"/>
    <xf numFmtId="0" fontId="12" fillId="0" borderId="0" applyBorder="0"/>
    <xf numFmtId="0" fontId="12" fillId="0" borderId="0" applyBorder="0"/>
    <xf numFmtId="0" fontId="31" fillId="4" borderId="0" applyNumberFormat="0" applyBorder="0" applyAlignment="0" applyProtection="0">
      <alignment vertical="center"/>
    </xf>
    <xf numFmtId="0" fontId="4" fillId="0" borderId="0" applyProtection="0"/>
    <xf numFmtId="0" fontId="4" fillId="0" borderId="0"/>
    <xf numFmtId="0" fontId="3" fillId="0" borderId="0">
      <alignment vertical="center"/>
    </xf>
    <xf numFmtId="0" fontId="39" fillId="0" borderId="0"/>
    <xf numFmtId="0" fontId="2" fillId="0" borderId="0">
      <alignment vertical="center"/>
    </xf>
    <xf numFmtId="38" fontId="2" fillId="0" borderId="0" applyFont="0" applyFill="0" applyBorder="0" applyAlignment="0" applyProtection="0">
      <alignment vertical="center"/>
    </xf>
    <xf numFmtId="0" fontId="66" fillId="0" borderId="0"/>
    <xf numFmtId="0" fontId="4" fillId="0" borderId="0">
      <alignment vertical="center"/>
    </xf>
    <xf numFmtId="38" fontId="4" fillId="0" borderId="0" applyFont="0" applyFill="0" applyBorder="0" applyAlignment="0" applyProtection="0">
      <alignment vertical="center"/>
    </xf>
    <xf numFmtId="0" fontId="1" fillId="0" borderId="0">
      <alignment vertical="center"/>
    </xf>
    <xf numFmtId="0" fontId="77" fillId="0" borderId="0" applyNumberFormat="0" applyFill="0" applyBorder="0" applyAlignment="0" applyProtection="0"/>
    <xf numFmtId="0" fontId="39" fillId="0" borderId="0"/>
    <xf numFmtId="0" fontId="4" fillId="0" borderId="0"/>
    <xf numFmtId="0" fontId="8" fillId="0" borderId="0"/>
    <xf numFmtId="0" fontId="4" fillId="0" borderId="0"/>
    <xf numFmtId="0" fontId="4" fillId="0" borderId="0">
      <alignment vertical="center"/>
    </xf>
    <xf numFmtId="0" fontId="4" fillId="0" borderId="0">
      <alignment vertical="center"/>
    </xf>
  </cellStyleXfs>
  <cellXfs count="1283">
    <xf numFmtId="0" fontId="0" fillId="0" borderId="0" xfId="0"/>
    <xf numFmtId="0" fontId="5" fillId="0" borderId="0" xfId="0" applyFont="1"/>
    <xf numFmtId="0" fontId="7" fillId="0" borderId="0" xfId="0" applyFont="1"/>
    <xf numFmtId="0" fontId="0" fillId="0" borderId="12" xfId="0" applyBorder="1"/>
    <xf numFmtId="0" fontId="0" fillId="0" borderId="13" xfId="0" applyBorder="1" applyAlignment="1">
      <alignment horizontal="center"/>
    </xf>
    <xf numFmtId="0" fontId="0" fillId="0" borderId="14" xfId="0" applyBorder="1" applyAlignment="1">
      <alignment vertical="center"/>
    </xf>
    <xf numFmtId="0" fontId="0" fillId="0" borderId="15" xfId="0" applyBorder="1" applyAlignment="1">
      <alignment vertical="center"/>
    </xf>
    <xf numFmtId="0" fontId="0" fillId="0" borderId="16" xfId="0" applyBorder="1" applyAlignment="1">
      <alignment horizontal="distributed" vertical="center"/>
    </xf>
    <xf numFmtId="0" fontId="8" fillId="0" borderId="0" xfId="0" applyFont="1"/>
    <xf numFmtId="0" fontId="9" fillId="0" borderId="0" xfId="0" applyFont="1"/>
    <xf numFmtId="0" fontId="0" fillId="0" borderId="0" xfId="0" applyAlignment="1">
      <alignment vertical="center"/>
    </xf>
    <xf numFmtId="0" fontId="0" fillId="0" borderId="20" xfId="0" applyBorder="1" applyAlignment="1">
      <alignment vertical="center"/>
    </xf>
    <xf numFmtId="0" fontId="0" fillId="0" borderId="25" xfId="0" applyBorder="1" applyAlignment="1">
      <alignment vertical="center"/>
    </xf>
    <xf numFmtId="0" fontId="0" fillId="24" borderId="0" xfId="0" applyFill="1"/>
    <xf numFmtId="0" fontId="0" fillId="25" borderId="62" xfId="0" applyFill="1" applyBorder="1" applyAlignment="1">
      <alignment vertical="center"/>
    </xf>
    <xf numFmtId="0" fontId="0" fillId="25" borderId="63" xfId="0" applyFill="1" applyBorder="1" applyAlignment="1">
      <alignment vertical="center"/>
    </xf>
    <xf numFmtId="0" fontId="0" fillId="26" borderId="63" xfId="0" applyFill="1" applyBorder="1" applyAlignment="1" applyProtection="1">
      <alignment vertical="center"/>
      <protection locked="0"/>
    </xf>
    <xf numFmtId="0" fontId="0" fillId="0" borderId="0" xfId="0" applyAlignment="1">
      <alignment horizontal="left"/>
    </xf>
    <xf numFmtId="0" fontId="0" fillId="26" borderId="64" xfId="0" applyFill="1" applyBorder="1" applyAlignment="1" applyProtection="1">
      <alignment horizontal="center" vertical="center"/>
      <protection locked="0"/>
    </xf>
    <xf numFmtId="0" fontId="0" fillId="0" borderId="65" xfId="0" applyBorder="1" applyAlignment="1" applyProtection="1">
      <alignment horizontal="left" vertical="center"/>
      <protection locked="0"/>
    </xf>
    <xf numFmtId="0" fontId="0" fillId="0" borderId="45" xfId="0" applyBorder="1" applyAlignment="1" applyProtection="1">
      <alignment horizontal="left" vertical="center"/>
      <protection locked="0"/>
    </xf>
    <xf numFmtId="0" fontId="0" fillId="0" borderId="53" xfId="0" applyBorder="1" applyAlignment="1" applyProtection="1">
      <alignment horizontal="left" vertical="center"/>
      <protection locked="0"/>
    </xf>
    <xf numFmtId="0" fontId="0" fillId="0" borderId="22" xfId="0" applyBorder="1" applyAlignment="1">
      <alignment vertical="center"/>
    </xf>
    <xf numFmtId="0" fontId="4" fillId="0" borderId="13" xfId="0" applyFont="1" applyBorder="1"/>
    <xf numFmtId="0" fontId="0" fillId="0" borderId="0" xfId="0" applyAlignment="1">
      <alignment horizontal="center"/>
    </xf>
    <xf numFmtId="0" fontId="0" fillId="0" borderId="0" xfId="0" applyAlignment="1">
      <alignment wrapText="1"/>
    </xf>
    <xf numFmtId="0" fontId="0" fillId="0" borderId="59" xfId="0" applyBorder="1" applyAlignment="1" applyProtection="1">
      <alignment horizontal="left" vertical="center"/>
      <protection locked="0"/>
    </xf>
    <xf numFmtId="0" fontId="0" fillId="0" borderId="36" xfId="0" applyBorder="1" applyAlignment="1" applyProtection="1">
      <alignment horizontal="left" vertical="center"/>
      <protection locked="0"/>
    </xf>
    <xf numFmtId="0" fontId="0" fillId="26" borderId="66" xfId="0" applyFill="1" applyBorder="1" applyAlignment="1" applyProtection="1">
      <alignment horizontal="center" vertical="center"/>
      <protection locked="0"/>
    </xf>
    <xf numFmtId="0" fontId="0" fillId="26" borderId="45" xfId="0" applyFill="1" applyBorder="1" applyAlignment="1" applyProtection="1">
      <alignment horizontal="center" vertical="center"/>
      <protection locked="0"/>
    </xf>
    <xf numFmtId="0" fontId="0" fillId="26" borderId="49" xfId="0" applyFill="1" applyBorder="1" applyAlignment="1" applyProtection="1">
      <alignment horizontal="center" vertical="center"/>
      <protection locked="0"/>
    </xf>
    <xf numFmtId="0" fontId="0" fillId="26" borderId="53" xfId="0" applyFill="1" applyBorder="1" applyAlignment="1" applyProtection="1">
      <alignment horizontal="center" vertical="center"/>
      <protection locked="0"/>
    </xf>
    <xf numFmtId="0" fontId="0" fillId="0" borderId="30" xfId="0" applyBorder="1" applyAlignment="1" applyProtection="1">
      <alignment horizontal="left" vertical="center"/>
      <protection locked="0"/>
    </xf>
    <xf numFmtId="0" fontId="0" fillId="0" borderId="58" xfId="0" applyBorder="1" applyAlignment="1">
      <alignment vertical="center"/>
    </xf>
    <xf numFmtId="0" fontId="0" fillId="0" borderId="45" xfId="0" applyBorder="1" applyAlignment="1">
      <alignment horizontal="center" vertical="center"/>
    </xf>
    <xf numFmtId="0" fontId="4" fillId="0" borderId="25" xfId="0" applyFont="1" applyBorder="1" applyAlignment="1">
      <alignment vertical="center"/>
    </xf>
    <xf numFmtId="0" fontId="0" fillId="0" borderId="49" xfId="0" applyBorder="1" applyAlignment="1">
      <alignment horizontal="center" vertical="center"/>
    </xf>
    <xf numFmtId="0" fontId="0" fillId="0" borderId="57" xfId="0" applyBorder="1" applyAlignment="1">
      <alignment vertical="center"/>
    </xf>
    <xf numFmtId="0" fontId="0" fillId="0" borderId="35" xfId="0" applyBorder="1" applyAlignment="1">
      <alignment vertical="center"/>
    </xf>
    <xf numFmtId="0" fontId="0" fillId="0" borderId="35" xfId="0" applyBorder="1" applyAlignment="1">
      <alignment vertical="center" wrapText="1"/>
    </xf>
    <xf numFmtId="0" fontId="0" fillId="0" borderId="27" xfId="0" applyBorder="1" applyAlignment="1" applyProtection="1">
      <alignment horizontal="left" vertical="center" wrapText="1"/>
      <protection locked="0"/>
    </xf>
    <xf numFmtId="0" fontId="0" fillId="0" borderId="21" xfId="0" applyBorder="1" applyAlignment="1">
      <alignment vertical="center"/>
    </xf>
    <xf numFmtId="0" fontId="0" fillId="0" borderId="27" xfId="0" applyBorder="1" applyAlignment="1" applyProtection="1">
      <alignment horizontal="left" vertical="center"/>
      <protection locked="0"/>
    </xf>
    <xf numFmtId="0" fontId="0" fillId="25" borderId="63" xfId="0" applyFill="1" applyBorder="1" applyAlignment="1" applyProtection="1">
      <alignment vertical="center"/>
      <protection locked="0"/>
    </xf>
    <xf numFmtId="0" fontId="0" fillId="0" borderId="0" xfId="0" applyAlignment="1">
      <alignment horizontal="right"/>
    </xf>
    <xf numFmtId="0" fontId="0" fillId="25" borderId="60" xfId="0" applyFill="1" applyBorder="1" applyAlignment="1">
      <alignment horizontal="left" vertical="center"/>
    </xf>
    <xf numFmtId="0" fontId="34" fillId="0" borderId="0" xfId="0" applyFont="1"/>
    <xf numFmtId="0" fontId="0" fillId="0" borderId="0" xfId="0" applyAlignment="1">
      <alignment horizontal="center" vertical="center"/>
    </xf>
    <xf numFmtId="0" fontId="0" fillId="0" borderId="57" xfId="0" applyBorder="1" applyAlignment="1">
      <alignment horizontal="center" vertical="center"/>
    </xf>
    <xf numFmtId="0" fontId="0" fillId="25" borderId="61" xfId="0" applyFill="1" applyBorder="1" applyAlignment="1">
      <alignment vertical="center"/>
    </xf>
    <xf numFmtId="0" fontId="0" fillId="0" borderId="12" xfId="0" applyBorder="1" applyAlignment="1">
      <alignment horizontal="left"/>
    </xf>
    <xf numFmtId="0" fontId="0" fillId="0" borderId="13" xfId="0" applyBorder="1" applyAlignment="1">
      <alignment horizontal="left"/>
    </xf>
    <xf numFmtId="0" fontId="8" fillId="0" borderId="0" xfId="0" applyFont="1" applyAlignment="1">
      <alignment horizontal="left"/>
    </xf>
    <xf numFmtId="0" fontId="0" fillId="0" borderId="66" xfId="0" applyBorder="1" applyAlignment="1">
      <alignment horizontal="center" vertical="center" textRotation="255" shrinkToFit="1"/>
    </xf>
    <xf numFmtId="0" fontId="0" fillId="0" borderId="66" xfId="0" applyBorder="1" applyAlignment="1">
      <alignment horizontal="center" vertical="center"/>
    </xf>
    <xf numFmtId="0" fontId="0" fillId="0" borderId="55" xfId="0" applyBorder="1" applyAlignment="1">
      <alignment horizontal="center" vertical="center"/>
    </xf>
    <xf numFmtId="0" fontId="0" fillId="0" borderId="53" xfId="0" applyBorder="1" applyAlignment="1">
      <alignment horizontal="center" vertical="center"/>
    </xf>
    <xf numFmtId="0" fontId="0" fillId="0" borderId="10" xfId="0" applyBorder="1"/>
    <xf numFmtId="0" fontId="0" fillId="0" borderId="11" xfId="0" applyBorder="1"/>
    <xf numFmtId="0" fontId="0" fillId="0" borderId="13" xfId="0" applyBorder="1"/>
    <xf numFmtId="0" fontId="0" fillId="0" borderId="28" xfId="0" applyBorder="1"/>
    <xf numFmtId="0" fontId="0" fillId="25" borderId="60" xfId="0" applyFill="1" applyBorder="1" applyAlignment="1">
      <alignment vertical="center"/>
    </xf>
    <xf numFmtId="0" fontId="36" fillId="0" borderId="0" xfId="0" applyFont="1" applyAlignment="1">
      <alignment vertical="center"/>
    </xf>
    <xf numFmtId="0" fontId="5" fillId="0" borderId="0" xfId="0" applyFont="1" applyAlignment="1">
      <alignment vertical="center"/>
    </xf>
    <xf numFmtId="0" fontId="0" fillId="0" borderId="41" xfId="0" applyBorder="1" applyAlignment="1">
      <alignment horizontal="center" vertical="center"/>
    </xf>
    <xf numFmtId="0" fontId="0" fillId="26" borderId="66" xfId="0" applyFill="1" applyBorder="1" applyAlignment="1" applyProtection="1">
      <alignment horizontal="center" vertical="center" shrinkToFit="1"/>
      <protection locked="0"/>
    </xf>
    <xf numFmtId="0" fontId="0" fillId="26" borderId="53" xfId="0" applyFill="1" applyBorder="1" applyAlignment="1" applyProtection="1">
      <alignment horizontal="center" vertical="center" shrinkToFit="1"/>
      <protection locked="0"/>
    </xf>
    <xf numFmtId="0" fontId="0" fillId="26" borderId="49" xfId="0" applyFill="1" applyBorder="1" applyAlignment="1" applyProtection="1">
      <alignment horizontal="center" vertical="center" shrinkToFit="1"/>
      <protection locked="0"/>
    </xf>
    <xf numFmtId="0" fontId="0" fillId="26" borderId="45" xfId="0" applyFill="1" applyBorder="1" applyAlignment="1" applyProtection="1">
      <alignment horizontal="center" vertical="center" shrinkToFit="1"/>
      <protection locked="0"/>
    </xf>
    <xf numFmtId="0" fontId="0" fillId="26" borderId="64" xfId="0" applyFill="1" applyBorder="1" applyAlignment="1" applyProtection="1">
      <alignment horizontal="center" vertical="center" shrinkToFit="1"/>
      <protection locked="0"/>
    </xf>
    <xf numFmtId="0" fontId="11" fillId="27" borderId="0" xfId="43" applyFont="1" applyFill="1" applyAlignment="1">
      <alignment vertical="center"/>
    </xf>
    <xf numFmtId="0" fontId="11" fillId="27" borderId="0" xfId="43" applyFont="1" applyFill="1" applyBorder="1" applyAlignment="1">
      <alignment vertical="center"/>
    </xf>
    <xf numFmtId="0" fontId="4" fillId="27" borderId="0" xfId="43" applyFont="1" applyFill="1" applyAlignment="1">
      <alignment vertical="center"/>
    </xf>
    <xf numFmtId="0" fontId="11" fillId="27" borderId="0" xfId="42" applyFont="1" applyFill="1"/>
    <xf numFmtId="0" fontId="35" fillId="27" borderId="0" xfId="48" applyFont="1" applyFill="1" applyAlignment="1">
      <alignment horizontal="left" vertical="center"/>
    </xf>
    <xf numFmtId="0" fontId="45" fillId="27" borderId="0" xfId="49" applyFont="1" applyFill="1" applyAlignment="1">
      <alignment horizontal="center" vertical="center"/>
    </xf>
    <xf numFmtId="0" fontId="48" fillId="27" borderId="0" xfId="49" applyFont="1" applyFill="1" applyAlignment="1">
      <alignment horizontal="left" vertical="center"/>
    </xf>
    <xf numFmtId="0" fontId="49" fillId="27" borderId="0" xfId="49" applyFont="1" applyFill="1" applyAlignment="1">
      <alignment horizontal="center" vertical="center"/>
    </xf>
    <xf numFmtId="0" fontId="49" fillId="27" borderId="0" xfId="49" applyFont="1" applyFill="1">
      <alignment vertical="center"/>
    </xf>
    <xf numFmtId="0" fontId="49" fillId="27" borderId="0" xfId="49" applyFont="1" applyFill="1" applyAlignment="1">
      <alignment horizontal="left" vertical="center"/>
    </xf>
    <xf numFmtId="0" fontId="50" fillId="27" borderId="0" xfId="49" applyFont="1" applyFill="1">
      <alignment vertical="center"/>
    </xf>
    <xf numFmtId="0" fontId="50" fillId="27" borderId="0" xfId="49" applyFont="1" applyFill="1" applyAlignment="1">
      <alignment horizontal="left" vertical="center"/>
    </xf>
    <xf numFmtId="0" fontId="49" fillId="27" borderId="0" xfId="49" applyFont="1" applyFill="1" applyAlignment="1" applyProtection="1">
      <alignment horizontal="center" vertical="center"/>
      <protection locked="0"/>
    </xf>
    <xf numFmtId="0" fontId="49" fillId="30" borderId="16" xfId="49" applyFont="1" applyFill="1" applyBorder="1" applyAlignment="1" applyProtection="1">
      <alignment horizontal="center" vertical="center"/>
      <protection locked="0"/>
    </xf>
    <xf numFmtId="0" fontId="49" fillId="30" borderId="0" xfId="49" applyFont="1" applyFill="1" applyAlignment="1" applyProtection="1">
      <alignment horizontal="center" vertical="center"/>
      <protection locked="0"/>
    </xf>
    <xf numFmtId="20" fontId="49" fillId="30" borderId="16" xfId="49" applyNumberFormat="1" applyFont="1" applyFill="1" applyBorder="1" applyAlignment="1" applyProtection="1">
      <alignment horizontal="center" vertical="center"/>
      <protection locked="0"/>
    </xf>
    <xf numFmtId="0" fontId="49" fillId="27" borderId="0" xfId="49" applyFont="1" applyFill="1" applyAlignment="1" applyProtection="1">
      <alignment horizontal="right" vertical="center"/>
      <protection locked="0"/>
    </xf>
    <xf numFmtId="0" fontId="49" fillId="27" borderId="0" xfId="49" applyFont="1" applyFill="1" applyProtection="1">
      <alignment vertical="center"/>
      <protection locked="0"/>
    </xf>
    <xf numFmtId="0" fontId="49" fillId="27" borderId="16" xfId="49" applyFont="1" applyFill="1" applyBorder="1" applyAlignment="1">
      <alignment horizontal="center" vertical="center"/>
    </xf>
    <xf numFmtId="0" fontId="49" fillId="30" borderId="16" xfId="49" applyFont="1" applyFill="1" applyBorder="1" applyAlignment="1" applyProtection="1">
      <alignment horizontal="left" vertical="center"/>
      <protection locked="0"/>
    </xf>
    <xf numFmtId="20" fontId="49" fillId="27" borderId="16" xfId="49" applyNumberFormat="1" applyFont="1" applyFill="1" applyBorder="1" applyAlignment="1" applyProtection="1">
      <alignment horizontal="center" vertical="center"/>
      <protection locked="0"/>
    </xf>
    <xf numFmtId="0" fontId="51" fillId="30" borderId="52" xfId="49" applyFont="1" applyFill="1" applyBorder="1" applyAlignment="1" applyProtection="1">
      <alignment horizontal="center" vertical="center"/>
      <protection locked="0"/>
    </xf>
    <xf numFmtId="0" fontId="51" fillId="30" borderId="71" xfId="49" applyFont="1" applyFill="1" applyBorder="1" applyAlignment="1" applyProtection="1">
      <alignment horizontal="center" vertical="center"/>
      <protection locked="0"/>
    </xf>
    <xf numFmtId="0" fontId="51" fillId="30" borderId="54" xfId="49" applyFont="1" applyFill="1" applyBorder="1" applyAlignment="1" applyProtection="1">
      <alignment horizontal="center" vertical="center"/>
      <protection locked="0"/>
    </xf>
    <xf numFmtId="0" fontId="2" fillId="27" borderId="0" xfId="49" applyFill="1">
      <alignment vertical="center"/>
    </xf>
    <xf numFmtId="0" fontId="45" fillId="27" borderId="0" xfId="49" applyFont="1" applyFill="1" applyAlignment="1">
      <alignment horizontal="left" vertical="center"/>
    </xf>
    <xf numFmtId="0" fontId="52" fillId="27" borderId="0" xfId="49" applyFont="1" applyFill="1" applyAlignment="1">
      <alignment horizontal="left" vertical="center"/>
    </xf>
    <xf numFmtId="0" fontId="45" fillId="27" borderId="0" xfId="49" applyFont="1" applyFill="1">
      <alignment vertical="center"/>
    </xf>
    <xf numFmtId="0" fontId="45" fillId="30" borderId="16" xfId="49" applyFont="1" applyFill="1" applyBorder="1" applyAlignment="1">
      <alignment horizontal="left" vertical="center"/>
    </xf>
    <xf numFmtId="0" fontId="45" fillId="26" borderId="16" xfId="49" applyFont="1" applyFill="1" applyBorder="1" applyAlignment="1">
      <alignment horizontal="left" vertical="center"/>
    </xf>
    <xf numFmtId="0" fontId="53" fillId="27" borderId="0" xfId="49" applyFont="1" applyFill="1" applyAlignment="1">
      <alignment horizontal="left" vertical="center"/>
    </xf>
    <xf numFmtId="0" fontId="45" fillId="27" borderId="16" xfId="49" applyFont="1" applyFill="1" applyBorder="1" applyAlignment="1">
      <alignment horizontal="center" vertical="center"/>
    </xf>
    <xf numFmtId="0" fontId="45" fillId="27" borderId="16" xfId="49" applyFont="1" applyFill="1" applyBorder="1" applyAlignment="1">
      <alignment horizontal="left" vertical="center"/>
    </xf>
    <xf numFmtId="0" fontId="54" fillId="27" borderId="0" xfId="49" applyFont="1" applyFill="1">
      <alignment vertical="center"/>
    </xf>
    <xf numFmtId="0" fontId="54" fillId="27" borderId="0" xfId="49" applyFont="1" applyFill="1" applyAlignment="1">
      <alignment horizontal="left" vertical="center"/>
    </xf>
    <xf numFmtId="0" fontId="56" fillId="27" borderId="0" xfId="49" applyFont="1" applyFill="1">
      <alignment vertical="center"/>
    </xf>
    <xf numFmtId="0" fontId="54" fillId="27" borderId="0" xfId="49" applyFont="1" applyFill="1" applyAlignment="1">
      <alignment vertical="center" shrinkToFit="1"/>
    </xf>
    <xf numFmtId="0" fontId="45" fillId="27" borderId="0" xfId="49" applyFont="1" applyFill="1" applyAlignment="1">
      <alignment vertical="center" wrapText="1"/>
    </xf>
    <xf numFmtId="0" fontId="57" fillId="27" borderId="0" xfId="49" applyFont="1" applyFill="1" applyAlignment="1">
      <alignment horizontal="left" vertical="center"/>
    </xf>
    <xf numFmtId="0" fontId="57" fillId="0" borderId="0" xfId="49" applyFont="1" applyAlignment="1">
      <alignment horizontal="left" vertical="center"/>
    </xf>
    <xf numFmtId="0" fontId="45" fillId="27" borderId="16" xfId="49" applyFont="1" applyFill="1" applyBorder="1" applyAlignment="1">
      <alignment horizontal="right" vertical="center"/>
    </xf>
    <xf numFmtId="0" fontId="45" fillId="27" borderId="16" xfId="49" applyFont="1" applyFill="1" applyBorder="1" applyAlignment="1">
      <alignment vertical="center" shrinkToFit="1"/>
    </xf>
    <xf numFmtId="0" fontId="2" fillId="27" borderId="63" xfId="49" applyFill="1" applyBorder="1" applyAlignment="1">
      <alignment horizontal="center" vertical="center"/>
    </xf>
    <xf numFmtId="0" fontId="59" fillId="27" borderId="167" xfId="49" applyFont="1" applyFill="1" applyBorder="1" applyAlignment="1">
      <alignment horizontal="center" vertical="center"/>
    </xf>
    <xf numFmtId="0" fontId="59" fillId="27" borderId="168" xfId="49" applyFont="1" applyFill="1" applyBorder="1" applyAlignment="1">
      <alignment horizontal="center" vertical="center"/>
    </xf>
    <xf numFmtId="0" fontId="60" fillId="27" borderId="168" xfId="49" applyFont="1" applyFill="1" applyBorder="1" applyAlignment="1">
      <alignment horizontal="center" vertical="center"/>
    </xf>
    <xf numFmtId="0" fontId="61" fillId="27" borderId="169" xfId="49" applyFont="1" applyFill="1" applyBorder="1" applyAlignment="1">
      <alignment horizontal="center" vertical="center"/>
    </xf>
    <xf numFmtId="0" fontId="61" fillId="27" borderId="23" xfId="49" applyFont="1" applyFill="1" applyBorder="1" applyAlignment="1">
      <alignment vertical="center" shrinkToFit="1"/>
    </xf>
    <xf numFmtId="0" fontId="61" fillId="27" borderId="74" xfId="49" applyFont="1" applyFill="1" applyBorder="1" applyAlignment="1">
      <alignment vertical="center" shrinkToFit="1"/>
    </xf>
    <xf numFmtId="0" fontId="61" fillId="27" borderId="74" xfId="49" applyFont="1" applyFill="1" applyBorder="1">
      <alignment vertical="center"/>
    </xf>
    <xf numFmtId="0" fontId="61" fillId="27" borderId="16" xfId="49" applyFont="1" applyFill="1" applyBorder="1" applyAlignment="1">
      <alignment vertical="center" shrinkToFit="1"/>
    </xf>
    <xf numFmtId="0" fontId="61" fillId="27" borderId="75" xfId="49" applyFont="1" applyFill="1" applyBorder="1">
      <alignment vertical="center"/>
    </xf>
    <xf numFmtId="0" fontId="61" fillId="27" borderId="16" xfId="49" applyFont="1" applyFill="1" applyBorder="1">
      <alignment vertical="center"/>
    </xf>
    <xf numFmtId="0" fontId="61" fillId="27" borderId="44" xfId="49" applyFont="1" applyFill="1" applyBorder="1">
      <alignment vertical="center"/>
    </xf>
    <xf numFmtId="0" fontId="60" fillId="27" borderId="46" xfId="49" applyFont="1" applyFill="1" applyBorder="1">
      <alignment vertical="center"/>
    </xf>
    <xf numFmtId="0" fontId="61" fillId="27" borderId="47" xfId="49" applyFont="1" applyFill="1" applyBorder="1" applyAlignment="1">
      <alignment vertical="center" shrinkToFit="1"/>
    </xf>
    <xf numFmtId="0" fontId="61" fillId="27" borderId="47" xfId="49" applyFont="1" applyFill="1" applyBorder="1">
      <alignment vertical="center"/>
    </xf>
    <xf numFmtId="0" fontId="61" fillId="27" borderId="48" xfId="49" applyFont="1" applyFill="1" applyBorder="1">
      <alignment vertical="center"/>
    </xf>
    <xf numFmtId="0" fontId="62" fillId="27" borderId="0" xfId="48" applyFont="1" applyFill="1" applyAlignment="1">
      <alignment horizontal="left" vertical="top"/>
    </xf>
    <xf numFmtId="0" fontId="63" fillId="27" borderId="0" xfId="48" applyFont="1" applyFill="1" applyAlignment="1">
      <alignment horizontal="center" vertical="center"/>
    </xf>
    <xf numFmtId="0" fontId="41" fillId="27" borderId="0" xfId="48" applyFont="1" applyFill="1" applyAlignment="1">
      <alignment vertical="center"/>
    </xf>
    <xf numFmtId="0" fontId="41" fillId="27" borderId="0" xfId="48" applyFont="1" applyFill="1" applyAlignment="1">
      <alignment horizontal="right" vertical="center"/>
    </xf>
    <xf numFmtId="0" fontId="41" fillId="27" borderId="0" xfId="48" applyFont="1" applyFill="1" applyAlignment="1">
      <alignment horizontal="left" vertical="center"/>
    </xf>
    <xf numFmtId="0" fontId="64" fillId="27" borderId="0" xfId="48" applyFont="1" applyFill="1"/>
    <xf numFmtId="0" fontId="62" fillId="27" borderId="0" xfId="48" applyFont="1" applyFill="1" applyAlignment="1">
      <alignment horizontal="left"/>
    </xf>
    <xf numFmtId="0" fontId="40" fillId="27" borderId="0" xfId="48" applyFont="1" applyFill="1" applyAlignment="1">
      <alignment horizontal="right" vertical="top"/>
    </xf>
    <xf numFmtId="0" fontId="62" fillId="27" borderId="18" xfId="48" applyFont="1" applyFill="1" applyBorder="1"/>
    <xf numFmtId="0" fontId="35" fillId="27" borderId="0" xfId="48" applyFont="1" applyFill="1" applyAlignment="1">
      <alignment vertical="top"/>
    </xf>
    <xf numFmtId="0" fontId="35" fillId="27" borderId="0" xfId="48" applyFont="1" applyFill="1" applyAlignment="1">
      <alignment vertical="top" wrapText="1"/>
    </xf>
    <xf numFmtId="0" fontId="57" fillId="27" borderId="0" xfId="48" applyFont="1" applyFill="1" applyAlignment="1">
      <alignment horizontal="left" vertical="top"/>
    </xf>
    <xf numFmtId="0" fontId="62" fillId="27" borderId="16" xfId="48" applyFont="1" applyFill="1" applyBorder="1" applyAlignment="1">
      <alignment horizontal="center" vertical="center"/>
    </xf>
    <xf numFmtId="0" fontId="66" fillId="0" borderId="0" xfId="51"/>
    <xf numFmtId="0" fontId="68" fillId="0" borderId="0" xfId="51" applyFont="1" applyAlignment="1">
      <alignment wrapText="1"/>
    </xf>
    <xf numFmtId="0" fontId="66" fillId="0" borderId="0" xfId="51" applyAlignment="1">
      <alignment wrapText="1"/>
    </xf>
    <xf numFmtId="0" fontId="68" fillId="0" borderId="14" xfId="51" applyFont="1" applyBorder="1" applyAlignment="1">
      <alignment vertical="top"/>
    </xf>
    <xf numFmtId="0" fontId="69" fillId="0" borderId="17" xfId="51" applyFont="1" applyBorder="1" applyAlignment="1">
      <alignment vertical="top" wrapText="1"/>
    </xf>
    <xf numFmtId="0" fontId="69" fillId="0" borderId="20" xfId="51" applyFont="1" applyBorder="1" applyAlignment="1">
      <alignment vertical="top"/>
    </xf>
    <xf numFmtId="0" fontId="68" fillId="0" borderId="31" xfId="51" applyFont="1" applyBorder="1" applyAlignment="1">
      <alignment vertical="top" wrapText="1"/>
    </xf>
    <xf numFmtId="0" fontId="69" fillId="0" borderId="31" xfId="51" applyFont="1" applyBorder="1" applyAlignment="1">
      <alignment vertical="top" wrapText="1"/>
    </xf>
    <xf numFmtId="0" fontId="69" fillId="0" borderId="15" xfId="51" applyFont="1" applyBorder="1" applyAlignment="1">
      <alignment vertical="top"/>
    </xf>
    <xf numFmtId="0" fontId="68" fillId="0" borderId="19" xfId="51" applyFont="1" applyBorder="1" applyAlignment="1">
      <alignment vertical="top" wrapText="1"/>
    </xf>
    <xf numFmtId="0" fontId="68" fillId="0" borderId="0" xfId="51" applyFont="1"/>
    <xf numFmtId="0" fontId="8" fillId="27" borderId="0" xfId="52" applyFont="1" applyFill="1">
      <alignment vertical="center"/>
    </xf>
    <xf numFmtId="0" fontId="8" fillId="0" borderId="0" xfId="52" applyFont="1">
      <alignment vertical="center"/>
    </xf>
    <xf numFmtId="0" fontId="8" fillId="27" borderId="76" xfId="52" applyFont="1" applyFill="1" applyBorder="1" applyAlignment="1">
      <alignment horizontal="center" vertical="center"/>
    </xf>
    <xf numFmtId="0" fontId="8" fillId="27" borderId="79" xfId="52" applyFont="1" applyFill="1" applyBorder="1" applyAlignment="1">
      <alignment horizontal="center" vertical="center"/>
    </xf>
    <xf numFmtId="0" fontId="9" fillId="27" borderId="170" xfId="52" applyFont="1" applyFill="1" applyBorder="1" applyAlignment="1">
      <alignment horizontal="left" vertical="center"/>
    </xf>
    <xf numFmtId="0" fontId="33" fillId="27" borderId="171" xfId="52" applyFont="1" applyFill="1" applyBorder="1" applyAlignment="1">
      <alignment horizontal="left" vertical="center"/>
    </xf>
    <xf numFmtId="0" fontId="41" fillId="27" borderId="0" xfId="48" applyFont="1" applyFill="1" applyAlignment="1">
      <alignment horizontal="center" vertical="center"/>
    </xf>
    <xf numFmtId="0" fontId="41" fillId="27" borderId="0" xfId="48" applyFont="1" applyFill="1" applyAlignment="1">
      <alignment horizontal="center" vertical="top"/>
    </xf>
    <xf numFmtId="0" fontId="70" fillId="27" borderId="0" xfId="43" applyFont="1" applyFill="1" applyAlignment="1">
      <alignment vertical="center"/>
    </xf>
    <xf numFmtId="0" fontId="71" fillId="27" borderId="0" xfId="43" applyFont="1" applyFill="1" applyAlignment="1">
      <alignment vertical="center"/>
    </xf>
    <xf numFmtId="0" fontId="70" fillId="27" borderId="0" xfId="43" applyFont="1" applyFill="1" applyBorder="1" applyAlignment="1">
      <alignment vertical="center"/>
    </xf>
    <xf numFmtId="0" fontId="70" fillId="27" borderId="0" xfId="46" applyFont="1" applyFill="1" applyAlignment="1">
      <alignment vertical="center"/>
    </xf>
    <xf numFmtId="0" fontId="72" fillId="27" borderId="0" xfId="43" applyFont="1" applyFill="1" applyAlignment="1">
      <alignment vertical="center"/>
    </xf>
    <xf numFmtId="0" fontId="70" fillId="27" borderId="0" xfId="43" applyFont="1" applyFill="1" applyAlignment="1">
      <alignment vertical="top"/>
    </xf>
    <xf numFmtId="49" fontId="70" fillId="0" borderId="19" xfId="46" applyNumberFormat="1" applyFont="1" applyBorder="1" applyAlignment="1">
      <alignment vertical="center"/>
    </xf>
    <xf numFmtId="49" fontId="72" fillId="0" borderId="173" xfId="46" applyNumberFormat="1" applyFont="1" applyBorder="1" applyAlignment="1">
      <alignment horizontal="center" vertical="center"/>
    </xf>
    <xf numFmtId="49" fontId="72" fillId="0" borderId="174" xfId="46" applyNumberFormat="1" applyFont="1" applyBorder="1" applyAlignment="1">
      <alignment horizontal="center" vertical="center"/>
    </xf>
    <xf numFmtId="0" fontId="72" fillId="27" borderId="174" xfId="43" applyFont="1" applyFill="1" applyBorder="1" applyAlignment="1">
      <alignment vertical="center"/>
    </xf>
    <xf numFmtId="0" fontId="72" fillId="27" borderId="175" xfId="43" applyFont="1" applyFill="1" applyBorder="1" applyAlignment="1">
      <alignment vertical="center"/>
    </xf>
    <xf numFmtId="0" fontId="70" fillId="27" borderId="21" xfId="46" applyFont="1" applyFill="1" applyBorder="1" applyAlignment="1">
      <alignment horizontal="center" vertical="center" wrapText="1"/>
    </xf>
    <xf numFmtId="0" fontId="70" fillId="27" borderId="21" xfId="46" applyFont="1" applyFill="1" applyBorder="1" applyAlignment="1">
      <alignment vertical="center" wrapText="1"/>
    </xf>
    <xf numFmtId="0" fontId="70" fillId="27" borderId="0" xfId="46" applyFont="1" applyFill="1" applyAlignment="1">
      <alignment horizontal="center" vertical="center" wrapText="1"/>
    </xf>
    <xf numFmtId="0" fontId="70" fillId="27" borderId="15" xfId="43" applyFont="1" applyFill="1" applyBorder="1" applyAlignment="1">
      <alignment vertical="center"/>
    </xf>
    <xf numFmtId="0" fontId="70" fillId="27" borderId="18" xfId="43" applyFont="1" applyFill="1" applyBorder="1" applyAlignment="1">
      <alignment vertical="center"/>
    </xf>
    <xf numFmtId="0" fontId="70" fillId="27" borderId="19" xfId="43" applyFont="1" applyFill="1" applyBorder="1" applyAlignment="1">
      <alignment vertical="center"/>
    </xf>
    <xf numFmtId="49" fontId="73" fillId="27" borderId="25" xfId="43" applyNumberFormat="1" applyFont="1" applyFill="1" applyBorder="1" applyAlignment="1">
      <alignment vertical="center"/>
    </xf>
    <xf numFmtId="49" fontId="70" fillId="27" borderId="25" xfId="43" applyNumberFormat="1" applyFont="1" applyFill="1" applyBorder="1" applyAlignment="1">
      <alignment vertical="center"/>
    </xf>
    <xf numFmtId="0" fontId="73" fillId="27" borderId="21" xfId="43" applyFont="1" applyFill="1" applyBorder="1" applyAlignment="1">
      <alignment vertical="center" wrapText="1"/>
    </xf>
    <xf numFmtId="0" fontId="73" fillId="27" borderId="25" xfId="43" applyFont="1" applyFill="1" applyBorder="1" applyAlignment="1">
      <alignment vertical="center" wrapText="1"/>
    </xf>
    <xf numFmtId="0" fontId="73" fillId="27" borderId="26" xfId="43" applyFont="1" applyFill="1" applyBorder="1" applyAlignment="1">
      <alignment vertical="center" wrapText="1"/>
    </xf>
    <xf numFmtId="0" fontId="73" fillId="27" borderId="31" xfId="43" applyFont="1" applyFill="1" applyBorder="1" applyAlignment="1">
      <alignment vertical="center" wrapText="1"/>
    </xf>
    <xf numFmtId="0" fontId="73" fillId="27" borderId="19" xfId="43" applyFont="1" applyFill="1" applyBorder="1" applyAlignment="1">
      <alignment vertical="center" wrapText="1"/>
    </xf>
    <xf numFmtId="0" fontId="70" fillId="27" borderId="29" xfId="43" applyFont="1" applyFill="1" applyBorder="1" applyAlignment="1">
      <alignment vertical="center"/>
    </xf>
    <xf numFmtId="0" fontId="70" fillId="27" borderId="25" xfId="43" applyFont="1" applyFill="1" applyBorder="1" applyAlignment="1">
      <alignment vertical="center"/>
    </xf>
    <xf numFmtId="0" fontId="70" fillId="27" borderId="26" xfId="43" applyFont="1" applyFill="1" applyBorder="1" applyAlignment="1">
      <alignment vertical="center"/>
    </xf>
    <xf numFmtId="0" fontId="75" fillId="27" borderId="29" xfId="43" applyFont="1" applyFill="1" applyBorder="1" applyAlignment="1">
      <alignment vertical="center"/>
    </xf>
    <xf numFmtId="0" fontId="74" fillId="27" borderId="25" xfId="43" applyFont="1" applyFill="1" applyBorder="1" applyAlignment="1">
      <alignment vertical="center"/>
    </xf>
    <xf numFmtId="0" fontId="74" fillId="27" borderId="26" xfId="43" applyFont="1" applyFill="1" applyBorder="1" applyAlignment="1">
      <alignment vertical="center"/>
    </xf>
    <xf numFmtId="0" fontId="75" fillId="27" borderId="16" xfId="43" applyFont="1" applyFill="1" applyBorder="1" applyAlignment="1">
      <alignment vertical="center"/>
    </xf>
    <xf numFmtId="0" fontId="74" fillId="27" borderId="18" xfId="43" applyFont="1" applyFill="1" applyBorder="1" applyAlignment="1">
      <alignment vertical="center"/>
    </xf>
    <xf numFmtId="0" fontId="74" fillId="27" borderId="19" xfId="43" applyFont="1" applyFill="1" applyBorder="1" applyAlignment="1">
      <alignment vertical="center"/>
    </xf>
    <xf numFmtId="0" fontId="70" fillId="27" borderId="18" xfId="42" applyFont="1" applyFill="1" applyBorder="1" applyAlignment="1">
      <alignment vertical="center"/>
    </xf>
    <xf numFmtId="0" fontId="70" fillId="27" borderId="19" xfId="42" applyFont="1" applyFill="1" applyBorder="1" applyAlignment="1">
      <alignment vertical="center"/>
    </xf>
    <xf numFmtId="0" fontId="70" fillId="27" borderId="67" xfId="43" applyFont="1" applyFill="1" applyBorder="1" applyAlignment="1">
      <alignment horizontal="center" vertical="center"/>
    </xf>
    <xf numFmtId="0" fontId="70" fillId="27" borderId="68" xfId="43" applyFont="1" applyFill="1" applyBorder="1" applyAlignment="1">
      <alignment horizontal="center" vertical="center"/>
    </xf>
    <xf numFmtId="0" fontId="70" fillId="27" borderId="69" xfId="43" applyFont="1" applyFill="1" applyBorder="1" applyAlignment="1">
      <alignment horizontal="center" vertical="center"/>
    </xf>
    <xf numFmtId="0" fontId="70" fillId="27" borderId="70" xfId="43" applyFont="1" applyFill="1" applyBorder="1" applyAlignment="1">
      <alignment horizontal="center" vertical="center"/>
    </xf>
    <xf numFmtId="0" fontId="72" fillId="27" borderId="18" xfId="43" applyFont="1" applyFill="1" applyBorder="1" applyAlignment="1">
      <alignment vertical="center"/>
    </xf>
    <xf numFmtId="0" fontId="75" fillId="27" borderId="18" xfId="43" applyFont="1" applyFill="1" applyBorder="1" applyAlignment="1">
      <alignment vertical="center"/>
    </xf>
    <xf numFmtId="0" fontId="72" fillId="27" borderId="19" xfId="43" applyFont="1" applyFill="1" applyBorder="1" applyAlignment="1">
      <alignment vertical="center"/>
    </xf>
    <xf numFmtId="0" fontId="72" fillId="27" borderId="25" xfId="43" applyFont="1" applyFill="1" applyBorder="1" applyAlignment="1">
      <alignment vertical="center"/>
    </xf>
    <xf numFmtId="0" fontId="75" fillId="27" borderId="25" xfId="43" applyFont="1" applyFill="1" applyBorder="1" applyAlignment="1">
      <alignment vertical="center"/>
    </xf>
    <xf numFmtId="0" fontId="72" fillId="27" borderId="26" xfId="43" applyFont="1" applyFill="1" applyBorder="1" applyAlignment="1">
      <alignment vertical="center"/>
    </xf>
    <xf numFmtId="0" fontId="76" fillId="27" borderId="21" xfId="42" applyFont="1" applyFill="1" applyBorder="1" applyAlignment="1">
      <alignment horizontal="left" vertical="center" shrinkToFit="1"/>
    </xf>
    <xf numFmtId="0" fontId="72" fillId="27" borderId="0" xfId="43" applyFont="1" applyFill="1" applyBorder="1" applyAlignment="1">
      <alignment vertical="center"/>
    </xf>
    <xf numFmtId="0" fontId="72" fillId="27" borderId="0" xfId="46" applyFont="1" applyFill="1" applyAlignment="1">
      <alignment vertical="center"/>
    </xf>
    <xf numFmtId="0" fontId="72" fillId="27" borderId="0" xfId="46" applyFont="1" applyFill="1" applyAlignment="1">
      <alignment horizontal="center" vertical="center"/>
    </xf>
    <xf numFmtId="0" fontId="72" fillId="27" borderId="0" xfId="43" applyFont="1" applyFill="1" applyBorder="1" applyAlignment="1">
      <alignment horizontal="center" vertical="center"/>
    </xf>
    <xf numFmtId="0" fontId="72" fillId="27" borderId="0" xfId="41" applyFont="1" applyFill="1" applyAlignment="1">
      <alignment vertical="center"/>
    </xf>
    <xf numFmtId="0" fontId="72" fillId="27" borderId="0" xfId="43" applyFont="1" applyFill="1" applyBorder="1" applyAlignment="1">
      <alignment horizontal="centerContinuous" vertical="center"/>
    </xf>
    <xf numFmtId="0" fontId="72" fillId="27" borderId="0" xfId="42" applyFont="1" applyFill="1" applyBorder="1" applyAlignment="1">
      <alignment horizontal="center" vertical="center" textRotation="255"/>
    </xf>
    <xf numFmtId="0" fontId="72" fillId="27" borderId="0" xfId="42" applyFont="1" applyFill="1" applyBorder="1" applyAlignment="1">
      <alignment vertical="center"/>
    </xf>
    <xf numFmtId="0" fontId="72" fillId="27" borderId="0" xfId="43" applyFont="1" applyFill="1" applyBorder="1" applyAlignment="1">
      <alignment horizontal="distributed" vertical="center"/>
    </xf>
    <xf numFmtId="0" fontId="72" fillId="27" borderId="0" xfId="43" applyFont="1" applyFill="1" applyBorder="1" applyAlignment="1">
      <alignment horizontal="center" vertical="center" wrapText="1"/>
    </xf>
    <xf numFmtId="0" fontId="73" fillId="27" borderId="0" xfId="43" applyFont="1" applyFill="1" applyBorder="1" applyAlignment="1">
      <alignment vertical="center"/>
    </xf>
    <xf numFmtId="20" fontId="11" fillId="27" borderId="0" xfId="43" applyNumberFormat="1" applyFont="1" applyFill="1" applyBorder="1" applyAlignment="1">
      <alignment vertical="center"/>
    </xf>
    <xf numFmtId="0" fontId="70" fillId="27" borderId="0" xfId="46" applyFont="1" applyFill="1" applyAlignment="1">
      <alignment vertical="center" wrapText="1"/>
    </xf>
    <xf numFmtId="0" fontId="72" fillId="27" borderId="0" xfId="43" applyFont="1" applyFill="1" applyAlignment="1">
      <alignment horizontal="right" vertical="center"/>
    </xf>
    <xf numFmtId="0" fontId="79" fillId="27" borderId="176" xfId="56" applyFont="1" applyFill="1" applyBorder="1" applyAlignment="1">
      <alignment horizontal="left" vertical="center" wrapText="1"/>
    </xf>
    <xf numFmtId="0" fontId="79" fillId="27" borderId="93" xfId="56" applyFont="1" applyFill="1" applyBorder="1" applyAlignment="1">
      <alignment horizontal="left" vertical="center" wrapText="1"/>
    </xf>
    <xf numFmtId="0" fontId="79" fillId="27" borderId="104" xfId="56" applyFont="1" applyFill="1" applyBorder="1" applyAlignment="1">
      <alignment horizontal="left" vertical="center" wrapText="1"/>
    </xf>
    <xf numFmtId="0" fontId="79" fillId="27" borderId="89" xfId="56" applyFont="1" applyFill="1" applyBorder="1" applyAlignment="1">
      <alignment vertical="center" wrapText="1"/>
    </xf>
    <xf numFmtId="0" fontId="79" fillId="27" borderId="97" xfId="56" applyFont="1" applyFill="1" applyBorder="1" applyAlignment="1">
      <alignment vertical="center"/>
    </xf>
    <xf numFmtId="0" fontId="79" fillId="27" borderId="85" xfId="56" applyFont="1" applyFill="1" applyBorder="1" applyAlignment="1">
      <alignment vertical="center" wrapText="1"/>
    </xf>
    <xf numFmtId="0" fontId="79" fillId="27" borderId="98" xfId="56" applyFont="1" applyFill="1" applyBorder="1" applyAlignment="1">
      <alignment vertical="center" wrapText="1"/>
    </xf>
    <xf numFmtId="0" fontId="79" fillId="27" borderId="97" xfId="56" applyFont="1" applyFill="1" applyBorder="1" applyAlignment="1">
      <alignment horizontal="left" vertical="center"/>
    </xf>
    <xf numFmtId="0" fontId="79" fillId="27" borderId="85" xfId="56" applyFont="1" applyFill="1" applyBorder="1" applyAlignment="1">
      <alignment horizontal="left" vertical="center" wrapText="1"/>
    </xf>
    <xf numFmtId="0" fontId="79" fillId="27" borderId="98" xfId="56" applyFont="1" applyFill="1" applyBorder="1" applyAlignment="1">
      <alignment horizontal="left" vertical="center" wrapText="1"/>
    </xf>
    <xf numFmtId="0" fontId="79" fillId="27" borderId="0" xfId="56" applyFont="1" applyFill="1" applyAlignment="1">
      <alignment vertical="center" wrapText="1"/>
    </xf>
    <xf numFmtId="0" fontId="79" fillId="27" borderId="28" xfId="56" applyFont="1" applyFill="1" applyBorder="1" applyAlignment="1">
      <alignment vertical="center" wrapText="1"/>
    </xf>
    <xf numFmtId="0" fontId="79" fillId="27" borderId="89" xfId="56" applyFont="1" applyFill="1" applyBorder="1" applyAlignment="1">
      <alignment horizontal="center" vertical="center" wrapText="1"/>
    </xf>
    <xf numFmtId="0" fontId="79" fillId="27" borderId="89" xfId="56" applyFont="1" applyFill="1" applyBorder="1" applyAlignment="1">
      <alignment vertical="top" wrapText="1"/>
    </xf>
    <xf numFmtId="0" fontId="81" fillId="27" borderId="0" xfId="56" applyFont="1" applyFill="1" applyAlignment="1">
      <alignment horizontal="left" vertical="center"/>
    </xf>
    <xf numFmtId="0" fontId="81" fillId="27" borderId="0" xfId="56" applyFont="1" applyFill="1" applyAlignment="1">
      <alignment horizontal="left" vertical="center" indent="4"/>
    </xf>
    <xf numFmtId="0" fontId="42" fillId="0" borderId="0" xfId="0" applyFont="1" applyAlignment="1">
      <alignment vertical="center"/>
    </xf>
    <xf numFmtId="0" fontId="42" fillId="0" borderId="0" xfId="0" applyFont="1" applyAlignment="1">
      <alignment horizontal="left" vertical="center"/>
    </xf>
    <xf numFmtId="0" fontId="43" fillId="0" borderId="0" xfId="0" applyFont="1" applyAlignment="1">
      <alignment horizontal="left" vertical="center"/>
    </xf>
    <xf numFmtId="0" fontId="43" fillId="0" borderId="0" xfId="0" applyFont="1" applyAlignment="1">
      <alignment horizontal="right" vertical="center"/>
    </xf>
    <xf numFmtId="0" fontId="43" fillId="0" borderId="0" xfId="0" applyFont="1" applyAlignment="1">
      <alignment vertical="center"/>
    </xf>
    <xf numFmtId="0" fontId="43" fillId="27" borderId="0" xfId="0" applyFont="1" applyFill="1" applyAlignment="1">
      <alignment vertical="center"/>
    </xf>
    <xf numFmtId="0" fontId="43" fillId="27" borderId="0" xfId="0" applyFont="1" applyFill="1" applyAlignment="1">
      <alignment horizontal="center" vertical="center"/>
    </xf>
    <xf numFmtId="0" fontId="42" fillId="27" borderId="0" xfId="0" quotePrefix="1" applyFont="1" applyFill="1" applyAlignment="1">
      <alignment vertical="center"/>
    </xf>
    <xf numFmtId="0" fontId="43" fillId="0" borderId="0" xfId="0" applyFont="1" applyAlignment="1" applyProtection="1">
      <alignment vertical="center"/>
    </xf>
    <xf numFmtId="0" fontId="43" fillId="0" borderId="0" xfId="0" applyFont="1" applyAlignment="1" applyProtection="1">
      <alignment horizontal="left" vertical="center"/>
    </xf>
    <xf numFmtId="0" fontId="43" fillId="0" borderId="0" xfId="0" applyFont="1" applyAlignment="1" applyProtection="1">
      <alignment horizontal="right" vertical="center"/>
    </xf>
    <xf numFmtId="0" fontId="43" fillId="27" borderId="0" xfId="0" applyFont="1" applyFill="1" applyAlignment="1" applyProtection="1">
      <alignment vertical="center"/>
    </xf>
    <xf numFmtId="0" fontId="43" fillId="27" borderId="0" xfId="0" applyFont="1" applyFill="1" applyAlignment="1" applyProtection="1">
      <alignment horizontal="center" vertical="center"/>
    </xf>
    <xf numFmtId="0" fontId="43" fillId="0" borderId="0" xfId="0" applyFont="1" applyAlignment="1" applyProtection="1">
      <alignment horizontal="center" vertical="center"/>
    </xf>
    <xf numFmtId="0" fontId="42" fillId="0" borderId="0" xfId="0" applyFont="1" applyAlignment="1" applyProtection="1">
      <alignment vertical="center"/>
    </xf>
    <xf numFmtId="0" fontId="42" fillId="0" borderId="0" xfId="0" applyFont="1" applyAlignment="1">
      <alignment horizontal="right" vertical="center"/>
    </xf>
    <xf numFmtId="0" fontId="42" fillId="0" borderId="0" xfId="0" applyFont="1" applyAlignment="1" applyProtection="1">
      <alignment horizontal="left" vertical="center"/>
    </xf>
    <xf numFmtId="20" fontId="42" fillId="27" borderId="0" xfId="0" applyNumberFormat="1" applyFont="1" applyFill="1" applyAlignment="1" applyProtection="1">
      <alignment vertical="center"/>
    </xf>
    <xf numFmtId="0" fontId="42" fillId="27" borderId="0" xfId="0" applyFont="1" applyFill="1" applyAlignment="1" applyProtection="1">
      <alignment horizontal="center" vertical="center"/>
    </xf>
    <xf numFmtId="0" fontId="42" fillId="27" borderId="0" xfId="0" applyFont="1" applyFill="1" applyAlignment="1" applyProtection="1">
      <alignment vertical="center"/>
    </xf>
    <xf numFmtId="0" fontId="44" fillId="0" borderId="0" xfId="0" applyFont="1" applyAlignment="1">
      <alignment vertical="center"/>
    </xf>
    <xf numFmtId="0" fontId="42" fillId="0" borderId="0" xfId="0" applyFont="1" applyAlignment="1" applyProtection="1">
      <alignment horizontal="center" vertical="center"/>
    </xf>
    <xf numFmtId="0" fontId="42" fillId="0" borderId="0" xfId="0" applyFont="1" applyAlignment="1" applyProtection="1">
      <alignment horizontal="right" vertical="center"/>
    </xf>
    <xf numFmtId="0" fontId="42" fillId="27" borderId="0" xfId="0" applyFont="1" applyFill="1" applyAlignment="1" applyProtection="1">
      <alignment horizontal="left" vertical="center"/>
    </xf>
    <xf numFmtId="20" fontId="42" fillId="0" borderId="0" xfId="0" applyNumberFormat="1" applyFont="1" applyAlignment="1" applyProtection="1">
      <alignment vertical="center"/>
    </xf>
    <xf numFmtId="176" fontId="42" fillId="0" borderId="0" xfId="0" applyNumberFormat="1" applyFont="1" applyAlignment="1" applyProtection="1">
      <alignment vertical="center"/>
    </xf>
    <xf numFmtId="0" fontId="44" fillId="0" borderId="0" xfId="0" applyFont="1" applyAlignment="1" applyProtection="1">
      <alignment horizontal="left" vertical="center"/>
    </xf>
    <xf numFmtId="0" fontId="45" fillId="0" borderId="0" xfId="0" applyFont="1" applyAlignment="1">
      <alignment vertical="center"/>
    </xf>
    <xf numFmtId="0" fontId="45" fillId="0" borderId="0" xfId="0" applyFont="1" applyAlignment="1" applyProtection="1">
      <alignment vertical="center"/>
    </xf>
    <xf numFmtId="0" fontId="45" fillId="0" borderId="0" xfId="0" applyFont="1" applyAlignment="1" applyProtection="1">
      <alignment horizontal="left" vertical="center"/>
    </xf>
    <xf numFmtId="0" fontId="45" fillId="0" borderId="0" xfId="0" applyFont="1" applyAlignment="1">
      <alignment horizontal="left" vertical="center"/>
    </xf>
    <xf numFmtId="0" fontId="42" fillId="0" borderId="72" xfId="0" applyFont="1" applyBorder="1" applyAlignment="1">
      <alignment horizontal="center" vertical="center" wrapText="1"/>
    </xf>
    <xf numFmtId="0" fontId="42" fillId="0" borderId="73" xfId="0" applyFont="1" applyBorder="1" applyAlignment="1">
      <alignment horizontal="center" vertical="center" wrapText="1"/>
    </xf>
    <xf numFmtId="0" fontId="42" fillId="0" borderId="10" xfId="0" applyFont="1" applyBorder="1" applyAlignment="1">
      <alignment vertical="center" wrapText="1"/>
    </xf>
    <xf numFmtId="0" fontId="42" fillId="0" borderId="11" xfId="0" applyFont="1" applyBorder="1" applyAlignment="1">
      <alignment vertical="center" wrapText="1"/>
    </xf>
    <xf numFmtId="0" fontId="42" fillId="0" borderId="20" xfId="0" applyFont="1" applyBorder="1" applyAlignment="1">
      <alignment horizontal="center" vertical="center" wrapText="1"/>
    </xf>
    <xf numFmtId="0" fontId="42" fillId="0" borderId="31" xfId="0" applyFont="1" applyBorder="1" applyAlignment="1">
      <alignment horizontal="center" vertical="center" wrapText="1"/>
    </xf>
    <xf numFmtId="0" fontId="42" fillId="0" borderId="0" xfId="0" applyFont="1" applyAlignment="1">
      <alignment vertical="center" wrapText="1"/>
    </xf>
    <xf numFmtId="0" fontId="42" fillId="0" borderId="28" xfId="0" applyFont="1" applyBorder="1" applyAlignment="1">
      <alignment vertical="center" wrapText="1"/>
    </xf>
    <xf numFmtId="0" fontId="44" fillId="0" borderId="26" xfId="0" applyFont="1" applyBorder="1" applyAlignment="1">
      <alignment horizontal="center" vertical="center"/>
    </xf>
    <xf numFmtId="0" fontId="44" fillId="0" borderId="16" xfId="0" applyFont="1" applyBorder="1" applyAlignment="1">
      <alignment horizontal="center" vertical="center"/>
    </xf>
    <xf numFmtId="0" fontId="44" fillId="0" borderId="44" xfId="0" applyFont="1" applyBorder="1" applyAlignment="1">
      <alignment horizontal="center" vertical="center"/>
    </xf>
    <xf numFmtId="0" fontId="44" fillId="0" borderId="43" xfId="0" applyFont="1" applyBorder="1" applyAlignment="1">
      <alignment horizontal="center" vertical="center"/>
    </xf>
    <xf numFmtId="0" fontId="42" fillId="0" borderId="127" xfId="0" applyFont="1" applyBorder="1" applyAlignment="1">
      <alignment horizontal="center" vertical="center" wrapText="1"/>
    </xf>
    <xf numFmtId="0" fontId="42" fillId="0" borderId="126" xfId="0" applyFont="1" applyBorder="1" applyAlignment="1">
      <alignment horizontal="center" vertical="center" wrapText="1"/>
    </xf>
    <xf numFmtId="0" fontId="42" fillId="0" borderId="32" xfId="0" applyFont="1" applyBorder="1" applyAlignment="1">
      <alignment vertical="center" wrapText="1"/>
    </xf>
    <xf numFmtId="0" fontId="42" fillId="0" borderId="51" xfId="0" applyFont="1" applyBorder="1" applyAlignment="1">
      <alignment vertical="center" wrapText="1"/>
    </xf>
    <xf numFmtId="0" fontId="44" fillId="0" borderId="33" xfId="0" applyFont="1" applyBorder="1" applyAlignment="1">
      <alignment horizontal="center" vertical="center" wrapText="1"/>
    </xf>
    <xf numFmtId="0" fontId="44" fillId="0" borderId="47" xfId="0" applyFont="1" applyBorder="1" applyAlignment="1">
      <alignment horizontal="center" vertical="center" wrapText="1"/>
    </xf>
    <xf numFmtId="0" fontId="44" fillId="0" borderId="48" xfId="0" applyFont="1" applyBorder="1" applyAlignment="1">
      <alignment horizontal="center" vertical="center" wrapText="1"/>
    </xf>
    <xf numFmtId="0" fontId="44" fillId="0" borderId="46" xfId="0" applyFont="1" applyBorder="1" applyAlignment="1">
      <alignment horizontal="center" vertical="center" wrapText="1"/>
    </xf>
    <xf numFmtId="0" fontId="42" fillId="27" borderId="72" xfId="0" applyFont="1" applyFill="1" applyBorder="1" applyAlignment="1" applyProtection="1">
      <alignment horizontal="center" vertical="center" shrinkToFit="1"/>
    </xf>
    <xf numFmtId="0" fontId="42" fillId="27" borderId="73" xfId="0" applyFont="1" applyFill="1" applyBorder="1" applyAlignment="1" applyProtection="1">
      <alignment horizontal="center" vertical="center" shrinkToFit="1"/>
    </xf>
    <xf numFmtId="0" fontId="45" fillId="0" borderId="72" xfId="0" applyFont="1" applyBorder="1" applyAlignment="1">
      <alignment vertical="center"/>
    </xf>
    <xf numFmtId="0" fontId="45" fillId="0" borderId="10" xfId="0" applyFont="1" applyBorder="1" applyAlignment="1">
      <alignment vertical="center"/>
    </xf>
    <xf numFmtId="0" fontId="45" fillId="0" borderId="11" xfId="0" applyFont="1" applyBorder="1" applyAlignment="1">
      <alignment vertical="center"/>
    </xf>
    <xf numFmtId="0" fontId="42" fillId="26" borderId="129" xfId="0" applyFont="1" applyFill="1" applyBorder="1" applyAlignment="1" applyProtection="1">
      <alignment horizontal="center" vertical="center" shrinkToFit="1"/>
      <protection locked="0"/>
    </xf>
    <xf numFmtId="0" fontId="42" fillId="26" borderId="130" xfId="0" applyFont="1" applyFill="1" applyBorder="1" applyAlignment="1" applyProtection="1">
      <alignment horizontal="center" vertical="center" shrinkToFit="1"/>
      <protection locked="0"/>
    </xf>
    <xf numFmtId="0" fontId="42" fillId="26" borderId="131" xfId="0" applyFont="1" applyFill="1" applyBorder="1" applyAlignment="1" applyProtection="1">
      <alignment horizontal="center" vertical="center" shrinkToFit="1"/>
      <protection locked="0"/>
    </xf>
    <xf numFmtId="0" fontId="42" fillId="27" borderId="20" xfId="0" applyFont="1" applyFill="1" applyBorder="1" applyAlignment="1" applyProtection="1">
      <alignment horizontal="center" vertical="center" shrinkToFit="1"/>
    </xf>
    <xf numFmtId="0" fontId="42" fillId="27" borderId="31" xfId="0" applyFont="1" applyFill="1" applyBorder="1" applyAlignment="1" applyProtection="1">
      <alignment horizontal="center" vertical="center" shrinkToFit="1"/>
    </xf>
    <xf numFmtId="0" fontId="45" fillId="0" borderId="135" xfId="0" applyFont="1" applyBorder="1" applyAlignment="1">
      <alignment vertical="center"/>
    </xf>
    <xf numFmtId="0" fontId="45" fillId="0" borderId="136" xfId="0" applyFont="1" applyBorder="1" applyAlignment="1">
      <alignment vertical="center"/>
    </xf>
    <xf numFmtId="0" fontId="45" fillId="0" borderId="137" xfId="0" applyFont="1" applyBorder="1" applyAlignment="1">
      <alignment vertical="center"/>
    </xf>
    <xf numFmtId="177" fontId="42" fillId="0" borderId="138" xfId="0" applyNumberFormat="1" applyFont="1" applyBorder="1" applyAlignment="1">
      <alignment horizontal="center" vertical="center" shrinkToFit="1"/>
    </xf>
    <xf numFmtId="177" fontId="42" fillId="0" borderId="139" xfId="0" applyNumberFormat="1" applyFont="1" applyBorder="1" applyAlignment="1">
      <alignment horizontal="center" vertical="center" shrinkToFit="1"/>
    </xf>
    <xf numFmtId="177" fontId="42" fillId="0" borderId="140" xfId="0" applyNumberFormat="1" applyFont="1" applyBorder="1" applyAlignment="1">
      <alignment horizontal="center" vertical="center" shrinkToFit="1"/>
    </xf>
    <xf numFmtId="0" fontId="42" fillId="27" borderId="14" xfId="0" applyFont="1" applyFill="1" applyBorder="1" applyAlignment="1" applyProtection="1">
      <alignment horizontal="center" vertical="center" shrinkToFit="1"/>
    </xf>
    <xf numFmtId="0" fontId="42" fillId="27" borderId="17" xfId="0" applyFont="1" applyFill="1" applyBorder="1" applyAlignment="1" applyProtection="1">
      <alignment horizontal="center" vertical="center" shrinkToFit="1"/>
    </xf>
    <xf numFmtId="0" fontId="45" fillId="0" borderId="14" xfId="0" applyFont="1" applyBorder="1" applyAlignment="1">
      <alignment vertical="center"/>
    </xf>
    <xf numFmtId="0" fontId="45" fillId="0" borderId="21" xfId="0" applyFont="1" applyBorder="1" applyAlignment="1">
      <alignment vertical="center"/>
    </xf>
    <xf numFmtId="0" fontId="45" fillId="0" borderId="27" xfId="0" applyFont="1" applyBorder="1" applyAlignment="1">
      <alignment vertical="center"/>
    </xf>
    <xf numFmtId="0" fontId="42" fillId="26" borderId="143" xfId="0" applyFont="1" applyFill="1" applyBorder="1" applyAlignment="1" applyProtection="1">
      <alignment horizontal="center" vertical="center" shrinkToFit="1"/>
      <protection locked="0"/>
    </xf>
    <xf numFmtId="0" fontId="42" fillId="26" borderId="144" xfId="0" applyFont="1" applyFill="1" applyBorder="1" applyAlignment="1" applyProtection="1">
      <alignment horizontal="center" vertical="center" shrinkToFit="1"/>
      <protection locked="0"/>
    </xf>
    <xf numFmtId="0" fontId="42" fillId="26" borderId="145" xfId="0" applyFont="1" applyFill="1" applyBorder="1" applyAlignment="1" applyProtection="1">
      <alignment horizontal="center" vertical="center" shrinkToFit="1"/>
      <protection locked="0"/>
    </xf>
    <xf numFmtId="0" fontId="42" fillId="26" borderId="146" xfId="0" applyFont="1" applyFill="1" applyBorder="1" applyAlignment="1" applyProtection="1">
      <alignment horizontal="center" vertical="center" shrinkToFit="1"/>
      <protection locked="0"/>
    </xf>
    <xf numFmtId="0" fontId="45" fillId="0" borderId="150" xfId="0" applyFont="1" applyBorder="1" applyAlignment="1">
      <alignment vertical="center"/>
    </xf>
    <xf numFmtId="0" fontId="45" fillId="0" borderId="151" xfId="0" applyFont="1" applyBorder="1" applyAlignment="1">
      <alignment vertical="center"/>
    </xf>
    <xf numFmtId="0" fontId="45" fillId="0" borderId="152" xfId="0" applyFont="1" applyBorder="1" applyAlignment="1">
      <alignment vertical="center"/>
    </xf>
    <xf numFmtId="0" fontId="45" fillId="0" borderId="20" xfId="0" applyFont="1" applyBorder="1" applyAlignment="1">
      <alignment vertical="center"/>
    </xf>
    <xf numFmtId="0" fontId="45" fillId="0" borderId="28" xfId="0" applyFont="1" applyBorder="1" applyAlignment="1">
      <alignment vertical="center"/>
    </xf>
    <xf numFmtId="0" fontId="42" fillId="27" borderId="15" xfId="0" applyFont="1" applyFill="1" applyBorder="1" applyAlignment="1" applyProtection="1">
      <alignment horizontal="center" vertical="center" shrinkToFit="1"/>
    </xf>
    <xf numFmtId="0" fontId="42" fillId="27" borderId="19" xfId="0" applyFont="1" applyFill="1" applyBorder="1" applyAlignment="1" applyProtection="1">
      <alignment horizontal="center" vertical="center" shrinkToFit="1"/>
    </xf>
    <xf numFmtId="0" fontId="45" fillId="0" borderId="155" xfId="0" applyFont="1" applyBorder="1" applyAlignment="1">
      <alignment vertical="center"/>
    </xf>
    <xf numFmtId="0" fontId="45" fillId="0" borderId="156" xfId="0" applyFont="1" applyBorder="1" applyAlignment="1">
      <alignment vertical="center"/>
    </xf>
    <xf numFmtId="0" fontId="45" fillId="0" borderId="157" xfId="0" applyFont="1" applyBorder="1" applyAlignment="1">
      <alignment vertical="center"/>
    </xf>
    <xf numFmtId="0" fontId="42" fillId="27" borderId="127" xfId="0" applyFont="1" applyFill="1" applyBorder="1" applyAlignment="1" applyProtection="1">
      <alignment horizontal="center" vertical="center" shrinkToFit="1"/>
    </xf>
    <xf numFmtId="0" fontId="42" fillId="27" borderId="126" xfId="0" applyFont="1" applyFill="1" applyBorder="1" applyAlignment="1" applyProtection="1">
      <alignment horizontal="center" vertical="center" shrinkToFit="1"/>
    </xf>
    <xf numFmtId="0" fontId="45" fillId="0" borderId="158" xfId="0" applyFont="1" applyBorder="1" applyAlignment="1">
      <alignment vertical="center"/>
    </xf>
    <xf numFmtId="0" fontId="45" fillId="0" borderId="159" xfId="0" applyFont="1" applyBorder="1" applyAlignment="1">
      <alignment vertical="center"/>
    </xf>
    <xf numFmtId="0" fontId="45" fillId="0" borderId="160" xfId="0" applyFont="1" applyBorder="1" applyAlignment="1">
      <alignment vertical="center"/>
    </xf>
    <xf numFmtId="177" fontId="42" fillId="0" borderId="161" xfId="0" applyNumberFormat="1" applyFont="1" applyBorder="1" applyAlignment="1">
      <alignment horizontal="center" vertical="center" shrinkToFit="1"/>
    </xf>
    <xf numFmtId="177" fontId="42" fillId="0" borderId="162" xfId="0" applyNumberFormat="1" applyFont="1" applyBorder="1" applyAlignment="1">
      <alignment horizontal="center" vertical="center" shrinkToFit="1"/>
    </xf>
    <xf numFmtId="177" fontId="42" fillId="0" borderId="163" xfId="0" applyNumberFormat="1" applyFont="1" applyBorder="1" applyAlignment="1">
      <alignment horizontal="center" vertical="center" shrinkToFit="1"/>
    </xf>
    <xf numFmtId="177" fontId="42" fillId="0" borderId="164" xfId="0" applyNumberFormat="1" applyFont="1" applyBorder="1" applyAlignment="1">
      <alignment horizontal="center" vertical="center" shrinkToFit="1"/>
    </xf>
    <xf numFmtId="0" fontId="45" fillId="27" borderId="0" xfId="0" applyFont="1" applyFill="1" applyAlignment="1">
      <alignment horizontal="center" vertical="center"/>
    </xf>
    <xf numFmtId="0" fontId="45" fillId="27" borderId="0" xfId="0" applyFont="1" applyFill="1" applyAlignment="1" applyProtection="1">
      <alignment horizontal="center" vertical="center" shrinkToFit="1"/>
      <protection locked="0"/>
    </xf>
    <xf numFmtId="0" fontId="45" fillId="27" borderId="0" xfId="0" applyFont="1" applyFill="1" applyAlignment="1" applyProtection="1">
      <alignment horizontal="center" vertical="center" wrapText="1"/>
      <protection locked="0"/>
    </xf>
    <xf numFmtId="0" fontId="45" fillId="27" borderId="0" xfId="0" applyFont="1" applyFill="1" applyAlignment="1" applyProtection="1">
      <alignment horizontal="left" vertical="center" wrapText="1"/>
      <protection locked="0"/>
    </xf>
    <xf numFmtId="0" fontId="46" fillId="27" borderId="0" xfId="0" applyFont="1" applyFill="1" applyAlignment="1">
      <alignment vertical="center"/>
    </xf>
    <xf numFmtId="0" fontId="47" fillId="27" borderId="0" xfId="0" applyFont="1" applyFill="1" applyAlignment="1">
      <alignment vertical="center"/>
    </xf>
    <xf numFmtId="0" fontId="47" fillId="27" borderId="0" xfId="0" applyFont="1" applyFill="1" applyAlignment="1">
      <alignment horizontal="center" vertical="center"/>
    </xf>
    <xf numFmtId="0" fontId="45" fillId="27" borderId="0" xfId="0" applyFont="1" applyFill="1" applyAlignment="1">
      <alignment horizontal="center" vertical="center" wrapText="1"/>
    </xf>
    <xf numFmtId="1" fontId="45" fillId="27" borderId="0" xfId="0" applyNumberFormat="1" applyFont="1" applyFill="1" applyAlignment="1">
      <alignment horizontal="center" vertical="center" wrapText="1"/>
    </xf>
    <xf numFmtId="0" fontId="44" fillId="27" borderId="0" xfId="0" applyFont="1" applyFill="1" applyAlignment="1" applyProtection="1">
      <alignment horizontal="center" vertical="center" wrapText="1"/>
      <protection locked="0"/>
    </xf>
    <xf numFmtId="0" fontId="44" fillId="0" borderId="0" xfId="0" applyFont="1" applyAlignment="1">
      <alignment horizontal="left" vertical="center"/>
    </xf>
    <xf numFmtId="0" fontId="44" fillId="27" borderId="0" xfId="0" applyFont="1" applyFill="1" applyAlignment="1">
      <alignment horizontal="center" vertical="center" wrapText="1"/>
    </xf>
    <xf numFmtId="1" fontId="44" fillId="27" borderId="0" xfId="0" applyNumberFormat="1" applyFont="1" applyFill="1" applyAlignment="1">
      <alignment horizontal="center" vertical="center" wrapText="1"/>
    </xf>
    <xf numFmtId="0" fontId="44" fillId="0" borderId="0" xfId="0" applyFont="1" applyAlignment="1">
      <alignment horizontal="centerContinuous" vertical="center"/>
    </xf>
    <xf numFmtId="178" fontId="44" fillId="0" borderId="0" xfId="0" applyNumberFormat="1" applyFont="1" applyAlignment="1">
      <alignment vertical="center"/>
    </xf>
    <xf numFmtId="0" fontId="44" fillId="0" borderId="0" xfId="0" applyFont="1" applyAlignment="1">
      <alignment horizontal="center" vertical="center"/>
    </xf>
    <xf numFmtId="180" fontId="45" fillId="27" borderId="0" xfId="0" applyNumberFormat="1" applyFont="1" applyFill="1" applyAlignment="1">
      <alignment horizontal="center" vertical="center"/>
    </xf>
    <xf numFmtId="0" fontId="44" fillId="27" borderId="0" xfId="0" applyFont="1" applyFill="1" applyAlignment="1" applyProtection="1">
      <alignment horizontal="center" vertical="center" shrinkToFit="1"/>
      <protection locked="0"/>
    </xf>
    <xf numFmtId="0" fontId="44" fillId="27" borderId="0" xfId="0" applyFont="1" applyFill="1" applyAlignment="1" applyProtection="1">
      <alignment horizontal="left" vertical="center" wrapText="1"/>
      <protection locked="0"/>
    </xf>
    <xf numFmtId="0" fontId="44" fillId="27" borderId="0" xfId="0" applyFont="1" applyFill="1" applyAlignment="1">
      <alignment vertical="center"/>
    </xf>
    <xf numFmtId="0" fontId="44" fillId="27" borderId="0" xfId="0" applyFont="1" applyFill="1" applyAlignment="1">
      <alignment horizontal="center" vertical="center"/>
    </xf>
    <xf numFmtId="0" fontId="44" fillId="0" borderId="0" xfId="0" applyFont="1" applyAlignment="1" applyProtection="1">
      <alignment horizontal="right" vertical="center"/>
    </xf>
    <xf numFmtId="0" fontId="44" fillId="0" borderId="0" xfId="0" applyFont="1" applyAlignment="1">
      <alignment horizontal="right" vertical="center"/>
    </xf>
    <xf numFmtId="0" fontId="45" fillId="0" borderId="0" xfId="0" applyFont="1" applyAlignment="1">
      <alignment horizontal="left" vertical="center" wrapText="1"/>
    </xf>
    <xf numFmtId="0" fontId="45" fillId="0" borderId="0" xfId="0" applyFont="1" applyAlignment="1">
      <alignment vertical="center" textRotation="90"/>
    </xf>
    <xf numFmtId="0" fontId="45" fillId="0" borderId="0" xfId="0" applyFont="1" applyAlignment="1">
      <alignment horizontal="right" vertical="center"/>
    </xf>
    <xf numFmtId="0" fontId="4" fillId="0" borderId="0" xfId="57" applyAlignment="1">
      <alignment vertical="center"/>
    </xf>
    <xf numFmtId="0" fontId="4" fillId="0" borderId="50" xfId="57" applyBorder="1" applyAlignment="1">
      <alignment vertical="center"/>
    </xf>
    <xf numFmtId="0" fontId="4" fillId="0" borderId="10" xfId="57" applyBorder="1" applyAlignment="1">
      <alignment vertical="center"/>
    </xf>
    <xf numFmtId="0" fontId="4" fillId="0" borderId="11" xfId="57" applyBorder="1" applyAlignment="1">
      <alignment vertical="center"/>
    </xf>
    <xf numFmtId="0" fontId="4" fillId="0" borderId="39" xfId="57" applyBorder="1" applyAlignment="1">
      <alignment vertical="center"/>
    </xf>
    <xf numFmtId="0" fontId="2" fillId="0" borderId="0" xfId="49" applyAlignment="1"/>
    <xf numFmtId="0" fontId="4" fillId="0" borderId="28" xfId="57" applyBorder="1" applyAlignment="1">
      <alignment vertical="center"/>
    </xf>
    <xf numFmtId="0" fontId="4" fillId="0" borderId="42" xfId="57" applyBorder="1" applyAlignment="1">
      <alignment vertical="center"/>
    </xf>
    <xf numFmtId="0" fontId="4" fillId="0" borderId="32" xfId="57" applyBorder="1" applyAlignment="1">
      <alignment vertical="center"/>
    </xf>
    <xf numFmtId="0" fontId="4" fillId="0" borderId="51" xfId="57" applyBorder="1" applyAlignment="1">
      <alignment vertical="center"/>
    </xf>
    <xf numFmtId="0" fontId="4" fillId="0" borderId="0" xfId="57" applyAlignment="1">
      <alignment horizontal="right" vertical="center"/>
    </xf>
    <xf numFmtId="0" fontId="72" fillId="0" borderId="0" xfId="57" applyFont="1" applyAlignment="1">
      <alignment vertical="center"/>
    </xf>
    <xf numFmtId="0" fontId="4" fillId="0" borderId="180" xfId="41" applyFont="1" applyBorder="1" applyAlignment="1">
      <alignment vertical="center"/>
    </xf>
    <xf numFmtId="0" fontId="41" fillId="27" borderId="0" xfId="0" applyFont="1" applyFill="1" applyAlignment="1">
      <alignment horizontal="left" vertical="top"/>
    </xf>
    <xf numFmtId="0" fontId="64" fillId="27" borderId="0" xfId="0" applyFont="1" applyFill="1" applyAlignment="1">
      <alignment horizontal="left" vertical="top"/>
    </xf>
    <xf numFmtId="0" fontId="65" fillId="27" borderId="181" xfId="0" applyFont="1" applyFill="1" applyBorder="1" applyAlignment="1">
      <alignment horizontal="left" vertical="center" wrapText="1"/>
    </xf>
    <xf numFmtId="0" fontId="57" fillId="27" borderId="182" xfId="0" applyFont="1" applyFill="1" applyBorder="1" applyAlignment="1">
      <alignment horizontal="left" vertical="center" wrapText="1"/>
    </xf>
    <xf numFmtId="0" fontId="65" fillId="27" borderId="183" xfId="0" applyFont="1" applyFill="1" applyBorder="1" applyAlignment="1">
      <alignment horizontal="left" vertical="center" wrapText="1"/>
    </xf>
    <xf numFmtId="0" fontId="57" fillId="27" borderId="184" xfId="0" applyFont="1" applyFill="1" applyBorder="1" applyAlignment="1">
      <alignment horizontal="left" vertical="center" wrapText="1"/>
    </xf>
    <xf numFmtId="0" fontId="65" fillId="27" borderId="0" xfId="0" applyFont="1" applyFill="1" applyAlignment="1">
      <alignment horizontal="left" vertical="center" wrapText="1"/>
    </xf>
    <xf numFmtId="0" fontId="57" fillId="27" borderId="0" xfId="0" applyFont="1" applyFill="1" applyAlignment="1">
      <alignment horizontal="left" vertical="center" wrapText="1"/>
    </xf>
    <xf numFmtId="0" fontId="65" fillId="27" borderId="0" xfId="0" applyFont="1" applyFill="1" applyAlignment="1">
      <alignment horizontal="left" vertical="top" wrapText="1"/>
    </xf>
    <xf numFmtId="0" fontId="57" fillId="27" borderId="0" xfId="0" applyFont="1" applyFill="1" applyAlignment="1">
      <alignment horizontal="left" vertical="top"/>
    </xf>
    <xf numFmtId="0" fontId="0" fillId="27" borderId="0" xfId="52" applyFont="1" applyFill="1">
      <alignment vertical="center"/>
    </xf>
    <xf numFmtId="0" fontId="0" fillId="0" borderId="172" xfId="41" applyFont="1" applyBorder="1" applyAlignment="1">
      <alignment vertical="center"/>
    </xf>
    <xf numFmtId="0" fontId="40" fillId="27" borderId="0" xfId="56" applyFont="1" applyFill="1" applyAlignment="1">
      <alignment horizontal="left" vertical="top" wrapText="1"/>
    </xf>
    <xf numFmtId="0" fontId="64" fillId="27" borderId="0" xfId="56" applyFont="1" applyFill="1" applyAlignment="1">
      <alignment horizontal="left" vertical="center"/>
    </xf>
    <xf numFmtId="0" fontId="86" fillId="27" borderId="0" xfId="56" applyFont="1" applyFill="1" applyAlignment="1">
      <alignment horizontal="left" vertical="center"/>
    </xf>
    <xf numFmtId="0" fontId="0" fillId="26" borderId="191" xfId="0" applyFill="1" applyBorder="1" applyAlignment="1" applyProtection="1">
      <alignment horizontal="center" vertical="center"/>
      <protection locked="0"/>
    </xf>
    <xf numFmtId="0" fontId="0" fillId="0" borderId="190" xfId="0" applyBorder="1" applyAlignment="1" applyProtection="1">
      <alignment horizontal="left" vertical="center" wrapText="1"/>
      <protection locked="0"/>
    </xf>
    <xf numFmtId="0" fontId="0" fillId="0" borderId="66" xfId="0" applyBorder="1" applyAlignment="1" applyProtection="1">
      <alignment horizontal="left" vertical="center"/>
      <protection locked="0"/>
    </xf>
    <xf numFmtId="0" fontId="88" fillId="0" borderId="0" xfId="58" applyFont="1" applyAlignment="1">
      <alignment horizontal="left" vertical="center"/>
    </xf>
    <xf numFmtId="0" fontId="88" fillId="0" borderId="0" xfId="58" applyFont="1" applyAlignment="1">
      <alignment vertical="center"/>
    </xf>
    <xf numFmtId="0" fontId="47" fillId="0" borderId="0" xfId="58" applyFont="1" applyAlignment="1">
      <alignment vertical="center"/>
    </xf>
    <xf numFmtId="0" fontId="88" fillId="0" borderId="0" xfId="58" applyFont="1" applyAlignment="1">
      <alignment horizontal="right" vertical="center"/>
    </xf>
    <xf numFmtId="0" fontId="88" fillId="0" borderId="0" xfId="58" applyFont="1" applyAlignment="1">
      <alignment horizontal="center" vertical="center"/>
    </xf>
    <xf numFmtId="0" fontId="88" fillId="0" borderId="0" xfId="58" applyFont="1" applyAlignment="1">
      <alignment vertical="center" wrapText="1"/>
    </xf>
    <xf numFmtId="0" fontId="88" fillId="0" borderId="21" xfId="58" applyFont="1" applyBorder="1" applyAlignment="1">
      <alignment vertical="center" wrapText="1"/>
    </xf>
    <xf numFmtId="0" fontId="90" fillId="0" borderId="20" xfId="59" applyFont="1" applyBorder="1" applyAlignment="1">
      <alignment horizontal="center" vertical="center"/>
    </xf>
    <xf numFmtId="0" fontId="90" fillId="0" borderId="0" xfId="58" applyFont="1" applyAlignment="1">
      <alignment horizontal="left" vertical="center"/>
    </xf>
    <xf numFmtId="0" fontId="90" fillId="0" borderId="0" xfId="58" applyFont="1" applyAlignment="1">
      <alignment vertical="center"/>
    </xf>
    <xf numFmtId="0" fontId="91" fillId="0" borderId="0" xfId="58" applyFont="1"/>
    <xf numFmtId="0" fontId="90" fillId="0" borderId="0" xfId="59" applyFont="1" applyAlignment="1">
      <alignment horizontal="center" vertical="center"/>
    </xf>
    <xf numFmtId="0" fontId="90" fillId="0" borderId="0" xfId="58" applyFont="1" applyAlignment="1">
      <alignment wrapText="1"/>
    </xf>
    <xf numFmtId="0" fontId="90" fillId="0" borderId="28" xfId="58" applyFont="1" applyBorder="1" applyAlignment="1">
      <alignment wrapText="1"/>
    </xf>
    <xf numFmtId="0" fontId="47" fillId="0" borderId="0" xfId="58" applyFont="1"/>
    <xf numFmtId="0" fontId="90" fillId="0" borderId="0" xfId="58" applyFont="1" applyAlignment="1">
      <alignment horizontal="center" wrapText="1"/>
    </xf>
    <xf numFmtId="0" fontId="90" fillId="0" borderId="28" xfId="58" applyFont="1" applyBorder="1" applyAlignment="1">
      <alignment horizontal="center" wrapText="1"/>
    </xf>
    <xf numFmtId="0" fontId="92" fillId="0" borderId="0" xfId="58" applyFont="1" applyAlignment="1">
      <alignment vertical="center"/>
    </xf>
    <xf numFmtId="0" fontId="90" fillId="0" borderId="15" xfId="59" applyFont="1" applyBorder="1" applyAlignment="1">
      <alignment horizontal="center" vertical="center"/>
    </xf>
    <xf numFmtId="0" fontId="90" fillId="0" borderId="18" xfId="58" applyFont="1" applyBorder="1" applyAlignment="1">
      <alignment horizontal="left" vertical="center"/>
    </xf>
    <xf numFmtId="0" fontId="90" fillId="0" borderId="18" xfId="58" applyFont="1" applyBorder="1" applyAlignment="1">
      <alignment vertical="center"/>
    </xf>
    <xf numFmtId="0" fontId="90" fillId="0" borderId="18" xfId="59" applyFont="1" applyBorder="1" applyAlignment="1">
      <alignment horizontal="center" vertical="center"/>
    </xf>
    <xf numFmtId="0" fontId="90" fillId="0" borderId="18" xfId="58" applyFont="1" applyBorder="1" applyAlignment="1">
      <alignment horizontal="center" wrapText="1"/>
    </xf>
    <xf numFmtId="0" fontId="90" fillId="0" borderId="38" xfId="58" applyFont="1" applyBorder="1" applyAlignment="1">
      <alignment horizontal="center" wrapText="1"/>
    </xf>
    <xf numFmtId="0" fontId="90" fillId="0" borderId="0" xfId="58" applyFont="1" applyAlignment="1">
      <alignment horizontal="left" vertical="center" wrapText="1"/>
    </xf>
    <xf numFmtId="0" fontId="90" fillId="0" borderId="0" xfId="58" applyFont="1"/>
    <xf numFmtId="0" fontId="47" fillId="0" borderId="0" xfId="58" applyFont="1" applyAlignment="1">
      <alignment horizontal="left" vertical="center"/>
    </xf>
    <xf numFmtId="0" fontId="90" fillId="0" borderId="0" xfId="58" applyFont="1" applyAlignment="1">
      <alignment vertical="center" wrapText="1"/>
    </xf>
    <xf numFmtId="0" fontId="47" fillId="0" borderId="0" xfId="58" applyFont="1" applyAlignment="1">
      <alignment horizontal="left"/>
    </xf>
    <xf numFmtId="0" fontId="8" fillId="0" borderId="0" xfId="58"/>
    <xf numFmtId="0" fontId="8" fillId="0" borderId="39" xfId="58" applyBorder="1"/>
    <xf numFmtId="0" fontId="12" fillId="0" borderId="0" xfId="60" applyFont="1">
      <alignment vertical="center"/>
    </xf>
    <xf numFmtId="0" fontId="12" fillId="0" borderId="0" xfId="60" applyFont="1" applyAlignment="1">
      <alignment horizontal="left" vertical="center"/>
    </xf>
    <xf numFmtId="0" fontId="4" fillId="0" borderId="0" xfId="60">
      <alignment vertical="center"/>
    </xf>
    <xf numFmtId="0" fontId="97" fillId="0" borderId="0" xfId="60" applyFont="1">
      <alignment vertical="center"/>
    </xf>
    <xf numFmtId="0" fontId="4" fillId="0" borderId="0" xfId="60" applyAlignment="1">
      <alignment horizontal="left" vertical="center"/>
    </xf>
    <xf numFmtId="0" fontId="11" fillId="0" borderId="0" xfId="60" applyFont="1" applyAlignment="1">
      <alignment horizontal="left" vertical="center"/>
    </xf>
    <xf numFmtId="49" fontId="4" fillId="0" borderId="0" xfId="60" applyNumberFormat="1" applyAlignment="1">
      <alignment horizontal="left" vertical="center"/>
    </xf>
    <xf numFmtId="0" fontId="4" fillId="0" borderId="0" xfId="60" applyAlignment="1">
      <alignment horizontal="left" vertical="top" wrapText="1"/>
    </xf>
    <xf numFmtId="0" fontId="4" fillId="0" borderId="0" xfId="60" applyAlignment="1">
      <alignment horizontal="right" vertical="center"/>
    </xf>
    <xf numFmtId="0" fontId="4" fillId="0" borderId="0" xfId="60" applyAlignment="1">
      <alignment horizontal="left" vertical="center" wrapText="1"/>
    </xf>
    <xf numFmtId="0" fontId="4" fillId="0" borderId="18" xfId="60" applyBorder="1" applyAlignment="1">
      <alignment horizontal="left" vertical="center"/>
    </xf>
    <xf numFmtId="0" fontId="4" fillId="0" borderId="18" xfId="60" applyBorder="1" applyAlignment="1">
      <alignment horizontal="left" vertical="center" wrapText="1"/>
    </xf>
    <xf numFmtId="0" fontId="4" fillId="0" borderId="0" xfId="60" applyAlignment="1">
      <alignment vertical="top" wrapText="1"/>
    </xf>
    <xf numFmtId="0" fontId="89" fillId="0" borderId="0" xfId="60" applyFont="1" applyAlignment="1">
      <alignment horizontal="left" vertical="center"/>
    </xf>
    <xf numFmtId="0" fontId="4" fillId="0" borderId="18" xfId="60" applyBorder="1">
      <alignment vertical="center"/>
    </xf>
    <xf numFmtId="0" fontId="4" fillId="0" borderId="0" xfId="60" applyAlignment="1">
      <alignment horizontal="center" vertical="center"/>
    </xf>
    <xf numFmtId="0" fontId="4" fillId="0" borderId="0" xfId="60" quotePrefix="1" applyAlignment="1">
      <alignment horizontal="left" vertical="center"/>
    </xf>
    <xf numFmtId="0" fontId="89" fillId="0" borderId="18" xfId="60" applyFont="1" applyBorder="1" applyAlignment="1">
      <alignment horizontal="left" vertical="center"/>
    </xf>
    <xf numFmtId="0" fontId="89" fillId="0" borderId="25" xfId="60" applyFont="1" applyBorder="1" applyAlignment="1">
      <alignment horizontal="left" vertical="center"/>
    </xf>
    <xf numFmtId="0" fontId="4" fillId="0" borderId="0" xfId="61" applyAlignment="1">
      <alignment horizontal="left" vertical="top" wrapText="1"/>
    </xf>
    <xf numFmtId="0" fontId="11" fillId="0" borderId="18" xfId="61" applyFont="1" applyBorder="1" applyAlignment="1">
      <alignment horizontal="left" vertical="top"/>
    </xf>
    <xf numFmtId="0" fontId="4" fillId="0" borderId="0" xfId="61" applyAlignment="1">
      <alignment vertical="top" wrapText="1"/>
    </xf>
    <xf numFmtId="0" fontId="11" fillId="0" borderId="0" xfId="60" applyFont="1">
      <alignment vertical="center"/>
    </xf>
    <xf numFmtId="0" fontId="4" fillId="0" borderId="0" xfId="60" quotePrefix="1" applyAlignment="1">
      <alignment horizontal="left" vertical="center" wrapText="1"/>
    </xf>
    <xf numFmtId="0" fontId="4" fillId="0" borderId="0" xfId="60" applyAlignment="1">
      <alignment vertical="center" wrapText="1"/>
    </xf>
    <xf numFmtId="0" fontId="91" fillId="0" borderId="0" xfId="60" applyFont="1" applyAlignment="1">
      <alignment vertical="top" wrapText="1"/>
    </xf>
    <xf numFmtId="0" fontId="4" fillId="0" borderId="0" xfId="61">
      <alignment vertical="center"/>
    </xf>
    <xf numFmtId="0" fontId="87" fillId="0" borderId="0" xfId="60" applyFont="1" applyAlignment="1">
      <alignment horizontal="left" vertical="center" wrapText="1"/>
    </xf>
    <xf numFmtId="0" fontId="0" fillId="0" borderId="0" xfId="60" quotePrefix="1" applyFont="1" applyAlignment="1">
      <alignment horizontal="left" vertical="center"/>
    </xf>
    <xf numFmtId="0" fontId="0" fillId="0" borderId="0" xfId="60" quotePrefix="1" applyFont="1" applyAlignment="1">
      <alignment horizontal="left" vertical="center" wrapText="1"/>
    </xf>
    <xf numFmtId="0" fontId="0" fillId="26" borderId="55" xfId="0" applyFill="1" applyBorder="1" applyAlignment="1" applyProtection="1">
      <alignment horizontal="center" vertical="center" shrinkToFit="1"/>
      <protection locked="0"/>
    </xf>
    <xf numFmtId="0" fontId="0" fillId="0" borderId="55" xfId="0" applyBorder="1" applyAlignment="1" applyProtection="1">
      <alignment horizontal="left" vertical="center"/>
      <protection locked="0"/>
    </xf>
    <xf numFmtId="0" fontId="0" fillId="26" borderId="222" xfId="0" applyFill="1" applyBorder="1" applyAlignment="1" applyProtection="1">
      <alignment horizontal="center" vertical="center"/>
      <protection locked="0"/>
    </xf>
    <xf numFmtId="0" fontId="0" fillId="0" borderId="221" xfId="0" applyBorder="1" applyAlignment="1" applyProtection="1">
      <alignment horizontal="left" vertical="center" wrapText="1"/>
      <protection locked="0"/>
    </xf>
    <xf numFmtId="0" fontId="0" fillId="0" borderId="56" xfId="0" applyBorder="1" applyAlignment="1">
      <alignment vertical="center"/>
    </xf>
    <xf numFmtId="0" fontId="0" fillId="0" borderId="30" xfId="0" applyBorder="1" applyAlignment="1">
      <alignment vertical="center" wrapText="1"/>
    </xf>
    <xf numFmtId="0" fontId="0" fillId="0" borderId="52" xfId="0" applyBorder="1" applyAlignment="1">
      <alignment horizontal="distributed" vertical="center"/>
    </xf>
    <xf numFmtId="0" fontId="0" fillId="0" borderId="71" xfId="0" applyBorder="1" applyAlignment="1">
      <alignment horizontal="distributed" vertical="center"/>
    </xf>
    <xf numFmtId="0" fontId="0" fillId="0" borderId="54" xfId="0" applyBorder="1" applyAlignment="1">
      <alignment horizontal="distributed" vertical="center"/>
    </xf>
    <xf numFmtId="0" fontId="0" fillId="26" borderId="21" xfId="0" applyFill="1" applyBorder="1" applyAlignment="1" applyProtection="1">
      <alignment horizontal="left" vertical="center"/>
      <protection locked="0"/>
    </xf>
    <xf numFmtId="0" fontId="0" fillId="26" borderId="17" xfId="0" applyFill="1" applyBorder="1" applyAlignment="1" applyProtection="1">
      <alignment horizontal="left" vertical="center"/>
      <protection locked="0"/>
    </xf>
    <xf numFmtId="0" fontId="0" fillId="26" borderId="0" xfId="0" applyFill="1" applyAlignment="1" applyProtection="1">
      <alignment horizontal="left" vertical="center"/>
      <protection locked="0"/>
    </xf>
    <xf numFmtId="0" fontId="0" fillId="26" borderId="31" xfId="0" applyFill="1" applyBorder="1" applyAlignment="1" applyProtection="1">
      <alignment horizontal="left" vertical="center"/>
      <protection locked="0"/>
    </xf>
    <xf numFmtId="0" fontId="0" fillId="26" borderId="18" xfId="0" applyFill="1" applyBorder="1" applyAlignment="1" applyProtection="1">
      <alignment horizontal="left" vertical="center"/>
      <protection locked="0"/>
    </xf>
    <xf numFmtId="0" fontId="0" fillId="26" borderId="19" xfId="0" applyFill="1" applyBorder="1" applyAlignment="1" applyProtection="1">
      <alignment horizontal="left" vertical="center"/>
      <protection locked="0"/>
    </xf>
    <xf numFmtId="0" fontId="0" fillId="0" borderId="25" xfId="0" applyBorder="1" applyAlignment="1">
      <alignment vertical="center"/>
    </xf>
    <xf numFmtId="0" fontId="0" fillId="0" borderId="56" xfId="0" applyBorder="1" applyAlignment="1">
      <alignment horizontal="left" vertical="center" wrapText="1"/>
    </xf>
    <xf numFmtId="0" fontId="0" fillId="0" borderId="25" xfId="0" applyBorder="1" applyAlignment="1">
      <alignment horizontal="left" vertical="center" wrapText="1"/>
    </xf>
    <xf numFmtId="0" fontId="0" fillId="0" borderId="30" xfId="0" applyBorder="1" applyAlignment="1">
      <alignment horizontal="left" vertical="center" wrapText="1"/>
    </xf>
    <xf numFmtId="0" fontId="0" fillId="25" borderId="60" xfId="0" applyFill="1" applyBorder="1" applyAlignment="1">
      <alignment horizontal="left" vertical="center"/>
    </xf>
    <xf numFmtId="0" fontId="0" fillId="25" borderId="61" xfId="0" applyFill="1" applyBorder="1" applyAlignment="1">
      <alignment horizontal="left" vertical="center"/>
    </xf>
    <xf numFmtId="0" fontId="0" fillId="25" borderId="62" xfId="0" applyFill="1" applyBorder="1" applyAlignment="1">
      <alignment horizontal="left" vertical="center"/>
    </xf>
    <xf numFmtId="0" fontId="0" fillId="25" borderId="60" xfId="0" applyFill="1" applyBorder="1" applyAlignment="1">
      <alignment horizontal="left" vertical="center" shrinkToFit="1"/>
    </xf>
    <xf numFmtId="0" fontId="0" fillId="25" borderId="61" xfId="0" applyFill="1" applyBorder="1" applyAlignment="1">
      <alignment horizontal="left" vertical="center" shrinkToFit="1"/>
    </xf>
    <xf numFmtId="0" fontId="0" fillId="25" borderId="62" xfId="0" applyFill="1" applyBorder="1" applyAlignment="1">
      <alignment horizontal="left" vertical="center" shrinkToFit="1"/>
    </xf>
    <xf numFmtId="0" fontId="0" fillId="27" borderId="60" xfId="0" applyFill="1" applyBorder="1" applyAlignment="1">
      <alignment horizontal="left" vertical="center" shrinkToFit="1"/>
    </xf>
    <xf numFmtId="0" fontId="0" fillId="27" borderId="62" xfId="0" applyFill="1" applyBorder="1" applyAlignment="1">
      <alignment horizontal="left" vertical="center" shrinkToFit="1"/>
    </xf>
    <xf numFmtId="0" fontId="0" fillId="27" borderId="61" xfId="0" applyFill="1" applyBorder="1" applyAlignment="1">
      <alignment horizontal="left" vertical="center" shrinkToFit="1"/>
    </xf>
    <xf numFmtId="0" fontId="10" fillId="0" borderId="29" xfId="0" applyFont="1" applyBorder="1" applyAlignment="1">
      <alignment horizontal="center" vertical="center"/>
    </xf>
    <xf numFmtId="0" fontId="10" fillId="0" borderId="25" xfId="0" applyFont="1" applyBorder="1" applyAlignment="1">
      <alignment horizontal="center" vertical="center"/>
    </xf>
    <xf numFmtId="0" fontId="10" fillId="0" borderId="26" xfId="0" applyFont="1" applyBorder="1" applyAlignment="1">
      <alignment horizontal="center" vertical="center"/>
    </xf>
    <xf numFmtId="0" fontId="0" fillId="0" borderId="14" xfId="0" applyBorder="1" applyAlignment="1">
      <alignment vertical="top" wrapText="1"/>
    </xf>
    <xf numFmtId="0" fontId="0" fillId="0" borderId="21" xfId="0" applyBorder="1" applyAlignment="1">
      <alignment vertical="top" wrapText="1"/>
    </xf>
    <xf numFmtId="0" fontId="0" fillId="0" borderId="17" xfId="0" applyBorder="1" applyAlignment="1">
      <alignment vertical="top" wrapText="1"/>
    </xf>
    <xf numFmtId="0" fontId="0" fillId="0" borderId="15" xfId="0" applyBorder="1" applyAlignment="1">
      <alignment vertical="top" wrapText="1"/>
    </xf>
    <xf numFmtId="0" fontId="0" fillId="0" borderId="18" xfId="0" applyBorder="1" applyAlignment="1">
      <alignment vertical="top" wrapText="1"/>
    </xf>
    <xf numFmtId="0" fontId="0" fillId="0" borderId="19" xfId="0" applyBorder="1" applyAlignment="1">
      <alignment vertical="top" wrapText="1"/>
    </xf>
    <xf numFmtId="0" fontId="0" fillId="26" borderId="29" xfId="0" applyFill="1" applyBorder="1" applyAlignment="1" applyProtection="1">
      <alignment horizontal="left" vertical="center"/>
      <protection locked="0"/>
    </xf>
    <xf numFmtId="0" fontId="0" fillId="26" borderId="25" xfId="0" applyFill="1" applyBorder="1" applyAlignment="1" applyProtection="1">
      <alignment horizontal="left" vertical="center"/>
      <protection locked="0"/>
    </xf>
    <xf numFmtId="0" fontId="0" fillId="26" borderId="26" xfId="0" applyFill="1" applyBorder="1" applyAlignment="1" applyProtection="1">
      <alignment horizontal="left" vertical="center"/>
      <protection locked="0"/>
    </xf>
    <xf numFmtId="0" fontId="0" fillId="0" borderId="0" xfId="0" applyAlignment="1">
      <alignment horizontal="right"/>
    </xf>
    <xf numFmtId="0" fontId="34" fillId="0" borderId="0" xfId="0" applyFont="1"/>
    <xf numFmtId="0" fontId="0" fillId="0" borderId="29" xfId="0" applyBorder="1" applyAlignment="1">
      <alignment horizontal="center" vertical="center"/>
    </xf>
    <xf numFmtId="0" fontId="0" fillId="0" borderId="26" xfId="0" applyBorder="1" applyAlignment="1">
      <alignment horizontal="center" vertical="center"/>
    </xf>
    <xf numFmtId="0" fontId="0" fillId="0" borderId="12" xfId="0" applyBorder="1" applyAlignment="1">
      <alignment horizontal="center" vertical="center" wrapText="1"/>
    </xf>
    <xf numFmtId="0" fontId="0" fillId="0" borderId="13" xfId="0" applyBorder="1" applyAlignment="1">
      <alignment horizontal="center" vertical="center" wrapText="1"/>
    </xf>
    <xf numFmtId="0" fontId="0" fillId="0" borderId="39" xfId="0" applyBorder="1" applyAlignment="1">
      <alignment horizontal="center"/>
    </xf>
    <xf numFmtId="0" fontId="0" fillId="0" borderId="0" xfId="0" applyAlignment="1">
      <alignment horizontal="center"/>
    </xf>
    <xf numFmtId="0" fontId="0" fillId="0" borderId="28" xfId="0" applyBorder="1" applyAlignment="1">
      <alignment horizontal="center"/>
    </xf>
    <xf numFmtId="0" fontId="0" fillId="0" borderId="12" xfId="0" applyBorder="1" applyAlignment="1">
      <alignment horizontal="center" vertical="center" textRotation="255" shrinkToFit="1"/>
    </xf>
    <xf numFmtId="0" fontId="0" fillId="0" borderId="13" xfId="0" applyBorder="1" applyAlignment="1">
      <alignment horizontal="center" vertical="center" textRotation="255" shrinkToFit="1"/>
    </xf>
    <xf numFmtId="0" fontId="0" fillId="0" borderId="179" xfId="41" applyFont="1" applyBorder="1" applyAlignment="1">
      <alignment vertical="center" shrinkToFit="1"/>
    </xf>
    <xf numFmtId="0" fontId="4" fillId="0" borderId="179" xfId="41" applyFont="1" applyBorder="1" applyAlignment="1">
      <alignment vertical="center" shrinkToFit="1"/>
    </xf>
    <xf numFmtId="0" fontId="0" fillId="0" borderId="188" xfId="0" applyBorder="1" applyAlignment="1">
      <alignment horizontal="left" vertical="center" shrinkToFit="1"/>
    </xf>
    <xf numFmtId="0" fontId="0" fillId="0" borderId="189" xfId="0" applyBorder="1" applyAlignment="1">
      <alignment horizontal="left" vertical="center" shrinkToFit="1"/>
    </xf>
    <xf numFmtId="0" fontId="0" fillId="0" borderId="190" xfId="0" applyBorder="1" applyAlignment="1">
      <alignment horizontal="left" vertical="center" shrinkToFit="1"/>
    </xf>
    <xf numFmtId="0" fontId="0" fillId="0" borderId="22" xfId="0" applyBorder="1" applyAlignment="1">
      <alignment vertical="center"/>
    </xf>
    <xf numFmtId="0" fontId="4" fillId="0" borderId="22" xfId="0" applyFont="1" applyBorder="1" applyAlignment="1">
      <alignment vertical="center"/>
    </xf>
    <xf numFmtId="0" fontId="0" fillId="0" borderId="56" xfId="0" applyBorder="1" applyAlignment="1">
      <alignment vertical="center" shrinkToFit="1"/>
    </xf>
    <xf numFmtId="0" fontId="0" fillId="0" borderId="25" xfId="0" applyBorder="1" applyAlignment="1">
      <alignment vertical="center" shrinkToFit="1"/>
    </xf>
    <xf numFmtId="0" fontId="0" fillId="0" borderId="30" xfId="0" applyBorder="1" applyAlignment="1">
      <alignment vertical="center" shrinkToFit="1"/>
    </xf>
    <xf numFmtId="0" fontId="0" fillId="0" borderId="219" xfId="0" applyBorder="1" applyAlignment="1">
      <alignment horizontal="left" vertical="center" shrinkToFit="1"/>
    </xf>
    <xf numFmtId="0" fontId="0" fillId="0" borderId="220" xfId="0" applyBorder="1" applyAlignment="1">
      <alignment horizontal="left" vertical="center" shrinkToFit="1"/>
    </xf>
    <xf numFmtId="0" fontId="0" fillId="0" borderId="221" xfId="0" applyBorder="1" applyAlignment="1">
      <alignment horizontal="left" vertical="center" shrinkToFit="1"/>
    </xf>
    <xf numFmtId="0" fontId="0" fillId="0" borderId="25" xfId="0" applyBorder="1" applyAlignment="1">
      <alignment horizontal="center" vertical="center"/>
    </xf>
    <xf numFmtId="0" fontId="0" fillId="0" borderId="50"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37" xfId="0" applyBorder="1" applyAlignment="1">
      <alignment horizontal="center" vertical="center" textRotation="255" shrinkToFit="1"/>
    </xf>
    <xf numFmtId="0" fontId="0" fillId="0" borderId="41" xfId="0" applyBorder="1" applyAlignment="1">
      <alignment vertical="center" shrinkToFit="1"/>
    </xf>
    <xf numFmtId="0" fontId="0" fillId="0" borderId="21" xfId="0" applyBorder="1" applyAlignment="1">
      <alignment vertical="center" shrinkToFit="1"/>
    </xf>
    <xf numFmtId="0" fontId="0" fillId="0" borderId="12" xfId="45" applyFont="1" applyBorder="1" applyAlignment="1">
      <alignment horizontal="center" vertical="center" shrinkToFit="1"/>
    </xf>
    <xf numFmtId="0" fontId="4" fillId="0" borderId="13" xfId="45" applyBorder="1" applyAlignment="1">
      <alignment horizontal="center" vertical="center" shrinkToFit="1"/>
    </xf>
    <xf numFmtId="0" fontId="4" fillId="0" borderId="37" xfId="45" applyBorder="1" applyAlignment="1">
      <alignment horizontal="center" vertical="center" shrinkToFit="1"/>
    </xf>
    <xf numFmtId="0" fontId="11" fillId="0" borderId="39" xfId="0" applyFont="1" applyBorder="1" applyAlignment="1">
      <alignment horizontal="center" vertical="center" wrapText="1"/>
    </xf>
    <xf numFmtId="0" fontId="11" fillId="0" borderId="0" xfId="0" applyFont="1" applyAlignment="1">
      <alignment horizontal="center" vertical="center"/>
    </xf>
    <xf numFmtId="0" fontId="11" fillId="0" borderId="28" xfId="0" applyFont="1" applyBorder="1" applyAlignment="1">
      <alignment horizontal="center" vertical="center"/>
    </xf>
    <xf numFmtId="0" fontId="11" fillId="0" borderId="42" xfId="0" applyFont="1" applyBorder="1" applyAlignment="1">
      <alignment horizontal="center" vertical="center"/>
    </xf>
    <xf numFmtId="0" fontId="11" fillId="0" borderId="32" xfId="0" applyFont="1" applyBorder="1" applyAlignment="1">
      <alignment horizontal="center" vertical="center"/>
    </xf>
    <xf numFmtId="0" fontId="11" fillId="0" borderId="51" xfId="0" applyFont="1" applyBorder="1" applyAlignment="1">
      <alignment horizontal="center" vertical="center"/>
    </xf>
    <xf numFmtId="0" fontId="0" fillId="0" borderId="45" xfId="0" applyBorder="1" applyAlignment="1">
      <alignment horizontal="center" vertical="center" textRotation="255" shrinkToFit="1"/>
    </xf>
    <xf numFmtId="0" fontId="0" fillId="0" borderId="49" xfId="0" applyBorder="1" applyAlignment="1">
      <alignment horizontal="center" vertical="center" textRotation="255" shrinkToFit="1"/>
    </xf>
    <xf numFmtId="0" fontId="0" fillId="0" borderId="40" xfId="0" applyBorder="1" applyAlignment="1">
      <alignment horizontal="left" vertical="center" wrapText="1"/>
    </xf>
    <xf numFmtId="0" fontId="0" fillId="0" borderId="18" xfId="0" applyBorder="1" applyAlignment="1">
      <alignment horizontal="left" vertical="center" wrapText="1"/>
    </xf>
    <xf numFmtId="0" fontId="0" fillId="0" borderId="38" xfId="0" applyBorder="1" applyAlignment="1">
      <alignment horizontal="left" vertical="center" wrapText="1"/>
    </xf>
    <xf numFmtId="0" fontId="10" fillId="0" borderId="14" xfId="0" applyFont="1" applyBorder="1" applyAlignment="1">
      <alignment horizontal="center" vertical="center"/>
    </xf>
    <xf numFmtId="0" fontId="10" fillId="0" borderId="21" xfId="0" applyFont="1" applyBorder="1" applyAlignment="1">
      <alignment horizontal="center" vertical="center"/>
    </xf>
    <xf numFmtId="0" fontId="10" fillId="0" borderId="17" xfId="0" applyFont="1" applyBorder="1" applyAlignment="1">
      <alignment horizontal="center" vertical="center"/>
    </xf>
    <xf numFmtId="0" fontId="0" fillId="0" borderId="14" xfId="0" applyBorder="1" applyAlignment="1">
      <alignment horizontal="left" vertical="top" wrapText="1"/>
    </xf>
    <xf numFmtId="0" fontId="0" fillId="0" borderId="21" xfId="0" applyBorder="1" applyAlignment="1">
      <alignment horizontal="left" vertical="top" wrapText="1"/>
    </xf>
    <xf numFmtId="0" fontId="0" fillId="0" borderId="17" xfId="0" applyBorder="1" applyAlignment="1">
      <alignment horizontal="left" vertical="top" wrapText="1"/>
    </xf>
    <xf numFmtId="0" fontId="0" fillId="0" borderId="29" xfId="0" applyBorder="1" applyAlignment="1">
      <alignment horizontal="distributed" vertical="center"/>
    </xf>
    <xf numFmtId="0" fontId="0" fillId="0" borderId="26" xfId="0" applyBorder="1" applyAlignment="1">
      <alignment horizontal="distributed" vertical="center"/>
    </xf>
    <xf numFmtId="0" fontId="72" fillId="27" borderId="0" xfId="43" applyFont="1" applyFill="1" applyBorder="1" applyAlignment="1">
      <alignment horizontal="left" vertical="center" wrapText="1"/>
    </xf>
    <xf numFmtId="0" fontId="72" fillId="27" borderId="0" xfId="42" applyFont="1" applyFill="1" applyBorder="1" applyAlignment="1">
      <alignment horizontal="left" vertical="center"/>
    </xf>
    <xf numFmtId="0" fontId="72" fillId="27" borderId="0" xfId="43" applyFont="1" applyFill="1" applyBorder="1" applyAlignment="1">
      <alignment vertical="center" shrinkToFit="1"/>
    </xf>
    <xf numFmtId="0" fontId="72" fillId="27" borderId="0" xfId="42" applyFont="1" applyFill="1" applyBorder="1" applyAlignment="1">
      <alignment vertical="center" shrinkToFit="1"/>
    </xf>
    <xf numFmtId="0" fontId="72" fillId="27" borderId="0" xfId="43" applyFont="1" applyFill="1" applyBorder="1" applyAlignment="1">
      <alignment horizontal="center" vertical="center"/>
    </xf>
    <xf numFmtId="0" fontId="72" fillId="27" borderId="0" xfId="43" applyFont="1" applyFill="1" applyBorder="1" applyAlignment="1">
      <alignment horizontal="left" vertical="center"/>
    </xf>
    <xf numFmtId="0" fontId="72" fillId="27" borderId="0" xfId="43" applyFont="1" applyFill="1" applyBorder="1" applyAlignment="1">
      <alignment horizontal="center" vertical="center" wrapText="1"/>
    </xf>
    <xf numFmtId="0" fontId="72" fillId="27" borderId="0" xfId="43" applyFont="1" applyFill="1" applyBorder="1" applyAlignment="1">
      <alignment horizontal="center" vertical="center" textRotation="255"/>
    </xf>
    <xf numFmtId="0" fontId="70" fillId="31" borderId="29" xfId="43" applyFont="1" applyFill="1" applyBorder="1" applyAlignment="1">
      <alignment horizontal="center" vertical="center"/>
    </xf>
    <xf numFmtId="0" fontId="70" fillId="31" borderId="26" xfId="43" applyFont="1" applyFill="1" applyBorder="1" applyAlignment="1">
      <alignment horizontal="center" vertical="center"/>
    </xf>
    <xf numFmtId="0" fontId="70" fillId="27" borderId="29" xfId="43" applyFont="1" applyFill="1" applyBorder="1" applyAlignment="1">
      <alignment horizontal="center" vertical="center"/>
    </xf>
    <xf numFmtId="0" fontId="70" fillId="27" borderId="25" xfId="43" applyFont="1" applyFill="1" applyBorder="1" applyAlignment="1">
      <alignment horizontal="center" vertical="center"/>
    </xf>
    <xf numFmtId="0" fontId="70" fillId="27" borderId="26" xfId="43" applyFont="1" applyFill="1" applyBorder="1" applyAlignment="1">
      <alignment horizontal="center" vertical="center"/>
    </xf>
    <xf numFmtId="181" fontId="70" fillId="27" borderId="29" xfId="43" applyNumberFormat="1" applyFont="1" applyFill="1" applyBorder="1" applyAlignment="1">
      <alignment horizontal="center" vertical="center"/>
    </xf>
    <xf numFmtId="181" fontId="70" fillId="27" borderId="25" xfId="43" applyNumberFormat="1" applyFont="1" applyFill="1" applyBorder="1" applyAlignment="1">
      <alignment horizontal="center" vertical="center"/>
    </xf>
    <xf numFmtId="181" fontId="70" fillId="27" borderId="26" xfId="43" applyNumberFormat="1" applyFont="1" applyFill="1" applyBorder="1" applyAlignment="1">
      <alignment horizontal="center" vertical="center"/>
    </xf>
    <xf numFmtId="0" fontId="72" fillId="27" borderId="0" xfId="42" applyFont="1" applyFill="1" applyBorder="1" applyAlignment="1">
      <alignment horizontal="center" vertical="center" textRotation="255"/>
    </xf>
    <xf numFmtId="0" fontId="70" fillId="27" borderId="16" xfId="43" applyFont="1" applyFill="1" applyBorder="1" applyAlignment="1">
      <alignment horizontal="center" vertical="center" textRotation="255"/>
    </xf>
    <xf numFmtId="0" fontId="70" fillId="27" borderId="52" xfId="43" applyFont="1" applyFill="1" applyBorder="1" applyAlignment="1">
      <alignment horizontal="center" vertical="center" textRotation="255" wrapText="1" shrinkToFit="1"/>
    </xf>
    <xf numFmtId="0" fontId="70" fillId="27" borderId="71" xfId="54" applyFont="1" applyFill="1" applyBorder="1" applyAlignment="1">
      <alignment horizontal="center" vertical="center" textRotation="255" wrapText="1" shrinkToFit="1"/>
    </xf>
    <xf numFmtId="0" fontId="70" fillId="27" borderId="54" xfId="54" applyFont="1" applyFill="1" applyBorder="1" applyAlignment="1">
      <alignment horizontal="center" vertical="center" textRotation="255" wrapText="1" shrinkToFit="1"/>
    </xf>
    <xf numFmtId="0" fontId="70" fillId="27" borderId="52" xfId="43" applyFont="1" applyFill="1" applyBorder="1" applyAlignment="1">
      <alignment horizontal="center" vertical="center" textRotation="255" wrapText="1"/>
    </xf>
    <xf numFmtId="0" fontId="70" fillId="27" borderId="71" xfId="43" applyFont="1" applyFill="1" applyBorder="1" applyAlignment="1">
      <alignment horizontal="center" vertical="center" textRotation="255" wrapText="1"/>
    </xf>
    <xf numFmtId="0" fontId="70" fillId="27" borderId="54" xfId="43" applyFont="1" applyFill="1" applyBorder="1" applyAlignment="1">
      <alignment horizontal="center" vertical="center" textRotation="255" wrapText="1"/>
    </xf>
    <xf numFmtId="0" fontId="70" fillId="27" borderId="14" xfId="43" applyFont="1" applyFill="1" applyBorder="1" applyAlignment="1">
      <alignment horizontal="left" vertical="center" wrapText="1"/>
    </xf>
    <xf numFmtId="0" fontId="70" fillId="27" borderId="21" xfId="43" applyFont="1" applyFill="1" applyBorder="1" applyAlignment="1">
      <alignment horizontal="left" vertical="center"/>
    </xf>
    <xf numFmtId="0" fontId="70" fillId="27" borderId="17" xfId="43" applyFont="1" applyFill="1" applyBorder="1" applyAlignment="1">
      <alignment horizontal="left" vertical="center"/>
    </xf>
    <xf numFmtId="0" fontId="70" fillId="27" borderId="20" xfId="43" applyFont="1" applyFill="1" applyBorder="1" applyAlignment="1">
      <alignment horizontal="left" vertical="center"/>
    </xf>
    <xf numFmtId="0" fontId="70" fillId="27" borderId="0" xfId="43" applyFont="1" applyFill="1" applyBorder="1" applyAlignment="1">
      <alignment horizontal="left" vertical="center"/>
    </xf>
    <xf numFmtId="0" fontId="70" fillId="27" borderId="31" xfId="43" applyFont="1" applyFill="1" applyBorder="1" applyAlignment="1">
      <alignment horizontal="left" vertical="center"/>
    </xf>
    <xf numFmtId="0" fontId="70" fillId="27" borderId="14" xfId="46" applyFont="1" applyFill="1" applyBorder="1" applyAlignment="1">
      <alignment horizontal="center" vertical="center" wrapText="1"/>
    </xf>
    <xf numFmtId="0" fontId="70" fillId="27" borderId="21" xfId="46" applyFont="1" applyFill="1" applyBorder="1" applyAlignment="1">
      <alignment horizontal="center" vertical="center" wrapText="1"/>
    </xf>
    <xf numFmtId="49" fontId="70" fillId="27" borderId="21" xfId="46" applyNumberFormat="1" applyFont="1" applyFill="1" applyBorder="1" applyAlignment="1">
      <alignment horizontal="center" vertical="center" wrapText="1"/>
    </xf>
    <xf numFmtId="0" fontId="70" fillId="27" borderId="17" xfId="46" applyFont="1" applyFill="1" applyBorder="1" applyAlignment="1">
      <alignment horizontal="center" vertical="center" wrapText="1"/>
    </xf>
    <xf numFmtId="0" fontId="70" fillId="27" borderId="20" xfId="46" applyFont="1" applyFill="1" applyBorder="1" applyAlignment="1">
      <alignment horizontal="left" vertical="center" wrapText="1"/>
    </xf>
    <xf numFmtId="0" fontId="70" fillId="27" borderId="0" xfId="46" applyFont="1" applyFill="1" applyAlignment="1">
      <alignment horizontal="left" vertical="center" wrapText="1"/>
    </xf>
    <xf numFmtId="0" fontId="70" fillId="27" borderId="31" xfId="46" applyFont="1" applyFill="1" applyBorder="1" applyAlignment="1">
      <alignment horizontal="left" vertical="center" wrapText="1"/>
    </xf>
    <xf numFmtId="0" fontId="70" fillId="27" borderId="15" xfId="46" applyFont="1" applyFill="1" applyBorder="1" applyAlignment="1">
      <alignment horizontal="left" vertical="center" wrapText="1"/>
    </xf>
    <xf numFmtId="0" fontId="70" fillId="27" borderId="18" xfId="46" applyFont="1" applyFill="1" applyBorder="1" applyAlignment="1">
      <alignment horizontal="left" vertical="center" wrapText="1"/>
    </xf>
    <xf numFmtId="0" fontId="70" fillId="27" borderId="19" xfId="46" applyFont="1" applyFill="1" applyBorder="1" applyAlignment="1">
      <alignment horizontal="left" vertical="center" wrapText="1"/>
    </xf>
    <xf numFmtId="0" fontId="70" fillId="27" borderId="14" xfId="43" applyFont="1" applyFill="1" applyBorder="1" applyAlignment="1">
      <alignment vertical="center"/>
    </xf>
    <xf numFmtId="0" fontId="70" fillId="27" borderId="21" xfId="43" applyFont="1" applyFill="1" applyBorder="1" applyAlignment="1">
      <alignment vertical="center"/>
    </xf>
    <xf numFmtId="0" fontId="70" fillId="27" borderId="17" xfId="43" applyFont="1" applyFill="1" applyBorder="1" applyAlignment="1">
      <alignment vertical="center"/>
    </xf>
    <xf numFmtId="0" fontId="70" fillId="27" borderId="15" xfId="43" applyFont="1" applyFill="1" applyBorder="1" applyAlignment="1">
      <alignment vertical="center"/>
    </xf>
    <xf numFmtId="0" fontId="70" fillId="27" borderId="18" xfId="43" applyFont="1" applyFill="1" applyBorder="1" applyAlignment="1">
      <alignment vertical="center"/>
    </xf>
    <xf numFmtId="0" fontId="70" fillId="27" borderId="19" xfId="43" applyFont="1" applyFill="1" applyBorder="1" applyAlignment="1">
      <alignment vertical="center"/>
    </xf>
    <xf numFmtId="49" fontId="70" fillId="27" borderId="29" xfId="43" applyNumberFormat="1" applyFont="1" applyFill="1" applyBorder="1" applyAlignment="1">
      <alignment horizontal="left" vertical="center"/>
    </xf>
    <xf numFmtId="49" fontId="70" fillId="27" borderId="25" xfId="43" applyNumberFormat="1" applyFont="1" applyFill="1" applyBorder="1" applyAlignment="1">
      <alignment horizontal="left" vertical="center"/>
    </xf>
    <xf numFmtId="49" fontId="70" fillId="27" borderId="25" xfId="43" applyNumberFormat="1" applyFont="1" applyFill="1" applyBorder="1" applyAlignment="1">
      <alignment horizontal="center" vertical="center"/>
    </xf>
    <xf numFmtId="49" fontId="70" fillId="27" borderId="26" xfId="43" applyNumberFormat="1" applyFont="1" applyFill="1" applyBorder="1" applyAlignment="1">
      <alignment horizontal="center" vertical="center"/>
    </xf>
    <xf numFmtId="49" fontId="70" fillId="27" borderId="26" xfId="43" applyNumberFormat="1" applyFont="1" applyFill="1" applyBorder="1" applyAlignment="1">
      <alignment horizontal="left" vertical="center"/>
    </xf>
    <xf numFmtId="0" fontId="70" fillId="27" borderId="16" xfId="46" applyFont="1" applyFill="1" applyBorder="1" applyAlignment="1">
      <alignment horizontal="center" vertical="center"/>
    </xf>
    <xf numFmtId="0" fontId="72" fillId="0" borderId="29" xfId="41" applyFont="1" applyBorder="1" applyAlignment="1">
      <alignment horizontal="left" vertical="center"/>
    </xf>
    <xf numFmtId="0" fontId="72" fillId="0" borderId="25" xfId="41" applyFont="1" applyBorder="1" applyAlignment="1">
      <alignment horizontal="left" vertical="center"/>
    </xf>
    <xf numFmtId="0" fontId="72" fillId="0" borderId="26" xfId="41" applyFont="1" applyBorder="1" applyAlignment="1">
      <alignment horizontal="left" vertical="center"/>
    </xf>
    <xf numFmtId="0" fontId="73" fillId="0" borderId="14" xfId="43" applyFont="1" applyBorder="1" applyAlignment="1">
      <alignment horizontal="left" vertical="center" wrapText="1"/>
    </xf>
    <xf numFmtId="0" fontId="73" fillId="0" borderId="21" xfId="43" applyFont="1" applyBorder="1" applyAlignment="1">
      <alignment horizontal="left" vertical="center" wrapText="1"/>
    </xf>
    <xf numFmtId="0" fontId="73" fillId="0" borderId="17" xfId="43" applyFont="1" applyBorder="1" applyAlignment="1">
      <alignment horizontal="left" vertical="center" wrapText="1"/>
    </xf>
    <xf numFmtId="0" fontId="73" fillId="0" borderId="15" xfId="43" applyFont="1" applyBorder="1" applyAlignment="1">
      <alignment horizontal="left" vertical="center" wrapText="1"/>
    </xf>
    <xf numFmtId="0" fontId="73" fillId="0" borderId="18" xfId="43" applyFont="1" applyBorder="1" applyAlignment="1">
      <alignment horizontal="left" vertical="center" wrapText="1"/>
    </xf>
    <xf numFmtId="0" fontId="73" fillId="0" borderId="19" xfId="43" applyFont="1" applyBorder="1" applyAlignment="1">
      <alignment horizontal="left" vertical="center" wrapText="1"/>
    </xf>
    <xf numFmtId="0" fontId="70" fillId="27" borderId="14" xfId="43" applyFont="1" applyFill="1" applyBorder="1" applyAlignment="1">
      <alignment horizontal="left" vertical="center"/>
    </xf>
    <xf numFmtId="0" fontId="70" fillId="27" borderId="15" xfId="43" applyFont="1" applyFill="1" applyBorder="1" applyAlignment="1">
      <alignment horizontal="left" vertical="center"/>
    </xf>
    <xf numFmtId="0" fontId="70" fillId="27" borderId="18" xfId="43" applyFont="1" applyFill="1" applyBorder="1" applyAlignment="1">
      <alignment horizontal="left" vertical="center"/>
    </xf>
    <xf numFmtId="0" fontId="70" fillId="27" borderId="19" xfId="43" applyFont="1" applyFill="1" applyBorder="1" applyAlignment="1">
      <alignment horizontal="left" vertical="center"/>
    </xf>
    <xf numFmtId="0" fontId="70" fillId="27" borderId="14" xfId="43" applyFont="1" applyFill="1" applyBorder="1" applyAlignment="1">
      <alignment horizontal="center" vertical="center"/>
    </xf>
    <xf numFmtId="0" fontId="70" fillId="27" borderId="21" xfId="43" applyFont="1" applyFill="1" applyBorder="1" applyAlignment="1">
      <alignment horizontal="center" vertical="center"/>
    </xf>
    <xf numFmtId="0" fontId="70" fillId="27" borderId="17" xfId="43" applyFont="1" applyFill="1" applyBorder="1" applyAlignment="1">
      <alignment horizontal="center" vertical="center"/>
    </xf>
    <xf numFmtId="0" fontId="70" fillId="27" borderId="15" xfId="43" applyFont="1" applyFill="1" applyBorder="1" applyAlignment="1">
      <alignment horizontal="center" vertical="center"/>
    </xf>
    <xf numFmtId="0" fontId="70" fillId="27" borderId="18" xfId="43" applyFont="1" applyFill="1" applyBorder="1" applyAlignment="1">
      <alignment horizontal="center" vertical="center"/>
    </xf>
    <xf numFmtId="0" fontId="70" fillId="27" borderId="19" xfId="43" applyFont="1" applyFill="1" applyBorder="1" applyAlignment="1">
      <alignment horizontal="center" vertical="center"/>
    </xf>
    <xf numFmtId="0" fontId="70" fillId="27" borderId="76" xfId="43" applyFont="1" applyFill="1" applyBorder="1" applyAlignment="1">
      <alignment horizontal="left" vertical="center"/>
    </xf>
    <xf numFmtId="0" fontId="70" fillId="27" borderId="77" xfId="43" applyFont="1" applyFill="1" applyBorder="1" applyAlignment="1">
      <alignment horizontal="left" vertical="center"/>
    </xf>
    <xf numFmtId="0" fontId="70" fillId="27" borderId="78" xfId="43" applyFont="1" applyFill="1" applyBorder="1" applyAlignment="1">
      <alignment horizontal="left" vertical="center"/>
    </xf>
    <xf numFmtId="0" fontId="70" fillId="27" borderId="76" xfId="43" applyFont="1" applyFill="1" applyBorder="1" applyAlignment="1">
      <alignment horizontal="center" vertical="center"/>
    </xf>
    <xf numFmtId="0" fontId="70" fillId="27" borderId="77" xfId="43" applyFont="1" applyFill="1" applyBorder="1" applyAlignment="1">
      <alignment horizontal="center" vertical="center"/>
    </xf>
    <xf numFmtId="0" fontId="70" fillId="27" borderId="78" xfId="43" applyFont="1" applyFill="1" applyBorder="1" applyAlignment="1">
      <alignment horizontal="center" vertical="center"/>
    </xf>
    <xf numFmtId="0" fontId="70" fillId="27" borderId="14" xfId="43" applyFont="1" applyFill="1" applyBorder="1" applyAlignment="1">
      <alignment horizontal="center" vertical="center" wrapText="1"/>
    </xf>
    <xf numFmtId="0" fontId="70" fillId="27" borderId="17" xfId="43" applyFont="1" applyFill="1" applyBorder="1" applyAlignment="1">
      <alignment horizontal="center" vertical="center" wrapText="1"/>
    </xf>
    <xf numFmtId="0" fontId="70" fillId="27" borderId="15" xfId="43" applyFont="1" applyFill="1" applyBorder="1" applyAlignment="1">
      <alignment horizontal="center" vertical="center" wrapText="1"/>
    </xf>
    <xf numFmtId="0" fontId="70" fillId="27" borderId="19" xfId="43" applyFont="1" applyFill="1" applyBorder="1" applyAlignment="1">
      <alignment horizontal="center" vertical="center" wrapText="1"/>
    </xf>
    <xf numFmtId="181" fontId="70" fillId="27" borderId="21" xfId="43" applyNumberFormat="1" applyFont="1" applyFill="1" applyBorder="1" applyAlignment="1">
      <alignment horizontal="left" vertical="center"/>
    </xf>
    <xf numFmtId="181" fontId="70" fillId="27" borderId="17" xfId="43" applyNumberFormat="1" applyFont="1" applyFill="1" applyBorder="1" applyAlignment="1">
      <alignment horizontal="left" vertical="center"/>
    </xf>
    <xf numFmtId="181" fontId="70" fillId="27" borderId="18" xfId="43" applyNumberFormat="1" applyFont="1" applyFill="1" applyBorder="1" applyAlignment="1">
      <alignment horizontal="left" vertical="center"/>
    </xf>
    <xf numFmtId="181" fontId="70" fillId="27" borderId="19" xfId="43" applyNumberFormat="1" applyFont="1" applyFill="1" applyBorder="1" applyAlignment="1">
      <alignment horizontal="left" vertical="center"/>
    </xf>
    <xf numFmtId="0" fontId="70" fillId="27" borderId="79" xfId="43" applyFont="1" applyFill="1" applyBorder="1" applyAlignment="1">
      <alignment horizontal="left" vertical="center"/>
    </xf>
    <xf numFmtId="0" fontId="70" fillId="27" borderId="80" xfId="43" applyFont="1" applyFill="1" applyBorder="1" applyAlignment="1">
      <alignment horizontal="left" vertical="center"/>
    </xf>
    <xf numFmtId="0" fontId="70" fillId="27" borderId="81" xfId="43" applyFont="1" applyFill="1" applyBorder="1" applyAlignment="1">
      <alignment horizontal="left" vertical="center"/>
    </xf>
    <xf numFmtId="0" fontId="70" fillId="27" borderId="79" xfId="43" applyFont="1" applyFill="1" applyBorder="1" applyAlignment="1">
      <alignment horizontal="center" vertical="center"/>
    </xf>
    <xf numFmtId="0" fontId="70" fillId="27" borderId="80" xfId="43" applyFont="1" applyFill="1" applyBorder="1" applyAlignment="1">
      <alignment horizontal="center" vertical="center"/>
    </xf>
    <xf numFmtId="0" fontId="70" fillId="27" borderId="81" xfId="43" applyFont="1" applyFill="1" applyBorder="1" applyAlignment="1">
      <alignment horizontal="center" vertical="center"/>
    </xf>
    <xf numFmtId="0" fontId="72" fillId="27" borderId="79" xfId="43" applyFont="1" applyFill="1" applyBorder="1" applyAlignment="1">
      <alignment horizontal="left" vertical="center" wrapText="1"/>
    </xf>
    <xf numFmtId="0" fontId="72" fillId="27" borderId="80" xfId="43" applyFont="1" applyFill="1" applyBorder="1" applyAlignment="1">
      <alignment horizontal="left" vertical="center" wrapText="1"/>
    </xf>
    <xf numFmtId="0" fontId="72" fillId="27" borderId="81" xfId="43" applyFont="1" applyFill="1" applyBorder="1" applyAlignment="1">
      <alignment horizontal="left" vertical="center" wrapText="1"/>
    </xf>
    <xf numFmtId="0" fontId="70" fillId="27" borderId="20" xfId="43" applyFont="1" applyFill="1" applyBorder="1" applyAlignment="1">
      <alignment horizontal="left" vertical="center" wrapText="1"/>
    </xf>
    <xf numFmtId="0" fontId="70" fillId="27" borderId="0" xfId="43" applyFont="1" applyFill="1" applyAlignment="1">
      <alignment horizontal="center" vertical="center"/>
    </xf>
    <xf numFmtId="0" fontId="70" fillId="27" borderId="0" xfId="43" applyFont="1" applyFill="1" applyAlignment="1">
      <alignment horizontal="left" vertical="center" wrapText="1"/>
    </xf>
    <xf numFmtId="0" fontId="70" fillId="27" borderId="0" xfId="43" applyFont="1" applyFill="1" applyAlignment="1">
      <alignment horizontal="left" vertical="top" wrapText="1"/>
    </xf>
    <xf numFmtId="0" fontId="70" fillId="27" borderId="0" xfId="43" applyFont="1" applyFill="1" applyAlignment="1">
      <alignment horizontal="left" vertical="top"/>
    </xf>
    <xf numFmtId="49" fontId="70" fillId="0" borderId="29" xfId="46" applyNumberFormat="1" applyFont="1" applyBorder="1" applyAlignment="1">
      <alignment horizontal="left" vertical="center"/>
    </xf>
    <xf numFmtId="49" fontId="70" fillId="0" borderId="25" xfId="46" applyNumberFormat="1" applyFont="1" applyBorder="1" applyAlignment="1">
      <alignment horizontal="left" vertical="center"/>
    </xf>
    <xf numFmtId="49" fontId="70" fillId="0" borderId="26" xfId="46" applyNumberFormat="1" applyFont="1" applyBorder="1" applyAlignment="1">
      <alignment horizontal="left" vertical="center"/>
    </xf>
    <xf numFmtId="0" fontId="70" fillId="27" borderId="29" xfId="42" applyFont="1" applyFill="1" applyBorder="1" applyAlignment="1">
      <alignment horizontal="left" vertical="center"/>
    </xf>
    <xf numFmtId="0" fontId="70" fillId="27" borderId="25" xfId="42" applyFont="1" applyFill="1" applyBorder="1" applyAlignment="1">
      <alignment horizontal="left" vertical="center"/>
    </xf>
    <xf numFmtId="0" fontId="70" fillId="27" borderId="26" xfId="42" applyFont="1" applyFill="1" applyBorder="1" applyAlignment="1">
      <alignment horizontal="left" vertical="center"/>
    </xf>
    <xf numFmtId="0" fontId="70" fillId="27" borderId="29" xfId="42" applyFont="1" applyFill="1" applyBorder="1" applyAlignment="1">
      <alignment horizontal="center" vertical="center"/>
    </xf>
    <xf numFmtId="0" fontId="70" fillId="27" borderId="25" xfId="42" applyFont="1" applyFill="1" applyBorder="1" applyAlignment="1">
      <alignment horizontal="center" vertical="center"/>
    </xf>
    <xf numFmtId="0" fontId="70" fillId="27" borderId="26" xfId="42" applyFont="1" applyFill="1" applyBorder="1" applyAlignment="1">
      <alignment horizontal="center" vertical="center"/>
    </xf>
    <xf numFmtId="0" fontId="70" fillId="27" borderId="16" xfId="42" applyFont="1" applyFill="1" applyBorder="1" applyAlignment="1">
      <alignment horizontal="center" vertical="center" textRotation="255" wrapText="1"/>
    </xf>
    <xf numFmtId="0" fontId="70" fillId="27" borderId="21" xfId="42" applyFont="1" applyFill="1" applyBorder="1" applyAlignment="1">
      <alignment horizontal="center" vertical="center"/>
    </xf>
    <xf numFmtId="0" fontId="70" fillId="27" borderId="20" xfId="42" applyFont="1" applyFill="1" applyBorder="1" applyAlignment="1">
      <alignment horizontal="center" vertical="center"/>
    </xf>
    <xf numFmtId="0" fontId="70" fillId="27" borderId="0" xfId="42" applyFont="1" applyFill="1" applyBorder="1" applyAlignment="1">
      <alignment horizontal="center" vertical="center"/>
    </xf>
    <xf numFmtId="0" fontId="70" fillId="27" borderId="15" xfId="42" applyFont="1" applyFill="1" applyBorder="1" applyAlignment="1">
      <alignment horizontal="center" vertical="center"/>
    </xf>
    <xf numFmtId="0" fontId="70" fillId="27" borderId="18" xfId="42" applyFont="1" applyFill="1" applyBorder="1" applyAlignment="1">
      <alignment horizontal="center" vertical="center"/>
    </xf>
    <xf numFmtId="0" fontId="73" fillId="27" borderId="14" xfId="43" applyFont="1" applyFill="1" applyBorder="1" applyAlignment="1">
      <alignment horizontal="center" vertical="center" wrapText="1"/>
    </xf>
    <xf numFmtId="0" fontId="73" fillId="27" borderId="21" xfId="43" applyFont="1" applyFill="1" applyBorder="1" applyAlignment="1">
      <alignment horizontal="center" vertical="center" wrapText="1"/>
    </xf>
    <xf numFmtId="0" fontId="73" fillId="27" borderId="17" xfId="43" applyFont="1" applyFill="1" applyBorder="1" applyAlignment="1">
      <alignment horizontal="center" vertical="center" wrapText="1"/>
    </xf>
    <xf numFmtId="0" fontId="73" fillId="27" borderId="20" xfId="43" applyFont="1" applyFill="1" applyBorder="1" applyAlignment="1">
      <alignment horizontal="center" vertical="center" wrapText="1"/>
    </xf>
    <xf numFmtId="0" fontId="73" fillId="27" borderId="0" xfId="43" applyFont="1" applyFill="1" applyBorder="1" applyAlignment="1">
      <alignment horizontal="center" vertical="center" wrapText="1"/>
    </xf>
    <xf numFmtId="0" fontId="73" fillId="27" borderId="31" xfId="43" applyFont="1" applyFill="1" applyBorder="1" applyAlignment="1">
      <alignment horizontal="center" vertical="center" wrapText="1"/>
    </xf>
    <xf numFmtId="0" fontId="73" fillId="27" borderId="15" xfId="43" applyFont="1" applyFill="1" applyBorder="1" applyAlignment="1">
      <alignment horizontal="center" vertical="center" wrapText="1"/>
    </xf>
    <xf numFmtId="0" fontId="73" fillId="27" borderId="18" xfId="43" applyFont="1" applyFill="1" applyBorder="1" applyAlignment="1">
      <alignment horizontal="center" vertical="center" wrapText="1"/>
    </xf>
    <xf numFmtId="0" fontId="73" fillId="27" borderId="19" xfId="43" applyFont="1" applyFill="1" applyBorder="1" applyAlignment="1">
      <alignment horizontal="center" vertical="center" wrapText="1"/>
    </xf>
    <xf numFmtId="0" fontId="73" fillId="27" borderId="14" xfId="42" applyFont="1" applyFill="1" applyBorder="1" applyAlignment="1">
      <alignment horizontal="center" vertical="center" wrapText="1"/>
    </xf>
    <xf numFmtId="0" fontId="73" fillId="27" borderId="21" xfId="42" applyFont="1" applyFill="1" applyBorder="1" applyAlignment="1">
      <alignment horizontal="center" vertical="center" wrapText="1"/>
    </xf>
    <xf numFmtId="0" fontId="73" fillId="27" borderId="17" xfId="42" applyFont="1" applyFill="1" applyBorder="1" applyAlignment="1">
      <alignment horizontal="center" vertical="center" wrapText="1"/>
    </xf>
    <xf numFmtId="0" fontId="73" fillId="27" borderId="20" xfId="42" applyFont="1" applyFill="1" applyBorder="1" applyAlignment="1">
      <alignment horizontal="center" vertical="center" wrapText="1"/>
    </xf>
    <xf numFmtId="0" fontId="73" fillId="27" borderId="0" xfId="42" applyFont="1" applyFill="1" applyBorder="1" applyAlignment="1">
      <alignment horizontal="center" vertical="center" wrapText="1"/>
    </xf>
    <xf numFmtId="0" fontId="73" fillId="27" borderId="31" xfId="42" applyFont="1" applyFill="1" applyBorder="1" applyAlignment="1">
      <alignment horizontal="center" vertical="center" wrapText="1"/>
    </xf>
    <xf numFmtId="0" fontId="73" fillId="27" borderId="15" xfId="42" applyFont="1" applyFill="1" applyBorder="1" applyAlignment="1">
      <alignment horizontal="center" vertical="center" wrapText="1"/>
    </xf>
    <xf numFmtId="0" fontId="73" fillId="27" borderId="18" xfId="42" applyFont="1" applyFill="1" applyBorder="1" applyAlignment="1">
      <alignment horizontal="center" vertical="center" wrapText="1"/>
    </xf>
    <xf numFmtId="0" fontId="73" fillId="27" borderId="19" xfId="42" applyFont="1" applyFill="1" applyBorder="1" applyAlignment="1">
      <alignment horizontal="center" vertical="center" wrapText="1"/>
    </xf>
    <xf numFmtId="0" fontId="73" fillId="27" borderId="14" xfId="43" applyFont="1" applyFill="1" applyBorder="1" applyAlignment="1">
      <alignment horizontal="center" vertical="center"/>
    </xf>
    <xf numFmtId="0" fontId="73" fillId="27" borderId="21" xfId="43" applyFont="1" applyFill="1" applyBorder="1" applyAlignment="1">
      <alignment horizontal="center" vertical="center"/>
    </xf>
    <xf numFmtId="0" fontId="73" fillId="27" borderId="17" xfId="42" applyFont="1" applyFill="1" applyBorder="1" applyAlignment="1">
      <alignment horizontal="center" vertical="center"/>
    </xf>
    <xf numFmtId="0" fontId="73" fillId="27" borderId="20" xfId="42" applyFont="1" applyFill="1" applyBorder="1" applyAlignment="1">
      <alignment horizontal="center" vertical="center"/>
    </xf>
    <xf numFmtId="0" fontId="73" fillId="27" borderId="0" xfId="42" applyFont="1" applyFill="1" applyBorder="1" applyAlignment="1">
      <alignment horizontal="center" vertical="center"/>
    </xf>
    <xf numFmtId="0" fontId="73" fillId="27" borderId="31" xfId="42" applyFont="1" applyFill="1" applyBorder="1" applyAlignment="1">
      <alignment horizontal="center" vertical="center"/>
    </xf>
    <xf numFmtId="0" fontId="73" fillId="27" borderId="15" xfId="42" applyFont="1" applyFill="1" applyBorder="1" applyAlignment="1">
      <alignment horizontal="center" vertical="center"/>
    </xf>
    <xf numFmtId="0" fontId="73" fillId="27" borderId="18" xfId="42" applyFont="1" applyFill="1" applyBorder="1" applyAlignment="1">
      <alignment horizontal="center" vertical="center"/>
    </xf>
    <xf numFmtId="0" fontId="73" fillId="27" borderId="19" xfId="42" applyFont="1" applyFill="1" applyBorder="1" applyAlignment="1">
      <alignment horizontal="center" vertical="center"/>
    </xf>
    <xf numFmtId="0" fontId="74" fillId="27" borderId="14" xfId="43" applyFont="1" applyFill="1" applyBorder="1" applyAlignment="1">
      <alignment horizontal="center" vertical="center" wrapText="1"/>
    </xf>
    <xf numFmtId="0" fontId="74" fillId="27" borderId="17" xfId="43" applyFont="1" applyFill="1" applyBorder="1" applyAlignment="1">
      <alignment horizontal="center" vertical="center" wrapText="1"/>
    </xf>
    <xf numFmtId="0" fontId="74" fillId="27" borderId="20" xfId="43" applyFont="1" applyFill="1" applyBorder="1" applyAlignment="1">
      <alignment horizontal="center" vertical="center" wrapText="1"/>
    </xf>
    <xf numFmtId="0" fontId="74" fillId="27" borderId="31" xfId="43" applyFont="1" applyFill="1" applyBorder="1" applyAlignment="1">
      <alignment horizontal="center" vertical="center" wrapText="1"/>
    </xf>
    <xf numFmtId="0" fontId="74" fillId="27" borderId="15" xfId="43" applyFont="1" applyFill="1" applyBorder="1" applyAlignment="1">
      <alignment horizontal="center" vertical="center" wrapText="1"/>
    </xf>
    <xf numFmtId="0" fontId="74" fillId="27" borderId="19" xfId="43" applyFont="1" applyFill="1" applyBorder="1" applyAlignment="1">
      <alignment horizontal="center" vertical="center" wrapText="1"/>
    </xf>
    <xf numFmtId="0" fontId="70" fillId="27" borderId="52" xfId="43" applyFont="1" applyFill="1" applyBorder="1" applyAlignment="1">
      <alignment horizontal="center" vertical="center" textRotation="255"/>
    </xf>
    <xf numFmtId="0" fontId="70" fillId="27" borderId="71" xfId="42" applyFont="1" applyFill="1" applyBorder="1" applyAlignment="1">
      <alignment horizontal="center" vertical="center" textRotation="255"/>
    </xf>
    <xf numFmtId="0" fontId="70" fillId="27" borderId="20" xfId="46" applyFont="1" applyFill="1" applyBorder="1" applyAlignment="1">
      <alignment horizontal="center" vertical="center" wrapText="1"/>
    </xf>
    <xf numFmtId="0" fontId="70" fillId="27" borderId="0" xfId="46" applyFont="1" applyFill="1" applyAlignment="1">
      <alignment horizontal="center" vertical="center" wrapText="1"/>
    </xf>
    <xf numFmtId="0" fontId="72" fillId="27" borderId="0" xfId="43" applyFont="1" applyFill="1" applyAlignment="1">
      <alignment horizontal="right" vertical="center"/>
    </xf>
    <xf numFmtId="0" fontId="11" fillId="27" borderId="21" xfId="46" applyFont="1" applyFill="1" applyBorder="1" applyAlignment="1">
      <alignment horizontal="center" vertical="center" wrapText="1"/>
    </xf>
    <xf numFmtId="49" fontId="4" fillId="27" borderId="29" xfId="55" applyNumberFormat="1" applyFont="1" applyFill="1" applyBorder="1" applyAlignment="1">
      <alignment horizontal="left" vertical="center"/>
    </xf>
    <xf numFmtId="49" fontId="11" fillId="27" borderId="25" xfId="43" applyNumberFormat="1" applyFont="1" applyFill="1" applyBorder="1" applyAlignment="1">
      <alignment horizontal="left" vertical="center"/>
    </xf>
    <xf numFmtId="49" fontId="11" fillId="27" borderId="26" xfId="43" applyNumberFormat="1" applyFont="1" applyFill="1" applyBorder="1" applyAlignment="1">
      <alignment horizontal="left" vertical="center"/>
    </xf>
    <xf numFmtId="0" fontId="11" fillId="27" borderId="21" xfId="46" quotePrefix="1" applyFont="1" applyFill="1" applyBorder="1" applyAlignment="1">
      <alignment horizontal="center" vertical="center" wrapText="1"/>
    </xf>
    <xf numFmtId="0" fontId="4" fillId="27" borderId="20" xfId="46" applyFill="1" applyBorder="1" applyAlignment="1">
      <alignment horizontal="center" vertical="center" wrapText="1"/>
    </xf>
    <xf numFmtId="0" fontId="4" fillId="27" borderId="0" xfId="46" applyFill="1" applyAlignment="1">
      <alignment horizontal="center" vertical="center" wrapText="1"/>
    </xf>
    <xf numFmtId="0" fontId="11" fillId="27" borderId="0" xfId="43" applyFont="1" applyFill="1" applyBorder="1" applyAlignment="1">
      <alignment horizontal="center" vertical="top" wrapText="1"/>
    </xf>
    <xf numFmtId="0" fontId="11" fillId="27" borderId="0" xfId="43" applyFont="1" applyFill="1" applyBorder="1" applyAlignment="1">
      <alignment horizontal="justify" vertical="top" wrapText="1"/>
    </xf>
    <xf numFmtId="0" fontId="79" fillId="27" borderId="115" xfId="56" applyFont="1" applyFill="1" applyBorder="1" applyAlignment="1">
      <alignment horizontal="left" vertical="center" wrapText="1"/>
    </xf>
    <xf numFmtId="0" fontId="79" fillId="27" borderId="116" xfId="56" applyFont="1" applyFill="1" applyBorder="1" applyAlignment="1">
      <alignment horizontal="left" vertical="center" wrapText="1"/>
    </xf>
    <xf numFmtId="0" fontId="79" fillId="27" borderId="119" xfId="56" applyFont="1" applyFill="1" applyBorder="1" applyAlignment="1">
      <alignment horizontal="left" vertical="center" wrapText="1"/>
    </xf>
    <xf numFmtId="0" fontId="79" fillId="28" borderId="114" xfId="56" applyFont="1" applyFill="1" applyBorder="1" applyAlignment="1">
      <alignment horizontal="left" vertical="center" wrapText="1"/>
    </xf>
    <xf numFmtId="0" fontId="79" fillId="28" borderId="85" xfId="56" applyFont="1" applyFill="1" applyBorder="1" applyAlignment="1">
      <alignment horizontal="left" vertical="center" wrapText="1"/>
    </xf>
    <xf numFmtId="0" fontId="79" fillId="28" borderId="86" xfId="56" applyFont="1" applyFill="1" applyBorder="1" applyAlignment="1">
      <alignment horizontal="left" vertical="center" wrapText="1"/>
    </xf>
    <xf numFmtId="0" fontId="79" fillId="27" borderId="101" xfId="56" applyFont="1" applyFill="1" applyBorder="1" applyAlignment="1">
      <alignment horizontal="center" vertical="center" wrapText="1"/>
    </xf>
    <xf numFmtId="0" fontId="79" fillId="27" borderId="89" xfId="56" applyFont="1" applyFill="1" applyBorder="1" applyAlignment="1">
      <alignment horizontal="center" vertical="center" wrapText="1"/>
    </xf>
    <xf numFmtId="0" fontId="79" fillId="27" borderId="113" xfId="56" applyFont="1" applyFill="1" applyBorder="1" applyAlignment="1">
      <alignment horizontal="center" vertical="center" wrapText="1"/>
    </xf>
    <xf numFmtId="0" fontId="79" fillId="0" borderId="84" xfId="56" applyFont="1" applyBorder="1" applyAlignment="1">
      <alignment horizontal="center" vertical="center" wrapText="1"/>
    </xf>
    <xf numFmtId="0" fontId="79" fillId="0" borderId="85" xfId="56" applyFont="1" applyBorder="1" applyAlignment="1">
      <alignment horizontal="center" vertical="center" wrapText="1"/>
    </xf>
    <xf numFmtId="0" fontId="79" fillId="0" borderId="86" xfId="56" applyFont="1" applyBorder="1" applyAlignment="1">
      <alignment horizontal="center" vertical="center" wrapText="1"/>
    </xf>
    <xf numFmtId="49" fontId="79" fillId="27" borderId="84" xfId="56" applyNumberFormat="1" applyFont="1" applyFill="1" applyBorder="1" applyAlignment="1">
      <alignment horizontal="center" vertical="center" wrapText="1"/>
    </xf>
    <xf numFmtId="49" fontId="79" fillId="27" borderId="85" xfId="56" applyNumberFormat="1" applyFont="1" applyFill="1" applyBorder="1" applyAlignment="1">
      <alignment horizontal="center" vertical="center" wrapText="1"/>
    </xf>
    <xf numFmtId="0" fontId="81" fillId="27" borderId="84" xfId="56" applyFont="1" applyFill="1" applyBorder="1" applyAlignment="1">
      <alignment horizontal="center" vertical="center"/>
    </xf>
    <xf numFmtId="0" fontId="81" fillId="27" borderId="85" xfId="56" applyFont="1" applyFill="1" applyBorder="1" applyAlignment="1">
      <alignment horizontal="center" vertical="center"/>
    </xf>
    <xf numFmtId="0" fontId="81" fillId="27" borderId="86" xfId="56" applyFont="1" applyFill="1" applyBorder="1" applyAlignment="1">
      <alignment horizontal="center" vertical="center"/>
    </xf>
    <xf numFmtId="0" fontId="79" fillId="27" borderId="96" xfId="56" applyFont="1" applyFill="1" applyBorder="1" applyAlignment="1">
      <alignment horizontal="center" vertical="center" wrapText="1"/>
    </xf>
    <xf numFmtId="0" fontId="79" fillId="27" borderId="103" xfId="56" applyFont="1" applyFill="1" applyBorder="1" applyAlignment="1">
      <alignment horizontal="center" vertical="center" wrapText="1"/>
    </xf>
    <xf numFmtId="0" fontId="79" fillId="27" borderId="93" xfId="56" applyFont="1" applyFill="1" applyBorder="1" applyAlignment="1">
      <alignment horizontal="center" vertical="center" wrapText="1"/>
    </xf>
    <xf numFmtId="0" fontId="79" fillId="27" borderId="100" xfId="56" applyFont="1" applyFill="1" applyBorder="1" applyAlignment="1">
      <alignment horizontal="center" vertical="center" wrapText="1"/>
    </xf>
    <xf numFmtId="49" fontId="79" fillId="27" borderId="97" xfId="56" applyNumberFormat="1" applyFont="1" applyFill="1" applyBorder="1" applyAlignment="1">
      <alignment horizontal="center" vertical="center"/>
    </xf>
    <xf numFmtId="49" fontId="79" fillId="27" borderId="85" xfId="56" applyNumberFormat="1" applyFont="1" applyFill="1" applyBorder="1" applyAlignment="1">
      <alignment horizontal="center" vertical="center"/>
    </xf>
    <xf numFmtId="0" fontId="79" fillId="27" borderId="85" xfId="56" applyFont="1" applyFill="1" applyBorder="1" applyAlignment="1">
      <alignment horizontal="left" vertical="center" wrapText="1"/>
    </xf>
    <xf numFmtId="0" fontId="79" fillId="27" borderId="89" xfId="56" applyFont="1" applyFill="1" applyBorder="1" applyAlignment="1">
      <alignment horizontal="left" vertical="center" wrapText="1"/>
    </xf>
    <xf numFmtId="0" fontId="79" fillId="27" borderId="86" xfId="56" applyFont="1" applyFill="1" applyBorder="1" applyAlignment="1">
      <alignment horizontal="left" vertical="center" wrapText="1"/>
    </xf>
    <xf numFmtId="0" fontId="79" fillId="27" borderId="97" xfId="56" applyFont="1" applyFill="1" applyBorder="1" applyAlignment="1">
      <alignment horizontal="center" vertical="center" wrapText="1"/>
    </xf>
    <xf numFmtId="0" fontId="79" fillId="27" borderId="85" xfId="56" applyFont="1" applyFill="1" applyBorder="1" applyAlignment="1">
      <alignment horizontal="center" vertical="center" wrapText="1"/>
    </xf>
    <xf numFmtId="0" fontId="79" fillId="27" borderId="106" xfId="56" applyFont="1" applyFill="1" applyBorder="1" applyAlignment="1">
      <alignment horizontal="center" vertical="center" wrapText="1"/>
    </xf>
    <xf numFmtId="49" fontId="79" fillId="27" borderId="97" xfId="56" applyNumberFormat="1" applyFont="1" applyFill="1" applyBorder="1" applyAlignment="1">
      <alignment horizontal="center" vertical="center" wrapText="1"/>
    </xf>
    <xf numFmtId="0" fontId="79" fillId="27" borderId="16" xfId="56" applyFont="1" applyFill="1" applyBorder="1" applyAlignment="1">
      <alignment horizontal="center" vertical="center" wrapText="1"/>
    </xf>
    <xf numFmtId="49" fontId="79" fillId="27" borderId="86" xfId="56" applyNumberFormat="1" applyFont="1" applyFill="1" applyBorder="1" applyAlignment="1">
      <alignment horizontal="center" vertical="center" wrapText="1"/>
    </xf>
    <xf numFmtId="0" fontId="79" fillId="27" borderId="87" xfId="56" applyFont="1" applyFill="1" applyBorder="1" applyAlignment="1">
      <alignment horizontal="left" vertical="center" wrapText="1"/>
    </xf>
    <xf numFmtId="49" fontId="79" fillId="27" borderId="98" xfId="56" applyNumberFormat="1" applyFont="1" applyFill="1" applyBorder="1" applyAlignment="1">
      <alignment horizontal="center" vertical="center" wrapText="1"/>
    </xf>
    <xf numFmtId="49" fontId="79" fillId="27" borderId="97" xfId="56" applyNumberFormat="1" applyFont="1" applyFill="1" applyBorder="1" applyAlignment="1">
      <alignment horizontal="left" vertical="center" wrapText="1"/>
    </xf>
    <xf numFmtId="49" fontId="79" fillId="27" borderId="85" xfId="56" applyNumberFormat="1" applyFont="1" applyFill="1" applyBorder="1" applyAlignment="1">
      <alignment horizontal="left" vertical="center" wrapText="1"/>
    </xf>
    <xf numFmtId="49" fontId="79" fillId="27" borderId="106" xfId="56" applyNumberFormat="1" applyFont="1" applyFill="1" applyBorder="1" applyAlignment="1">
      <alignment horizontal="left" vertical="center" wrapText="1"/>
    </xf>
    <xf numFmtId="0" fontId="79" fillId="27" borderId="117" xfId="56" applyFont="1" applyFill="1" applyBorder="1" applyAlignment="1">
      <alignment horizontal="left" vertical="center" wrapText="1"/>
    </xf>
    <xf numFmtId="0" fontId="79" fillId="27" borderId="118" xfId="56" applyFont="1" applyFill="1" applyBorder="1" applyAlignment="1">
      <alignment horizontal="left" vertical="center" wrapText="1"/>
    </xf>
    <xf numFmtId="49" fontId="79" fillId="27" borderId="106" xfId="56" applyNumberFormat="1" applyFont="1" applyFill="1" applyBorder="1" applyAlignment="1">
      <alignment horizontal="center" vertical="center" wrapText="1"/>
    </xf>
    <xf numFmtId="49" fontId="79" fillId="27" borderId="29" xfId="56" applyNumberFormat="1" applyFont="1" applyFill="1" applyBorder="1" applyAlignment="1">
      <alignment horizontal="center" vertical="center" wrapText="1"/>
    </xf>
    <xf numFmtId="49" fontId="79" fillId="27" borderId="26" xfId="56" applyNumberFormat="1" applyFont="1" applyFill="1" applyBorder="1" applyAlignment="1">
      <alignment horizontal="center" vertical="center" wrapText="1"/>
    </xf>
    <xf numFmtId="0" fontId="79" fillId="27" borderId="29" xfId="56" applyFont="1" applyFill="1" applyBorder="1" applyAlignment="1">
      <alignment horizontal="left" vertical="center" wrapText="1"/>
    </xf>
    <xf numFmtId="0" fontId="79" fillId="27" borderId="25" xfId="56" applyFont="1" applyFill="1" applyBorder="1" applyAlignment="1">
      <alignment horizontal="left" vertical="center" wrapText="1"/>
    </xf>
    <xf numFmtId="0" fontId="79" fillId="27" borderId="26" xfId="56" applyFont="1" applyFill="1" applyBorder="1" applyAlignment="1">
      <alignment horizontal="left" vertical="center" wrapText="1"/>
    </xf>
    <xf numFmtId="0" fontId="79" fillId="27" borderId="93" xfId="56" applyFont="1" applyFill="1" applyBorder="1" applyAlignment="1">
      <alignment horizontal="left" vertical="center" wrapText="1"/>
    </xf>
    <xf numFmtId="0" fontId="79" fillId="28" borderId="93" xfId="56" applyFont="1" applyFill="1" applyBorder="1" applyAlignment="1">
      <alignment horizontal="left" vertical="center" wrapText="1"/>
    </xf>
    <xf numFmtId="0" fontId="79" fillId="27" borderId="39" xfId="56" applyFont="1" applyFill="1" applyBorder="1" applyAlignment="1">
      <alignment horizontal="center" vertical="center" wrapText="1"/>
    </xf>
    <xf numFmtId="0" fontId="79" fillId="27" borderId="0" xfId="56" applyFont="1" applyFill="1" applyAlignment="1">
      <alignment horizontal="center" vertical="center" wrapText="1"/>
    </xf>
    <xf numFmtId="0" fontId="79" fillId="27" borderId="102" xfId="56" applyFont="1" applyFill="1" applyBorder="1" applyAlignment="1">
      <alignment horizontal="center" vertical="center" wrapText="1"/>
    </xf>
    <xf numFmtId="0" fontId="81" fillId="27" borderId="97" xfId="56" applyFont="1" applyFill="1" applyBorder="1" applyAlignment="1">
      <alignment horizontal="center" vertical="center" wrapText="1"/>
    </xf>
    <xf numFmtId="0" fontId="81" fillId="27" borderId="85" xfId="56" applyFont="1" applyFill="1" applyBorder="1" applyAlignment="1">
      <alignment horizontal="center" vertical="center" wrapText="1"/>
    </xf>
    <xf numFmtId="0" fontId="81" fillId="27" borderId="89" xfId="56" applyFont="1" applyFill="1" applyBorder="1" applyAlignment="1">
      <alignment horizontal="center" vertical="center" wrapText="1"/>
    </xf>
    <xf numFmtId="0" fontId="81" fillId="27" borderId="96" xfId="56" applyFont="1" applyFill="1" applyBorder="1" applyAlignment="1">
      <alignment horizontal="center" vertical="center" wrapText="1"/>
    </xf>
    <xf numFmtId="0" fontId="82" fillId="27" borderId="97" xfId="56" applyFont="1" applyFill="1" applyBorder="1" applyAlignment="1">
      <alignment horizontal="center" vertical="center" wrapText="1"/>
    </xf>
    <xf numFmtId="0" fontId="82" fillId="27" borderId="85" xfId="56" applyFont="1" applyFill="1" applyBorder="1" applyAlignment="1">
      <alignment horizontal="center" vertical="center" wrapText="1"/>
    </xf>
    <xf numFmtId="0" fontId="82" fillId="27" borderId="86" xfId="56" applyFont="1" applyFill="1" applyBorder="1" applyAlignment="1">
      <alignment horizontal="center" vertical="center" wrapText="1"/>
    </xf>
    <xf numFmtId="0" fontId="79" fillId="27" borderId="25" xfId="56" applyFont="1" applyFill="1" applyBorder="1" applyAlignment="1">
      <alignment horizontal="center" vertical="center" wrapText="1"/>
    </xf>
    <xf numFmtId="0" fontId="79" fillId="27" borderId="26" xfId="56" applyFont="1" applyFill="1" applyBorder="1" applyAlignment="1">
      <alignment horizontal="center" vertical="center" wrapText="1"/>
    </xf>
    <xf numFmtId="0" fontId="79" fillId="27" borderId="29" xfId="56" applyFont="1" applyFill="1" applyBorder="1" applyAlignment="1">
      <alignment horizontal="center" vertical="center" wrapText="1"/>
    </xf>
    <xf numFmtId="0" fontId="79" fillId="27" borderId="86" xfId="56" applyFont="1" applyFill="1" applyBorder="1" applyAlignment="1">
      <alignment horizontal="center" vertical="center" wrapText="1"/>
    </xf>
    <xf numFmtId="0" fontId="79" fillId="27" borderId="105" xfId="56" applyFont="1" applyFill="1" applyBorder="1" applyAlignment="1">
      <alignment vertical="center" textRotation="255" wrapText="1"/>
    </xf>
    <xf numFmtId="0" fontId="79" fillId="27" borderId="87" xfId="56" applyFont="1" applyFill="1" applyBorder="1" applyAlignment="1">
      <alignment vertical="center" textRotation="255" wrapText="1"/>
    </xf>
    <xf numFmtId="0" fontId="79" fillId="27" borderId="39" xfId="56" applyFont="1" applyFill="1" applyBorder="1" applyAlignment="1">
      <alignment vertical="center" textRotation="255" wrapText="1"/>
    </xf>
    <xf numFmtId="49" fontId="79" fillId="27" borderId="89" xfId="56" applyNumberFormat="1" applyFont="1" applyFill="1" applyBorder="1" applyAlignment="1">
      <alignment horizontal="center" vertical="center" wrapText="1"/>
    </xf>
    <xf numFmtId="0" fontId="79" fillId="27" borderId="89" xfId="56" applyFont="1" applyFill="1" applyBorder="1" applyAlignment="1">
      <alignment horizontal="center" vertical="top" wrapText="1"/>
    </xf>
    <xf numFmtId="0" fontId="79" fillId="27" borderId="90" xfId="56" applyFont="1" applyFill="1" applyBorder="1" applyAlignment="1">
      <alignment horizontal="center" vertical="top" wrapText="1"/>
    </xf>
    <xf numFmtId="0" fontId="79" fillId="27" borderId="97" xfId="56" applyFont="1" applyFill="1" applyBorder="1" applyAlignment="1">
      <alignment horizontal="left" vertical="center" wrapText="1"/>
    </xf>
    <xf numFmtId="0" fontId="79" fillId="27" borderId="0" xfId="56" applyFont="1" applyFill="1" applyAlignment="1">
      <alignment horizontal="left" vertical="center" wrapText="1"/>
    </xf>
    <xf numFmtId="0" fontId="79" fillId="27" borderId="28" xfId="56" applyFont="1" applyFill="1" applyBorder="1" applyAlignment="1">
      <alignment horizontal="left" vertical="center" wrapText="1"/>
    </xf>
    <xf numFmtId="0" fontId="79" fillId="27" borderId="104" xfId="56" applyFont="1" applyFill="1" applyBorder="1" applyAlignment="1">
      <alignment horizontal="left" vertical="center" wrapText="1"/>
    </xf>
    <xf numFmtId="0" fontId="79" fillId="27" borderId="95" xfId="56" applyFont="1" applyFill="1" applyBorder="1" applyAlignment="1">
      <alignment horizontal="center" vertical="center" wrapText="1"/>
    </xf>
    <xf numFmtId="181" fontId="79" fillId="27" borderId="97" xfId="56" applyNumberFormat="1" applyFont="1" applyFill="1" applyBorder="1" applyAlignment="1">
      <alignment horizontal="left" vertical="center" wrapText="1"/>
    </xf>
    <xf numFmtId="181" fontId="79" fillId="27" borderId="85" xfId="56" applyNumberFormat="1" applyFont="1" applyFill="1" applyBorder="1" applyAlignment="1">
      <alignment horizontal="left" vertical="center" wrapText="1"/>
    </xf>
    <xf numFmtId="0" fontId="79" fillId="27" borderId="16" xfId="56" applyFont="1" applyFill="1" applyBorder="1" applyAlignment="1">
      <alignment horizontal="left" vertical="center" wrapText="1"/>
    </xf>
    <xf numFmtId="0" fontId="79" fillId="27" borderId="107" xfId="56" applyFont="1" applyFill="1" applyBorder="1" applyAlignment="1">
      <alignment horizontal="left" vertical="center" wrapText="1"/>
    </xf>
    <xf numFmtId="0" fontId="79" fillId="27" borderId="108" xfId="56" applyFont="1" applyFill="1" applyBorder="1" applyAlignment="1">
      <alignment horizontal="left" vertical="center" wrapText="1"/>
    </xf>
    <xf numFmtId="0" fontId="79" fillId="27" borderId="109" xfId="56" applyFont="1" applyFill="1" applyBorder="1" applyAlignment="1">
      <alignment horizontal="left" vertical="center" wrapText="1"/>
    </xf>
    <xf numFmtId="0" fontId="79" fillId="27" borderId="110" xfId="56" applyFont="1" applyFill="1" applyBorder="1" applyAlignment="1">
      <alignment horizontal="left" vertical="center" wrapText="1"/>
    </xf>
    <xf numFmtId="0" fontId="79" fillId="27" borderId="111" xfId="56" applyFont="1" applyFill="1" applyBorder="1" applyAlignment="1">
      <alignment horizontal="left" vertical="center" wrapText="1"/>
    </xf>
    <xf numFmtId="0" fontId="79" fillId="27" borderId="112" xfId="56" applyFont="1" applyFill="1" applyBorder="1" applyAlignment="1">
      <alignment horizontal="left" vertical="center" wrapText="1"/>
    </xf>
    <xf numFmtId="0" fontId="85" fillId="0" borderId="88" xfId="56" applyFont="1" applyBorder="1" applyAlignment="1">
      <alignment horizontal="center" vertical="center" wrapText="1"/>
    </xf>
    <xf numFmtId="0" fontId="85" fillId="0" borderId="21" xfId="56" applyFont="1" applyBorder="1" applyAlignment="1">
      <alignment horizontal="center" vertical="center" wrapText="1"/>
    </xf>
    <xf numFmtId="0" fontId="85" fillId="0" borderId="91" xfId="56" applyFont="1" applyBorder="1" applyAlignment="1">
      <alignment horizontal="center" vertical="center" wrapText="1"/>
    </xf>
    <xf numFmtId="0" fontId="85" fillId="0" borderId="0" xfId="56" applyFont="1" applyAlignment="1">
      <alignment horizontal="center" vertical="center" wrapText="1"/>
    </xf>
    <xf numFmtId="0" fontId="85" fillId="0" borderId="186" xfId="56" applyFont="1" applyBorder="1" applyAlignment="1">
      <alignment horizontal="center" vertical="center" wrapText="1"/>
    </xf>
    <xf numFmtId="0" fontId="85" fillId="0" borderId="18" xfId="56" applyFont="1" applyBorder="1" applyAlignment="1">
      <alignment horizontal="center" vertical="center" wrapText="1"/>
    </xf>
    <xf numFmtId="0" fontId="35" fillId="0" borderId="29" xfId="56" applyFont="1" applyBorder="1" applyAlignment="1">
      <alignment horizontal="center" vertical="center" wrapText="1"/>
    </xf>
    <xf numFmtId="0" fontId="35" fillId="0" borderId="25" xfId="56" applyFont="1" applyBorder="1" applyAlignment="1">
      <alignment horizontal="center" vertical="center" wrapText="1"/>
    </xf>
    <xf numFmtId="0" fontId="35" fillId="0" borderId="26" xfId="56" applyFont="1" applyBorder="1" applyAlignment="1">
      <alignment horizontal="center" vertical="center" wrapText="1"/>
    </xf>
    <xf numFmtId="0" fontId="35" fillId="0" borderId="14" xfId="56" applyFont="1" applyBorder="1" applyAlignment="1">
      <alignment horizontal="center" vertical="center" wrapText="1"/>
    </xf>
    <xf numFmtId="0" fontId="35" fillId="0" borderId="21" xfId="56" applyFont="1" applyBorder="1" applyAlignment="1">
      <alignment horizontal="center" vertical="center" wrapText="1"/>
    </xf>
    <xf numFmtId="0" fontId="35" fillId="0" borderId="17" xfId="56" applyFont="1" applyBorder="1" applyAlignment="1">
      <alignment horizontal="center" vertical="center" wrapText="1"/>
    </xf>
    <xf numFmtId="0" fontId="35" fillId="0" borderId="15" xfId="56" applyFont="1" applyBorder="1" applyAlignment="1">
      <alignment horizontal="center" vertical="center" wrapText="1"/>
    </xf>
    <xf numFmtId="0" fontId="35" fillId="0" borderId="18" xfId="56" applyFont="1" applyBorder="1" applyAlignment="1">
      <alignment horizontal="center" vertical="center" wrapText="1"/>
    </xf>
    <xf numFmtId="0" fontId="35" fillId="0" borderId="19" xfId="56" applyFont="1" applyBorder="1" applyAlignment="1">
      <alignment horizontal="center" vertical="center" wrapText="1"/>
    </xf>
    <xf numFmtId="49" fontId="79" fillId="27" borderId="20" xfId="56" applyNumberFormat="1" applyFont="1" applyFill="1" applyBorder="1" applyAlignment="1">
      <alignment horizontal="left" vertical="center" wrapText="1"/>
    </xf>
    <xf numFmtId="49" fontId="79" fillId="27" borderId="0" xfId="56" applyNumberFormat="1" applyFont="1" applyFill="1" applyAlignment="1">
      <alignment horizontal="left" vertical="center" wrapText="1"/>
    </xf>
    <xf numFmtId="49" fontId="79" fillId="27" borderId="28" xfId="56" applyNumberFormat="1" applyFont="1" applyFill="1" applyBorder="1" applyAlignment="1">
      <alignment horizontal="left" vertical="center" wrapText="1"/>
    </xf>
    <xf numFmtId="0" fontId="78" fillId="27" borderId="0" xfId="56" applyFont="1" applyFill="1" applyAlignment="1">
      <alignment horizontal="left" vertical="top" wrapText="1"/>
    </xf>
    <xf numFmtId="0" fontId="79" fillId="27" borderId="74" xfId="56" applyFont="1" applyFill="1" applyBorder="1" applyAlignment="1">
      <alignment horizontal="center" vertical="center" wrapText="1"/>
    </xf>
    <xf numFmtId="0" fontId="79" fillId="27" borderId="82" xfId="56" applyFont="1" applyFill="1" applyBorder="1" applyAlignment="1">
      <alignment horizontal="left" vertical="center" wrapText="1"/>
    </xf>
    <xf numFmtId="0" fontId="79" fillId="27" borderId="83" xfId="56" applyFont="1" applyFill="1" applyBorder="1" applyAlignment="1">
      <alignment horizontal="left" vertical="center" wrapText="1"/>
    </xf>
    <xf numFmtId="0" fontId="80" fillId="27" borderId="54" xfId="56" applyFont="1" applyFill="1" applyBorder="1" applyAlignment="1">
      <alignment horizontal="center" vertical="center" wrapText="1"/>
    </xf>
    <xf numFmtId="0" fontId="79" fillId="27" borderId="50" xfId="56" applyFont="1" applyFill="1" applyBorder="1" applyAlignment="1">
      <alignment horizontal="center" vertical="center" textRotation="255" wrapText="1"/>
    </xf>
    <xf numFmtId="0" fontId="79" fillId="27" borderId="39" xfId="56" applyFont="1" applyFill="1" applyBorder="1" applyAlignment="1">
      <alignment horizontal="center" vertical="center" textRotation="255" wrapText="1"/>
    </xf>
    <xf numFmtId="0" fontId="79" fillId="27" borderId="87" xfId="56" applyFont="1" applyFill="1" applyBorder="1" applyAlignment="1">
      <alignment horizontal="center" vertical="center" textRotation="255" wrapText="1"/>
    </xf>
    <xf numFmtId="0" fontId="79" fillId="27" borderId="99" xfId="56" applyFont="1" applyFill="1" applyBorder="1" applyAlignment="1">
      <alignment horizontal="center" vertical="center" textRotation="255" wrapText="1"/>
    </xf>
    <xf numFmtId="0" fontId="79" fillId="27" borderId="84" xfId="56" applyFont="1" applyFill="1" applyBorder="1" applyAlignment="1">
      <alignment horizontal="left" vertical="center" wrapText="1"/>
    </xf>
    <xf numFmtId="0" fontId="79" fillId="27" borderId="88" xfId="56" applyFont="1" applyFill="1" applyBorder="1" applyAlignment="1">
      <alignment horizontal="center" vertical="center" wrapText="1"/>
    </xf>
    <xf numFmtId="0" fontId="79" fillId="27" borderId="21" xfId="56" applyFont="1" applyFill="1" applyBorder="1" applyAlignment="1">
      <alignment horizontal="center" vertical="center" wrapText="1"/>
    </xf>
    <xf numFmtId="0" fontId="79" fillId="27" borderId="17" xfId="56" applyFont="1" applyFill="1" applyBorder="1" applyAlignment="1">
      <alignment horizontal="center" vertical="center" wrapText="1"/>
    </xf>
    <xf numFmtId="0" fontId="79" fillId="27" borderId="91" xfId="56" applyFont="1" applyFill="1" applyBorder="1" applyAlignment="1">
      <alignment horizontal="center" vertical="center" wrapText="1"/>
    </xf>
    <xf numFmtId="0" fontId="79" fillId="27" borderId="31" xfId="56" applyFont="1" applyFill="1" applyBorder="1" applyAlignment="1">
      <alignment horizontal="center" vertical="center" wrapText="1"/>
    </xf>
    <xf numFmtId="0" fontId="79" fillId="27" borderId="92" xfId="56" applyFont="1" applyFill="1" applyBorder="1" applyAlignment="1">
      <alignment horizontal="center" vertical="center" wrapText="1"/>
    </xf>
    <xf numFmtId="0" fontId="79" fillId="27" borderId="94" xfId="56" applyFont="1" applyFill="1" applyBorder="1" applyAlignment="1">
      <alignment horizontal="center" vertical="center" wrapText="1"/>
    </xf>
    <xf numFmtId="0" fontId="81" fillId="27" borderId="89" xfId="56" applyFont="1" applyFill="1" applyBorder="1" applyAlignment="1">
      <alignment horizontal="left" vertical="center"/>
    </xf>
    <xf numFmtId="0" fontId="81" fillId="27" borderId="90" xfId="56" applyFont="1" applyFill="1" applyBorder="1" applyAlignment="1">
      <alignment horizontal="left" vertical="center"/>
    </xf>
    <xf numFmtId="0" fontId="81" fillId="27" borderId="0" xfId="56" applyFont="1" applyFill="1" applyAlignment="1">
      <alignment horizontal="left" vertical="center"/>
    </xf>
    <xf numFmtId="0" fontId="81" fillId="27" borderId="28" xfId="56" applyFont="1" applyFill="1" applyBorder="1" applyAlignment="1">
      <alignment horizontal="left" vertical="center"/>
    </xf>
    <xf numFmtId="0" fontId="79" fillId="27" borderId="20" xfId="56" applyFont="1" applyFill="1" applyBorder="1" applyAlignment="1">
      <alignment horizontal="left" vertical="center" wrapText="1"/>
    </xf>
    <xf numFmtId="0" fontId="79" fillId="27" borderId="98" xfId="56" applyFont="1" applyFill="1" applyBorder="1" applyAlignment="1">
      <alignment horizontal="center" vertical="center" wrapText="1"/>
    </xf>
    <xf numFmtId="49" fontId="79" fillId="27" borderId="84" xfId="56" applyNumberFormat="1" applyFont="1" applyFill="1" applyBorder="1" applyAlignment="1">
      <alignment horizontal="left" vertical="center" wrapText="1"/>
    </xf>
    <xf numFmtId="49" fontId="69" fillId="27" borderId="85" xfId="56" applyNumberFormat="1" applyFont="1" applyFill="1" applyBorder="1" applyAlignment="1">
      <alignment horizontal="right" vertical="center" wrapText="1"/>
    </xf>
    <xf numFmtId="49" fontId="79" fillId="27" borderId="86" xfId="56" applyNumberFormat="1" applyFont="1" applyFill="1" applyBorder="1" applyAlignment="1">
      <alignment horizontal="left" vertical="center" wrapText="1"/>
    </xf>
    <xf numFmtId="0" fontId="79" fillId="27" borderId="120" xfId="56" applyFont="1" applyFill="1" applyBorder="1" applyAlignment="1">
      <alignment horizontal="center" vertical="center" wrapText="1"/>
    </xf>
    <xf numFmtId="0" fontId="79" fillId="27" borderId="121" xfId="56" applyFont="1" applyFill="1" applyBorder="1" applyAlignment="1">
      <alignment horizontal="center" vertical="center" wrapText="1"/>
    </xf>
    <xf numFmtId="0" fontId="79" fillId="27" borderId="122" xfId="56" applyFont="1" applyFill="1" applyBorder="1" applyAlignment="1">
      <alignment horizontal="center" vertical="center" wrapText="1"/>
    </xf>
    <xf numFmtId="0" fontId="79" fillId="27" borderId="123" xfId="56" applyFont="1" applyFill="1" applyBorder="1" applyAlignment="1">
      <alignment horizontal="left" vertical="center"/>
    </xf>
    <xf numFmtId="0" fontId="79" fillId="27" borderId="32" xfId="56" applyFont="1" applyFill="1" applyBorder="1" applyAlignment="1">
      <alignment horizontal="left" vertical="center"/>
    </xf>
    <xf numFmtId="0" fontId="79" fillId="27" borderId="51" xfId="56" applyFont="1" applyFill="1" applyBorder="1" applyAlignment="1">
      <alignment horizontal="left" vertical="center"/>
    </xf>
    <xf numFmtId="0" fontId="81" fillId="27" borderId="0" xfId="56" applyFont="1" applyFill="1" applyAlignment="1">
      <alignment horizontal="justify" vertical="top" wrapText="1"/>
    </xf>
    <xf numFmtId="0" fontId="79" fillId="27" borderId="90" xfId="56" applyFont="1" applyFill="1" applyBorder="1" applyAlignment="1">
      <alignment horizontal="center" vertical="center" wrapText="1"/>
    </xf>
    <xf numFmtId="0" fontId="79" fillId="27" borderId="28" xfId="56" applyFont="1" applyFill="1" applyBorder="1" applyAlignment="1">
      <alignment horizontal="center" vertical="center" wrapText="1"/>
    </xf>
    <xf numFmtId="49" fontId="79" fillId="27" borderId="91" xfId="56" applyNumberFormat="1" applyFont="1" applyFill="1" applyBorder="1" applyAlignment="1">
      <alignment horizontal="center" vertical="center" wrapText="1"/>
    </xf>
    <xf numFmtId="49" fontId="79" fillId="27" borderId="0" xfId="56" applyNumberFormat="1" applyFont="1" applyFill="1" applyAlignment="1">
      <alignment horizontal="center" vertical="center" wrapText="1"/>
    </xf>
    <xf numFmtId="0" fontId="79" fillId="27" borderId="104" xfId="56" applyFont="1" applyFill="1" applyBorder="1" applyAlignment="1">
      <alignment horizontal="center" vertical="center" wrapText="1"/>
    </xf>
    <xf numFmtId="0" fontId="79" fillId="27" borderId="177" xfId="56" applyFont="1" applyFill="1" applyBorder="1" applyAlignment="1">
      <alignment horizontal="left" vertical="center" wrapText="1"/>
    </xf>
    <xf numFmtId="0" fontId="79" fillId="27" borderId="178" xfId="56" applyFont="1" applyFill="1" applyBorder="1" applyAlignment="1">
      <alignment horizontal="left" vertical="center" wrapText="1"/>
    </xf>
    <xf numFmtId="0" fontId="79" fillId="27" borderId="41" xfId="56" applyFont="1" applyFill="1" applyBorder="1" applyAlignment="1">
      <alignment horizontal="center" vertical="center" wrapText="1"/>
    </xf>
    <xf numFmtId="0" fontId="79" fillId="27" borderId="84" xfId="56" applyFont="1" applyFill="1" applyBorder="1" applyAlignment="1">
      <alignment horizontal="center" vertical="center" wrapText="1"/>
    </xf>
    <xf numFmtId="49" fontId="41" fillId="27" borderId="84" xfId="48" applyNumberFormat="1" applyFont="1" applyFill="1" applyBorder="1" applyAlignment="1">
      <alignment horizontal="left" vertical="center" wrapText="1"/>
    </xf>
    <xf numFmtId="49" fontId="41" fillId="27" borderId="85" xfId="48" applyNumberFormat="1" applyFont="1" applyFill="1" applyBorder="1" applyAlignment="1">
      <alignment horizontal="left" vertical="center" wrapText="1"/>
    </xf>
    <xf numFmtId="0" fontId="41" fillId="27" borderId="0" xfId="48" applyFont="1" applyFill="1" applyAlignment="1">
      <alignment horizontal="left" vertical="center" wrapText="1"/>
    </xf>
    <xf numFmtId="0" fontId="41" fillId="27" borderId="28" xfId="48" applyFont="1" applyFill="1" applyBorder="1" applyAlignment="1">
      <alignment horizontal="left" vertical="center" wrapText="1"/>
    </xf>
    <xf numFmtId="0" fontId="41" fillId="27" borderId="93" xfId="48" applyFont="1" applyFill="1" applyBorder="1" applyAlignment="1">
      <alignment horizontal="left" vertical="center" wrapText="1"/>
    </xf>
    <xf numFmtId="0" fontId="41" fillId="27" borderId="104" xfId="48" applyFont="1" applyFill="1" applyBorder="1" applyAlignment="1">
      <alignment horizontal="left" vertical="center" wrapText="1"/>
    </xf>
    <xf numFmtId="0" fontId="78" fillId="27" borderId="0" xfId="56" applyFont="1" applyFill="1" applyAlignment="1">
      <alignment horizontal="left" vertical="top" shrinkToFit="1"/>
    </xf>
    <xf numFmtId="0" fontId="0" fillId="0" borderId="85" xfId="0" applyBorder="1" applyAlignment="1">
      <alignment horizontal="left" vertical="center" wrapText="1"/>
    </xf>
    <xf numFmtId="0" fontId="0" fillId="0" borderId="86" xfId="0" applyBorder="1" applyAlignment="1">
      <alignment horizontal="left" vertical="center" wrapText="1"/>
    </xf>
    <xf numFmtId="49" fontId="41" fillId="27" borderId="86" xfId="48" applyNumberFormat="1" applyFont="1" applyFill="1" applyBorder="1" applyAlignment="1">
      <alignment horizontal="left" vertical="center" wrapText="1"/>
    </xf>
    <xf numFmtId="0" fontId="41" fillId="27" borderId="0" xfId="56" applyFont="1" applyFill="1" applyAlignment="1">
      <alignment horizontal="center" vertical="center" wrapText="1"/>
    </xf>
    <xf numFmtId="0" fontId="41" fillId="27" borderId="0" xfId="56" applyFont="1" applyFill="1" applyAlignment="1">
      <alignment horizontal="left" vertical="center" wrapText="1"/>
    </xf>
    <xf numFmtId="0" fontId="40" fillId="27" borderId="0" xfId="56" applyFont="1" applyFill="1" applyAlignment="1">
      <alignment horizontal="left" vertical="top" wrapText="1"/>
    </xf>
    <xf numFmtId="0" fontId="41" fillId="27" borderId="34" xfId="56" applyFont="1" applyFill="1" applyBorder="1" applyAlignment="1">
      <alignment horizontal="left" vertical="center" wrapText="1"/>
    </xf>
    <xf numFmtId="0" fontId="41" fillId="27" borderId="35" xfId="56" applyFont="1" applyFill="1" applyBorder="1" applyAlignment="1">
      <alignment horizontal="left" vertical="center" wrapText="1"/>
    </xf>
    <xf numFmtId="0" fontId="41" fillId="27" borderId="33" xfId="56" applyFont="1" applyFill="1" applyBorder="1" applyAlignment="1">
      <alignment horizontal="left" vertical="center" wrapText="1"/>
    </xf>
    <xf numFmtId="0" fontId="41" fillId="27" borderId="35" xfId="56" applyFont="1" applyFill="1" applyBorder="1" applyAlignment="1">
      <alignment horizontal="center" vertical="center" wrapText="1"/>
    </xf>
    <xf numFmtId="0" fontId="41" fillId="27" borderId="33" xfId="56" applyFont="1" applyFill="1" applyBorder="1" applyAlignment="1">
      <alignment horizontal="center" vertical="center" wrapText="1"/>
    </xf>
    <xf numFmtId="0" fontId="41" fillId="27" borderId="121" xfId="56" applyFont="1" applyFill="1" applyBorder="1" applyAlignment="1">
      <alignment horizontal="left" vertical="center" wrapText="1"/>
    </xf>
    <xf numFmtId="0" fontId="41" fillId="27" borderId="187" xfId="56" applyFont="1" applyFill="1" applyBorder="1" applyAlignment="1">
      <alignment horizontal="left" vertical="center" wrapText="1"/>
    </xf>
    <xf numFmtId="0" fontId="41" fillId="27" borderId="50" xfId="56" applyFont="1" applyFill="1" applyBorder="1" applyAlignment="1">
      <alignment horizontal="center" vertical="center" wrapText="1"/>
    </xf>
    <xf numFmtId="0" fontId="41" fillId="27" borderId="10" xfId="56" applyFont="1" applyFill="1" applyBorder="1" applyAlignment="1">
      <alignment horizontal="center" vertical="center" wrapText="1"/>
    </xf>
    <xf numFmtId="0" fontId="41" fillId="27" borderId="73" xfId="56" applyFont="1" applyFill="1" applyBorder="1" applyAlignment="1">
      <alignment horizontal="center" vertical="center" wrapText="1"/>
    </xf>
    <xf numFmtId="0" fontId="41" fillId="27" borderId="39" xfId="56" applyFont="1" applyFill="1" applyBorder="1" applyAlignment="1">
      <alignment horizontal="center" vertical="center" wrapText="1"/>
    </xf>
    <xf numFmtId="0" fontId="41" fillId="27" borderId="31" xfId="56" applyFont="1" applyFill="1" applyBorder="1" applyAlignment="1">
      <alignment horizontal="center" vertical="center" wrapText="1"/>
    </xf>
    <xf numFmtId="0" fontId="41" fillId="27" borderId="42" xfId="56" applyFont="1" applyFill="1" applyBorder="1" applyAlignment="1">
      <alignment horizontal="center" vertical="center" wrapText="1"/>
    </xf>
    <xf numFmtId="0" fontId="41" fillId="27" borderId="32" xfId="56" applyFont="1" applyFill="1" applyBorder="1" applyAlignment="1">
      <alignment horizontal="center" vertical="center" wrapText="1"/>
    </xf>
    <xf numFmtId="0" fontId="41" fillId="27" borderId="126" xfId="56" applyFont="1" applyFill="1" applyBorder="1" applyAlignment="1">
      <alignment horizontal="center" vertical="center" wrapText="1"/>
    </xf>
    <xf numFmtId="0" fontId="41" fillId="27" borderId="74" xfId="56" applyFont="1" applyFill="1" applyBorder="1" applyAlignment="1">
      <alignment horizontal="center" vertical="center" wrapText="1"/>
    </xf>
    <xf numFmtId="0" fontId="41" fillId="27" borderId="24" xfId="56" applyFont="1" applyFill="1" applyBorder="1" applyAlignment="1">
      <alignment horizontal="left" vertical="center" wrapText="1"/>
    </xf>
    <xf numFmtId="0" fontId="41" fillId="27" borderId="22" xfId="56" applyFont="1" applyFill="1" applyBorder="1" applyAlignment="1">
      <alignment horizontal="left" vertical="center" wrapText="1"/>
    </xf>
    <xf numFmtId="0" fontId="41" fillId="27" borderId="23" xfId="56" applyFont="1" applyFill="1" applyBorder="1" applyAlignment="1">
      <alignment horizontal="left" vertical="center" wrapText="1"/>
    </xf>
    <xf numFmtId="0" fontId="41" fillId="27" borderId="22" xfId="56" applyFont="1" applyFill="1" applyBorder="1" applyAlignment="1">
      <alignment horizontal="center" vertical="center" wrapText="1"/>
    </xf>
    <xf numFmtId="0" fontId="41" fillId="27" borderId="23" xfId="56" applyFont="1" applyFill="1" applyBorder="1" applyAlignment="1">
      <alignment horizontal="center" vertical="center" wrapText="1"/>
    </xf>
    <xf numFmtId="0" fontId="41" fillId="27" borderId="82" xfId="56" applyFont="1" applyFill="1" applyBorder="1" applyAlignment="1">
      <alignment horizontal="left" vertical="center" wrapText="1"/>
    </xf>
    <xf numFmtId="0" fontId="41" fillId="27" borderId="83" xfId="56" applyFont="1" applyFill="1" applyBorder="1" applyAlignment="1">
      <alignment horizontal="left" vertical="center" wrapText="1"/>
    </xf>
    <xf numFmtId="0" fontId="41" fillId="27" borderId="16" xfId="56" applyFont="1" applyFill="1" applyBorder="1" applyAlignment="1">
      <alignment horizontal="center" vertical="center" wrapText="1"/>
    </xf>
    <xf numFmtId="0" fontId="41" fillId="27" borderId="29" xfId="56" applyFont="1" applyFill="1" applyBorder="1" applyAlignment="1">
      <alignment horizontal="left" vertical="center" wrapText="1"/>
    </xf>
    <xf numFmtId="0" fontId="41" fillId="27" borderId="25" xfId="56" applyFont="1" applyFill="1" applyBorder="1" applyAlignment="1">
      <alignment horizontal="left" vertical="center" wrapText="1"/>
    </xf>
    <xf numFmtId="0" fontId="41" fillId="27" borderId="26" xfId="56" applyFont="1" applyFill="1" applyBorder="1" applyAlignment="1">
      <alignment horizontal="left" vertical="center" wrapText="1"/>
    </xf>
    <xf numFmtId="0" fontId="41" fillId="27" borderId="25" xfId="56" applyFont="1" applyFill="1" applyBorder="1" applyAlignment="1">
      <alignment horizontal="center" vertical="center" wrapText="1"/>
    </xf>
    <xf numFmtId="0" fontId="41" fillId="27" borderId="26" xfId="56" applyFont="1" applyFill="1" applyBorder="1" applyAlignment="1">
      <alignment horizontal="center" vertical="center" wrapText="1"/>
    </xf>
    <xf numFmtId="0" fontId="41" fillId="27" borderId="85" xfId="56" applyFont="1" applyFill="1" applyBorder="1" applyAlignment="1">
      <alignment horizontal="left" vertical="center" wrapText="1"/>
    </xf>
    <xf numFmtId="0" fontId="41" fillId="27" borderId="86" xfId="56" applyFont="1" applyFill="1" applyBorder="1" applyAlignment="1">
      <alignment horizontal="left" vertical="center" wrapText="1"/>
    </xf>
    <xf numFmtId="0" fontId="41" fillId="27" borderId="47" xfId="56" applyFont="1" applyFill="1" applyBorder="1" applyAlignment="1">
      <alignment horizontal="center" vertical="center" wrapText="1"/>
    </xf>
    <xf numFmtId="0" fontId="44" fillId="0" borderId="0" xfId="0" applyFont="1" applyAlignment="1">
      <alignment horizontal="center" vertical="center"/>
    </xf>
    <xf numFmtId="0" fontId="44" fillId="0" borderId="18" xfId="0" applyFont="1" applyBorder="1" applyAlignment="1">
      <alignment horizontal="center" vertical="center"/>
    </xf>
    <xf numFmtId="0" fontId="44" fillId="0" borderId="16" xfId="0" applyFont="1" applyBorder="1" applyAlignment="1">
      <alignment horizontal="center" vertical="center"/>
    </xf>
    <xf numFmtId="176" fontId="44" fillId="0" borderId="16" xfId="0" applyNumberFormat="1" applyFont="1" applyBorder="1" applyAlignment="1">
      <alignment horizontal="center" vertical="center"/>
    </xf>
    <xf numFmtId="179" fontId="44" fillId="27" borderId="16" xfId="0" applyNumberFormat="1" applyFont="1" applyFill="1" applyBorder="1" applyAlignment="1">
      <alignment horizontal="center" vertical="center"/>
    </xf>
    <xf numFmtId="0" fontId="44" fillId="27" borderId="16" xfId="0" applyFont="1" applyFill="1" applyBorder="1" applyAlignment="1">
      <alignment horizontal="center" vertical="center"/>
    </xf>
    <xf numFmtId="176" fontId="44" fillId="27" borderId="16" xfId="0" applyNumberFormat="1" applyFont="1" applyFill="1" applyBorder="1" applyAlignment="1">
      <alignment horizontal="center" vertical="center"/>
    </xf>
    <xf numFmtId="178" fontId="44" fillId="0" borderId="16" xfId="0" applyNumberFormat="1" applyFont="1" applyBorder="1" applyAlignment="1">
      <alignment horizontal="center" vertical="center"/>
    </xf>
    <xf numFmtId="0" fontId="44" fillId="30" borderId="29" xfId="0" applyFont="1" applyFill="1" applyBorder="1" applyAlignment="1" applyProtection="1">
      <alignment horizontal="center" vertical="center"/>
      <protection locked="0"/>
    </xf>
    <xf numFmtId="0" fontId="44" fillId="30" borderId="26" xfId="0" applyFont="1" applyFill="1" applyBorder="1" applyAlignment="1" applyProtection="1">
      <alignment horizontal="center" vertical="center"/>
      <protection locked="0"/>
    </xf>
    <xf numFmtId="0" fontId="44" fillId="27" borderId="29" xfId="0" applyFont="1" applyFill="1" applyBorder="1" applyAlignment="1" applyProtection="1">
      <alignment horizontal="center" vertical="center"/>
    </xf>
    <xf numFmtId="0" fontId="44" fillId="27" borderId="26" xfId="0" applyFont="1" applyFill="1" applyBorder="1" applyAlignment="1" applyProtection="1">
      <alignment horizontal="center" vertical="center"/>
    </xf>
    <xf numFmtId="178" fontId="44" fillId="0" borderId="29" xfId="0" applyNumberFormat="1" applyFont="1" applyBorder="1" applyAlignment="1">
      <alignment horizontal="center" vertical="center"/>
    </xf>
    <xf numFmtId="178" fontId="44" fillId="0" borderId="26" xfId="0" applyNumberFormat="1" applyFont="1" applyBorder="1" applyAlignment="1">
      <alignment horizontal="center" vertical="center"/>
    </xf>
    <xf numFmtId="178" fontId="44" fillId="0" borderId="16" xfId="0" applyNumberFormat="1" applyFont="1" applyBorder="1" applyAlignment="1">
      <alignment horizontal="right" vertical="center"/>
    </xf>
    <xf numFmtId="178" fontId="44" fillId="0" borderId="16" xfId="53" applyNumberFormat="1" applyFont="1" applyFill="1" applyBorder="1" applyAlignment="1">
      <alignment horizontal="right" vertical="center"/>
    </xf>
    <xf numFmtId="178" fontId="44" fillId="0" borderId="29" xfId="0" applyNumberFormat="1" applyFont="1" applyBorder="1" applyAlignment="1">
      <alignment horizontal="right" vertical="center"/>
    </xf>
    <xf numFmtId="178" fontId="44" fillId="0" borderId="26" xfId="0" applyNumberFormat="1" applyFont="1" applyBorder="1" applyAlignment="1">
      <alignment horizontal="right" vertical="center"/>
    </xf>
    <xf numFmtId="178" fontId="44" fillId="30" borderId="16" xfId="0" applyNumberFormat="1" applyFont="1" applyFill="1" applyBorder="1" applyAlignment="1" applyProtection="1">
      <alignment horizontal="right" vertical="center"/>
      <protection locked="0"/>
    </xf>
    <xf numFmtId="178" fontId="44" fillId="30" borderId="16" xfId="53" applyNumberFormat="1" applyFont="1" applyFill="1" applyBorder="1" applyAlignment="1" applyProtection="1">
      <alignment horizontal="right" vertical="center"/>
      <protection locked="0"/>
    </xf>
    <xf numFmtId="178" fontId="44" fillId="30" borderId="29" xfId="0" applyNumberFormat="1" applyFont="1" applyFill="1" applyBorder="1" applyAlignment="1" applyProtection="1">
      <alignment horizontal="right" vertical="center"/>
      <protection locked="0"/>
    </xf>
    <xf numFmtId="178" fontId="44" fillId="30" borderId="26" xfId="0" applyNumberFormat="1" applyFont="1" applyFill="1" applyBorder="1" applyAlignment="1" applyProtection="1">
      <alignment horizontal="right" vertical="center"/>
      <protection locked="0"/>
    </xf>
    <xf numFmtId="179" fontId="44" fillId="0" borderId="16" xfId="0" applyNumberFormat="1" applyFont="1" applyBorder="1" applyAlignment="1">
      <alignment horizontal="center" vertical="center"/>
    </xf>
    <xf numFmtId="0" fontId="45" fillId="27" borderId="0" xfId="0" applyFont="1" applyFill="1" applyAlignment="1" applyProtection="1">
      <alignment horizontal="left" vertical="center" wrapText="1"/>
      <protection locked="0"/>
    </xf>
    <xf numFmtId="0" fontId="45" fillId="0" borderId="0" xfId="0" applyFont="1" applyAlignment="1">
      <alignment horizontal="center" vertical="center" wrapText="1"/>
    </xf>
    <xf numFmtId="0" fontId="45" fillId="27" borderId="0" xfId="0" applyFont="1" applyFill="1" applyAlignment="1" applyProtection="1">
      <alignment horizontal="center" vertical="center" wrapText="1"/>
      <protection locked="0"/>
    </xf>
    <xf numFmtId="0" fontId="45" fillId="0" borderId="0" xfId="0" applyFont="1" applyAlignment="1">
      <alignment horizontal="center" vertical="center"/>
    </xf>
    <xf numFmtId="0" fontId="42" fillId="0" borderId="53" xfId="0" applyFont="1" applyBorder="1" applyAlignment="1">
      <alignment horizontal="center" vertical="center"/>
    </xf>
    <xf numFmtId="0" fontId="42" fillId="0" borderId="37" xfId="0" applyFont="1" applyBorder="1" applyAlignment="1">
      <alignment horizontal="center" vertical="center"/>
    </xf>
    <xf numFmtId="0" fontId="42" fillId="26" borderId="41" xfId="0" applyFont="1" applyFill="1" applyBorder="1" applyAlignment="1" applyProtection="1">
      <alignment horizontal="center" vertical="center" shrinkToFit="1"/>
      <protection locked="0"/>
    </xf>
    <xf numFmtId="0" fontId="42" fillId="26" borderId="17" xfId="0" applyFont="1" applyFill="1" applyBorder="1" applyAlignment="1" applyProtection="1">
      <alignment horizontal="center" vertical="center" shrinkToFit="1"/>
      <protection locked="0"/>
    </xf>
    <xf numFmtId="0" fontId="42" fillId="26" borderId="42" xfId="0" applyFont="1" applyFill="1" applyBorder="1" applyAlignment="1" applyProtection="1">
      <alignment horizontal="center" vertical="center" shrinkToFit="1"/>
      <protection locked="0"/>
    </xf>
    <xf numFmtId="0" fontId="42" fillId="26" borderId="126" xfId="0" applyFont="1" applyFill="1" applyBorder="1" applyAlignment="1" applyProtection="1">
      <alignment horizontal="center" vertical="center" shrinkToFit="1"/>
      <protection locked="0"/>
    </xf>
    <xf numFmtId="0" fontId="42" fillId="26" borderId="14" xfId="0" applyFont="1" applyFill="1" applyBorder="1" applyAlignment="1" applyProtection="1">
      <alignment horizontal="center" vertical="center" wrapText="1"/>
      <protection locked="0"/>
    </xf>
    <xf numFmtId="0" fontId="42" fillId="26" borderId="17" xfId="0" applyFont="1" applyFill="1" applyBorder="1" applyAlignment="1" applyProtection="1">
      <alignment horizontal="center" vertical="center" wrapText="1"/>
      <protection locked="0"/>
    </xf>
    <xf numFmtId="0" fontId="42" fillId="26" borderId="127" xfId="0" applyFont="1" applyFill="1" applyBorder="1" applyAlignment="1" applyProtection="1">
      <alignment horizontal="center" vertical="center" wrapText="1"/>
      <protection locked="0"/>
    </xf>
    <xf numFmtId="0" fontId="42" fillId="26" borderId="126" xfId="0" applyFont="1" applyFill="1" applyBorder="1" applyAlignment="1" applyProtection="1">
      <alignment horizontal="center" vertical="center" wrapText="1"/>
      <protection locked="0"/>
    </xf>
    <xf numFmtId="0" fontId="42" fillId="26" borderId="14" xfId="0" applyFont="1" applyFill="1" applyBorder="1" applyAlignment="1" applyProtection="1">
      <alignment horizontal="center" vertical="center" shrinkToFit="1"/>
      <protection locked="0"/>
    </xf>
    <xf numFmtId="0" fontId="42" fillId="26" borderId="21" xfId="0" applyFont="1" applyFill="1" applyBorder="1" applyAlignment="1" applyProtection="1">
      <alignment horizontal="center" vertical="center" shrinkToFit="1"/>
      <protection locked="0"/>
    </xf>
    <xf numFmtId="0" fontId="42" fillId="26" borderId="127" xfId="0" applyFont="1" applyFill="1" applyBorder="1" applyAlignment="1" applyProtection="1">
      <alignment horizontal="center" vertical="center" shrinkToFit="1"/>
      <protection locked="0"/>
    </xf>
    <xf numFmtId="0" fontId="42" fillId="26" borderId="32" xfId="0" applyFont="1" applyFill="1" applyBorder="1" applyAlignment="1" applyProtection="1">
      <alignment horizontal="center" vertical="center" shrinkToFit="1"/>
      <protection locked="0"/>
    </xf>
    <xf numFmtId="0" fontId="42" fillId="30" borderId="29" xfId="0" applyFont="1" applyFill="1" applyBorder="1" applyAlignment="1" applyProtection="1">
      <alignment horizontal="center" vertical="center" shrinkToFit="1"/>
      <protection locked="0"/>
    </xf>
    <xf numFmtId="0" fontId="42" fillId="30" borderId="25" xfId="0" applyFont="1" applyFill="1" applyBorder="1" applyAlignment="1" applyProtection="1">
      <alignment horizontal="center" vertical="center" shrinkToFit="1"/>
      <protection locked="0"/>
    </xf>
    <xf numFmtId="0" fontId="42" fillId="30" borderId="26" xfId="0" applyFont="1" applyFill="1" applyBorder="1" applyAlignment="1" applyProtection="1">
      <alignment horizontal="center" vertical="center" shrinkToFit="1"/>
      <protection locked="0"/>
    </xf>
    <xf numFmtId="0" fontId="42" fillId="30" borderId="34" xfId="0" applyFont="1" applyFill="1" applyBorder="1" applyAlignment="1" applyProtection="1">
      <alignment horizontal="center" vertical="center" shrinkToFit="1"/>
      <protection locked="0"/>
    </xf>
    <xf numFmtId="0" fontId="42" fillId="30" borderId="35" xfId="0" applyFont="1" applyFill="1" applyBorder="1" applyAlignment="1" applyProtection="1">
      <alignment horizontal="center" vertical="center" shrinkToFit="1"/>
      <protection locked="0"/>
    </xf>
    <xf numFmtId="0" fontId="42" fillId="30" borderId="33" xfId="0" applyFont="1" applyFill="1" applyBorder="1" applyAlignment="1" applyProtection="1">
      <alignment horizontal="center" vertical="center" shrinkToFit="1"/>
      <protection locked="0"/>
    </xf>
    <xf numFmtId="0" fontId="42" fillId="0" borderId="147" xfId="0" applyFont="1" applyBorder="1" applyAlignment="1">
      <alignment horizontal="center" vertical="center" wrapText="1"/>
    </xf>
    <xf numFmtId="0" fontId="42" fillId="0" borderId="148" xfId="0" applyFont="1" applyBorder="1" applyAlignment="1">
      <alignment horizontal="center" vertical="center" wrapText="1"/>
    </xf>
    <xf numFmtId="1" fontId="42" fillId="0" borderId="149" xfId="0" applyNumberFormat="1" applyFont="1" applyBorder="1" applyAlignment="1">
      <alignment horizontal="center" vertical="center" wrapText="1"/>
    </xf>
    <xf numFmtId="1" fontId="42" fillId="0" borderId="148" xfId="0" applyNumberFormat="1" applyFont="1" applyBorder="1" applyAlignment="1">
      <alignment horizontal="center" vertical="center" wrapText="1"/>
    </xf>
    <xf numFmtId="0" fontId="42" fillId="30" borderId="41" xfId="0" applyFont="1" applyFill="1" applyBorder="1" applyAlignment="1" applyProtection="1">
      <alignment horizontal="left" vertical="center" wrapText="1"/>
      <protection locked="0"/>
    </xf>
    <xf numFmtId="0" fontId="42" fillId="30" borderId="21" xfId="0" applyFont="1" applyFill="1" applyBorder="1" applyAlignment="1" applyProtection="1">
      <alignment horizontal="left" vertical="center" wrapText="1"/>
      <protection locked="0"/>
    </xf>
    <xf numFmtId="0" fontId="42" fillId="30" borderId="27" xfId="0" applyFont="1" applyFill="1" applyBorder="1" applyAlignment="1" applyProtection="1">
      <alignment horizontal="left" vertical="center" wrapText="1"/>
      <protection locked="0"/>
    </xf>
    <xf numFmtId="0" fontId="42" fillId="30" borderId="42" xfId="0" applyFont="1" applyFill="1" applyBorder="1" applyAlignment="1" applyProtection="1">
      <alignment horizontal="left" vertical="center" wrapText="1"/>
      <protection locked="0"/>
    </xf>
    <xf numFmtId="0" fontId="42" fillId="30" borderId="32" xfId="0" applyFont="1" applyFill="1" applyBorder="1" applyAlignment="1" applyProtection="1">
      <alignment horizontal="left" vertical="center" wrapText="1"/>
      <protection locked="0"/>
    </xf>
    <xf numFmtId="0" fontId="42" fillId="30" borderId="51" xfId="0" applyFont="1" applyFill="1" applyBorder="1" applyAlignment="1" applyProtection="1">
      <alignment horizontal="left" vertical="center" wrapText="1"/>
      <protection locked="0"/>
    </xf>
    <xf numFmtId="177" fontId="42" fillId="0" borderId="165" xfId="0" applyNumberFormat="1" applyFont="1" applyBorder="1" applyAlignment="1">
      <alignment horizontal="center" vertical="center" wrapText="1"/>
    </xf>
    <xf numFmtId="177" fontId="42" fillId="0" borderId="160" xfId="0" applyNumberFormat="1" applyFont="1" applyBorder="1" applyAlignment="1">
      <alignment horizontal="center" vertical="center" wrapText="1"/>
    </xf>
    <xf numFmtId="177" fontId="42" fillId="0" borderId="166" xfId="0" applyNumberFormat="1" applyFont="1" applyBorder="1" applyAlignment="1">
      <alignment horizontal="center" vertical="center" wrapText="1"/>
    </xf>
    <xf numFmtId="0" fontId="42" fillId="0" borderId="55" xfId="0" applyFont="1" applyBorder="1" applyAlignment="1">
      <alignment horizontal="center" vertical="center"/>
    </xf>
    <xf numFmtId="0" fontId="42" fillId="26" borderId="40" xfId="0" applyFont="1" applyFill="1" applyBorder="1" applyAlignment="1" applyProtection="1">
      <alignment horizontal="center" vertical="center" shrinkToFit="1"/>
      <protection locked="0"/>
    </xf>
    <xf numFmtId="0" fontId="42" fillId="26" borderId="19" xfId="0" applyFont="1" applyFill="1" applyBorder="1" applyAlignment="1" applyProtection="1">
      <alignment horizontal="center" vertical="center" shrinkToFit="1"/>
      <protection locked="0"/>
    </xf>
    <xf numFmtId="0" fontId="42" fillId="26" borderId="15" xfId="0" applyFont="1" applyFill="1" applyBorder="1" applyAlignment="1" applyProtection="1">
      <alignment horizontal="center" vertical="center" wrapText="1"/>
      <protection locked="0"/>
    </xf>
    <xf numFmtId="0" fontId="42" fillId="26" borderId="19" xfId="0" applyFont="1" applyFill="1" applyBorder="1" applyAlignment="1" applyProtection="1">
      <alignment horizontal="center" vertical="center" wrapText="1"/>
      <protection locked="0"/>
    </xf>
    <xf numFmtId="0" fontId="42" fillId="26" borderId="15" xfId="0" applyFont="1" applyFill="1" applyBorder="1" applyAlignment="1" applyProtection="1">
      <alignment horizontal="center" vertical="center" shrinkToFit="1"/>
      <protection locked="0"/>
    </xf>
    <xf numFmtId="0" fontId="42" fillId="26" borderId="18" xfId="0" applyFont="1" applyFill="1" applyBorder="1" applyAlignment="1" applyProtection="1">
      <alignment horizontal="center" vertical="center" shrinkToFit="1"/>
      <protection locked="0"/>
    </xf>
    <xf numFmtId="0" fontId="42" fillId="30" borderId="40" xfId="0" applyFont="1" applyFill="1" applyBorder="1" applyAlignment="1" applyProtection="1">
      <alignment horizontal="left" vertical="center" wrapText="1"/>
      <protection locked="0"/>
    </xf>
    <xf numFmtId="0" fontId="42" fillId="30" borderId="18" xfId="0" applyFont="1" applyFill="1" applyBorder="1" applyAlignment="1" applyProtection="1">
      <alignment horizontal="left" vertical="center" wrapText="1"/>
      <protection locked="0"/>
    </xf>
    <xf numFmtId="0" fontId="42" fillId="30" borderId="38" xfId="0" applyFont="1" applyFill="1" applyBorder="1" applyAlignment="1" applyProtection="1">
      <alignment horizontal="left" vertical="center" wrapText="1"/>
      <protection locked="0"/>
    </xf>
    <xf numFmtId="177" fontId="42" fillId="0" borderId="153" xfId="0" applyNumberFormat="1" applyFont="1" applyBorder="1" applyAlignment="1">
      <alignment horizontal="center" vertical="center" wrapText="1"/>
    </xf>
    <xf numFmtId="177" fontId="42" fillId="0" borderId="152" xfId="0" applyNumberFormat="1" applyFont="1" applyBorder="1" applyAlignment="1">
      <alignment horizontal="center" vertical="center" wrapText="1"/>
    </xf>
    <xf numFmtId="177" fontId="42" fillId="0" borderId="154" xfId="0" applyNumberFormat="1" applyFont="1" applyBorder="1" applyAlignment="1">
      <alignment horizontal="center" vertical="center" wrapText="1"/>
    </xf>
    <xf numFmtId="0" fontId="42" fillId="26" borderId="39" xfId="0" applyFont="1" applyFill="1" applyBorder="1" applyAlignment="1" applyProtection="1">
      <alignment horizontal="center" vertical="center" shrinkToFit="1"/>
      <protection locked="0"/>
    </xf>
    <xf numFmtId="0" fontId="42" fillId="26" borderId="31" xfId="0" applyFont="1" applyFill="1" applyBorder="1" applyAlignment="1" applyProtection="1">
      <alignment horizontal="center" vertical="center" shrinkToFit="1"/>
      <protection locked="0"/>
    </xf>
    <xf numFmtId="0" fontId="42" fillId="26" borderId="20" xfId="0" applyFont="1" applyFill="1" applyBorder="1" applyAlignment="1" applyProtection="1">
      <alignment horizontal="center" vertical="center" wrapText="1"/>
      <protection locked="0"/>
    </xf>
    <xf numFmtId="0" fontId="42" fillId="26" borderId="31" xfId="0" applyFont="1" applyFill="1" applyBorder="1" applyAlignment="1" applyProtection="1">
      <alignment horizontal="center" vertical="center" wrapText="1"/>
      <protection locked="0"/>
    </xf>
    <xf numFmtId="0" fontId="42" fillId="26" borderId="20" xfId="0" applyFont="1" applyFill="1" applyBorder="1" applyAlignment="1" applyProtection="1">
      <alignment horizontal="center" vertical="center" shrinkToFit="1"/>
      <protection locked="0"/>
    </xf>
    <xf numFmtId="0" fontId="42" fillId="26" borderId="0" xfId="0" applyFont="1" applyFill="1" applyAlignment="1" applyProtection="1">
      <alignment horizontal="center" vertical="center" shrinkToFit="1"/>
      <protection locked="0"/>
    </xf>
    <xf numFmtId="0" fontId="42" fillId="30" borderId="39" xfId="0" applyFont="1" applyFill="1" applyBorder="1" applyAlignment="1" applyProtection="1">
      <alignment horizontal="left" vertical="center" wrapText="1"/>
      <protection locked="0"/>
    </xf>
    <xf numFmtId="0" fontId="42" fillId="30" borderId="0" xfId="0" applyFont="1" applyFill="1" applyAlignment="1" applyProtection="1">
      <alignment horizontal="left" vertical="center" wrapText="1"/>
      <protection locked="0"/>
    </xf>
    <xf numFmtId="0" fontId="42" fillId="30" borderId="28" xfId="0" applyFont="1" applyFill="1" applyBorder="1" applyAlignment="1" applyProtection="1">
      <alignment horizontal="left" vertical="center" wrapText="1"/>
      <protection locked="0"/>
    </xf>
    <xf numFmtId="177" fontId="42" fillId="0" borderId="141" xfId="0" applyNumberFormat="1" applyFont="1" applyBorder="1" applyAlignment="1">
      <alignment horizontal="center" vertical="center" wrapText="1"/>
    </xf>
    <xf numFmtId="177" fontId="42" fillId="0" borderId="137" xfId="0" applyNumberFormat="1" applyFont="1" applyBorder="1" applyAlignment="1">
      <alignment horizontal="center" vertical="center" wrapText="1"/>
    </xf>
    <xf numFmtId="177" fontId="42" fillId="0" borderId="142" xfId="0" applyNumberFormat="1" applyFont="1" applyBorder="1" applyAlignment="1">
      <alignment horizontal="center" vertical="center" wrapText="1"/>
    </xf>
    <xf numFmtId="1" fontId="42" fillId="0" borderId="134" xfId="0" applyNumberFormat="1" applyFont="1" applyBorder="1" applyAlignment="1">
      <alignment horizontal="center" vertical="center" wrapText="1"/>
    </xf>
    <xf numFmtId="1" fontId="42" fillId="0" borderId="133" xfId="0" applyNumberFormat="1" applyFont="1" applyBorder="1" applyAlignment="1">
      <alignment horizontal="center" vertical="center" wrapText="1"/>
    </xf>
    <xf numFmtId="0" fontId="42" fillId="30" borderId="50" xfId="0" applyFont="1" applyFill="1" applyBorder="1" applyAlignment="1" applyProtection="1">
      <alignment horizontal="left" vertical="center" wrapText="1"/>
      <protection locked="0"/>
    </xf>
    <xf numFmtId="0" fontId="42" fillId="30" borderId="10" xfId="0" applyFont="1" applyFill="1" applyBorder="1" applyAlignment="1" applyProtection="1">
      <alignment horizontal="left" vertical="center" wrapText="1"/>
      <protection locked="0"/>
    </xf>
    <xf numFmtId="0" fontId="42" fillId="30" borderId="11" xfId="0" applyFont="1" applyFill="1" applyBorder="1" applyAlignment="1" applyProtection="1">
      <alignment horizontal="left" vertical="center" wrapText="1"/>
      <protection locked="0"/>
    </xf>
    <xf numFmtId="0" fontId="42" fillId="26" borderId="50" xfId="0" applyFont="1" applyFill="1" applyBorder="1" applyAlignment="1" applyProtection="1">
      <alignment horizontal="center" vertical="center" shrinkToFit="1"/>
      <protection locked="0"/>
    </xf>
    <xf numFmtId="0" fontId="42" fillId="26" borderId="73" xfId="0" applyFont="1" applyFill="1" applyBorder="1" applyAlignment="1" applyProtection="1">
      <alignment horizontal="center" vertical="center" shrinkToFit="1"/>
      <protection locked="0"/>
    </xf>
    <xf numFmtId="0" fontId="42" fillId="26" borderId="72" xfId="0" applyFont="1" applyFill="1" applyBorder="1" applyAlignment="1" applyProtection="1">
      <alignment horizontal="center" vertical="center" wrapText="1"/>
      <protection locked="0"/>
    </xf>
    <xf numFmtId="0" fontId="42" fillId="26" borderId="73" xfId="0" applyFont="1" applyFill="1" applyBorder="1" applyAlignment="1" applyProtection="1">
      <alignment horizontal="center" vertical="center" wrapText="1"/>
      <protection locked="0"/>
    </xf>
    <xf numFmtId="0" fontId="42" fillId="26" borderId="72" xfId="0" applyFont="1" applyFill="1" applyBorder="1" applyAlignment="1" applyProtection="1">
      <alignment horizontal="center" vertical="center" shrinkToFit="1"/>
      <protection locked="0"/>
    </xf>
    <xf numFmtId="0" fontId="42" fillId="26" borderId="10" xfId="0" applyFont="1" applyFill="1" applyBorder="1" applyAlignment="1" applyProtection="1">
      <alignment horizontal="center" vertical="center" shrinkToFit="1"/>
      <protection locked="0"/>
    </xf>
    <xf numFmtId="0" fontId="42" fillId="30" borderId="24" xfId="0" applyFont="1" applyFill="1" applyBorder="1" applyAlignment="1" applyProtection="1">
      <alignment horizontal="center" vertical="center" shrinkToFit="1"/>
      <protection locked="0"/>
    </xf>
    <xf numFmtId="0" fontId="42" fillId="30" borderId="22" xfId="0" applyFont="1" applyFill="1" applyBorder="1" applyAlignment="1" applyProtection="1">
      <alignment horizontal="center" vertical="center" shrinkToFit="1"/>
      <protection locked="0"/>
    </xf>
    <xf numFmtId="0" fontId="42" fillId="30" borderId="23" xfId="0" applyFont="1" applyFill="1" applyBorder="1" applyAlignment="1" applyProtection="1">
      <alignment horizontal="center" vertical="center" shrinkToFit="1"/>
      <protection locked="0"/>
    </xf>
    <xf numFmtId="0" fontId="42" fillId="0" borderId="132" xfId="0" applyFont="1" applyBorder="1" applyAlignment="1">
      <alignment horizontal="center" vertical="center" wrapText="1"/>
    </xf>
    <xf numFmtId="0" fontId="42" fillId="0" borderId="133" xfId="0" applyFont="1" applyBorder="1" applyAlignment="1">
      <alignment horizontal="center" vertical="center" wrapText="1"/>
    </xf>
    <xf numFmtId="0" fontId="42" fillId="27" borderId="29" xfId="0" applyFont="1" applyFill="1" applyBorder="1" applyAlignment="1" applyProtection="1">
      <alignment horizontal="center" vertical="center"/>
    </xf>
    <xf numFmtId="0" fontId="42" fillId="27" borderId="26" xfId="0" applyFont="1" applyFill="1" applyBorder="1" applyAlignment="1" applyProtection="1">
      <alignment horizontal="center" vertical="center"/>
    </xf>
    <xf numFmtId="0" fontId="42" fillId="30" borderId="29" xfId="0" applyFont="1" applyFill="1" applyBorder="1" applyAlignment="1" applyProtection="1">
      <alignment horizontal="center" vertical="center"/>
      <protection locked="0"/>
    </xf>
    <xf numFmtId="0" fontId="42" fillId="30" borderId="26" xfId="0" applyFont="1" applyFill="1" applyBorder="1" applyAlignment="1" applyProtection="1">
      <alignment horizontal="center" vertical="center"/>
      <protection locked="0"/>
    </xf>
    <xf numFmtId="0" fontId="42" fillId="0" borderId="66" xfId="0" applyFont="1" applyBorder="1" applyAlignment="1">
      <alignment horizontal="center" vertical="center"/>
    </xf>
    <xf numFmtId="0" fontId="42" fillId="0" borderId="45" xfId="0" applyFont="1" applyBorder="1" applyAlignment="1">
      <alignment horizontal="center" vertical="center"/>
    </xf>
    <xf numFmtId="0" fontId="42" fillId="0" borderId="49" xfId="0" applyFont="1" applyBorder="1" applyAlignment="1">
      <alignment horizontal="center" vertical="center"/>
    </xf>
    <xf numFmtId="0" fontId="42" fillId="0" borderId="50" xfId="0" applyFont="1" applyBorder="1" applyAlignment="1">
      <alignment horizontal="center" vertical="center" wrapText="1"/>
    </xf>
    <xf numFmtId="0" fontId="42" fillId="0" borderId="73" xfId="0" applyFont="1" applyBorder="1" applyAlignment="1">
      <alignment horizontal="center" vertical="center" wrapText="1"/>
    </xf>
    <xf numFmtId="0" fontId="42" fillId="0" borderId="39" xfId="0" applyFont="1" applyBorder="1" applyAlignment="1">
      <alignment horizontal="center" vertical="center" wrapText="1"/>
    </xf>
    <xf numFmtId="0" fontId="42" fillId="0" borderId="31" xfId="0" applyFont="1" applyBorder="1" applyAlignment="1">
      <alignment horizontal="center" vertical="center" wrapText="1"/>
    </xf>
    <xf numFmtId="0" fontId="42" fillId="0" borderId="42" xfId="0" applyFont="1" applyBorder="1" applyAlignment="1">
      <alignment horizontal="center" vertical="center" wrapText="1"/>
    </xf>
    <xf numFmtId="0" fontId="42" fillId="0" borderId="126" xfId="0" applyFont="1" applyBorder="1" applyAlignment="1">
      <alignment horizontal="center" vertical="center" wrapText="1"/>
    </xf>
    <xf numFmtId="0" fontId="44" fillId="0" borderId="72" xfId="0" applyFont="1" applyBorder="1" applyAlignment="1">
      <alignment horizontal="center" vertical="center" wrapText="1"/>
    </xf>
    <xf numFmtId="0" fontId="44" fillId="0" borderId="73" xfId="0" applyFont="1" applyBorder="1" applyAlignment="1">
      <alignment horizontal="center" vertical="center" wrapText="1"/>
    </xf>
    <xf numFmtId="0" fontId="44" fillId="0" borderId="20" xfId="0" applyFont="1" applyBorder="1" applyAlignment="1">
      <alignment horizontal="center" vertical="center" wrapText="1"/>
    </xf>
    <xf numFmtId="0" fontId="44" fillId="0" borderId="31" xfId="0" applyFont="1" applyBorder="1" applyAlignment="1">
      <alignment horizontal="center" vertical="center" wrapText="1"/>
    </xf>
    <xf numFmtId="0" fontId="44" fillId="0" borderId="127" xfId="0" applyFont="1" applyBorder="1" applyAlignment="1">
      <alignment horizontal="center" vertical="center" wrapText="1"/>
    </xf>
    <xf numFmtId="0" fontId="44" fillId="0" borderId="126" xfId="0" applyFont="1" applyBorder="1" applyAlignment="1">
      <alignment horizontal="center" vertical="center" wrapText="1"/>
    </xf>
    <xf numFmtId="0" fontId="42" fillId="0" borderId="72" xfId="0" applyFont="1" applyBorder="1" applyAlignment="1">
      <alignment horizontal="center" vertical="center" wrapText="1"/>
    </xf>
    <xf numFmtId="0" fontId="42" fillId="0" borderId="10" xfId="0" applyFont="1" applyBorder="1" applyAlignment="1">
      <alignment horizontal="center" vertical="center" wrapText="1"/>
    </xf>
    <xf numFmtId="0" fontId="42" fillId="0" borderId="20" xfId="0" applyFont="1" applyBorder="1" applyAlignment="1">
      <alignment horizontal="center" vertical="center" wrapText="1"/>
    </xf>
    <xf numFmtId="0" fontId="42" fillId="0" borderId="0" xfId="0" applyFont="1" applyAlignment="1">
      <alignment horizontal="center" vertical="center" wrapText="1"/>
    </xf>
    <xf numFmtId="0" fontId="42" fillId="0" borderId="127" xfId="0" applyFont="1" applyBorder="1" applyAlignment="1">
      <alignment horizontal="center" vertical="center" wrapText="1"/>
    </xf>
    <xf numFmtId="0" fontId="42" fillId="0" borderId="32" xfId="0" applyFont="1" applyBorder="1" applyAlignment="1">
      <alignment horizontal="center" vertical="center" wrapText="1"/>
    </xf>
    <xf numFmtId="0" fontId="42" fillId="0" borderId="10" xfId="0" quotePrefix="1" applyFont="1" applyBorder="1" applyAlignment="1">
      <alignment horizontal="center" vertical="center"/>
    </xf>
    <xf numFmtId="0" fontId="42" fillId="0" borderId="10" xfId="0" applyFont="1" applyBorder="1" applyAlignment="1">
      <alignment horizontal="center" vertical="center"/>
    </xf>
    <xf numFmtId="0" fontId="45" fillId="0" borderId="124" xfId="0" applyFont="1" applyBorder="1" applyAlignment="1">
      <alignment horizontal="center" vertical="center" wrapText="1"/>
    </xf>
    <xf numFmtId="0" fontId="45" fillId="0" borderId="11" xfId="0" applyFont="1" applyBorder="1" applyAlignment="1">
      <alignment horizontal="center" vertical="center" wrapText="1"/>
    </xf>
    <xf numFmtId="0" fontId="45" fillId="0" borderId="125" xfId="0" applyFont="1" applyBorder="1" applyAlignment="1">
      <alignment horizontal="center" vertical="center" wrapText="1"/>
    </xf>
    <xf numFmtId="0" fontId="45" fillId="0" borderId="28" xfId="0" applyFont="1" applyBorder="1" applyAlignment="1">
      <alignment horizontal="center" vertical="center" wrapText="1"/>
    </xf>
    <xf numFmtId="0" fontId="45" fillId="0" borderId="128" xfId="0" applyFont="1" applyBorder="1" applyAlignment="1">
      <alignment horizontal="center" vertical="center" wrapText="1"/>
    </xf>
    <xf numFmtId="0" fontId="45" fillId="0" borderId="51" xfId="0" applyFont="1" applyBorder="1" applyAlignment="1">
      <alignment horizontal="center" vertical="center" wrapText="1"/>
    </xf>
    <xf numFmtId="0" fontId="45" fillId="0" borderId="50" xfId="0" applyFont="1" applyBorder="1" applyAlignment="1">
      <alignment horizontal="center" vertical="center" wrapText="1"/>
    </xf>
    <xf numFmtId="0" fontId="45" fillId="0" borderId="39" xfId="0" applyFont="1" applyBorder="1" applyAlignment="1">
      <alignment horizontal="center" vertical="center" wrapText="1"/>
    </xf>
    <xf numFmtId="0" fontId="45" fillId="0" borderId="42" xfId="0" applyFont="1" applyBorder="1" applyAlignment="1">
      <alignment horizontal="center" vertical="center" wrapText="1"/>
    </xf>
    <xf numFmtId="0" fontId="42" fillId="0" borderId="11" xfId="0" applyFont="1" applyBorder="1" applyAlignment="1">
      <alignment horizontal="center" vertical="center" wrapText="1"/>
    </xf>
    <xf numFmtId="0" fontId="42" fillId="0" borderId="28" xfId="0" applyFont="1" applyBorder="1" applyAlignment="1">
      <alignment horizontal="center" vertical="center" wrapText="1"/>
    </xf>
    <xf numFmtId="0" fontId="42" fillId="0" borderId="51" xfId="0" applyFont="1" applyBorder="1" applyAlignment="1">
      <alignment horizontal="center" vertical="center" wrapText="1"/>
    </xf>
    <xf numFmtId="0" fontId="42" fillId="0" borderId="25" xfId="0" applyFont="1" applyBorder="1" applyAlignment="1">
      <alignment horizontal="center" vertical="center"/>
    </xf>
    <xf numFmtId="0" fontId="42" fillId="0" borderId="30" xfId="0" applyFont="1" applyBorder="1" applyAlignment="1">
      <alignment horizontal="center" vertical="center"/>
    </xf>
    <xf numFmtId="0" fontId="42" fillId="0" borderId="56" xfId="0" applyFont="1" applyBorder="1" applyAlignment="1">
      <alignment horizontal="center" vertical="center"/>
    </xf>
    <xf numFmtId="0" fontId="43" fillId="26" borderId="0" xfId="0" applyFont="1" applyFill="1" applyAlignment="1" applyProtection="1">
      <alignment horizontal="center" vertical="center" shrinkToFit="1"/>
      <protection locked="0"/>
    </xf>
    <xf numFmtId="0" fontId="43" fillId="29" borderId="0" xfId="0" applyFont="1" applyFill="1" applyAlignment="1" applyProtection="1">
      <alignment horizontal="center" vertical="center" shrinkToFit="1"/>
      <protection locked="0"/>
    </xf>
    <xf numFmtId="0" fontId="43" fillId="30" borderId="0" xfId="0" applyFont="1" applyFill="1" applyAlignment="1" applyProtection="1">
      <alignment horizontal="center" vertical="center"/>
      <protection locked="0"/>
    </xf>
    <xf numFmtId="0" fontId="43" fillId="0" borderId="0" xfId="0" applyFont="1" applyAlignment="1">
      <alignment horizontal="center" vertical="center"/>
    </xf>
    <xf numFmtId="0" fontId="42" fillId="26" borderId="29" xfId="0" applyFont="1" applyFill="1" applyBorder="1" applyAlignment="1" applyProtection="1">
      <alignment horizontal="center" vertical="center"/>
      <protection locked="0"/>
    </xf>
    <xf numFmtId="0" fontId="42" fillId="29" borderId="25" xfId="0" applyFont="1" applyFill="1" applyBorder="1" applyAlignment="1" applyProtection="1">
      <alignment horizontal="center" vertical="center"/>
      <protection locked="0"/>
    </xf>
    <xf numFmtId="0" fontId="42" fillId="29" borderId="26" xfId="0" applyFont="1" applyFill="1" applyBorder="1" applyAlignment="1" applyProtection="1">
      <alignment horizontal="center" vertical="center"/>
      <protection locked="0"/>
    </xf>
    <xf numFmtId="0" fontId="49" fillId="27" borderId="16" xfId="49" applyFont="1" applyFill="1" applyBorder="1" applyAlignment="1">
      <alignment horizontal="center" vertical="center"/>
    </xf>
    <xf numFmtId="0" fontId="45" fillId="27" borderId="0" xfId="49" applyFont="1" applyFill="1" applyAlignment="1">
      <alignment horizontal="left" vertical="center" indent="1"/>
    </xf>
    <xf numFmtId="0" fontId="2" fillId="27" borderId="12" xfId="49" applyFill="1" applyBorder="1" applyAlignment="1">
      <alignment horizontal="center" vertical="center"/>
    </xf>
    <xf numFmtId="0" fontId="2" fillId="27" borderId="13" xfId="49" applyFill="1" applyBorder="1" applyAlignment="1">
      <alignment horizontal="center" vertical="center"/>
    </xf>
    <xf numFmtId="0" fontId="2" fillId="27" borderId="37" xfId="49" applyFill="1" applyBorder="1" applyAlignment="1">
      <alignment horizontal="center" vertical="center"/>
    </xf>
    <xf numFmtId="0" fontId="4" fillId="0" borderId="16" xfId="57" applyBorder="1" applyAlignment="1">
      <alignment horizontal="center" vertical="center"/>
    </xf>
    <xf numFmtId="0" fontId="4" fillId="0" borderId="29" xfId="57" applyBorder="1" applyAlignment="1">
      <alignment horizontal="center" vertical="center"/>
    </xf>
    <xf numFmtId="0" fontId="4" fillId="0" borderId="25" xfId="57" applyBorder="1" applyAlignment="1">
      <alignment horizontal="center" vertical="center"/>
    </xf>
    <xf numFmtId="0" fontId="4" fillId="0" borderId="26" xfId="57" applyBorder="1" applyAlignment="1">
      <alignment horizontal="center" vertical="center"/>
    </xf>
    <xf numFmtId="0" fontId="65" fillId="27" borderId="39" xfId="0" applyFont="1" applyFill="1" applyBorder="1" applyAlignment="1">
      <alignment horizontal="left" vertical="center" wrapText="1"/>
    </xf>
    <xf numFmtId="0" fontId="65" fillId="27" borderId="28" xfId="0" applyFont="1" applyFill="1" applyBorder="1" applyAlignment="1">
      <alignment horizontal="left" vertical="center" wrapText="1"/>
    </xf>
    <xf numFmtId="0" fontId="65" fillId="27" borderId="39" xfId="0" applyFont="1" applyFill="1" applyBorder="1" applyAlignment="1">
      <alignment horizontal="left" vertical="top" wrapText="1"/>
    </xf>
    <xf numFmtId="0" fontId="65" fillId="27" borderId="28" xfId="0" applyFont="1" applyFill="1" applyBorder="1" applyAlignment="1">
      <alignment horizontal="left" vertical="top" wrapText="1"/>
    </xf>
    <xf numFmtId="0" fontId="65" fillId="27" borderId="42" xfId="0" applyFont="1" applyFill="1" applyBorder="1" applyAlignment="1">
      <alignment horizontal="left" vertical="top" wrapText="1"/>
    </xf>
    <xf numFmtId="0" fontId="65" fillId="27" borderId="51" xfId="0" applyFont="1" applyFill="1" applyBorder="1" applyAlignment="1">
      <alignment horizontal="left" vertical="top" wrapText="1"/>
    </xf>
    <xf numFmtId="0" fontId="40" fillId="27" borderId="0" xfId="0" applyFont="1" applyFill="1" applyAlignment="1">
      <alignment horizontal="center" vertical="center"/>
    </xf>
    <xf numFmtId="0" fontId="65" fillId="27" borderId="185" xfId="0" applyFont="1" applyFill="1" applyBorder="1" applyAlignment="1">
      <alignment horizontal="center" vertical="center" wrapText="1"/>
    </xf>
    <xf numFmtId="0" fontId="65" fillId="27" borderId="75" xfId="0" applyFont="1" applyFill="1" applyBorder="1" applyAlignment="1">
      <alignment horizontal="center" vertical="center" wrapText="1"/>
    </xf>
    <xf numFmtId="0" fontId="65" fillId="27" borderId="41" xfId="0" applyFont="1" applyFill="1" applyBorder="1" applyAlignment="1">
      <alignment horizontal="left" vertical="center" wrapText="1"/>
    </xf>
    <xf numFmtId="0" fontId="65" fillId="27" borderId="27" xfId="0" applyFont="1" applyFill="1" applyBorder="1" applyAlignment="1">
      <alignment horizontal="left" vertical="center" wrapText="1"/>
    </xf>
    <xf numFmtId="0" fontId="62" fillId="27" borderId="16" xfId="48" applyFont="1" applyFill="1" applyBorder="1" applyAlignment="1">
      <alignment horizontal="left" vertical="center"/>
    </xf>
    <xf numFmtId="0" fontId="62" fillId="27" borderId="0" xfId="48" applyFont="1" applyFill="1" applyAlignment="1">
      <alignment horizontal="left" vertical="top"/>
    </xf>
    <xf numFmtId="0" fontId="40" fillId="27" borderId="0" xfId="48" applyFont="1" applyFill="1" applyAlignment="1">
      <alignment horizontal="center" vertical="center"/>
    </xf>
    <xf numFmtId="0" fontId="41" fillId="27" borderId="0" xfId="48" applyFont="1" applyFill="1" applyAlignment="1">
      <alignment horizontal="right" vertical="center"/>
    </xf>
    <xf numFmtId="0" fontId="40" fillId="27" borderId="0" xfId="48" applyFont="1" applyFill="1" applyAlignment="1">
      <alignment horizontal="right"/>
    </xf>
    <xf numFmtId="0" fontId="64" fillId="27" borderId="0" xfId="48" applyFont="1" applyFill="1" applyAlignment="1">
      <alignment horizontal="left" vertical="center"/>
    </xf>
    <xf numFmtId="0" fontId="64" fillId="27" borderId="18" xfId="48" applyFont="1" applyFill="1" applyBorder="1" applyAlignment="1">
      <alignment horizontal="left" vertical="center"/>
    </xf>
    <xf numFmtId="0" fontId="64" fillId="27" borderId="21" xfId="48" applyFont="1" applyFill="1" applyBorder="1" applyAlignment="1">
      <alignment horizontal="left"/>
    </xf>
    <xf numFmtId="0" fontId="64" fillId="27" borderId="21" xfId="48" applyFont="1" applyFill="1" applyBorder="1" applyAlignment="1">
      <alignment horizontal="center" vertical="center"/>
    </xf>
    <xf numFmtId="0" fontId="64" fillId="27" borderId="18" xfId="48" applyFont="1" applyFill="1" applyBorder="1" applyAlignment="1">
      <alignment horizontal="center" vertical="center"/>
    </xf>
    <xf numFmtId="0" fontId="62" fillId="27" borderId="18" xfId="48" applyFont="1" applyFill="1" applyBorder="1" applyAlignment="1">
      <alignment horizontal="center"/>
    </xf>
    <xf numFmtId="0" fontId="41" fillId="27" borderId="0" xfId="48" applyFont="1" applyFill="1" applyAlignment="1">
      <alignment horizontal="center" vertical="top"/>
    </xf>
    <xf numFmtId="0" fontId="9" fillId="27" borderId="52" xfId="52" applyFont="1" applyFill="1" applyBorder="1" applyAlignment="1">
      <alignment horizontal="left" vertical="center"/>
    </xf>
    <xf numFmtId="0" fontId="9" fillId="27" borderId="54" xfId="52" applyFont="1" applyFill="1" applyBorder="1" applyAlignment="1">
      <alignment horizontal="left" vertical="center"/>
    </xf>
    <xf numFmtId="0" fontId="4" fillId="0" borderId="0" xfId="52">
      <alignment vertical="center"/>
    </xf>
    <xf numFmtId="0" fontId="32" fillId="27" borderId="0" xfId="52" applyFont="1" applyFill="1" applyAlignment="1">
      <alignment horizontal="center" vertical="center"/>
    </xf>
    <xf numFmtId="0" fontId="8" fillId="27" borderId="52" xfId="52" applyFont="1" applyFill="1" applyBorder="1" applyAlignment="1">
      <alignment horizontal="center" vertical="center"/>
    </xf>
    <xf numFmtId="0" fontId="8" fillId="27" borderId="54" xfId="52" applyFont="1" applyFill="1" applyBorder="1" applyAlignment="1">
      <alignment horizontal="center" vertical="center"/>
    </xf>
    <xf numFmtId="0" fontId="90" fillId="0" borderId="0" xfId="58" applyFont="1" applyAlignment="1">
      <alignment horizontal="left" vertical="center"/>
    </xf>
    <xf numFmtId="0" fontId="90" fillId="0" borderId="0" xfId="58" applyFont="1" applyAlignment="1">
      <alignment horizontal="left" vertical="center" wrapText="1"/>
    </xf>
    <xf numFmtId="0" fontId="90" fillId="0" borderId="60" xfId="58" applyFont="1" applyBorder="1" applyAlignment="1">
      <alignment horizontal="center" vertical="center" wrapText="1"/>
    </xf>
    <xf numFmtId="0" fontId="90" fillId="0" borderId="61" xfId="58" applyFont="1" applyBorder="1" applyAlignment="1">
      <alignment horizontal="center" vertical="center" wrapText="1"/>
    </xf>
    <xf numFmtId="0" fontId="90" fillId="0" borderId="167" xfId="58" applyFont="1" applyBorder="1" applyAlignment="1">
      <alignment horizontal="center" vertical="center" wrapText="1"/>
    </xf>
    <xf numFmtId="0" fontId="90" fillId="0" borderId="168" xfId="58" applyFont="1" applyBorder="1" applyAlignment="1">
      <alignment horizontal="left" wrapText="1"/>
    </xf>
    <xf numFmtId="0" fontId="90" fillId="0" borderId="169" xfId="58" applyFont="1" applyBorder="1" applyAlignment="1">
      <alignment horizontal="left" wrapText="1"/>
    </xf>
    <xf numFmtId="0" fontId="90" fillId="0" borderId="10" xfId="58" applyFont="1" applyBorder="1" applyAlignment="1">
      <alignment vertical="center" wrapText="1"/>
    </xf>
    <xf numFmtId="0" fontId="88" fillId="0" borderId="213" xfId="58" applyFont="1" applyBorder="1" applyAlignment="1">
      <alignment horizontal="left" wrapText="1"/>
    </xf>
    <xf numFmtId="0" fontId="88" fillId="0" borderId="189" xfId="58" applyFont="1" applyBorder="1" applyAlignment="1">
      <alignment horizontal="left" wrapText="1"/>
    </xf>
    <xf numFmtId="0" fontId="88" fillId="0" borderId="190" xfId="58" applyFont="1" applyBorder="1" applyAlignment="1">
      <alignment horizontal="left" wrapText="1"/>
    </xf>
    <xf numFmtId="0" fontId="88" fillId="0" borderId="20" xfId="58" applyFont="1" applyBorder="1" applyAlignment="1">
      <alignment horizontal="left" wrapText="1"/>
    </xf>
    <xf numFmtId="0" fontId="88" fillId="0" borderId="0" xfId="58" applyFont="1" applyAlignment="1">
      <alignment horizontal="left" wrapText="1"/>
    </xf>
    <xf numFmtId="0" fontId="88" fillId="0" borderId="28" xfId="58" applyFont="1" applyBorder="1" applyAlignment="1">
      <alignment horizontal="left" wrapText="1"/>
    </xf>
    <xf numFmtId="0" fontId="95" fillId="0" borderId="214" xfId="58" applyFont="1" applyBorder="1" applyAlignment="1">
      <alignment horizontal="left" wrapText="1"/>
    </xf>
    <xf numFmtId="0" fontId="95" fillId="0" borderId="215" xfId="58" applyFont="1" applyBorder="1" applyAlignment="1">
      <alignment horizontal="left" wrapText="1"/>
    </xf>
    <xf numFmtId="0" fontId="95" fillId="0" borderId="216" xfId="58" applyFont="1" applyBorder="1" applyAlignment="1">
      <alignment horizontal="left" wrapText="1"/>
    </xf>
    <xf numFmtId="0" fontId="88" fillId="0" borderId="213" xfId="58" applyFont="1" applyBorder="1" applyAlignment="1">
      <alignment horizontal="center" vertical="center" wrapText="1"/>
    </xf>
    <xf numFmtId="0" fontId="88" fillId="0" borderId="189" xfId="58" applyFont="1" applyBorder="1" applyAlignment="1">
      <alignment horizontal="center" vertical="center" wrapText="1"/>
    </xf>
    <xf numFmtId="0" fontId="88" fillId="0" borderId="217" xfId="58" applyFont="1" applyBorder="1" applyAlignment="1">
      <alignment horizontal="center" vertical="center" wrapText="1"/>
    </xf>
    <xf numFmtId="0" fontId="88" fillId="0" borderId="15" xfId="58" applyFont="1" applyBorder="1" applyAlignment="1">
      <alignment horizontal="center" vertical="center" wrapText="1"/>
    </xf>
    <xf numFmtId="0" fontId="88" fillId="0" borderId="18" xfId="58" applyFont="1" applyBorder="1" applyAlignment="1">
      <alignment horizontal="center" vertical="center" wrapText="1"/>
    </xf>
    <xf numFmtId="0" fontId="88" fillId="0" borderId="218" xfId="58" applyFont="1" applyBorder="1" applyAlignment="1">
      <alignment horizontal="center" vertical="center" wrapText="1"/>
    </xf>
    <xf numFmtId="0" fontId="88" fillId="0" borderId="0" xfId="58" applyFont="1" applyAlignment="1">
      <alignment horizontal="center" vertical="center" wrapText="1"/>
    </xf>
    <xf numFmtId="0" fontId="88" fillId="0" borderId="28" xfId="58" applyFont="1" applyBorder="1" applyAlignment="1">
      <alignment horizontal="center" vertical="center" wrapText="1"/>
    </xf>
    <xf numFmtId="0" fontId="88" fillId="0" borderId="38" xfId="58" applyFont="1" applyBorder="1" applyAlignment="1">
      <alignment horizontal="center" vertical="center" wrapText="1"/>
    </xf>
    <xf numFmtId="0" fontId="90" fillId="0" borderId="20" xfId="58" applyFont="1" applyBorder="1" applyAlignment="1">
      <alignment horizontal="left" vertical="center" wrapText="1"/>
    </xf>
    <xf numFmtId="0" fontId="90" fillId="0" borderId="31" xfId="58" applyFont="1" applyBorder="1" applyAlignment="1">
      <alignment horizontal="left" vertical="center" wrapText="1"/>
    </xf>
    <xf numFmtId="0" fontId="88" fillId="0" borderId="14" xfId="58" applyFont="1" applyBorder="1" applyAlignment="1">
      <alignment horizontal="center" vertical="center" wrapText="1"/>
    </xf>
    <xf numFmtId="0" fontId="88" fillId="0" borderId="21" xfId="58" applyFont="1" applyBorder="1" applyAlignment="1">
      <alignment horizontal="center" vertical="center" wrapText="1"/>
    </xf>
    <xf numFmtId="0" fontId="88" fillId="0" borderId="27" xfId="58" applyFont="1" applyBorder="1" applyAlignment="1">
      <alignment horizontal="center" vertical="center" wrapText="1"/>
    </xf>
    <xf numFmtId="0" fontId="88" fillId="0" borderId="52" xfId="58" applyFont="1" applyBorder="1" applyAlignment="1">
      <alignment horizontal="center" vertical="center"/>
    </xf>
    <xf numFmtId="0" fontId="88" fillId="0" borderId="211" xfId="58" applyFont="1" applyBorder="1" applyAlignment="1">
      <alignment horizontal="center" vertical="center"/>
    </xf>
    <xf numFmtId="0" fontId="88" fillId="0" borderId="208" xfId="58" applyFont="1" applyBorder="1" applyAlignment="1">
      <alignment horizontal="center" vertical="center"/>
    </xf>
    <xf numFmtId="0" fontId="88" fillId="0" borderId="212" xfId="58" applyFont="1" applyBorder="1" applyAlignment="1">
      <alignment horizontal="center" vertical="center"/>
    </xf>
    <xf numFmtId="0" fontId="88" fillId="0" borderId="14" xfId="58" applyFont="1" applyBorder="1" applyAlignment="1">
      <alignment horizontal="left" vertical="center" wrapText="1"/>
    </xf>
    <xf numFmtId="0" fontId="88" fillId="0" borderId="21" xfId="58" applyFont="1" applyBorder="1" applyAlignment="1">
      <alignment horizontal="left" vertical="center" wrapText="1"/>
    </xf>
    <xf numFmtId="0" fontId="88" fillId="0" borderId="17" xfId="58" applyFont="1" applyBorder="1" applyAlignment="1">
      <alignment horizontal="left" vertical="center" wrapText="1"/>
    </xf>
    <xf numFmtId="0" fontId="88" fillId="0" borderId="20" xfId="58" applyFont="1" applyBorder="1" applyAlignment="1">
      <alignment horizontal="left" vertical="center" wrapText="1"/>
    </xf>
    <xf numFmtId="0" fontId="88" fillId="0" borderId="0" xfId="58" applyFont="1" applyAlignment="1">
      <alignment horizontal="left" vertical="center" wrapText="1"/>
    </xf>
    <xf numFmtId="0" fontId="88" fillId="0" borderId="31" xfId="58" applyFont="1" applyBorder="1" applyAlignment="1">
      <alignment horizontal="left" vertical="center" wrapText="1"/>
    </xf>
    <xf numFmtId="0" fontId="88" fillId="0" borderId="127" xfId="58" applyFont="1" applyBorder="1" applyAlignment="1">
      <alignment horizontal="left" vertical="center" wrapText="1"/>
    </xf>
    <xf numFmtId="0" fontId="88" fillId="0" borderId="32" xfId="58" applyFont="1" applyBorder="1" applyAlignment="1">
      <alignment horizontal="left" vertical="center" wrapText="1"/>
    </xf>
    <xf numFmtId="0" fontId="88" fillId="0" borderId="126" xfId="58" applyFont="1" applyBorder="1" applyAlignment="1">
      <alignment horizontal="left" vertical="center" wrapText="1"/>
    </xf>
    <xf numFmtId="0" fontId="88" fillId="0" borderId="29" xfId="58" applyFont="1" applyBorder="1" applyAlignment="1">
      <alignment horizontal="center" vertical="center" wrapText="1"/>
    </xf>
    <xf numFmtId="0" fontId="88" fillId="0" borderId="25" xfId="58" applyFont="1" applyBorder="1" applyAlignment="1">
      <alignment horizontal="center" vertical="center" wrapText="1"/>
    </xf>
    <xf numFmtId="0" fontId="88" fillId="0" borderId="26" xfId="58" applyFont="1" applyBorder="1" applyAlignment="1">
      <alignment horizontal="center" vertical="center" wrapText="1"/>
    </xf>
    <xf numFmtId="0" fontId="88" fillId="0" borderId="16" xfId="58" applyFont="1" applyBorder="1" applyAlignment="1">
      <alignment horizontal="center" vertical="center"/>
    </xf>
    <xf numFmtId="0" fontId="88" fillId="0" borderId="44" xfId="58" applyFont="1" applyBorder="1" applyAlignment="1">
      <alignment horizontal="center" vertical="center"/>
    </xf>
    <xf numFmtId="0" fontId="88" fillId="0" borderId="17" xfId="58" applyFont="1" applyBorder="1" applyAlignment="1">
      <alignment horizontal="center" vertical="center" wrapText="1"/>
    </xf>
    <xf numFmtId="0" fontId="88" fillId="0" borderId="19" xfId="58" applyFont="1" applyBorder="1" applyAlignment="1">
      <alignment horizontal="center" vertical="center" wrapText="1"/>
    </xf>
    <xf numFmtId="0" fontId="88" fillId="0" borderId="71" xfId="58" applyFont="1" applyBorder="1" applyAlignment="1">
      <alignment horizontal="center" vertical="center"/>
    </xf>
    <xf numFmtId="0" fontId="88" fillId="25" borderId="16" xfId="58" applyFont="1" applyFill="1" applyBorder="1" applyAlignment="1">
      <alignment horizontal="center" vertical="center" wrapText="1"/>
    </xf>
    <xf numFmtId="0" fontId="88" fillId="25" borderId="21" xfId="58" applyFont="1" applyFill="1" applyBorder="1" applyAlignment="1">
      <alignment horizontal="center" vertical="center"/>
    </xf>
    <xf numFmtId="0" fontId="88" fillId="25" borderId="27" xfId="58" applyFont="1" applyFill="1" applyBorder="1" applyAlignment="1">
      <alignment horizontal="center" vertical="center"/>
    </xf>
    <xf numFmtId="0" fontId="88" fillId="25" borderId="18" xfId="58" applyFont="1" applyFill="1" applyBorder="1" applyAlignment="1">
      <alignment horizontal="center" vertical="center"/>
    </xf>
    <xf numFmtId="0" fontId="88" fillId="25" borderId="38" xfId="58" applyFont="1" applyFill="1" applyBorder="1" applyAlignment="1">
      <alignment horizontal="center" vertical="center"/>
    </xf>
    <xf numFmtId="0" fontId="88" fillId="0" borderId="15" xfId="58" applyFont="1" applyBorder="1" applyAlignment="1">
      <alignment horizontal="left" vertical="center" wrapText="1"/>
    </xf>
    <xf numFmtId="0" fontId="88" fillId="0" borderId="18" xfId="58" applyFont="1" applyBorder="1" applyAlignment="1">
      <alignment horizontal="left" vertical="center" wrapText="1"/>
    </xf>
    <xf numFmtId="0" fontId="88" fillId="0" borderId="19" xfId="58" applyFont="1" applyBorder="1" applyAlignment="1">
      <alignment horizontal="left" vertical="center" wrapText="1"/>
    </xf>
    <xf numFmtId="0" fontId="88" fillId="0" borderId="50" xfId="58" applyFont="1" applyBorder="1" applyAlignment="1">
      <alignment horizontal="center" vertical="top" textRotation="255" wrapText="1"/>
    </xf>
    <xf numFmtId="0" fontId="88" fillId="0" borderId="39" xfId="58" applyFont="1" applyBorder="1" applyAlignment="1">
      <alignment horizontal="center" vertical="top" textRotation="255" wrapText="1"/>
    </xf>
    <xf numFmtId="0" fontId="90" fillId="0" borderId="72" xfId="58" applyFont="1" applyBorder="1" applyAlignment="1">
      <alignment horizontal="left" vertical="center" wrapText="1"/>
    </xf>
    <xf numFmtId="0" fontId="90" fillId="0" borderId="10" xfId="58" applyFont="1" applyBorder="1" applyAlignment="1">
      <alignment horizontal="left" vertical="center" wrapText="1"/>
    </xf>
    <xf numFmtId="0" fontId="90" fillId="0" borderId="73" xfId="58" applyFont="1" applyBorder="1" applyAlignment="1">
      <alignment horizontal="left" vertical="center" wrapText="1"/>
    </xf>
    <xf numFmtId="0" fontId="90" fillId="0" borderId="15" xfId="58" applyFont="1" applyBorder="1" applyAlignment="1">
      <alignment horizontal="left" vertical="center" wrapText="1"/>
    </xf>
    <xf numFmtId="0" fontId="90" fillId="0" borderId="18" xfId="58" applyFont="1" applyBorder="1" applyAlignment="1">
      <alignment horizontal="left" vertical="center" wrapText="1"/>
    </xf>
    <xf numFmtId="0" fontId="90" fillId="0" borderId="19" xfId="58" applyFont="1" applyBorder="1" applyAlignment="1">
      <alignment horizontal="left" vertical="center" wrapText="1"/>
    </xf>
    <xf numFmtId="0" fontId="88" fillId="0" borderId="72" xfId="58" applyFont="1" applyBorder="1" applyAlignment="1">
      <alignment horizontal="center" vertical="center" wrapText="1"/>
    </xf>
    <xf numFmtId="0" fontId="88" fillId="0" borderId="10" xfId="58" applyFont="1" applyBorder="1" applyAlignment="1">
      <alignment horizontal="center" vertical="center" wrapText="1"/>
    </xf>
    <xf numFmtId="0" fontId="88" fillId="0" borderId="11" xfId="58" applyFont="1" applyBorder="1" applyAlignment="1">
      <alignment horizontal="center" vertical="center" wrapText="1"/>
    </xf>
    <xf numFmtId="0" fontId="90" fillId="0" borderId="14" xfId="58" applyFont="1" applyBorder="1" applyAlignment="1">
      <alignment horizontal="left" vertical="center" wrapText="1"/>
    </xf>
    <xf numFmtId="0" fontId="90" fillId="0" borderId="21" xfId="58" applyFont="1" applyBorder="1" applyAlignment="1">
      <alignment horizontal="left" vertical="center" wrapText="1"/>
    </xf>
    <xf numFmtId="0" fontId="90" fillId="0" borderId="17" xfId="58" applyFont="1" applyBorder="1" applyAlignment="1">
      <alignment horizontal="left" vertical="center" wrapText="1"/>
    </xf>
    <xf numFmtId="0" fontId="88" fillId="0" borderId="16" xfId="58" applyFont="1" applyBorder="1" applyAlignment="1">
      <alignment horizontal="center" vertical="center" wrapText="1"/>
    </xf>
    <xf numFmtId="0" fontId="88" fillId="0" borderId="44" xfId="58" applyFont="1" applyBorder="1" applyAlignment="1">
      <alignment horizontal="center" vertical="center" wrapText="1"/>
    </xf>
    <xf numFmtId="0" fontId="88" fillId="0" borderId="16" xfId="58" applyFont="1" applyBorder="1" applyAlignment="1">
      <alignment horizontal="left" vertical="center" wrapText="1"/>
    </xf>
    <xf numFmtId="0" fontId="88" fillId="0" borderId="44" xfId="58" applyFont="1" applyBorder="1" applyAlignment="1">
      <alignment horizontal="left" vertical="center" wrapText="1"/>
    </xf>
    <xf numFmtId="0" fontId="88" fillId="0" borderId="210" xfId="58" applyFont="1" applyBorder="1" applyAlignment="1">
      <alignment horizontal="center" vertical="center"/>
    </xf>
    <xf numFmtId="0" fontId="88" fillId="25" borderId="208" xfId="58" applyFont="1" applyFill="1" applyBorder="1" applyAlignment="1">
      <alignment horizontal="center" vertical="center"/>
    </xf>
    <xf numFmtId="0" fontId="88" fillId="25" borderId="209" xfId="58" applyFont="1" applyFill="1" applyBorder="1" applyAlignment="1">
      <alignment horizontal="center" vertical="center"/>
    </xf>
    <xf numFmtId="0" fontId="88" fillId="0" borderId="209" xfId="58" applyFont="1" applyBorder="1" applyAlignment="1">
      <alignment horizontal="center" vertical="center"/>
    </xf>
    <xf numFmtId="0" fontId="93" fillId="0" borderId="14" xfId="58" applyFont="1" applyBorder="1" applyAlignment="1">
      <alignment horizontal="center" vertical="center" wrapText="1"/>
    </xf>
    <xf numFmtId="0" fontId="93" fillId="0" borderId="21" xfId="58" applyFont="1" applyBorder="1" applyAlignment="1">
      <alignment horizontal="center" vertical="center" wrapText="1"/>
    </xf>
    <xf numFmtId="0" fontId="93" fillId="0" borderId="17" xfId="58" applyFont="1" applyBorder="1" applyAlignment="1">
      <alignment horizontal="center" vertical="center" wrapText="1"/>
    </xf>
    <xf numFmtId="0" fontId="93" fillId="0" borderId="15" xfId="58" applyFont="1" applyBorder="1" applyAlignment="1">
      <alignment horizontal="center" vertical="center" wrapText="1"/>
    </xf>
    <xf numFmtId="0" fontId="93" fillId="0" borderId="18" xfId="58" applyFont="1" applyBorder="1" applyAlignment="1">
      <alignment horizontal="center" vertical="center" wrapText="1"/>
    </xf>
    <xf numFmtId="0" fontId="93" fillId="0" borderId="19" xfId="58" applyFont="1" applyBorder="1" applyAlignment="1">
      <alignment horizontal="center" vertical="center" wrapText="1"/>
    </xf>
    <xf numFmtId="0" fontId="88" fillId="0" borderId="21" xfId="58" applyFont="1" applyBorder="1" applyAlignment="1">
      <alignment horizontal="center" vertical="center"/>
    </xf>
    <xf numFmtId="0" fontId="88" fillId="0" borderId="27" xfId="58" applyFont="1" applyBorder="1" applyAlignment="1">
      <alignment horizontal="center" vertical="center"/>
    </xf>
    <xf numFmtId="0" fontId="88" fillId="0" borderId="18" xfId="58" applyFont="1" applyBorder="1" applyAlignment="1">
      <alignment horizontal="center" vertical="center"/>
    </xf>
    <xf numFmtId="0" fontId="88" fillId="0" borderId="38" xfId="58" applyFont="1" applyBorder="1" applyAlignment="1">
      <alignment horizontal="center" vertical="center"/>
    </xf>
    <xf numFmtId="0" fontId="88" fillId="0" borderId="54" xfId="58" applyFont="1" applyBorder="1" applyAlignment="1">
      <alignment horizontal="center" vertical="center"/>
    </xf>
    <xf numFmtId="0" fontId="88" fillId="25" borderId="52" xfId="58" applyFont="1" applyFill="1" applyBorder="1" applyAlignment="1">
      <alignment horizontal="center" vertical="center"/>
    </xf>
    <xf numFmtId="0" fontId="88" fillId="25" borderId="54" xfId="58" applyFont="1" applyFill="1" applyBorder="1" applyAlignment="1">
      <alignment horizontal="center" vertical="center"/>
    </xf>
    <xf numFmtId="0" fontId="93" fillId="25" borderId="14" xfId="58" applyFont="1" applyFill="1" applyBorder="1" applyAlignment="1">
      <alignment horizontal="center" vertical="center" wrapText="1"/>
    </xf>
    <xf numFmtId="0" fontId="93" fillId="25" borderId="21" xfId="58" applyFont="1" applyFill="1" applyBorder="1" applyAlignment="1">
      <alignment horizontal="center" vertical="center" wrapText="1"/>
    </xf>
    <xf numFmtId="0" fontId="93" fillId="25" borderId="17" xfId="58" applyFont="1" applyFill="1" applyBorder="1" applyAlignment="1">
      <alignment horizontal="center" vertical="center" wrapText="1"/>
    </xf>
    <xf numFmtId="0" fontId="93" fillId="25" borderId="15" xfId="58" applyFont="1" applyFill="1" applyBorder="1" applyAlignment="1">
      <alignment horizontal="center" vertical="center" wrapText="1"/>
    </xf>
    <xf numFmtId="0" fontId="93" fillId="25" borderId="18" xfId="58" applyFont="1" applyFill="1" applyBorder="1" applyAlignment="1">
      <alignment horizontal="center" vertical="center" wrapText="1"/>
    </xf>
    <xf numFmtId="0" fontId="93" fillId="25" borderId="19" xfId="58" applyFont="1" applyFill="1" applyBorder="1" applyAlignment="1">
      <alignment horizontal="center" vertical="center" wrapText="1"/>
    </xf>
    <xf numFmtId="0" fontId="88" fillId="0" borderId="192" xfId="58" applyFont="1" applyBorder="1" applyAlignment="1">
      <alignment horizontal="center" vertical="center" textRotation="255" shrinkToFit="1"/>
    </xf>
    <xf numFmtId="0" fontId="88" fillId="0" borderId="196" xfId="58" applyFont="1" applyBorder="1" applyAlignment="1">
      <alignment horizontal="center" vertical="center" textRotation="255" shrinkToFit="1"/>
    </xf>
    <xf numFmtId="0" fontId="88" fillId="0" borderId="204" xfId="58" applyFont="1" applyBorder="1" applyAlignment="1">
      <alignment horizontal="center" vertical="center" textRotation="255" shrinkToFit="1"/>
    </xf>
    <xf numFmtId="0" fontId="88" fillId="0" borderId="72" xfId="58" applyFont="1" applyBorder="1" applyAlignment="1">
      <alignment horizontal="left" vertical="center" wrapText="1"/>
    </xf>
    <xf numFmtId="0" fontId="88" fillId="0" borderId="10" xfId="58" applyFont="1" applyBorder="1" applyAlignment="1">
      <alignment horizontal="left" vertical="center" wrapText="1"/>
    </xf>
    <xf numFmtId="0" fontId="88" fillId="0" borderId="73" xfId="58" applyFont="1" applyBorder="1" applyAlignment="1">
      <alignment horizontal="left" vertical="center" wrapText="1"/>
    </xf>
    <xf numFmtId="0" fontId="88" fillId="0" borderId="24" xfId="58" applyFont="1" applyBorder="1" applyAlignment="1">
      <alignment horizontal="center" vertical="center" wrapText="1"/>
    </xf>
    <xf numFmtId="0" fontId="88" fillId="0" borderId="22" xfId="58" applyFont="1" applyBorder="1" applyAlignment="1">
      <alignment horizontal="center" vertical="center" wrapText="1"/>
    </xf>
    <xf numFmtId="0" fontId="88" fillId="0" borderId="23" xfId="58" applyFont="1" applyBorder="1" applyAlignment="1">
      <alignment horizontal="center" vertical="center" wrapText="1"/>
    </xf>
    <xf numFmtId="0" fontId="88" fillId="0" borderId="74" xfId="58" applyFont="1" applyBorder="1" applyAlignment="1">
      <alignment horizontal="center" vertical="center"/>
    </xf>
    <xf numFmtId="0" fontId="88" fillId="0" borderId="75" xfId="58" applyFont="1" applyBorder="1" applyAlignment="1">
      <alignment horizontal="center" vertical="center"/>
    </xf>
    <xf numFmtId="0" fontId="88" fillId="25" borderId="14" xfId="58" applyFont="1" applyFill="1" applyBorder="1" applyAlignment="1">
      <alignment horizontal="left" vertical="center" wrapText="1"/>
    </xf>
    <xf numFmtId="0" fontId="88" fillId="25" borderId="21" xfId="58" applyFont="1" applyFill="1" applyBorder="1" applyAlignment="1">
      <alignment horizontal="left" vertical="center" wrapText="1"/>
    </xf>
    <xf numFmtId="0" fontId="88" fillId="25" borderId="17" xfId="58" applyFont="1" applyFill="1" applyBorder="1" applyAlignment="1">
      <alignment horizontal="left" vertical="center" wrapText="1"/>
    </xf>
    <xf numFmtId="0" fontId="88" fillId="25" borderId="20" xfId="58" applyFont="1" applyFill="1" applyBorder="1" applyAlignment="1">
      <alignment horizontal="left" vertical="center" wrapText="1"/>
    </xf>
    <xf numFmtId="0" fontId="88" fillId="25" borderId="0" xfId="58" applyFont="1" applyFill="1" applyAlignment="1">
      <alignment horizontal="left" vertical="center" wrapText="1"/>
    </xf>
    <xf numFmtId="0" fontId="88" fillId="25" borderId="31" xfId="58" applyFont="1" applyFill="1" applyBorder="1" applyAlignment="1">
      <alignment horizontal="left" vertical="center" wrapText="1"/>
    </xf>
    <xf numFmtId="0" fontId="88" fillId="25" borderId="29" xfId="58" applyFont="1" applyFill="1" applyBorder="1" applyAlignment="1">
      <alignment horizontal="center" vertical="center" wrapText="1"/>
    </xf>
    <xf numFmtId="0" fontId="88" fillId="25" borderId="25" xfId="58" applyFont="1" applyFill="1" applyBorder="1" applyAlignment="1">
      <alignment horizontal="center" vertical="center" wrapText="1"/>
    </xf>
    <xf numFmtId="0" fontId="88" fillId="25" borderId="26" xfId="58" applyFont="1" applyFill="1" applyBorder="1" applyAlignment="1">
      <alignment horizontal="center" vertical="center" wrapText="1"/>
    </xf>
    <xf numFmtId="0" fontId="88" fillId="25" borderId="16" xfId="58" applyFont="1" applyFill="1" applyBorder="1" applyAlignment="1">
      <alignment horizontal="center" vertical="center"/>
    </xf>
    <xf numFmtId="0" fontId="88" fillId="25" borderId="44" xfId="58" applyFont="1" applyFill="1" applyBorder="1" applyAlignment="1">
      <alignment horizontal="center" vertical="center"/>
    </xf>
    <xf numFmtId="0" fontId="88" fillId="25" borderId="14" xfId="58" applyFont="1" applyFill="1" applyBorder="1" applyAlignment="1">
      <alignment horizontal="center" vertical="center" wrapText="1"/>
    </xf>
    <xf numFmtId="0" fontId="88" fillId="25" borderId="21" xfId="58" applyFont="1" applyFill="1" applyBorder="1" applyAlignment="1">
      <alignment horizontal="center" vertical="center" wrapText="1"/>
    </xf>
    <xf numFmtId="0" fontId="88" fillId="25" borderId="17" xfId="58" applyFont="1" applyFill="1" applyBorder="1" applyAlignment="1">
      <alignment horizontal="center" vertical="center" wrapText="1"/>
    </xf>
    <xf numFmtId="0" fontId="88" fillId="25" borderId="15" xfId="58" applyFont="1" applyFill="1" applyBorder="1" applyAlignment="1">
      <alignment horizontal="center" vertical="center" wrapText="1"/>
    </xf>
    <xf numFmtId="0" fontId="88" fillId="25" borderId="18" xfId="58" applyFont="1" applyFill="1" applyBorder="1" applyAlignment="1">
      <alignment horizontal="center" vertical="center" wrapText="1"/>
    </xf>
    <xf numFmtId="0" fontId="88" fillId="25" borderId="19" xfId="58" applyFont="1" applyFill="1" applyBorder="1" applyAlignment="1">
      <alignment horizontal="center" vertical="center" wrapText="1"/>
    </xf>
    <xf numFmtId="0" fontId="88" fillId="0" borderId="27" xfId="58" applyFont="1" applyBorder="1" applyAlignment="1">
      <alignment horizontal="left" vertical="center" wrapText="1"/>
    </xf>
    <xf numFmtId="0" fontId="88" fillId="0" borderId="198" xfId="58" applyFont="1" applyBorder="1" applyAlignment="1">
      <alignment horizontal="left" vertical="center" wrapText="1"/>
    </xf>
    <xf numFmtId="0" fontId="88" fillId="0" borderId="199" xfId="58" applyFont="1" applyBorder="1" applyAlignment="1">
      <alignment horizontal="left" vertical="center" wrapText="1"/>
    </xf>
    <xf numFmtId="0" fontId="88" fillId="0" borderId="200" xfId="58" applyFont="1" applyBorder="1" applyAlignment="1">
      <alignment horizontal="left" vertical="center" wrapText="1"/>
    </xf>
    <xf numFmtId="0" fontId="88" fillId="0" borderId="205" xfId="58" applyFont="1" applyBorder="1" applyAlignment="1">
      <alignment horizontal="left" vertical="center" wrapText="1"/>
    </xf>
    <xf numFmtId="0" fontId="88" fillId="0" borderId="206" xfId="58" applyFont="1" applyBorder="1" applyAlignment="1">
      <alignment horizontal="left" vertical="center" wrapText="1"/>
    </xf>
    <xf numFmtId="0" fontId="88" fillId="0" borderId="207" xfId="58" applyFont="1" applyBorder="1" applyAlignment="1">
      <alignment horizontal="left" vertical="center" wrapText="1"/>
    </xf>
    <xf numFmtId="0" fontId="88" fillId="0" borderId="29" xfId="58" applyFont="1" applyBorder="1" applyAlignment="1">
      <alignment horizontal="left" vertical="center" wrapText="1"/>
    </xf>
    <xf numFmtId="0" fontId="88" fillId="0" borderId="25" xfId="58" applyFont="1" applyBorder="1" applyAlignment="1">
      <alignment horizontal="left" vertical="center" wrapText="1"/>
    </xf>
    <xf numFmtId="0" fontId="88" fillId="0" borderId="26" xfId="58" applyFont="1" applyBorder="1" applyAlignment="1">
      <alignment horizontal="left" vertical="center" wrapText="1"/>
    </xf>
    <xf numFmtId="0" fontId="88" fillId="0" borderId="30" xfId="58" applyFont="1" applyBorder="1" applyAlignment="1">
      <alignment horizontal="left" vertical="center" wrapText="1"/>
    </xf>
    <xf numFmtId="0" fontId="88" fillId="0" borderId="16" xfId="58" applyFont="1" applyBorder="1" applyAlignment="1">
      <alignment horizontal="left" wrapText="1"/>
    </xf>
    <xf numFmtId="0" fontId="89" fillId="0" borderId="16" xfId="58" applyFont="1" applyBorder="1" applyAlignment="1">
      <alignment horizontal="left" wrapText="1"/>
    </xf>
    <xf numFmtId="0" fontId="89" fillId="0" borderId="29" xfId="58" applyFont="1" applyBorder="1" applyAlignment="1">
      <alignment horizontal="left" wrapText="1"/>
    </xf>
    <xf numFmtId="0" fontId="88" fillId="0" borderId="29" xfId="58" applyFont="1" applyBorder="1" applyAlignment="1">
      <alignment horizontal="center" wrapText="1"/>
    </xf>
    <xf numFmtId="0" fontId="88" fillId="0" borderId="25" xfId="58" applyFont="1" applyBorder="1" applyAlignment="1">
      <alignment horizontal="center" wrapText="1"/>
    </xf>
    <xf numFmtId="0" fontId="88" fillId="0" borderId="26" xfId="58" applyFont="1" applyBorder="1" applyAlignment="1">
      <alignment horizontal="center" wrapText="1"/>
    </xf>
    <xf numFmtId="0" fontId="88" fillId="0" borderId="29" xfId="58" applyFont="1" applyBorder="1" applyAlignment="1">
      <alignment horizontal="center"/>
    </xf>
    <xf numFmtId="0" fontId="88" fillId="0" borderId="25" xfId="58" applyFont="1" applyBorder="1" applyAlignment="1">
      <alignment horizontal="center"/>
    </xf>
    <xf numFmtId="0" fontId="88" fillId="0" borderId="26" xfId="58" applyFont="1" applyBorder="1" applyAlignment="1">
      <alignment horizontal="center"/>
    </xf>
    <xf numFmtId="0" fontId="88" fillId="0" borderId="30" xfId="58" applyFont="1" applyBorder="1" applyAlignment="1">
      <alignment horizontal="center"/>
    </xf>
    <xf numFmtId="0" fontId="47" fillId="0" borderId="0" xfId="58" applyFont="1" applyAlignment="1">
      <alignment horizontal="center" vertical="center"/>
    </xf>
    <xf numFmtId="0" fontId="88" fillId="0" borderId="0" xfId="58" applyFont="1" applyAlignment="1">
      <alignment horizontal="center" vertical="center"/>
    </xf>
    <xf numFmtId="0" fontId="88" fillId="0" borderId="0" xfId="58" applyFont="1" applyAlignment="1">
      <alignment horizontal="justify" vertical="center" wrapText="1"/>
    </xf>
    <xf numFmtId="0" fontId="88" fillId="0" borderId="201" xfId="58" applyFont="1" applyBorder="1" applyAlignment="1">
      <alignment horizontal="justify" vertical="center" wrapText="1"/>
    </xf>
    <xf numFmtId="0" fontId="88" fillId="0" borderId="202" xfId="58" applyFont="1" applyBorder="1" applyAlignment="1">
      <alignment horizontal="justify" vertical="center" wrapText="1"/>
    </xf>
    <xf numFmtId="0" fontId="88" fillId="0" borderId="203" xfId="58" applyFont="1" applyBorder="1" applyAlignment="1">
      <alignment horizontal="justify" vertical="center" wrapText="1"/>
    </xf>
    <xf numFmtId="0" fontId="88" fillId="0" borderId="29" xfId="58" applyFont="1" applyBorder="1" applyAlignment="1">
      <alignment horizontal="center" vertical="center"/>
    </xf>
    <xf numFmtId="0" fontId="88" fillId="0" borderId="25" xfId="58" applyFont="1" applyBorder="1" applyAlignment="1">
      <alignment horizontal="center" vertical="center"/>
    </xf>
    <xf numFmtId="0" fontId="88" fillId="0" borderId="26" xfId="58" applyFont="1" applyBorder="1" applyAlignment="1">
      <alignment horizontal="center" vertical="center"/>
    </xf>
    <xf numFmtId="0" fontId="88" fillId="0" borderId="30" xfId="58" applyFont="1" applyBorder="1" applyAlignment="1">
      <alignment horizontal="center" vertical="center"/>
    </xf>
    <xf numFmtId="0" fontId="88" fillId="0" borderId="192" xfId="58" applyFont="1" applyBorder="1" applyAlignment="1">
      <alignment horizontal="center" vertical="center" textRotation="255" wrapText="1"/>
    </xf>
    <xf numFmtId="0" fontId="88" fillId="0" borderId="196" xfId="58" applyFont="1" applyBorder="1" applyAlignment="1">
      <alignment horizontal="center" vertical="center" textRotation="255" wrapText="1"/>
    </xf>
    <xf numFmtId="0" fontId="88" fillId="0" borderId="204" xfId="58" applyFont="1" applyBorder="1" applyAlignment="1">
      <alignment horizontal="center" vertical="center" textRotation="255" wrapText="1"/>
    </xf>
    <xf numFmtId="0" fontId="89" fillId="0" borderId="10" xfId="58" applyFont="1" applyBorder="1" applyAlignment="1">
      <alignment horizontal="left" vertical="center" wrapText="1"/>
    </xf>
    <xf numFmtId="0" fontId="88" fillId="0" borderId="193" xfId="58" applyFont="1" applyBorder="1" applyAlignment="1">
      <alignment horizontal="left" vertical="center"/>
    </xf>
    <xf numFmtId="0" fontId="88" fillId="0" borderId="194" xfId="58" applyFont="1" applyBorder="1" applyAlignment="1">
      <alignment horizontal="left" vertical="center"/>
    </xf>
    <xf numFmtId="0" fontId="88" fillId="0" borderId="195" xfId="58" applyFont="1" applyBorder="1" applyAlignment="1">
      <alignment horizontal="left" vertical="center"/>
    </xf>
    <xf numFmtId="0" fontId="88" fillId="0" borderId="79" xfId="58" applyFont="1" applyBorder="1" applyAlignment="1">
      <alignment horizontal="left" vertical="center"/>
    </xf>
    <xf numFmtId="0" fontId="88" fillId="0" borderId="80" xfId="58" applyFont="1" applyBorder="1" applyAlignment="1">
      <alignment horizontal="left" vertical="center"/>
    </xf>
    <xf numFmtId="0" fontId="88" fillId="0" borderId="197" xfId="58" applyFont="1" applyBorder="1" applyAlignment="1">
      <alignment horizontal="left" vertical="center"/>
    </xf>
    <xf numFmtId="0" fontId="89" fillId="0" borderId="16" xfId="58" applyFont="1" applyBorder="1" applyAlignment="1">
      <alignment horizontal="left" vertical="center" wrapText="1"/>
    </xf>
    <xf numFmtId="0" fontId="88" fillId="0" borderId="47" xfId="58" applyFont="1" applyBorder="1" applyAlignment="1">
      <alignment horizontal="left" vertical="center" wrapText="1"/>
    </xf>
    <xf numFmtId="0" fontId="89" fillId="0" borderId="47" xfId="58" applyFont="1" applyBorder="1" applyAlignment="1">
      <alignment horizontal="left" vertical="center" wrapText="1"/>
    </xf>
    <xf numFmtId="0" fontId="90" fillId="0" borderId="10" xfId="58" applyFont="1" applyBorder="1" applyAlignment="1">
      <alignment horizontal="center" vertical="center"/>
    </xf>
    <xf numFmtId="0" fontId="92" fillId="0" borderId="14" xfId="58" applyFont="1" applyBorder="1" applyAlignment="1">
      <alignment horizontal="center" vertical="center" wrapText="1"/>
    </xf>
    <xf numFmtId="0" fontId="92" fillId="0" borderId="21" xfId="58" applyFont="1" applyBorder="1" applyAlignment="1">
      <alignment horizontal="center" vertical="center" wrapText="1"/>
    </xf>
    <xf numFmtId="0" fontId="92" fillId="0" borderId="17" xfId="58" applyFont="1" applyBorder="1" applyAlignment="1">
      <alignment horizontal="center" vertical="center" wrapText="1"/>
    </xf>
    <xf numFmtId="0" fontId="92" fillId="0" borderId="127" xfId="58" applyFont="1" applyBorder="1" applyAlignment="1">
      <alignment horizontal="center" vertical="center" wrapText="1"/>
    </xf>
    <xf numFmtId="0" fontId="92" fillId="0" borderId="32" xfId="58" applyFont="1" applyBorder="1" applyAlignment="1">
      <alignment horizontal="center" vertical="center" wrapText="1"/>
    </xf>
    <xf numFmtId="0" fontId="92" fillId="0" borderId="126" xfId="58" applyFont="1" applyBorder="1" applyAlignment="1">
      <alignment horizontal="center" vertical="center" wrapText="1"/>
    </xf>
    <xf numFmtId="0" fontId="88" fillId="0" borderId="47" xfId="58" applyFont="1" applyBorder="1" applyAlignment="1">
      <alignment horizontal="center" vertical="center" wrapText="1"/>
    </xf>
    <xf numFmtId="0" fontId="88" fillId="0" borderId="32" xfId="58" applyFont="1" applyBorder="1" applyAlignment="1">
      <alignment horizontal="center" vertical="center"/>
    </xf>
    <xf numFmtId="0" fontId="88" fillId="0" borderId="51" xfId="58" applyFont="1" applyBorder="1" applyAlignment="1">
      <alignment horizontal="center" vertical="center"/>
    </xf>
    <xf numFmtId="0" fontId="92" fillId="0" borderId="15" xfId="58" applyFont="1" applyBorder="1" applyAlignment="1">
      <alignment horizontal="center" vertical="center" wrapText="1"/>
    </xf>
    <xf numFmtId="0" fontId="92" fillId="0" borderId="18" xfId="58" applyFont="1" applyBorder="1" applyAlignment="1">
      <alignment horizontal="center" vertical="center" wrapText="1"/>
    </xf>
    <xf numFmtId="0" fontId="92" fillId="0" borderId="19" xfId="58" applyFont="1" applyBorder="1" applyAlignment="1">
      <alignment horizontal="center" vertical="center" wrapText="1"/>
    </xf>
    <xf numFmtId="49" fontId="4" fillId="0" borderId="0" xfId="60" applyNumberFormat="1" applyAlignment="1">
      <alignment horizontal="left" vertical="center"/>
    </xf>
    <xf numFmtId="0" fontId="4" fillId="0" borderId="0" xfId="60" applyAlignment="1">
      <alignment horizontal="left" vertical="center" wrapText="1"/>
    </xf>
    <xf numFmtId="0" fontId="4" fillId="0" borderId="0" xfId="60" applyAlignment="1">
      <alignment horizontal="left" vertical="center"/>
    </xf>
    <xf numFmtId="0" fontId="4" fillId="0" borderId="0" xfId="60">
      <alignment vertical="center"/>
    </xf>
    <xf numFmtId="0" fontId="4" fillId="0" borderId="0" xfId="60" applyAlignment="1">
      <alignment horizontal="left" vertical="center" shrinkToFit="1"/>
    </xf>
    <xf numFmtId="49" fontId="98" fillId="0" borderId="0" xfId="60" applyNumberFormat="1" applyFont="1" applyAlignment="1">
      <alignment horizontal="left" vertical="center"/>
    </xf>
    <xf numFmtId="49" fontId="0" fillId="0" borderId="0" xfId="60" applyNumberFormat="1" applyFont="1" applyAlignment="1">
      <alignment horizontal="left" vertical="center"/>
    </xf>
    <xf numFmtId="0" fontId="4" fillId="0" borderId="0" xfId="61" applyAlignment="1">
      <alignment horizontal="left" vertical="top" wrapText="1"/>
    </xf>
    <xf numFmtId="0" fontId="4" fillId="0" borderId="18" xfId="61" applyBorder="1" applyAlignment="1">
      <alignment horizontal="center" vertical="top" wrapText="1"/>
    </xf>
    <xf numFmtId="49" fontId="0" fillId="0" borderId="0" xfId="60" quotePrefix="1" applyNumberFormat="1" applyFont="1" applyAlignment="1">
      <alignment horizontal="left" vertical="center"/>
    </xf>
    <xf numFmtId="0" fontId="4" fillId="0" borderId="0" xfId="60" applyAlignment="1">
      <alignment horizontal="left" vertical="top" wrapText="1"/>
    </xf>
    <xf numFmtId="0" fontId="4" fillId="0" borderId="18" xfId="60" applyBorder="1" applyAlignment="1">
      <alignment horizontal="right" vertical="center"/>
    </xf>
    <xf numFmtId="0" fontId="0" fillId="0" borderId="0" xfId="60" quotePrefix="1" applyFont="1" applyAlignment="1">
      <alignment horizontal="left" vertical="center"/>
    </xf>
    <xf numFmtId="0" fontId="4" fillId="0" borderId="18" xfId="60" applyBorder="1" applyAlignment="1">
      <alignment horizontal="left" vertical="center"/>
    </xf>
    <xf numFmtId="0" fontId="4" fillId="0" borderId="25" xfId="60" applyBorder="1" applyAlignment="1">
      <alignment horizontal="left" vertical="center"/>
    </xf>
    <xf numFmtId="49" fontId="4" fillId="0" borderId="0" xfId="60" applyNumberFormat="1" applyAlignment="1">
      <alignment horizontal="center" vertical="center"/>
    </xf>
    <xf numFmtId="0" fontId="97" fillId="0" borderId="0" xfId="60" applyFont="1" applyAlignment="1">
      <alignment horizontal="center" vertical="center"/>
    </xf>
    <xf numFmtId="0" fontId="4" fillId="0" borderId="29" xfId="60" applyBorder="1" applyAlignment="1">
      <alignment horizontal="center" vertical="center"/>
    </xf>
    <xf numFmtId="0" fontId="4" fillId="0" borderId="25" xfId="60" applyBorder="1" applyAlignment="1">
      <alignment horizontal="center" vertical="center"/>
    </xf>
    <xf numFmtId="0" fontId="4" fillId="0" borderId="26" xfId="60" applyBorder="1" applyAlignment="1">
      <alignment horizontal="center" vertical="center"/>
    </xf>
  </cellXfs>
  <cellStyles count="6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55" builtinId="8"/>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53" builtinId="6"/>
    <cellStyle name="桁区切り 2" xfId="50" xr:uid="{00000000-0005-0000-0000-000022000000}"/>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C000000}"/>
    <cellStyle name="標準 2 2" xfId="51" xr:uid="{00000000-0005-0000-0000-00002D000000}"/>
    <cellStyle name="標準 2 3" xfId="56" xr:uid="{00000000-0005-0000-0000-00002E000000}"/>
    <cellStyle name="標準 2 4" xfId="59" xr:uid="{107A35E0-8B96-423D-A93C-9C5561E8C40E}"/>
    <cellStyle name="標準 3" xfId="49" xr:uid="{00000000-0005-0000-0000-00002F000000}"/>
    <cellStyle name="標準 4" xfId="48" xr:uid="{00000000-0005-0000-0000-000030000000}"/>
    <cellStyle name="標準 4 2" xfId="47" xr:uid="{00000000-0005-0000-0000-000031000000}"/>
    <cellStyle name="標準 4 3" xfId="54" xr:uid="{00000000-0005-0000-0000-000032000000}"/>
    <cellStyle name="標準 5" xfId="52" xr:uid="{00000000-0005-0000-0000-000033000000}"/>
    <cellStyle name="標準 6" xfId="58" xr:uid="{FE83C7F3-CCBA-4689-9DC7-3158CD44CDAF}"/>
    <cellStyle name="標準 7" xfId="57" xr:uid="{00000000-0005-0000-0000-000034000000}"/>
    <cellStyle name="標準_02申請様式(131028)" xfId="45" xr:uid="{00000000-0005-0000-0000-000035000000}"/>
    <cellStyle name="標準_CT2ID639N277" xfId="61" xr:uid="{03A081BC-0194-4916-91F7-CEA4737CBB66}"/>
    <cellStyle name="標準_kyotaku_shinnsei" xfId="42" xr:uid="{00000000-0005-0000-0000-000036000000}"/>
    <cellStyle name="標準_第１号様式・付表" xfId="43" xr:uid="{00000000-0005-0000-0000-000037000000}"/>
    <cellStyle name="標準_付表　訪問介護　修正版_第一号様式 2" xfId="46" xr:uid="{00000000-0005-0000-0000-000038000000}"/>
    <cellStyle name="標準_老福届" xfId="60" xr:uid="{5B45A3AA-455C-466C-8A23-84F56D155050}"/>
    <cellStyle name="良い" xfId="44" builtinId="26" customBuiltin="1"/>
  </cellStyles>
  <dxfs count="146">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numFmt numFmtId="3" formatCode="#,##0"/>
    </dxf>
    <dxf>
      <numFmt numFmtId="3" formatCode="#,##0"/>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numFmt numFmtId="3" formatCode="#,##0"/>
    </dxf>
    <dxf>
      <numFmt numFmtId="3" formatCode="#,##0"/>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checked="Checked"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7</xdr:col>
      <xdr:colOff>466725</xdr:colOff>
      <xdr:row>7</xdr:row>
      <xdr:rowOff>9525</xdr:rowOff>
    </xdr:from>
    <xdr:to>
      <xdr:col>12</xdr:col>
      <xdr:colOff>511549</xdr:colOff>
      <xdr:row>13</xdr:row>
      <xdr:rowOff>86846</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9372600" y="1647825"/>
          <a:ext cx="3473824" cy="108697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a:t>※</a:t>
          </a:r>
          <a:r>
            <a:rPr kumimoji="1" lang="ja-JP" altLang="en-US" sz="1200"/>
            <a:t>運営事業者の吸収合併・新設合併・吸収分割・新設分割に伴い改めて指定の手続きを行う場合は、分割・合併時用の別様式を使用すること。</a:t>
          </a:r>
        </a:p>
      </xdr:txBody>
    </xdr:sp>
    <xdr:clientData/>
  </xdr:twoCellAnchor>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121920</xdr:colOff>
          <xdr:row>6</xdr:row>
          <xdr:rowOff>129540</xdr:rowOff>
        </xdr:from>
        <xdr:to>
          <xdr:col>10</xdr:col>
          <xdr:colOff>419100</xdr:colOff>
          <xdr:row>8</xdr:row>
          <xdr:rowOff>76200</xdr:rowOff>
        </xdr:to>
        <xdr:sp macro="" textlink="">
          <xdr:nvSpPr>
            <xdr:cNvPr id="37889" name="Check Box 1" hidden="1">
              <a:extLst>
                <a:ext uri="{63B3BB69-23CF-44E3-9099-C40C66FF867C}">
                  <a14:compatExt spid="_x0000_s37889"/>
                </a:ext>
                <a:ext uri="{FF2B5EF4-FFF2-40B4-BE49-F238E27FC236}">
                  <a16:creationId xmlns:a16="http://schemas.microsoft.com/office/drawing/2014/main" id="{00000000-0008-0000-1600-000001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441960</xdr:colOff>
          <xdr:row>6</xdr:row>
          <xdr:rowOff>114300</xdr:rowOff>
        </xdr:from>
        <xdr:to>
          <xdr:col>12</xdr:col>
          <xdr:colOff>76200</xdr:colOff>
          <xdr:row>8</xdr:row>
          <xdr:rowOff>60960</xdr:rowOff>
        </xdr:to>
        <xdr:sp macro="" textlink="">
          <xdr:nvSpPr>
            <xdr:cNvPr id="37890" name="Check Box 2" hidden="1">
              <a:extLst>
                <a:ext uri="{63B3BB69-23CF-44E3-9099-C40C66FF867C}">
                  <a14:compatExt spid="_x0000_s37890"/>
                </a:ext>
                <a:ext uri="{FF2B5EF4-FFF2-40B4-BE49-F238E27FC236}">
                  <a16:creationId xmlns:a16="http://schemas.microsoft.com/office/drawing/2014/main" id="{00000000-0008-0000-1600-000002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121920</xdr:colOff>
          <xdr:row>11</xdr:row>
          <xdr:rowOff>129540</xdr:rowOff>
        </xdr:from>
        <xdr:to>
          <xdr:col>10</xdr:col>
          <xdr:colOff>419100</xdr:colOff>
          <xdr:row>13</xdr:row>
          <xdr:rowOff>106680</xdr:rowOff>
        </xdr:to>
        <xdr:sp macro="" textlink="">
          <xdr:nvSpPr>
            <xdr:cNvPr id="37891" name="Check Box 3" hidden="1">
              <a:extLst>
                <a:ext uri="{63B3BB69-23CF-44E3-9099-C40C66FF867C}">
                  <a14:compatExt spid="_x0000_s37891"/>
                </a:ext>
                <a:ext uri="{FF2B5EF4-FFF2-40B4-BE49-F238E27FC236}">
                  <a16:creationId xmlns:a16="http://schemas.microsoft.com/office/drawing/2014/main" id="{00000000-0008-0000-1600-000003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441960</xdr:colOff>
          <xdr:row>11</xdr:row>
          <xdr:rowOff>114300</xdr:rowOff>
        </xdr:from>
        <xdr:to>
          <xdr:col>12</xdr:col>
          <xdr:colOff>76200</xdr:colOff>
          <xdr:row>13</xdr:row>
          <xdr:rowOff>91440</xdr:rowOff>
        </xdr:to>
        <xdr:sp macro="" textlink="">
          <xdr:nvSpPr>
            <xdr:cNvPr id="37892" name="Check Box 4" hidden="1">
              <a:extLst>
                <a:ext uri="{63B3BB69-23CF-44E3-9099-C40C66FF867C}">
                  <a14:compatExt spid="_x0000_s37892"/>
                </a:ext>
                <a:ext uri="{FF2B5EF4-FFF2-40B4-BE49-F238E27FC236}">
                  <a16:creationId xmlns:a16="http://schemas.microsoft.com/office/drawing/2014/main" id="{00000000-0008-0000-1600-000004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129540</xdr:colOff>
          <xdr:row>47</xdr:row>
          <xdr:rowOff>121920</xdr:rowOff>
        </xdr:from>
        <xdr:to>
          <xdr:col>10</xdr:col>
          <xdr:colOff>426720</xdr:colOff>
          <xdr:row>49</xdr:row>
          <xdr:rowOff>68580</xdr:rowOff>
        </xdr:to>
        <xdr:sp macro="" textlink="">
          <xdr:nvSpPr>
            <xdr:cNvPr id="37893" name="Check Box 5" hidden="1">
              <a:extLst>
                <a:ext uri="{63B3BB69-23CF-44E3-9099-C40C66FF867C}">
                  <a14:compatExt spid="_x0000_s37893"/>
                </a:ext>
                <a:ext uri="{FF2B5EF4-FFF2-40B4-BE49-F238E27FC236}">
                  <a16:creationId xmlns:a16="http://schemas.microsoft.com/office/drawing/2014/main" id="{00000000-0008-0000-1600-000005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434340</xdr:colOff>
          <xdr:row>47</xdr:row>
          <xdr:rowOff>114300</xdr:rowOff>
        </xdr:from>
        <xdr:to>
          <xdr:col>12</xdr:col>
          <xdr:colOff>68580</xdr:colOff>
          <xdr:row>49</xdr:row>
          <xdr:rowOff>60960</xdr:rowOff>
        </xdr:to>
        <xdr:sp macro="" textlink="">
          <xdr:nvSpPr>
            <xdr:cNvPr id="37894" name="Check Box 6" hidden="1">
              <a:extLst>
                <a:ext uri="{63B3BB69-23CF-44E3-9099-C40C66FF867C}">
                  <a14:compatExt spid="_x0000_s37894"/>
                </a:ext>
                <a:ext uri="{FF2B5EF4-FFF2-40B4-BE49-F238E27FC236}">
                  <a16:creationId xmlns:a16="http://schemas.microsoft.com/office/drawing/2014/main" id="{00000000-0008-0000-1600-000006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121920</xdr:colOff>
          <xdr:row>49</xdr:row>
          <xdr:rowOff>129540</xdr:rowOff>
        </xdr:from>
        <xdr:to>
          <xdr:col>10</xdr:col>
          <xdr:colOff>419100</xdr:colOff>
          <xdr:row>51</xdr:row>
          <xdr:rowOff>76200</xdr:rowOff>
        </xdr:to>
        <xdr:sp macro="" textlink="">
          <xdr:nvSpPr>
            <xdr:cNvPr id="37895" name="Check Box 7" hidden="1">
              <a:extLst>
                <a:ext uri="{63B3BB69-23CF-44E3-9099-C40C66FF867C}">
                  <a14:compatExt spid="_x0000_s37895"/>
                </a:ext>
                <a:ext uri="{FF2B5EF4-FFF2-40B4-BE49-F238E27FC236}">
                  <a16:creationId xmlns:a16="http://schemas.microsoft.com/office/drawing/2014/main" id="{00000000-0008-0000-1600-000007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441960</xdr:colOff>
          <xdr:row>49</xdr:row>
          <xdr:rowOff>114300</xdr:rowOff>
        </xdr:from>
        <xdr:to>
          <xdr:col>12</xdr:col>
          <xdr:colOff>76200</xdr:colOff>
          <xdr:row>51</xdr:row>
          <xdr:rowOff>60960</xdr:rowOff>
        </xdr:to>
        <xdr:sp macro="" textlink="">
          <xdr:nvSpPr>
            <xdr:cNvPr id="37896" name="Check Box 8" hidden="1">
              <a:extLst>
                <a:ext uri="{63B3BB69-23CF-44E3-9099-C40C66FF867C}">
                  <a14:compatExt spid="_x0000_s37896"/>
                </a:ext>
                <a:ext uri="{FF2B5EF4-FFF2-40B4-BE49-F238E27FC236}">
                  <a16:creationId xmlns:a16="http://schemas.microsoft.com/office/drawing/2014/main" id="{00000000-0008-0000-1600-000008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121920</xdr:colOff>
          <xdr:row>51</xdr:row>
          <xdr:rowOff>129540</xdr:rowOff>
        </xdr:from>
        <xdr:to>
          <xdr:col>10</xdr:col>
          <xdr:colOff>419100</xdr:colOff>
          <xdr:row>53</xdr:row>
          <xdr:rowOff>76200</xdr:rowOff>
        </xdr:to>
        <xdr:sp macro="" textlink="">
          <xdr:nvSpPr>
            <xdr:cNvPr id="37897" name="Check Box 9" hidden="1">
              <a:extLst>
                <a:ext uri="{63B3BB69-23CF-44E3-9099-C40C66FF867C}">
                  <a14:compatExt spid="_x0000_s37897"/>
                </a:ext>
                <a:ext uri="{FF2B5EF4-FFF2-40B4-BE49-F238E27FC236}">
                  <a16:creationId xmlns:a16="http://schemas.microsoft.com/office/drawing/2014/main" id="{00000000-0008-0000-1600-000009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441960</xdr:colOff>
          <xdr:row>51</xdr:row>
          <xdr:rowOff>114300</xdr:rowOff>
        </xdr:from>
        <xdr:to>
          <xdr:col>12</xdr:col>
          <xdr:colOff>76200</xdr:colOff>
          <xdr:row>53</xdr:row>
          <xdr:rowOff>60960</xdr:rowOff>
        </xdr:to>
        <xdr:sp macro="" textlink="">
          <xdr:nvSpPr>
            <xdr:cNvPr id="37898" name="Check Box 10" hidden="1">
              <a:extLst>
                <a:ext uri="{63B3BB69-23CF-44E3-9099-C40C66FF867C}">
                  <a14:compatExt spid="_x0000_s37898"/>
                </a:ext>
                <a:ext uri="{FF2B5EF4-FFF2-40B4-BE49-F238E27FC236}">
                  <a16:creationId xmlns:a16="http://schemas.microsoft.com/office/drawing/2014/main" id="{00000000-0008-0000-1600-00000A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121920</xdr:colOff>
          <xdr:row>53</xdr:row>
          <xdr:rowOff>129540</xdr:rowOff>
        </xdr:from>
        <xdr:to>
          <xdr:col>10</xdr:col>
          <xdr:colOff>419100</xdr:colOff>
          <xdr:row>55</xdr:row>
          <xdr:rowOff>76200</xdr:rowOff>
        </xdr:to>
        <xdr:sp macro="" textlink="">
          <xdr:nvSpPr>
            <xdr:cNvPr id="37899" name="Check Box 11" hidden="1">
              <a:extLst>
                <a:ext uri="{63B3BB69-23CF-44E3-9099-C40C66FF867C}">
                  <a14:compatExt spid="_x0000_s37899"/>
                </a:ext>
                <a:ext uri="{FF2B5EF4-FFF2-40B4-BE49-F238E27FC236}">
                  <a16:creationId xmlns:a16="http://schemas.microsoft.com/office/drawing/2014/main" id="{00000000-0008-0000-1600-00000B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441960</xdr:colOff>
          <xdr:row>53</xdr:row>
          <xdr:rowOff>114300</xdr:rowOff>
        </xdr:from>
        <xdr:to>
          <xdr:col>12</xdr:col>
          <xdr:colOff>76200</xdr:colOff>
          <xdr:row>55</xdr:row>
          <xdr:rowOff>60960</xdr:rowOff>
        </xdr:to>
        <xdr:sp macro="" textlink="">
          <xdr:nvSpPr>
            <xdr:cNvPr id="37900" name="Check Box 12" hidden="1">
              <a:extLst>
                <a:ext uri="{63B3BB69-23CF-44E3-9099-C40C66FF867C}">
                  <a14:compatExt spid="_x0000_s37900"/>
                </a:ext>
                <a:ext uri="{FF2B5EF4-FFF2-40B4-BE49-F238E27FC236}">
                  <a16:creationId xmlns:a16="http://schemas.microsoft.com/office/drawing/2014/main" id="{00000000-0008-0000-1600-00000C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121920</xdr:colOff>
          <xdr:row>55</xdr:row>
          <xdr:rowOff>129540</xdr:rowOff>
        </xdr:from>
        <xdr:to>
          <xdr:col>10</xdr:col>
          <xdr:colOff>419100</xdr:colOff>
          <xdr:row>57</xdr:row>
          <xdr:rowOff>76200</xdr:rowOff>
        </xdr:to>
        <xdr:sp macro="" textlink="">
          <xdr:nvSpPr>
            <xdr:cNvPr id="37901" name="Check Box 13" hidden="1">
              <a:extLst>
                <a:ext uri="{63B3BB69-23CF-44E3-9099-C40C66FF867C}">
                  <a14:compatExt spid="_x0000_s37901"/>
                </a:ext>
                <a:ext uri="{FF2B5EF4-FFF2-40B4-BE49-F238E27FC236}">
                  <a16:creationId xmlns:a16="http://schemas.microsoft.com/office/drawing/2014/main" id="{00000000-0008-0000-1600-00000D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441960</xdr:colOff>
          <xdr:row>55</xdr:row>
          <xdr:rowOff>114300</xdr:rowOff>
        </xdr:from>
        <xdr:to>
          <xdr:col>12</xdr:col>
          <xdr:colOff>76200</xdr:colOff>
          <xdr:row>57</xdr:row>
          <xdr:rowOff>60960</xdr:rowOff>
        </xdr:to>
        <xdr:sp macro="" textlink="">
          <xdr:nvSpPr>
            <xdr:cNvPr id="37902" name="Check Box 14" hidden="1">
              <a:extLst>
                <a:ext uri="{63B3BB69-23CF-44E3-9099-C40C66FF867C}">
                  <a14:compatExt spid="_x0000_s37902"/>
                </a:ext>
                <a:ext uri="{FF2B5EF4-FFF2-40B4-BE49-F238E27FC236}">
                  <a16:creationId xmlns:a16="http://schemas.microsoft.com/office/drawing/2014/main" id="{00000000-0008-0000-1600-00000E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121920</xdr:colOff>
          <xdr:row>29</xdr:row>
          <xdr:rowOff>129540</xdr:rowOff>
        </xdr:from>
        <xdr:to>
          <xdr:col>10</xdr:col>
          <xdr:colOff>419100</xdr:colOff>
          <xdr:row>31</xdr:row>
          <xdr:rowOff>106680</xdr:rowOff>
        </xdr:to>
        <xdr:sp macro="" textlink="">
          <xdr:nvSpPr>
            <xdr:cNvPr id="37903" name="Check Box 15" hidden="1">
              <a:extLst>
                <a:ext uri="{63B3BB69-23CF-44E3-9099-C40C66FF867C}">
                  <a14:compatExt spid="_x0000_s37903"/>
                </a:ext>
                <a:ext uri="{FF2B5EF4-FFF2-40B4-BE49-F238E27FC236}">
                  <a16:creationId xmlns:a16="http://schemas.microsoft.com/office/drawing/2014/main" id="{00000000-0008-0000-1600-00000F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441960</xdr:colOff>
          <xdr:row>29</xdr:row>
          <xdr:rowOff>114300</xdr:rowOff>
        </xdr:from>
        <xdr:to>
          <xdr:col>12</xdr:col>
          <xdr:colOff>76200</xdr:colOff>
          <xdr:row>31</xdr:row>
          <xdr:rowOff>91440</xdr:rowOff>
        </xdr:to>
        <xdr:sp macro="" textlink="">
          <xdr:nvSpPr>
            <xdr:cNvPr id="37904" name="Check Box 16" hidden="1">
              <a:extLst>
                <a:ext uri="{63B3BB69-23CF-44E3-9099-C40C66FF867C}">
                  <a14:compatExt spid="_x0000_s37904"/>
                </a:ext>
                <a:ext uri="{FF2B5EF4-FFF2-40B4-BE49-F238E27FC236}">
                  <a16:creationId xmlns:a16="http://schemas.microsoft.com/office/drawing/2014/main" id="{00000000-0008-0000-1600-000010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121920</xdr:colOff>
          <xdr:row>21</xdr:row>
          <xdr:rowOff>0</xdr:rowOff>
        </xdr:from>
        <xdr:to>
          <xdr:col>10</xdr:col>
          <xdr:colOff>419100</xdr:colOff>
          <xdr:row>22</xdr:row>
          <xdr:rowOff>137160</xdr:rowOff>
        </xdr:to>
        <xdr:sp macro="" textlink="">
          <xdr:nvSpPr>
            <xdr:cNvPr id="37905" name="Check Box 17" hidden="1">
              <a:extLst>
                <a:ext uri="{63B3BB69-23CF-44E3-9099-C40C66FF867C}">
                  <a14:compatExt spid="_x0000_s37905"/>
                </a:ext>
                <a:ext uri="{FF2B5EF4-FFF2-40B4-BE49-F238E27FC236}">
                  <a16:creationId xmlns:a16="http://schemas.microsoft.com/office/drawing/2014/main" id="{00000000-0008-0000-1600-000011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441960</xdr:colOff>
          <xdr:row>21</xdr:row>
          <xdr:rowOff>0</xdr:rowOff>
        </xdr:from>
        <xdr:to>
          <xdr:col>12</xdr:col>
          <xdr:colOff>76200</xdr:colOff>
          <xdr:row>22</xdr:row>
          <xdr:rowOff>137160</xdr:rowOff>
        </xdr:to>
        <xdr:sp macro="" textlink="">
          <xdr:nvSpPr>
            <xdr:cNvPr id="37906" name="Check Box 18" hidden="1">
              <a:extLst>
                <a:ext uri="{63B3BB69-23CF-44E3-9099-C40C66FF867C}">
                  <a14:compatExt spid="_x0000_s37906"/>
                </a:ext>
                <a:ext uri="{FF2B5EF4-FFF2-40B4-BE49-F238E27FC236}">
                  <a16:creationId xmlns:a16="http://schemas.microsoft.com/office/drawing/2014/main" id="{00000000-0008-0000-1600-000012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121920</xdr:colOff>
          <xdr:row>38</xdr:row>
          <xdr:rowOff>129540</xdr:rowOff>
        </xdr:from>
        <xdr:to>
          <xdr:col>10</xdr:col>
          <xdr:colOff>419100</xdr:colOff>
          <xdr:row>40</xdr:row>
          <xdr:rowOff>106680</xdr:rowOff>
        </xdr:to>
        <xdr:sp macro="" textlink="">
          <xdr:nvSpPr>
            <xdr:cNvPr id="37907" name="Check Box 19" hidden="1">
              <a:extLst>
                <a:ext uri="{63B3BB69-23CF-44E3-9099-C40C66FF867C}">
                  <a14:compatExt spid="_x0000_s37907"/>
                </a:ext>
                <a:ext uri="{FF2B5EF4-FFF2-40B4-BE49-F238E27FC236}">
                  <a16:creationId xmlns:a16="http://schemas.microsoft.com/office/drawing/2014/main" id="{00000000-0008-0000-1600-000013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441960</xdr:colOff>
          <xdr:row>38</xdr:row>
          <xdr:rowOff>114300</xdr:rowOff>
        </xdr:from>
        <xdr:to>
          <xdr:col>12</xdr:col>
          <xdr:colOff>76200</xdr:colOff>
          <xdr:row>40</xdr:row>
          <xdr:rowOff>91440</xdr:rowOff>
        </xdr:to>
        <xdr:sp macro="" textlink="">
          <xdr:nvSpPr>
            <xdr:cNvPr id="37908" name="Check Box 20" hidden="1">
              <a:extLst>
                <a:ext uri="{63B3BB69-23CF-44E3-9099-C40C66FF867C}">
                  <a14:compatExt spid="_x0000_s37908"/>
                </a:ext>
                <a:ext uri="{FF2B5EF4-FFF2-40B4-BE49-F238E27FC236}">
                  <a16:creationId xmlns:a16="http://schemas.microsoft.com/office/drawing/2014/main" id="{00000000-0008-0000-1600-000014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121920</xdr:colOff>
          <xdr:row>17</xdr:row>
          <xdr:rowOff>129540</xdr:rowOff>
        </xdr:from>
        <xdr:to>
          <xdr:col>10</xdr:col>
          <xdr:colOff>419100</xdr:colOff>
          <xdr:row>19</xdr:row>
          <xdr:rowOff>106680</xdr:rowOff>
        </xdr:to>
        <xdr:sp macro="" textlink="">
          <xdr:nvSpPr>
            <xdr:cNvPr id="37909" name="Check Box 21" hidden="1">
              <a:extLst>
                <a:ext uri="{63B3BB69-23CF-44E3-9099-C40C66FF867C}">
                  <a14:compatExt spid="_x0000_s37909"/>
                </a:ext>
                <a:ext uri="{FF2B5EF4-FFF2-40B4-BE49-F238E27FC236}">
                  <a16:creationId xmlns:a16="http://schemas.microsoft.com/office/drawing/2014/main" id="{00000000-0008-0000-1600-000015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441960</xdr:colOff>
          <xdr:row>17</xdr:row>
          <xdr:rowOff>114300</xdr:rowOff>
        </xdr:from>
        <xdr:to>
          <xdr:col>12</xdr:col>
          <xdr:colOff>76200</xdr:colOff>
          <xdr:row>19</xdr:row>
          <xdr:rowOff>91440</xdr:rowOff>
        </xdr:to>
        <xdr:sp macro="" textlink="">
          <xdr:nvSpPr>
            <xdr:cNvPr id="37910" name="Check Box 22" hidden="1">
              <a:extLst>
                <a:ext uri="{63B3BB69-23CF-44E3-9099-C40C66FF867C}">
                  <a14:compatExt spid="_x0000_s37910"/>
                </a:ext>
                <a:ext uri="{FF2B5EF4-FFF2-40B4-BE49-F238E27FC236}">
                  <a16:creationId xmlns:a16="http://schemas.microsoft.com/office/drawing/2014/main" id="{00000000-0008-0000-1600-000016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121920</xdr:colOff>
          <xdr:row>57</xdr:row>
          <xdr:rowOff>129540</xdr:rowOff>
        </xdr:from>
        <xdr:to>
          <xdr:col>10</xdr:col>
          <xdr:colOff>419100</xdr:colOff>
          <xdr:row>59</xdr:row>
          <xdr:rowOff>76200</xdr:rowOff>
        </xdr:to>
        <xdr:sp macro="" textlink="">
          <xdr:nvSpPr>
            <xdr:cNvPr id="37911" name="Check Box 23" hidden="1">
              <a:extLst>
                <a:ext uri="{63B3BB69-23CF-44E3-9099-C40C66FF867C}">
                  <a14:compatExt spid="_x0000_s37911"/>
                </a:ext>
                <a:ext uri="{FF2B5EF4-FFF2-40B4-BE49-F238E27FC236}">
                  <a16:creationId xmlns:a16="http://schemas.microsoft.com/office/drawing/2014/main" id="{00000000-0008-0000-1600-000017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441960</xdr:colOff>
          <xdr:row>57</xdr:row>
          <xdr:rowOff>114300</xdr:rowOff>
        </xdr:from>
        <xdr:to>
          <xdr:col>12</xdr:col>
          <xdr:colOff>76200</xdr:colOff>
          <xdr:row>59</xdr:row>
          <xdr:rowOff>60960</xdr:rowOff>
        </xdr:to>
        <xdr:sp macro="" textlink="">
          <xdr:nvSpPr>
            <xdr:cNvPr id="37912" name="Check Box 24" hidden="1">
              <a:extLst>
                <a:ext uri="{63B3BB69-23CF-44E3-9099-C40C66FF867C}">
                  <a14:compatExt spid="_x0000_s37912"/>
                </a:ext>
                <a:ext uri="{FF2B5EF4-FFF2-40B4-BE49-F238E27FC236}">
                  <a16:creationId xmlns:a16="http://schemas.microsoft.com/office/drawing/2014/main" id="{00000000-0008-0000-1600-000018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16</xdr:col>
          <xdr:colOff>76200</xdr:colOff>
          <xdr:row>39</xdr:row>
          <xdr:rowOff>0</xdr:rowOff>
        </xdr:from>
        <xdr:to>
          <xdr:col>17</xdr:col>
          <xdr:colOff>68580</xdr:colOff>
          <xdr:row>39</xdr:row>
          <xdr:rowOff>175260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2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1025</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76200</xdr:colOff>
          <xdr:row>44</xdr:row>
          <xdr:rowOff>0</xdr:rowOff>
        </xdr:from>
        <xdr:to>
          <xdr:col>17</xdr:col>
          <xdr:colOff>76200</xdr:colOff>
          <xdr:row>44</xdr:row>
          <xdr:rowOff>175260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2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1026</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76200</xdr:colOff>
          <xdr:row>46</xdr:row>
          <xdr:rowOff>0</xdr:rowOff>
        </xdr:from>
        <xdr:to>
          <xdr:col>17</xdr:col>
          <xdr:colOff>68580</xdr:colOff>
          <xdr:row>46</xdr:row>
          <xdr:rowOff>175260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2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1027</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76200</xdr:colOff>
          <xdr:row>59</xdr:row>
          <xdr:rowOff>0</xdr:rowOff>
        </xdr:from>
        <xdr:to>
          <xdr:col>17</xdr:col>
          <xdr:colOff>76200</xdr:colOff>
          <xdr:row>59</xdr:row>
          <xdr:rowOff>175260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2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1028</a:t>
              </a:r>
            </a:p>
          </xdr:txBody>
        </xdr:sp>
        <xdr:clientData/>
      </xdr:twoCellAnchor>
    </mc:Choice>
    <mc:Fallback/>
  </mc:AlternateContent>
  <mc:AlternateContent xmlns:mc="http://schemas.openxmlformats.org/markup-compatibility/2006">
    <mc:Choice xmlns:a14="http://schemas.microsoft.com/office/drawing/2010/main" Requires="a14">
      <xdr:twoCellAnchor>
        <xdr:from>
          <xdr:col>30</xdr:col>
          <xdr:colOff>152400</xdr:colOff>
          <xdr:row>34</xdr:row>
          <xdr:rowOff>7620</xdr:rowOff>
        </xdr:from>
        <xdr:to>
          <xdr:col>31</xdr:col>
          <xdr:colOff>144780</xdr:colOff>
          <xdr:row>35</xdr:row>
          <xdr:rowOff>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2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1029</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76200</xdr:colOff>
          <xdr:row>39</xdr:row>
          <xdr:rowOff>0</xdr:rowOff>
        </xdr:from>
        <xdr:to>
          <xdr:col>17</xdr:col>
          <xdr:colOff>68580</xdr:colOff>
          <xdr:row>39</xdr:row>
          <xdr:rowOff>175260</xdr:rowOff>
        </xdr:to>
        <xdr:sp macro="" textlink="">
          <xdr:nvSpPr>
            <xdr:cNvPr id="2054" name="Check Box 1" hidden="1">
              <a:extLst>
                <a:ext uri="{63B3BB69-23CF-44E3-9099-C40C66FF867C}">
                  <a14:compatExt spid="_x0000_s2054"/>
                </a:ext>
                <a:ext uri="{FF2B5EF4-FFF2-40B4-BE49-F238E27FC236}">
                  <a16:creationId xmlns:a16="http://schemas.microsoft.com/office/drawing/2014/main" id="{00000000-0008-0000-02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1025</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76200</xdr:colOff>
          <xdr:row>44</xdr:row>
          <xdr:rowOff>0</xdr:rowOff>
        </xdr:from>
        <xdr:to>
          <xdr:col>17</xdr:col>
          <xdr:colOff>76200</xdr:colOff>
          <xdr:row>44</xdr:row>
          <xdr:rowOff>175260</xdr:rowOff>
        </xdr:to>
        <xdr:sp macro="" textlink="">
          <xdr:nvSpPr>
            <xdr:cNvPr id="2055" name="Check Box 2" hidden="1">
              <a:extLst>
                <a:ext uri="{63B3BB69-23CF-44E3-9099-C40C66FF867C}">
                  <a14:compatExt spid="_x0000_s2055"/>
                </a:ext>
                <a:ext uri="{FF2B5EF4-FFF2-40B4-BE49-F238E27FC236}">
                  <a16:creationId xmlns:a16="http://schemas.microsoft.com/office/drawing/2014/main" id="{00000000-0008-0000-02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1026</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76200</xdr:colOff>
          <xdr:row>46</xdr:row>
          <xdr:rowOff>0</xdr:rowOff>
        </xdr:from>
        <xdr:to>
          <xdr:col>17</xdr:col>
          <xdr:colOff>68580</xdr:colOff>
          <xdr:row>46</xdr:row>
          <xdr:rowOff>175260</xdr:rowOff>
        </xdr:to>
        <xdr:sp macro="" textlink="">
          <xdr:nvSpPr>
            <xdr:cNvPr id="2056" name="Check Box 3" hidden="1">
              <a:extLst>
                <a:ext uri="{63B3BB69-23CF-44E3-9099-C40C66FF867C}">
                  <a14:compatExt spid="_x0000_s2056"/>
                </a:ext>
                <a:ext uri="{FF2B5EF4-FFF2-40B4-BE49-F238E27FC236}">
                  <a16:creationId xmlns:a16="http://schemas.microsoft.com/office/drawing/2014/main" id="{00000000-0008-0000-02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1027</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76200</xdr:colOff>
          <xdr:row>59</xdr:row>
          <xdr:rowOff>0</xdr:rowOff>
        </xdr:from>
        <xdr:to>
          <xdr:col>17</xdr:col>
          <xdr:colOff>76200</xdr:colOff>
          <xdr:row>59</xdr:row>
          <xdr:rowOff>175260</xdr:rowOff>
        </xdr:to>
        <xdr:sp macro="" textlink="">
          <xdr:nvSpPr>
            <xdr:cNvPr id="2057" name="Check Box 4" hidden="1">
              <a:extLst>
                <a:ext uri="{63B3BB69-23CF-44E3-9099-C40C66FF867C}">
                  <a14:compatExt spid="_x0000_s2057"/>
                </a:ext>
                <a:ext uri="{FF2B5EF4-FFF2-40B4-BE49-F238E27FC236}">
                  <a16:creationId xmlns:a16="http://schemas.microsoft.com/office/drawing/2014/main" id="{00000000-0008-0000-02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1028</a:t>
              </a:r>
            </a:p>
          </xdr:txBody>
        </xdr:sp>
        <xdr:clientData/>
      </xdr:twoCellAnchor>
    </mc:Choice>
    <mc:Fallback/>
  </mc:AlternateContent>
  <mc:AlternateContent xmlns:mc="http://schemas.openxmlformats.org/markup-compatibility/2006">
    <mc:Choice xmlns:a14="http://schemas.microsoft.com/office/drawing/2010/main" Requires="a14">
      <xdr:twoCellAnchor>
        <xdr:from>
          <xdr:col>30</xdr:col>
          <xdr:colOff>152400</xdr:colOff>
          <xdr:row>34</xdr:row>
          <xdr:rowOff>7620</xdr:rowOff>
        </xdr:from>
        <xdr:to>
          <xdr:col>31</xdr:col>
          <xdr:colOff>144780</xdr:colOff>
          <xdr:row>35</xdr:row>
          <xdr:rowOff>0</xdr:rowOff>
        </xdr:to>
        <xdr:sp macro="" textlink="">
          <xdr:nvSpPr>
            <xdr:cNvPr id="2058" name="Check Box 5" hidden="1">
              <a:extLst>
                <a:ext uri="{63B3BB69-23CF-44E3-9099-C40C66FF867C}">
                  <a14:compatExt spid="_x0000_s2058"/>
                </a:ext>
                <a:ext uri="{FF2B5EF4-FFF2-40B4-BE49-F238E27FC236}">
                  <a16:creationId xmlns:a16="http://schemas.microsoft.com/office/drawing/2014/main" id="{00000000-0008-0000-02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1029</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16</xdr:col>
          <xdr:colOff>76200</xdr:colOff>
          <xdr:row>39</xdr:row>
          <xdr:rowOff>0</xdr:rowOff>
        </xdr:from>
        <xdr:to>
          <xdr:col>17</xdr:col>
          <xdr:colOff>68580</xdr:colOff>
          <xdr:row>39</xdr:row>
          <xdr:rowOff>175260</xdr:rowOff>
        </xdr:to>
        <xdr:sp macro="" textlink="">
          <xdr:nvSpPr>
            <xdr:cNvPr id="28673" name="Check Box 1" hidden="1">
              <a:extLst>
                <a:ext uri="{63B3BB69-23CF-44E3-9099-C40C66FF867C}">
                  <a14:compatExt spid="_x0000_s28673"/>
                </a:ext>
                <a:ext uri="{FF2B5EF4-FFF2-40B4-BE49-F238E27FC236}">
                  <a16:creationId xmlns:a16="http://schemas.microsoft.com/office/drawing/2014/main" id="{00000000-0008-0000-0300-000001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1025</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76200</xdr:colOff>
          <xdr:row>44</xdr:row>
          <xdr:rowOff>0</xdr:rowOff>
        </xdr:from>
        <xdr:to>
          <xdr:col>17</xdr:col>
          <xdr:colOff>76200</xdr:colOff>
          <xdr:row>44</xdr:row>
          <xdr:rowOff>175260</xdr:rowOff>
        </xdr:to>
        <xdr:sp macro="" textlink="">
          <xdr:nvSpPr>
            <xdr:cNvPr id="28674" name="Check Box 2" hidden="1">
              <a:extLst>
                <a:ext uri="{63B3BB69-23CF-44E3-9099-C40C66FF867C}">
                  <a14:compatExt spid="_x0000_s28674"/>
                </a:ext>
                <a:ext uri="{FF2B5EF4-FFF2-40B4-BE49-F238E27FC236}">
                  <a16:creationId xmlns:a16="http://schemas.microsoft.com/office/drawing/2014/main" id="{00000000-0008-0000-0300-000002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1026</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76200</xdr:colOff>
          <xdr:row>46</xdr:row>
          <xdr:rowOff>0</xdr:rowOff>
        </xdr:from>
        <xdr:to>
          <xdr:col>17</xdr:col>
          <xdr:colOff>68580</xdr:colOff>
          <xdr:row>46</xdr:row>
          <xdr:rowOff>175260</xdr:rowOff>
        </xdr:to>
        <xdr:sp macro="" textlink="">
          <xdr:nvSpPr>
            <xdr:cNvPr id="28675" name="Check Box 3" hidden="1">
              <a:extLst>
                <a:ext uri="{63B3BB69-23CF-44E3-9099-C40C66FF867C}">
                  <a14:compatExt spid="_x0000_s28675"/>
                </a:ext>
                <a:ext uri="{FF2B5EF4-FFF2-40B4-BE49-F238E27FC236}">
                  <a16:creationId xmlns:a16="http://schemas.microsoft.com/office/drawing/2014/main" id="{00000000-0008-0000-0300-000003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1027</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76200</xdr:colOff>
          <xdr:row>59</xdr:row>
          <xdr:rowOff>0</xdr:rowOff>
        </xdr:from>
        <xdr:to>
          <xdr:col>17</xdr:col>
          <xdr:colOff>76200</xdr:colOff>
          <xdr:row>59</xdr:row>
          <xdr:rowOff>175260</xdr:rowOff>
        </xdr:to>
        <xdr:sp macro="" textlink="">
          <xdr:nvSpPr>
            <xdr:cNvPr id="28676" name="Check Box 4" hidden="1">
              <a:extLst>
                <a:ext uri="{63B3BB69-23CF-44E3-9099-C40C66FF867C}">
                  <a14:compatExt spid="_x0000_s28676"/>
                </a:ext>
                <a:ext uri="{FF2B5EF4-FFF2-40B4-BE49-F238E27FC236}">
                  <a16:creationId xmlns:a16="http://schemas.microsoft.com/office/drawing/2014/main" id="{00000000-0008-0000-0300-000004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1028</a:t>
              </a:r>
            </a:p>
          </xdr:txBody>
        </xdr:sp>
        <xdr:clientData/>
      </xdr:twoCellAnchor>
    </mc:Choice>
    <mc:Fallback/>
  </mc:AlternateContent>
  <mc:AlternateContent xmlns:mc="http://schemas.openxmlformats.org/markup-compatibility/2006">
    <mc:Choice xmlns:a14="http://schemas.microsoft.com/office/drawing/2010/main" Requires="a14">
      <xdr:twoCellAnchor>
        <xdr:from>
          <xdr:col>30</xdr:col>
          <xdr:colOff>152400</xdr:colOff>
          <xdr:row>34</xdr:row>
          <xdr:rowOff>7620</xdr:rowOff>
        </xdr:from>
        <xdr:to>
          <xdr:col>31</xdr:col>
          <xdr:colOff>144780</xdr:colOff>
          <xdr:row>35</xdr:row>
          <xdr:rowOff>0</xdr:rowOff>
        </xdr:to>
        <xdr:sp macro="" textlink="">
          <xdr:nvSpPr>
            <xdr:cNvPr id="28677" name="Check Box 5" hidden="1">
              <a:extLst>
                <a:ext uri="{63B3BB69-23CF-44E3-9099-C40C66FF867C}">
                  <a14:compatExt spid="_x0000_s28677"/>
                </a:ext>
                <a:ext uri="{FF2B5EF4-FFF2-40B4-BE49-F238E27FC236}">
                  <a16:creationId xmlns:a16="http://schemas.microsoft.com/office/drawing/2014/main" id="{00000000-0008-0000-0300-000005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1029</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76200</xdr:colOff>
          <xdr:row>39</xdr:row>
          <xdr:rowOff>0</xdr:rowOff>
        </xdr:from>
        <xdr:to>
          <xdr:col>17</xdr:col>
          <xdr:colOff>68580</xdr:colOff>
          <xdr:row>39</xdr:row>
          <xdr:rowOff>175260</xdr:rowOff>
        </xdr:to>
        <xdr:sp macro="" textlink="">
          <xdr:nvSpPr>
            <xdr:cNvPr id="28678" name="Check Box 1" hidden="1">
              <a:extLst>
                <a:ext uri="{63B3BB69-23CF-44E3-9099-C40C66FF867C}">
                  <a14:compatExt spid="_x0000_s28678"/>
                </a:ext>
                <a:ext uri="{FF2B5EF4-FFF2-40B4-BE49-F238E27FC236}">
                  <a16:creationId xmlns:a16="http://schemas.microsoft.com/office/drawing/2014/main" id="{00000000-0008-0000-0300-000006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1025</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76200</xdr:colOff>
          <xdr:row>44</xdr:row>
          <xdr:rowOff>0</xdr:rowOff>
        </xdr:from>
        <xdr:to>
          <xdr:col>17</xdr:col>
          <xdr:colOff>76200</xdr:colOff>
          <xdr:row>44</xdr:row>
          <xdr:rowOff>175260</xdr:rowOff>
        </xdr:to>
        <xdr:sp macro="" textlink="">
          <xdr:nvSpPr>
            <xdr:cNvPr id="28679" name="Check Box 2" hidden="1">
              <a:extLst>
                <a:ext uri="{63B3BB69-23CF-44E3-9099-C40C66FF867C}">
                  <a14:compatExt spid="_x0000_s28679"/>
                </a:ext>
                <a:ext uri="{FF2B5EF4-FFF2-40B4-BE49-F238E27FC236}">
                  <a16:creationId xmlns:a16="http://schemas.microsoft.com/office/drawing/2014/main" id="{00000000-0008-0000-0300-000007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1026</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76200</xdr:colOff>
          <xdr:row>46</xdr:row>
          <xdr:rowOff>0</xdr:rowOff>
        </xdr:from>
        <xdr:to>
          <xdr:col>17</xdr:col>
          <xdr:colOff>68580</xdr:colOff>
          <xdr:row>46</xdr:row>
          <xdr:rowOff>175260</xdr:rowOff>
        </xdr:to>
        <xdr:sp macro="" textlink="">
          <xdr:nvSpPr>
            <xdr:cNvPr id="28680" name="Check Box 3" hidden="1">
              <a:extLst>
                <a:ext uri="{63B3BB69-23CF-44E3-9099-C40C66FF867C}">
                  <a14:compatExt spid="_x0000_s28680"/>
                </a:ext>
                <a:ext uri="{FF2B5EF4-FFF2-40B4-BE49-F238E27FC236}">
                  <a16:creationId xmlns:a16="http://schemas.microsoft.com/office/drawing/2014/main" id="{00000000-0008-0000-0300-000008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1027</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76200</xdr:colOff>
          <xdr:row>59</xdr:row>
          <xdr:rowOff>0</xdr:rowOff>
        </xdr:from>
        <xdr:to>
          <xdr:col>17</xdr:col>
          <xdr:colOff>76200</xdr:colOff>
          <xdr:row>59</xdr:row>
          <xdr:rowOff>175260</xdr:rowOff>
        </xdr:to>
        <xdr:sp macro="" textlink="">
          <xdr:nvSpPr>
            <xdr:cNvPr id="28681" name="Check Box 4" hidden="1">
              <a:extLst>
                <a:ext uri="{63B3BB69-23CF-44E3-9099-C40C66FF867C}">
                  <a14:compatExt spid="_x0000_s28681"/>
                </a:ext>
                <a:ext uri="{FF2B5EF4-FFF2-40B4-BE49-F238E27FC236}">
                  <a16:creationId xmlns:a16="http://schemas.microsoft.com/office/drawing/2014/main" id="{00000000-0008-0000-0300-000009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1028</a:t>
              </a:r>
            </a:p>
          </xdr:txBody>
        </xdr:sp>
        <xdr:clientData/>
      </xdr:twoCellAnchor>
    </mc:Choice>
    <mc:Fallback/>
  </mc:AlternateContent>
  <mc:AlternateContent xmlns:mc="http://schemas.openxmlformats.org/markup-compatibility/2006">
    <mc:Choice xmlns:a14="http://schemas.microsoft.com/office/drawing/2010/main" Requires="a14">
      <xdr:twoCellAnchor>
        <xdr:from>
          <xdr:col>30</xdr:col>
          <xdr:colOff>152400</xdr:colOff>
          <xdr:row>34</xdr:row>
          <xdr:rowOff>7620</xdr:rowOff>
        </xdr:from>
        <xdr:to>
          <xdr:col>31</xdr:col>
          <xdr:colOff>144780</xdr:colOff>
          <xdr:row>35</xdr:row>
          <xdr:rowOff>0</xdr:rowOff>
        </xdr:to>
        <xdr:sp macro="" textlink="">
          <xdr:nvSpPr>
            <xdr:cNvPr id="28682" name="Check Box 5" hidden="1">
              <a:extLst>
                <a:ext uri="{63B3BB69-23CF-44E3-9099-C40C66FF867C}">
                  <a14:compatExt spid="_x0000_s28682"/>
                </a:ext>
                <a:ext uri="{FF2B5EF4-FFF2-40B4-BE49-F238E27FC236}">
                  <a16:creationId xmlns:a16="http://schemas.microsoft.com/office/drawing/2014/main" id="{00000000-0008-0000-0300-00000A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1029</a:t>
              </a:r>
            </a:p>
          </xdr:txBody>
        </xdr:sp>
        <xdr:clientData/>
      </xdr:twoCellAnchor>
    </mc:Choice>
    <mc:Fallback/>
  </mc:AlternateContent>
  <xdr:twoCellAnchor>
    <xdr:from>
      <xdr:col>3</xdr:col>
      <xdr:colOff>76200</xdr:colOff>
      <xdr:row>3</xdr:row>
      <xdr:rowOff>144780</xdr:rowOff>
    </xdr:from>
    <xdr:to>
      <xdr:col>13</xdr:col>
      <xdr:colOff>22860</xdr:colOff>
      <xdr:row>5</xdr:row>
      <xdr:rowOff>45720</xdr:rowOff>
    </xdr:to>
    <xdr:sp macro="" textlink="">
      <xdr:nvSpPr>
        <xdr:cNvPr id="12" name="Oval 3">
          <a:extLst>
            <a:ext uri="{FF2B5EF4-FFF2-40B4-BE49-F238E27FC236}">
              <a16:creationId xmlns:a16="http://schemas.microsoft.com/office/drawing/2014/main" id="{00000000-0008-0000-0300-00000C000000}"/>
            </a:ext>
          </a:extLst>
        </xdr:cNvPr>
        <xdr:cNvSpPr>
          <a:spLocks noChangeArrowheads="1"/>
        </xdr:cNvSpPr>
      </xdr:nvSpPr>
      <xdr:spPr bwMode="auto">
        <a:xfrm>
          <a:off x="647700" y="693420"/>
          <a:ext cx="1851660" cy="26670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3</xdr:col>
      <xdr:colOff>121920</xdr:colOff>
      <xdr:row>1</xdr:row>
      <xdr:rowOff>152400</xdr:rowOff>
    </xdr:from>
    <xdr:to>
      <xdr:col>12</xdr:col>
      <xdr:colOff>2540</xdr:colOff>
      <xdr:row>3</xdr:row>
      <xdr:rowOff>53340</xdr:rowOff>
    </xdr:to>
    <xdr:sp macro="" textlink="">
      <xdr:nvSpPr>
        <xdr:cNvPr id="13" name="Oval 3">
          <a:extLst>
            <a:ext uri="{FF2B5EF4-FFF2-40B4-BE49-F238E27FC236}">
              <a16:creationId xmlns:a16="http://schemas.microsoft.com/office/drawing/2014/main" id="{00000000-0008-0000-0300-00000D000000}"/>
            </a:ext>
          </a:extLst>
        </xdr:cNvPr>
        <xdr:cNvSpPr>
          <a:spLocks noChangeArrowheads="1"/>
        </xdr:cNvSpPr>
      </xdr:nvSpPr>
      <xdr:spPr bwMode="auto">
        <a:xfrm>
          <a:off x="693420" y="335280"/>
          <a:ext cx="1595120" cy="26670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39</xdr:col>
      <xdr:colOff>106680</xdr:colOff>
      <xdr:row>17</xdr:row>
      <xdr:rowOff>45720</xdr:rowOff>
    </xdr:from>
    <xdr:to>
      <xdr:col>57</xdr:col>
      <xdr:colOff>53340</xdr:colOff>
      <xdr:row>21</xdr:row>
      <xdr:rowOff>167640</xdr:rowOff>
    </xdr:to>
    <xdr:sp macro="" textlink="">
      <xdr:nvSpPr>
        <xdr:cNvPr id="14" name="角丸四角形吹き出し 13">
          <a:extLst>
            <a:ext uri="{FF2B5EF4-FFF2-40B4-BE49-F238E27FC236}">
              <a16:creationId xmlns:a16="http://schemas.microsoft.com/office/drawing/2014/main" id="{00000000-0008-0000-0300-00000E000000}"/>
            </a:ext>
          </a:extLst>
        </xdr:cNvPr>
        <xdr:cNvSpPr/>
      </xdr:nvSpPr>
      <xdr:spPr bwMode="auto">
        <a:xfrm>
          <a:off x="7536180" y="3162300"/>
          <a:ext cx="3375660" cy="1036320"/>
        </a:xfrm>
        <a:prstGeom prst="wedgeRoundRectCallout">
          <a:avLst>
            <a:gd name="adj1" fmla="val -56499"/>
            <a:gd name="adj2" fmla="val -23908"/>
            <a:gd name="adj3" fmla="val 16667"/>
          </a:avLst>
        </a:prstGeom>
        <a:solidFill>
          <a:schemeClr val="accent6">
            <a:lumMod val="20000"/>
            <a:lumOff val="80000"/>
          </a:schemeClr>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ctr" upright="1"/>
        <a:lstStyle/>
        <a:p>
          <a:pPr algn="l"/>
          <a:r>
            <a:rPr kumimoji="1" lang="ja-JP" altLang="en-US" sz="1100"/>
            <a:t>法人番号は、国税庁から指定される１３桁の番号です。法人番号が不明の場合は、</a:t>
          </a:r>
        </a:p>
        <a:p>
          <a:pPr algn="l"/>
          <a:r>
            <a:rPr kumimoji="1" lang="ja-JP" altLang="en-US" sz="1100"/>
            <a:t>「国税庁法人番号公表サイト」（</a:t>
          </a:r>
          <a:r>
            <a:rPr kumimoji="1" lang="en-US" altLang="ja-JP" sz="1100"/>
            <a:t>https://www.houjin-bangou.nta.go.jp</a:t>
          </a:r>
          <a:r>
            <a:rPr kumimoji="1" lang="ja-JP" altLang="en-US" sz="1100"/>
            <a:t>）でご確認ください。</a:t>
          </a:r>
        </a:p>
      </xdr:txBody>
    </xdr:sp>
    <xdr:clientData/>
  </xdr:twoCellAnchor>
  <xdr:twoCellAnchor>
    <xdr:from>
      <xdr:col>10</xdr:col>
      <xdr:colOff>137160</xdr:colOff>
      <xdr:row>22</xdr:row>
      <xdr:rowOff>7620</xdr:rowOff>
    </xdr:from>
    <xdr:to>
      <xdr:col>12</xdr:col>
      <xdr:colOff>26670</xdr:colOff>
      <xdr:row>23</xdr:row>
      <xdr:rowOff>0</xdr:rowOff>
    </xdr:to>
    <xdr:sp macro="" textlink="">
      <xdr:nvSpPr>
        <xdr:cNvPr id="15" name="Oval 5">
          <a:extLst>
            <a:ext uri="{FF2B5EF4-FFF2-40B4-BE49-F238E27FC236}">
              <a16:creationId xmlns:a16="http://schemas.microsoft.com/office/drawing/2014/main" id="{00000000-0008-0000-0300-00000F000000}"/>
            </a:ext>
          </a:extLst>
        </xdr:cNvPr>
        <xdr:cNvSpPr>
          <a:spLocks noChangeArrowheads="1"/>
        </xdr:cNvSpPr>
      </xdr:nvSpPr>
      <xdr:spPr bwMode="auto">
        <a:xfrm>
          <a:off x="2042160" y="4221480"/>
          <a:ext cx="270510" cy="17526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21</xdr:col>
      <xdr:colOff>121920</xdr:colOff>
      <xdr:row>22</xdr:row>
      <xdr:rowOff>22860</xdr:rowOff>
    </xdr:from>
    <xdr:to>
      <xdr:col>23</xdr:col>
      <xdr:colOff>11430</xdr:colOff>
      <xdr:row>23</xdr:row>
      <xdr:rowOff>15240</xdr:rowOff>
    </xdr:to>
    <xdr:sp macro="" textlink="">
      <xdr:nvSpPr>
        <xdr:cNvPr id="16" name="Oval 5">
          <a:extLst>
            <a:ext uri="{FF2B5EF4-FFF2-40B4-BE49-F238E27FC236}">
              <a16:creationId xmlns:a16="http://schemas.microsoft.com/office/drawing/2014/main" id="{00000000-0008-0000-0300-000010000000}"/>
            </a:ext>
          </a:extLst>
        </xdr:cNvPr>
        <xdr:cNvSpPr>
          <a:spLocks noChangeArrowheads="1"/>
        </xdr:cNvSpPr>
      </xdr:nvSpPr>
      <xdr:spPr bwMode="auto">
        <a:xfrm>
          <a:off x="4122420" y="4236720"/>
          <a:ext cx="270510" cy="17526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21</xdr:col>
      <xdr:colOff>182880</xdr:colOff>
      <xdr:row>30</xdr:row>
      <xdr:rowOff>167640</xdr:rowOff>
    </xdr:from>
    <xdr:to>
      <xdr:col>23</xdr:col>
      <xdr:colOff>72390</xdr:colOff>
      <xdr:row>31</xdr:row>
      <xdr:rowOff>160020</xdr:rowOff>
    </xdr:to>
    <xdr:sp macro="" textlink="">
      <xdr:nvSpPr>
        <xdr:cNvPr id="17" name="Oval 5">
          <a:extLst>
            <a:ext uri="{FF2B5EF4-FFF2-40B4-BE49-F238E27FC236}">
              <a16:creationId xmlns:a16="http://schemas.microsoft.com/office/drawing/2014/main" id="{00000000-0008-0000-0300-000011000000}"/>
            </a:ext>
          </a:extLst>
        </xdr:cNvPr>
        <xdr:cNvSpPr>
          <a:spLocks noChangeArrowheads="1"/>
        </xdr:cNvSpPr>
      </xdr:nvSpPr>
      <xdr:spPr bwMode="auto">
        <a:xfrm>
          <a:off x="4183380" y="5935980"/>
          <a:ext cx="270510" cy="17526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10</xdr:col>
      <xdr:colOff>160020</xdr:colOff>
      <xdr:row>31</xdr:row>
      <xdr:rowOff>7620</xdr:rowOff>
    </xdr:from>
    <xdr:to>
      <xdr:col>12</xdr:col>
      <xdr:colOff>49530</xdr:colOff>
      <xdr:row>32</xdr:row>
      <xdr:rowOff>0</xdr:rowOff>
    </xdr:to>
    <xdr:sp macro="" textlink="">
      <xdr:nvSpPr>
        <xdr:cNvPr id="18" name="Oval 5">
          <a:extLst>
            <a:ext uri="{FF2B5EF4-FFF2-40B4-BE49-F238E27FC236}">
              <a16:creationId xmlns:a16="http://schemas.microsoft.com/office/drawing/2014/main" id="{00000000-0008-0000-0300-000012000000}"/>
            </a:ext>
          </a:extLst>
        </xdr:cNvPr>
        <xdr:cNvSpPr>
          <a:spLocks noChangeArrowheads="1"/>
        </xdr:cNvSpPr>
      </xdr:nvSpPr>
      <xdr:spPr bwMode="auto">
        <a:xfrm>
          <a:off x="2065020" y="5958840"/>
          <a:ext cx="270510" cy="17526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29</xdr:col>
      <xdr:colOff>99060</xdr:colOff>
      <xdr:row>1</xdr:row>
      <xdr:rowOff>53340</xdr:rowOff>
    </xdr:from>
    <xdr:to>
      <xdr:col>35</xdr:col>
      <xdr:colOff>100965</xdr:colOff>
      <xdr:row>3</xdr:row>
      <xdr:rowOff>116205</xdr:rowOff>
    </xdr:to>
    <xdr:sp macro="" textlink="">
      <xdr:nvSpPr>
        <xdr:cNvPr id="19" name="AutoShape 7">
          <a:extLst>
            <a:ext uri="{FF2B5EF4-FFF2-40B4-BE49-F238E27FC236}">
              <a16:creationId xmlns:a16="http://schemas.microsoft.com/office/drawing/2014/main" id="{00000000-0008-0000-0300-000013000000}"/>
            </a:ext>
          </a:extLst>
        </xdr:cNvPr>
        <xdr:cNvSpPr>
          <a:spLocks noChangeArrowheads="1"/>
        </xdr:cNvSpPr>
      </xdr:nvSpPr>
      <xdr:spPr bwMode="auto">
        <a:xfrm>
          <a:off x="5623560" y="236220"/>
          <a:ext cx="1144905" cy="428625"/>
        </a:xfrm>
        <a:prstGeom prst="roundRect">
          <a:avLst>
            <a:gd name="adj" fmla="val 16667"/>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36576" tIns="22860" rIns="36576" bIns="22860" anchor="ctr" upright="1"/>
        <a:lstStyle/>
        <a:p>
          <a:pPr algn="dist" rtl="0">
            <a:defRPr sz="1000"/>
          </a:pPr>
          <a:r>
            <a:rPr lang="ja-JP" altLang="en-US" sz="1400" b="0" i="0" u="none" strike="noStrike" baseline="0">
              <a:solidFill>
                <a:srgbClr val="000000"/>
              </a:solidFill>
              <a:latin typeface="ＭＳ Ｐゴシック"/>
              <a:ea typeface="ＭＳ Ｐゴシック"/>
            </a:rPr>
            <a:t>【記載例】</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28</xdr:col>
      <xdr:colOff>66675</xdr:colOff>
      <xdr:row>5</xdr:row>
      <xdr:rowOff>0</xdr:rowOff>
    </xdr:from>
    <xdr:to>
      <xdr:col>28</xdr:col>
      <xdr:colOff>66675</xdr:colOff>
      <xdr:row>5</xdr:row>
      <xdr:rowOff>0</xdr:rowOff>
    </xdr:to>
    <xdr:sp macro="" textlink="">
      <xdr:nvSpPr>
        <xdr:cNvPr id="2" name="Arc 3">
          <a:extLst>
            <a:ext uri="{FF2B5EF4-FFF2-40B4-BE49-F238E27FC236}">
              <a16:creationId xmlns:a16="http://schemas.microsoft.com/office/drawing/2014/main" id="{00000000-0008-0000-0400-000002000000}"/>
            </a:ext>
          </a:extLst>
        </xdr:cNvPr>
        <xdr:cNvSpPr>
          <a:spLocks/>
        </xdr:cNvSpPr>
      </xdr:nvSpPr>
      <xdr:spPr bwMode="auto">
        <a:xfrm flipH="1" flipV="1">
          <a:off x="17052925" y="457200"/>
          <a:ext cx="0" cy="0"/>
        </a:xfrm>
        <a:custGeom>
          <a:avLst/>
          <a:gdLst>
            <a:gd name="T0" fmla="*/ 0 w 21600"/>
            <a:gd name="T1" fmla="*/ 0 h 21600"/>
            <a:gd name="T2" fmla="*/ 1 w 21600"/>
            <a:gd name="T3" fmla="*/ 1 h 21600"/>
            <a:gd name="T4" fmla="*/ 0 w 21600"/>
            <a:gd name="T5" fmla="*/ 1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Lst>
      </xdr:spPr>
    </xdr:sp>
    <xdr:clientData/>
  </xdr:twoCellAnchor>
  <xdr:twoCellAnchor>
    <xdr:from>
      <xdr:col>28</xdr:col>
      <xdr:colOff>171450</xdr:colOff>
      <xdr:row>5</xdr:row>
      <xdr:rowOff>0</xdr:rowOff>
    </xdr:from>
    <xdr:to>
      <xdr:col>28</xdr:col>
      <xdr:colOff>171450</xdr:colOff>
      <xdr:row>5</xdr:row>
      <xdr:rowOff>0</xdr:rowOff>
    </xdr:to>
    <xdr:sp macro="" textlink="">
      <xdr:nvSpPr>
        <xdr:cNvPr id="3" name="Line 4">
          <a:extLst>
            <a:ext uri="{FF2B5EF4-FFF2-40B4-BE49-F238E27FC236}">
              <a16:creationId xmlns:a16="http://schemas.microsoft.com/office/drawing/2014/main" id="{00000000-0008-0000-0400-000003000000}"/>
            </a:ext>
          </a:extLst>
        </xdr:cNvPr>
        <xdr:cNvSpPr>
          <a:spLocks noChangeShapeType="1"/>
        </xdr:cNvSpPr>
      </xdr:nvSpPr>
      <xdr:spPr bwMode="auto">
        <a:xfrm>
          <a:off x="17157700" y="4572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66675</xdr:colOff>
      <xdr:row>5</xdr:row>
      <xdr:rowOff>0</xdr:rowOff>
    </xdr:from>
    <xdr:to>
      <xdr:col>28</xdr:col>
      <xdr:colOff>66675</xdr:colOff>
      <xdr:row>5</xdr:row>
      <xdr:rowOff>0</xdr:rowOff>
    </xdr:to>
    <xdr:sp macro="" textlink="">
      <xdr:nvSpPr>
        <xdr:cNvPr id="4" name="Arc 3">
          <a:extLst>
            <a:ext uri="{FF2B5EF4-FFF2-40B4-BE49-F238E27FC236}">
              <a16:creationId xmlns:a16="http://schemas.microsoft.com/office/drawing/2014/main" id="{00000000-0008-0000-0400-000004000000}"/>
            </a:ext>
          </a:extLst>
        </xdr:cNvPr>
        <xdr:cNvSpPr>
          <a:spLocks/>
        </xdr:cNvSpPr>
      </xdr:nvSpPr>
      <xdr:spPr bwMode="auto">
        <a:xfrm flipH="1" flipV="1">
          <a:off x="16754475" y="464820"/>
          <a:ext cx="0" cy="0"/>
        </a:xfrm>
        <a:custGeom>
          <a:avLst/>
          <a:gdLst>
            <a:gd name="T0" fmla="*/ 0 w 21600"/>
            <a:gd name="T1" fmla="*/ 0 h 21600"/>
            <a:gd name="T2" fmla="*/ 1 w 21600"/>
            <a:gd name="T3" fmla="*/ 1 h 21600"/>
            <a:gd name="T4" fmla="*/ 0 w 21600"/>
            <a:gd name="T5" fmla="*/ 1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Lst>
      </xdr:spPr>
    </xdr:sp>
    <xdr:clientData/>
  </xdr:twoCellAnchor>
  <xdr:twoCellAnchor>
    <xdr:from>
      <xdr:col>28</xdr:col>
      <xdr:colOff>171450</xdr:colOff>
      <xdr:row>5</xdr:row>
      <xdr:rowOff>0</xdr:rowOff>
    </xdr:from>
    <xdr:to>
      <xdr:col>28</xdr:col>
      <xdr:colOff>171450</xdr:colOff>
      <xdr:row>5</xdr:row>
      <xdr:rowOff>0</xdr:rowOff>
    </xdr:to>
    <xdr:sp macro="" textlink="">
      <xdr:nvSpPr>
        <xdr:cNvPr id="5" name="Line 4">
          <a:extLst>
            <a:ext uri="{FF2B5EF4-FFF2-40B4-BE49-F238E27FC236}">
              <a16:creationId xmlns:a16="http://schemas.microsoft.com/office/drawing/2014/main" id="{00000000-0008-0000-0400-000005000000}"/>
            </a:ext>
          </a:extLst>
        </xdr:cNvPr>
        <xdr:cNvSpPr>
          <a:spLocks noChangeShapeType="1"/>
        </xdr:cNvSpPr>
      </xdr:nvSpPr>
      <xdr:spPr bwMode="auto">
        <a:xfrm>
          <a:off x="16859250" y="46482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76200</xdr:colOff>
          <xdr:row>32</xdr:row>
          <xdr:rowOff>167640</xdr:rowOff>
        </xdr:from>
        <xdr:to>
          <xdr:col>12</xdr:col>
          <xdr:colOff>228600</xdr:colOff>
          <xdr:row>34</xdr:row>
          <xdr:rowOff>68580</xdr:rowOff>
        </xdr:to>
        <xdr:sp macro="" textlink="">
          <xdr:nvSpPr>
            <xdr:cNvPr id="13313" name="Check Box 4" hidden="1">
              <a:extLst>
                <a:ext uri="{63B3BB69-23CF-44E3-9099-C40C66FF867C}">
                  <a14:compatExt spid="_x0000_s13313"/>
                </a:ext>
                <a:ext uri="{FF2B5EF4-FFF2-40B4-BE49-F238E27FC236}">
                  <a16:creationId xmlns:a16="http://schemas.microsoft.com/office/drawing/2014/main" id="{00000000-0008-0000-0500-000001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32</xdr:row>
          <xdr:rowOff>144780</xdr:rowOff>
        </xdr:from>
        <xdr:to>
          <xdr:col>19</xdr:col>
          <xdr:colOff>160020</xdr:colOff>
          <xdr:row>34</xdr:row>
          <xdr:rowOff>45720</xdr:rowOff>
        </xdr:to>
        <xdr:sp macro="" textlink="">
          <xdr:nvSpPr>
            <xdr:cNvPr id="13314" name="Check Box 5" hidden="1">
              <a:extLst>
                <a:ext uri="{63B3BB69-23CF-44E3-9099-C40C66FF867C}">
                  <a14:compatExt spid="_x0000_s13314"/>
                </a:ext>
                <a:ext uri="{FF2B5EF4-FFF2-40B4-BE49-F238E27FC236}">
                  <a16:creationId xmlns:a16="http://schemas.microsoft.com/office/drawing/2014/main" id="{00000000-0008-0000-0500-000002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76200</xdr:colOff>
          <xdr:row>32</xdr:row>
          <xdr:rowOff>144780</xdr:rowOff>
        </xdr:from>
        <xdr:to>
          <xdr:col>24</xdr:col>
          <xdr:colOff>251460</xdr:colOff>
          <xdr:row>34</xdr:row>
          <xdr:rowOff>45720</xdr:rowOff>
        </xdr:to>
        <xdr:sp macro="" textlink="">
          <xdr:nvSpPr>
            <xdr:cNvPr id="13315" name="Check Box 6" hidden="1">
              <a:extLst>
                <a:ext uri="{63B3BB69-23CF-44E3-9099-C40C66FF867C}">
                  <a14:compatExt spid="_x0000_s13315"/>
                </a:ext>
                <a:ext uri="{FF2B5EF4-FFF2-40B4-BE49-F238E27FC236}">
                  <a16:creationId xmlns:a16="http://schemas.microsoft.com/office/drawing/2014/main" id="{00000000-0008-0000-0500-000003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34</xdr:row>
          <xdr:rowOff>160020</xdr:rowOff>
        </xdr:from>
        <xdr:to>
          <xdr:col>12</xdr:col>
          <xdr:colOff>228600</xdr:colOff>
          <xdr:row>36</xdr:row>
          <xdr:rowOff>68580</xdr:rowOff>
        </xdr:to>
        <xdr:sp macro="" textlink="">
          <xdr:nvSpPr>
            <xdr:cNvPr id="13316" name="Check Box 4" hidden="1">
              <a:extLst>
                <a:ext uri="{63B3BB69-23CF-44E3-9099-C40C66FF867C}">
                  <a14:compatExt spid="_x0000_s13316"/>
                </a:ext>
                <a:ext uri="{FF2B5EF4-FFF2-40B4-BE49-F238E27FC236}">
                  <a16:creationId xmlns:a16="http://schemas.microsoft.com/office/drawing/2014/main" id="{00000000-0008-0000-0500-000004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34</xdr:row>
          <xdr:rowOff>175260</xdr:rowOff>
        </xdr:from>
        <xdr:to>
          <xdr:col>19</xdr:col>
          <xdr:colOff>152400</xdr:colOff>
          <xdr:row>36</xdr:row>
          <xdr:rowOff>45720</xdr:rowOff>
        </xdr:to>
        <xdr:sp macro="" textlink="">
          <xdr:nvSpPr>
            <xdr:cNvPr id="13317" name="Check Box 5" hidden="1">
              <a:extLst>
                <a:ext uri="{63B3BB69-23CF-44E3-9099-C40C66FF867C}">
                  <a14:compatExt spid="_x0000_s13317"/>
                </a:ext>
                <a:ext uri="{FF2B5EF4-FFF2-40B4-BE49-F238E27FC236}">
                  <a16:creationId xmlns:a16="http://schemas.microsoft.com/office/drawing/2014/main" id="{00000000-0008-0000-0500-000005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76200</xdr:colOff>
          <xdr:row>34</xdr:row>
          <xdr:rowOff>175260</xdr:rowOff>
        </xdr:from>
        <xdr:to>
          <xdr:col>24</xdr:col>
          <xdr:colOff>228600</xdr:colOff>
          <xdr:row>36</xdr:row>
          <xdr:rowOff>45720</xdr:rowOff>
        </xdr:to>
        <xdr:sp macro="" textlink="">
          <xdr:nvSpPr>
            <xdr:cNvPr id="13318" name="Check Box 6" hidden="1">
              <a:extLst>
                <a:ext uri="{63B3BB69-23CF-44E3-9099-C40C66FF867C}">
                  <a14:compatExt spid="_x0000_s13318"/>
                </a:ext>
                <a:ext uri="{FF2B5EF4-FFF2-40B4-BE49-F238E27FC236}">
                  <a16:creationId xmlns:a16="http://schemas.microsoft.com/office/drawing/2014/main" id="{00000000-0008-0000-0500-000006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34</xdr:row>
          <xdr:rowOff>160020</xdr:rowOff>
        </xdr:from>
        <xdr:to>
          <xdr:col>12</xdr:col>
          <xdr:colOff>228600</xdr:colOff>
          <xdr:row>36</xdr:row>
          <xdr:rowOff>60960</xdr:rowOff>
        </xdr:to>
        <xdr:sp macro="" textlink="">
          <xdr:nvSpPr>
            <xdr:cNvPr id="13320" name="Check Box 8" hidden="1">
              <a:extLst>
                <a:ext uri="{63B3BB69-23CF-44E3-9099-C40C66FF867C}">
                  <a14:compatExt spid="_x0000_s13320"/>
                </a:ext>
                <a:ext uri="{FF2B5EF4-FFF2-40B4-BE49-F238E27FC236}">
                  <a16:creationId xmlns:a16="http://schemas.microsoft.com/office/drawing/2014/main" id="{00000000-0008-0000-0500-000008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34</xdr:row>
          <xdr:rowOff>175260</xdr:rowOff>
        </xdr:from>
        <xdr:to>
          <xdr:col>19</xdr:col>
          <xdr:colOff>152400</xdr:colOff>
          <xdr:row>36</xdr:row>
          <xdr:rowOff>45720</xdr:rowOff>
        </xdr:to>
        <xdr:sp macro="" textlink="">
          <xdr:nvSpPr>
            <xdr:cNvPr id="13321" name="Check Box 9" hidden="1">
              <a:extLst>
                <a:ext uri="{63B3BB69-23CF-44E3-9099-C40C66FF867C}">
                  <a14:compatExt spid="_x0000_s13321"/>
                </a:ext>
                <a:ext uri="{FF2B5EF4-FFF2-40B4-BE49-F238E27FC236}">
                  <a16:creationId xmlns:a16="http://schemas.microsoft.com/office/drawing/2014/main" id="{00000000-0008-0000-0500-000009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76200</xdr:colOff>
          <xdr:row>34</xdr:row>
          <xdr:rowOff>175260</xdr:rowOff>
        </xdr:from>
        <xdr:to>
          <xdr:col>24</xdr:col>
          <xdr:colOff>228600</xdr:colOff>
          <xdr:row>36</xdr:row>
          <xdr:rowOff>45720</xdr:rowOff>
        </xdr:to>
        <xdr:sp macro="" textlink="">
          <xdr:nvSpPr>
            <xdr:cNvPr id="13322" name="Check Box 10" hidden="1">
              <a:extLst>
                <a:ext uri="{63B3BB69-23CF-44E3-9099-C40C66FF867C}">
                  <a14:compatExt spid="_x0000_s13322"/>
                </a:ext>
                <a:ext uri="{FF2B5EF4-FFF2-40B4-BE49-F238E27FC236}">
                  <a16:creationId xmlns:a16="http://schemas.microsoft.com/office/drawing/2014/main" id="{00000000-0008-0000-0500-00000A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76200</xdr:colOff>
          <xdr:row>32</xdr:row>
          <xdr:rowOff>167640</xdr:rowOff>
        </xdr:from>
        <xdr:to>
          <xdr:col>12</xdr:col>
          <xdr:colOff>228600</xdr:colOff>
          <xdr:row>34</xdr:row>
          <xdr:rowOff>68580</xdr:rowOff>
        </xdr:to>
        <xdr:sp macro="" textlink="">
          <xdr:nvSpPr>
            <xdr:cNvPr id="14337" name="Check Box 4" hidden="1">
              <a:extLst>
                <a:ext uri="{63B3BB69-23CF-44E3-9099-C40C66FF867C}">
                  <a14:compatExt spid="_x0000_s14337"/>
                </a:ext>
                <a:ext uri="{FF2B5EF4-FFF2-40B4-BE49-F238E27FC236}">
                  <a16:creationId xmlns:a16="http://schemas.microsoft.com/office/drawing/2014/main" id="{00000000-0008-0000-0600-000001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32</xdr:row>
          <xdr:rowOff>144780</xdr:rowOff>
        </xdr:from>
        <xdr:to>
          <xdr:col>19</xdr:col>
          <xdr:colOff>160020</xdr:colOff>
          <xdr:row>34</xdr:row>
          <xdr:rowOff>45720</xdr:rowOff>
        </xdr:to>
        <xdr:sp macro="" textlink="">
          <xdr:nvSpPr>
            <xdr:cNvPr id="14338" name="Check Box 5" hidden="1">
              <a:extLst>
                <a:ext uri="{63B3BB69-23CF-44E3-9099-C40C66FF867C}">
                  <a14:compatExt spid="_x0000_s14338"/>
                </a:ext>
                <a:ext uri="{FF2B5EF4-FFF2-40B4-BE49-F238E27FC236}">
                  <a16:creationId xmlns:a16="http://schemas.microsoft.com/office/drawing/2014/main" id="{00000000-0008-0000-0600-000002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76200</xdr:colOff>
          <xdr:row>32</xdr:row>
          <xdr:rowOff>144780</xdr:rowOff>
        </xdr:from>
        <xdr:to>
          <xdr:col>24</xdr:col>
          <xdr:colOff>251460</xdr:colOff>
          <xdr:row>34</xdr:row>
          <xdr:rowOff>45720</xdr:rowOff>
        </xdr:to>
        <xdr:sp macro="" textlink="">
          <xdr:nvSpPr>
            <xdr:cNvPr id="14339" name="Check Box 6" hidden="1">
              <a:extLst>
                <a:ext uri="{63B3BB69-23CF-44E3-9099-C40C66FF867C}">
                  <a14:compatExt spid="_x0000_s14339"/>
                </a:ext>
                <a:ext uri="{FF2B5EF4-FFF2-40B4-BE49-F238E27FC236}">
                  <a16:creationId xmlns:a16="http://schemas.microsoft.com/office/drawing/2014/main" id="{00000000-0008-0000-0600-000003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32</xdr:row>
          <xdr:rowOff>167640</xdr:rowOff>
        </xdr:from>
        <xdr:to>
          <xdr:col>12</xdr:col>
          <xdr:colOff>228600</xdr:colOff>
          <xdr:row>34</xdr:row>
          <xdr:rowOff>68580</xdr:rowOff>
        </xdr:to>
        <xdr:sp macro="" textlink="">
          <xdr:nvSpPr>
            <xdr:cNvPr id="14340" name="Check Box 4" hidden="1">
              <a:extLst>
                <a:ext uri="{63B3BB69-23CF-44E3-9099-C40C66FF867C}">
                  <a14:compatExt spid="_x0000_s14340"/>
                </a:ext>
                <a:ext uri="{FF2B5EF4-FFF2-40B4-BE49-F238E27FC236}">
                  <a16:creationId xmlns:a16="http://schemas.microsoft.com/office/drawing/2014/main" id="{00000000-0008-0000-0600-000004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32</xdr:row>
          <xdr:rowOff>144780</xdr:rowOff>
        </xdr:from>
        <xdr:to>
          <xdr:col>19</xdr:col>
          <xdr:colOff>160020</xdr:colOff>
          <xdr:row>34</xdr:row>
          <xdr:rowOff>45720</xdr:rowOff>
        </xdr:to>
        <xdr:sp macro="" textlink="">
          <xdr:nvSpPr>
            <xdr:cNvPr id="14341" name="Check Box 5" hidden="1">
              <a:extLst>
                <a:ext uri="{63B3BB69-23CF-44E3-9099-C40C66FF867C}">
                  <a14:compatExt spid="_x0000_s14341"/>
                </a:ext>
                <a:ext uri="{FF2B5EF4-FFF2-40B4-BE49-F238E27FC236}">
                  <a16:creationId xmlns:a16="http://schemas.microsoft.com/office/drawing/2014/main" id="{00000000-0008-0000-0600-000005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76200</xdr:colOff>
          <xdr:row>32</xdr:row>
          <xdr:rowOff>144780</xdr:rowOff>
        </xdr:from>
        <xdr:to>
          <xdr:col>24</xdr:col>
          <xdr:colOff>251460</xdr:colOff>
          <xdr:row>34</xdr:row>
          <xdr:rowOff>45720</xdr:rowOff>
        </xdr:to>
        <xdr:sp macro="" textlink="">
          <xdr:nvSpPr>
            <xdr:cNvPr id="14342" name="Check Box 6" hidden="1">
              <a:extLst>
                <a:ext uri="{63B3BB69-23CF-44E3-9099-C40C66FF867C}">
                  <a14:compatExt spid="_x0000_s14342"/>
                </a:ext>
                <a:ext uri="{FF2B5EF4-FFF2-40B4-BE49-F238E27FC236}">
                  <a16:creationId xmlns:a16="http://schemas.microsoft.com/office/drawing/2014/main" id="{00000000-0008-0000-0600-000006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34</xdr:row>
          <xdr:rowOff>160020</xdr:rowOff>
        </xdr:from>
        <xdr:to>
          <xdr:col>12</xdr:col>
          <xdr:colOff>228600</xdr:colOff>
          <xdr:row>36</xdr:row>
          <xdr:rowOff>68580</xdr:rowOff>
        </xdr:to>
        <xdr:sp macro="" textlink="">
          <xdr:nvSpPr>
            <xdr:cNvPr id="14343" name="Check Box 7" hidden="1">
              <a:extLst>
                <a:ext uri="{63B3BB69-23CF-44E3-9099-C40C66FF867C}">
                  <a14:compatExt spid="_x0000_s14343"/>
                </a:ext>
                <a:ext uri="{FF2B5EF4-FFF2-40B4-BE49-F238E27FC236}">
                  <a16:creationId xmlns:a16="http://schemas.microsoft.com/office/drawing/2014/main" id="{00000000-0008-0000-0600-000007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34</xdr:row>
          <xdr:rowOff>175260</xdr:rowOff>
        </xdr:from>
        <xdr:to>
          <xdr:col>19</xdr:col>
          <xdr:colOff>152400</xdr:colOff>
          <xdr:row>36</xdr:row>
          <xdr:rowOff>45720</xdr:rowOff>
        </xdr:to>
        <xdr:sp macro="" textlink="">
          <xdr:nvSpPr>
            <xdr:cNvPr id="14344" name="Check Box 8" hidden="1">
              <a:extLst>
                <a:ext uri="{63B3BB69-23CF-44E3-9099-C40C66FF867C}">
                  <a14:compatExt spid="_x0000_s14344"/>
                </a:ext>
                <a:ext uri="{FF2B5EF4-FFF2-40B4-BE49-F238E27FC236}">
                  <a16:creationId xmlns:a16="http://schemas.microsoft.com/office/drawing/2014/main" id="{00000000-0008-0000-0600-000008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76200</xdr:colOff>
          <xdr:row>34</xdr:row>
          <xdr:rowOff>175260</xdr:rowOff>
        </xdr:from>
        <xdr:to>
          <xdr:col>24</xdr:col>
          <xdr:colOff>228600</xdr:colOff>
          <xdr:row>36</xdr:row>
          <xdr:rowOff>45720</xdr:rowOff>
        </xdr:to>
        <xdr:sp macro="" textlink="">
          <xdr:nvSpPr>
            <xdr:cNvPr id="14345" name="Check Box 9" hidden="1">
              <a:extLst>
                <a:ext uri="{63B3BB69-23CF-44E3-9099-C40C66FF867C}">
                  <a14:compatExt spid="_x0000_s14345"/>
                </a:ext>
                <a:ext uri="{FF2B5EF4-FFF2-40B4-BE49-F238E27FC236}">
                  <a16:creationId xmlns:a16="http://schemas.microsoft.com/office/drawing/2014/main" id="{00000000-0008-0000-0600-000009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34</xdr:row>
          <xdr:rowOff>160020</xdr:rowOff>
        </xdr:from>
        <xdr:to>
          <xdr:col>12</xdr:col>
          <xdr:colOff>228600</xdr:colOff>
          <xdr:row>36</xdr:row>
          <xdr:rowOff>68580</xdr:rowOff>
        </xdr:to>
        <xdr:sp macro="" textlink="">
          <xdr:nvSpPr>
            <xdr:cNvPr id="14346" name="Check Box 10" hidden="1">
              <a:extLst>
                <a:ext uri="{63B3BB69-23CF-44E3-9099-C40C66FF867C}">
                  <a14:compatExt spid="_x0000_s14346"/>
                </a:ext>
                <a:ext uri="{FF2B5EF4-FFF2-40B4-BE49-F238E27FC236}">
                  <a16:creationId xmlns:a16="http://schemas.microsoft.com/office/drawing/2014/main" id="{00000000-0008-0000-0600-00000A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34</xdr:row>
          <xdr:rowOff>175260</xdr:rowOff>
        </xdr:from>
        <xdr:to>
          <xdr:col>19</xdr:col>
          <xdr:colOff>152400</xdr:colOff>
          <xdr:row>36</xdr:row>
          <xdr:rowOff>45720</xdr:rowOff>
        </xdr:to>
        <xdr:sp macro="" textlink="">
          <xdr:nvSpPr>
            <xdr:cNvPr id="14347" name="Check Box 11" hidden="1">
              <a:extLst>
                <a:ext uri="{63B3BB69-23CF-44E3-9099-C40C66FF867C}">
                  <a14:compatExt spid="_x0000_s14347"/>
                </a:ext>
                <a:ext uri="{FF2B5EF4-FFF2-40B4-BE49-F238E27FC236}">
                  <a16:creationId xmlns:a16="http://schemas.microsoft.com/office/drawing/2014/main" id="{00000000-0008-0000-0600-00000B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76200</xdr:colOff>
          <xdr:row>34</xdr:row>
          <xdr:rowOff>175260</xdr:rowOff>
        </xdr:from>
        <xdr:to>
          <xdr:col>24</xdr:col>
          <xdr:colOff>228600</xdr:colOff>
          <xdr:row>36</xdr:row>
          <xdr:rowOff>45720</xdr:rowOff>
        </xdr:to>
        <xdr:sp macro="" textlink="">
          <xdr:nvSpPr>
            <xdr:cNvPr id="14348" name="Check Box 12" hidden="1">
              <a:extLst>
                <a:ext uri="{63B3BB69-23CF-44E3-9099-C40C66FF867C}">
                  <a14:compatExt spid="_x0000_s14348"/>
                </a:ext>
                <a:ext uri="{FF2B5EF4-FFF2-40B4-BE49-F238E27FC236}">
                  <a16:creationId xmlns:a16="http://schemas.microsoft.com/office/drawing/2014/main" id="{00000000-0008-0000-0600-00000C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twoCellAnchor>
    <xdr:from>
      <xdr:col>23</xdr:col>
      <xdr:colOff>129540</xdr:colOff>
      <xdr:row>0</xdr:row>
      <xdr:rowOff>289560</xdr:rowOff>
    </xdr:from>
    <xdr:to>
      <xdr:col>27</xdr:col>
      <xdr:colOff>142331</xdr:colOff>
      <xdr:row>2</xdr:row>
      <xdr:rowOff>90079</xdr:rowOff>
    </xdr:to>
    <xdr:sp macro="" textlink="">
      <xdr:nvSpPr>
        <xdr:cNvPr id="17" name="AutoShape 7">
          <a:extLst>
            <a:ext uri="{FF2B5EF4-FFF2-40B4-BE49-F238E27FC236}">
              <a16:creationId xmlns:a16="http://schemas.microsoft.com/office/drawing/2014/main" id="{00000000-0008-0000-0600-000011000000}"/>
            </a:ext>
          </a:extLst>
        </xdr:cNvPr>
        <xdr:cNvSpPr>
          <a:spLocks noChangeArrowheads="1"/>
        </xdr:cNvSpPr>
      </xdr:nvSpPr>
      <xdr:spPr bwMode="auto">
        <a:xfrm>
          <a:off x="6195060" y="289560"/>
          <a:ext cx="1140551" cy="425359"/>
        </a:xfrm>
        <a:prstGeom prst="roundRect">
          <a:avLst>
            <a:gd name="adj" fmla="val 16667"/>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36576" tIns="22860" rIns="36576" bIns="22860" anchor="ctr" upright="1"/>
        <a:lstStyle/>
        <a:p>
          <a:pPr algn="dist" rtl="0">
            <a:defRPr sz="1000"/>
          </a:pPr>
          <a:r>
            <a:rPr lang="ja-JP" altLang="en-US" sz="1400" b="0" i="0" u="none" strike="noStrike" baseline="0">
              <a:solidFill>
                <a:srgbClr val="000000"/>
              </a:solidFill>
              <a:latin typeface="ＭＳ Ｐゴシック"/>
              <a:ea typeface="ＭＳ Ｐゴシック"/>
            </a:rPr>
            <a:t>【記載例】</a:t>
          </a:r>
        </a:p>
      </xdr:txBody>
    </xdr:sp>
    <xdr:clientData/>
  </xdr:twoCellAnchor>
  <xdr:twoCellAnchor>
    <xdr:from>
      <xdr:col>8</xdr:col>
      <xdr:colOff>152400</xdr:colOff>
      <xdr:row>5</xdr:row>
      <xdr:rowOff>15240</xdr:rowOff>
    </xdr:from>
    <xdr:to>
      <xdr:col>9</xdr:col>
      <xdr:colOff>232410</xdr:colOff>
      <xdr:row>6</xdr:row>
      <xdr:rowOff>8890</xdr:rowOff>
    </xdr:to>
    <xdr:sp macro="" textlink="">
      <xdr:nvSpPr>
        <xdr:cNvPr id="18" name="Oval 6">
          <a:extLst>
            <a:ext uri="{FF2B5EF4-FFF2-40B4-BE49-F238E27FC236}">
              <a16:creationId xmlns:a16="http://schemas.microsoft.com/office/drawing/2014/main" id="{00000000-0008-0000-0600-000012000000}"/>
            </a:ext>
          </a:extLst>
        </xdr:cNvPr>
        <xdr:cNvSpPr>
          <a:spLocks noChangeArrowheads="1"/>
        </xdr:cNvSpPr>
      </xdr:nvSpPr>
      <xdr:spPr bwMode="auto">
        <a:xfrm>
          <a:off x="2080260" y="1371600"/>
          <a:ext cx="270510" cy="18415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19</xdr:col>
      <xdr:colOff>15240</xdr:colOff>
      <xdr:row>5</xdr:row>
      <xdr:rowOff>15240</xdr:rowOff>
    </xdr:from>
    <xdr:to>
      <xdr:col>20</xdr:col>
      <xdr:colOff>3810</xdr:colOff>
      <xdr:row>6</xdr:row>
      <xdr:rowOff>8890</xdr:rowOff>
    </xdr:to>
    <xdr:sp macro="" textlink="">
      <xdr:nvSpPr>
        <xdr:cNvPr id="19" name="Oval 6">
          <a:extLst>
            <a:ext uri="{FF2B5EF4-FFF2-40B4-BE49-F238E27FC236}">
              <a16:creationId xmlns:a16="http://schemas.microsoft.com/office/drawing/2014/main" id="{00000000-0008-0000-0600-000013000000}"/>
            </a:ext>
          </a:extLst>
        </xdr:cNvPr>
        <xdr:cNvSpPr>
          <a:spLocks noChangeArrowheads="1"/>
        </xdr:cNvSpPr>
      </xdr:nvSpPr>
      <xdr:spPr bwMode="auto">
        <a:xfrm>
          <a:off x="4953000" y="1371600"/>
          <a:ext cx="270510" cy="18415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mc:AlternateContent xmlns:mc="http://schemas.openxmlformats.org/markup-compatibility/2006">
    <mc:Choice xmlns:a14="http://schemas.microsoft.com/office/drawing/2010/main" Requires="a14">
      <xdr:twoCellAnchor editAs="oneCell">
        <xdr:from>
          <xdr:col>9</xdr:col>
          <xdr:colOff>76200</xdr:colOff>
          <xdr:row>32</xdr:row>
          <xdr:rowOff>167640</xdr:rowOff>
        </xdr:from>
        <xdr:to>
          <xdr:col>12</xdr:col>
          <xdr:colOff>228600</xdr:colOff>
          <xdr:row>34</xdr:row>
          <xdr:rowOff>68580</xdr:rowOff>
        </xdr:to>
        <xdr:sp macro="" textlink="">
          <xdr:nvSpPr>
            <xdr:cNvPr id="14349" name="Check Box 4" hidden="1">
              <a:extLst>
                <a:ext uri="{63B3BB69-23CF-44E3-9099-C40C66FF867C}">
                  <a14:compatExt spid="_x0000_s14349"/>
                </a:ext>
                <a:ext uri="{FF2B5EF4-FFF2-40B4-BE49-F238E27FC236}">
                  <a16:creationId xmlns:a16="http://schemas.microsoft.com/office/drawing/2014/main" id="{00000000-0008-0000-0600-00000D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32</xdr:row>
          <xdr:rowOff>144780</xdr:rowOff>
        </xdr:from>
        <xdr:to>
          <xdr:col>19</xdr:col>
          <xdr:colOff>160020</xdr:colOff>
          <xdr:row>34</xdr:row>
          <xdr:rowOff>45720</xdr:rowOff>
        </xdr:to>
        <xdr:sp macro="" textlink="">
          <xdr:nvSpPr>
            <xdr:cNvPr id="14350" name="Check Box 5" hidden="1">
              <a:extLst>
                <a:ext uri="{63B3BB69-23CF-44E3-9099-C40C66FF867C}">
                  <a14:compatExt spid="_x0000_s14350"/>
                </a:ext>
                <a:ext uri="{FF2B5EF4-FFF2-40B4-BE49-F238E27FC236}">
                  <a16:creationId xmlns:a16="http://schemas.microsoft.com/office/drawing/2014/main" id="{00000000-0008-0000-0600-00000E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76200</xdr:colOff>
          <xdr:row>32</xdr:row>
          <xdr:rowOff>144780</xdr:rowOff>
        </xdr:from>
        <xdr:to>
          <xdr:col>24</xdr:col>
          <xdr:colOff>251460</xdr:colOff>
          <xdr:row>34</xdr:row>
          <xdr:rowOff>45720</xdr:rowOff>
        </xdr:to>
        <xdr:sp macro="" textlink="">
          <xdr:nvSpPr>
            <xdr:cNvPr id="14351" name="Check Box 6" hidden="1">
              <a:extLst>
                <a:ext uri="{63B3BB69-23CF-44E3-9099-C40C66FF867C}">
                  <a14:compatExt spid="_x0000_s14351"/>
                </a:ext>
                <a:ext uri="{FF2B5EF4-FFF2-40B4-BE49-F238E27FC236}">
                  <a16:creationId xmlns:a16="http://schemas.microsoft.com/office/drawing/2014/main" id="{00000000-0008-0000-0600-00000F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34</xdr:row>
          <xdr:rowOff>160020</xdr:rowOff>
        </xdr:from>
        <xdr:to>
          <xdr:col>12</xdr:col>
          <xdr:colOff>228600</xdr:colOff>
          <xdr:row>36</xdr:row>
          <xdr:rowOff>68580</xdr:rowOff>
        </xdr:to>
        <xdr:sp macro="" textlink="">
          <xdr:nvSpPr>
            <xdr:cNvPr id="14352" name="Check Box 16" hidden="1">
              <a:extLst>
                <a:ext uri="{63B3BB69-23CF-44E3-9099-C40C66FF867C}">
                  <a14:compatExt spid="_x0000_s14352"/>
                </a:ext>
                <a:ext uri="{FF2B5EF4-FFF2-40B4-BE49-F238E27FC236}">
                  <a16:creationId xmlns:a16="http://schemas.microsoft.com/office/drawing/2014/main" id="{00000000-0008-0000-0600-000010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34</xdr:row>
          <xdr:rowOff>175260</xdr:rowOff>
        </xdr:from>
        <xdr:to>
          <xdr:col>19</xdr:col>
          <xdr:colOff>152400</xdr:colOff>
          <xdr:row>36</xdr:row>
          <xdr:rowOff>45720</xdr:rowOff>
        </xdr:to>
        <xdr:sp macro="" textlink="">
          <xdr:nvSpPr>
            <xdr:cNvPr id="14353" name="Check Box 17" hidden="1">
              <a:extLst>
                <a:ext uri="{63B3BB69-23CF-44E3-9099-C40C66FF867C}">
                  <a14:compatExt spid="_x0000_s14353"/>
                </a:ext>
                <a:ext uri="{FF2B5EF4-FFF2-40B4-BE49-F238E27FC236}">
                  <a16:creationId xmlns:a16="http://schemas.microsoft.com/office/drawing/2014/main" id="{00000000-0008-0000-0600-000011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76200</xdr:colOff>
          <xdr:row>34</xdr:row>
          <xdr:rowOff>175260</xdr:rowOff>
        </xdr:from>
        <xdr:to>
          <xdr:col>24</xdr:col>
          <xdr:colOff>228600</xdr:colOff>
          <xdr:row>36</xdr:row>
          <xdr:rowOff>45720</xdr:rowOff>
        </xdr:to>
        <xdr:sp macro="" textlink="">
          <xdr:nvSpPr>
            <xdr:cNvPr id="14354" name="Check Box 18" hidden="1">
              <a:extLst>
                <a:ext uri="{63B3BB69-23CF-44E3-9099-C40C66FF867C}">
                  <a14:compatExt spid="_x0000_s14354"/>
                </a:ext>
                <a:ext uri="{FF2B5EF4-FFF2-40B4-BE49-F238E27FC236}">
                  <a16:creationId xmlns:a16="http://schemas.microsoft.com/office/drawing/2014/main" id="{00000000-0008-0000-0600-000012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34</xdr:row>
          <xdr:rowOff>160020</xdr:rowOff>
        </xdr:from>
        <xdr:to>
          <xdr:col>12</xdr:col>
          <xdr:colOff>228600</xdr:colOff>
          <xdr:row>36</xdr:row>
          <xdr:rowOff>68580</xdr:rowOff>
        </xdr:to>
        <xdr:sp macro="" textlink="">
          <xdr:nvSpPr>
            <xdr:cNvPr id="14355" name="Check Box 19" hidden="1">
              <a:extLst>
                <a:ext uri="{63B3BB69-23CF-44E3-9099-C40C66FF867C}">
                  <a14:compatExt spid="_x0000_s14355"/>
                </a:ext>
                <a:ext uri="{FF2B5EF4-FFF2-40B4-BE49-F238E27FC236}">
                  <a16:creationId xmlns:a16="http://schemas.microsoft.com/office/drawing/2014/main" id="{00000000-0008-0000-0600-000013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34</xdr:row>
          <xdr:rowOff>175260</xdr:rowOff>
        </xdr:from>
        <xdr:to>
          <xdr:col>19</xdr:col>
          <xdr:colOff>152400</xdr:colOff>
          <xdr:row>36</xdr:row>
          <xdr:rowOff>45720</xdr:rowOff>
        </xdr:to>
        <xdr:sp macro="" textlink="">
          <xdr:nvSpPr>
            <xdr:cNvPr id="14356" name="Check Box 20" hidden="1">
              <a:extLst>
                <a:ext uri="{63B3BB69-23CF-44E3-9099-C40C66FF867C}">
                  <a14:compatExt spid="_x0000_s14356"/>
                </a:ext>
                <a:ext uri="{FF2B5EF4-FFF2-40B4-BE49-F238E27FC236}">
                  <a16:creationId xmlns:a16="http://schemas.microsoft.com/office/drawing/2014/main" id="{00000000-0008-0000-0600-000014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76200</xdr:colOff>
          <xdr:row>34</xdr:row>
          <xdr:rowOff>175260</xdr:rowOff>
        </xdr:from>
        <xdr:to>
          <xdr:col>24</xdr:col>
          <xdr:colOff>228600</xdr:colOff>
          <xdr:row>36</xdr:row>
          <xdr:rowOff>45720</xdr:rowOff>
        </xdr:to>
        <xdr:sp macro="" textlink="">
          <xdr:nvSpPr>
            <xdr:cNvPr id="14357" name="Check Box 21" hidden="1">
              <a:extLst>
                <a:ext uri="{63B3BB69-23CF-44E3-9099-C40C66FF867C}">
                  <a14:compatExt spid="_x0000_s14357"/>
                </a:ext>
                <a:ext uri="{FF2B5EF4-FFF2-40B4-BE49-F238E27FC236}">
                  <a16:creationId xmlns:a16="http://schemas.microsoft.com/office/drawing/2014/main" id="{00000000-0008-0000-0600-000015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twoCellAnchor>
    <xdr:from>
      <xdr:col>23</xdr:col>
      <xdr:colOff>129540</xdr:colOff>
      <xdr:row>0</xdr:row>
      <xdr:rowOff>289560</xdr:rowOff>
    </xdr:from>
    <xdr:to>
      <xdr:col>27</xdr:col>
      <xdr:colOff>142331</xdr:colOff>
      <xdr:row>2</xdr:row>
      <xdr:rowOff>90079</xdr:rowOff>
    </xdr:to>
    <xdr:sp macro="" textlink="">
      <xdr:nvSpPr>
        <xdr:cNvPr id="29" name="AutoShape 7">
          <a:extLst>
            <a:ext uri="{FF2B5EF4-FFF2-40B4-BE49-F238E27FC236}">
              <a16:creationId xmlns:a16="http://schemas.microsoft.com/office/drawing/2014/main" id="{00000000-0008-0000-0600-00001D000000}"/>
            </a:ext>
          </a:extLst>
        </xdr:cNvPr>
        <xdr:cNvSpPr>
          <a:spLocks noChangeArrowheads="1"/>
        </xdr:cNvSpPr>
      </xdr:nvSpPr>
      <xdr:spPr bwMode="auto">
        <a:xfrm>
          <a:off x="6195060" y="289560"/>
          <a:ext cx="1140551" cy="425359"/>
        </a:xfrm>
        <a:prstGeom prst="roundRect">
          <a:avLst>
            <a:gd name="adj" fmla="val 16667"/>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36576" tIns="22860" rIns="36576" bIns="22860" anchor="ctr" upright="1"/>
        <a:lstStyle/>
        <a:p>
          <a:pPr algn="dist" rtl="0">
            <a:defRPr sz="1000"/>
          </a:pPr>
          <a:r>
            <a:rPr lang="ja-JP" altLang="en-US" sz="1400" b="0" i="0" u="none" strike="noStrike" baseline="0">
              <a:solidFill>
                <a:srgbClr val="000000"/>
              </a:solidFill>
              <a:latin typeface="ＭＳ Ｐゴシック"/>
              <a:ea typeface="ＭＳ Ｐゴシック"/>
            </a:rPr>
            <a:t>【記載例】</a:t>
          </a:r>
        </a:p>
      </xdr:txBody>
    </xdr:sp>
    <xdr:clientData/>
  </xdr:twoCellAnchor>
  <xdr:twoCellAnchor>
    <xdr:from>
      <xdr:col>8</xdr:col>
      <xdr:colOff>152400</xdr:colOff>
      <xdr:row>5</xdr:row>
      <xdr:rowOff>15240</xdr:rowOff>
    </xdr:from>
    <xdr:to>
      <xdr:col>9</xdr:col>
      <xdr:colOff>232410</xdr:colOff>
      <xdr:row>6</xdr:row>
      <xdr:rowOff>8890</xdr:rowOff>
    </xdr:to>
    <xdr:sp macro="" textlink="">
      <xdr:nvSpPr>
        <xdr:cNvPr id="30" name="Oval 6">
          <a:extLst>
            <a:ext uri="{FF2B5EF4-FFF2-40B4-BE49-F238E27FC236}">
              <a16:creationId xmlns:a16="http://schemas.microsoft.com/office/drawing/2014/main" id="{00000000-0008-0000-0600-00001E000000}"/>
            </a:ext>
          </a:extLst>
        </xdr:cNvPr>
        <xdr:cNvSpPr>
          <a:spLocks noChangeArrowheads="1"/>
        </xdr:cNvSpPr>
      </xdr:nvSpPr>
      <xdr:spPr bwMode="auto">
        <a:xfrm>
          <a:off x="2080260" y="1371600"/>
          <a:ext cx="270510" cy="18415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19</xdr:col>
      <xdr:colOff>15240</xdr:colOff>
      <xdr:row>5</xdr:row>
      <xdr:rowOff>15240</xdr:rowOff>
    </xdr:from>
    <xdr:to>
      <xdr:col>20</xdr:col>
      <xdr:colOff>3810</xdr:colOff>
      <xdr:row>6</xdr:row>
      <xdr:rowOff>8890</xdr:rowOff>
    </xdr:to>
    <xdr:sp macro="" textlink="">
      <xdr:nvSpPr>
        <xdr:cNvPr id="31" name="Oval 6">
          <a:extLst>
            <a:ext uri="{FF2B5EF4-FFF2-40B4-BE49-F238E27FC236}">
              <a16:creationId xmlns:a16="http://schemas.microsoft.com/office/drawing/2014/main" id="{00000000-0008-0000-0600-00001F000000}"/>
            </a:ext>
          </a:extLst>
        </xdr:cNvPr>
        <xdr:cNvSpPr>
          <a:spLocks noChangeArrowheads="1"/>
        </xdr:cNvSpPr>
      </xdr:nvSpPr>
      <xdr:spPr bwMode="auto">
        <a:xfrm>
          <a:off x="4953000" y="1371600"/>
          <a:ext cx="270510" cy="18415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12700</xdr:colOff>
      <xdr:row>1</xdr:row>
      <xdr:rowOff>152400</xdr:rowOff>
    </xdr:from>
    <xdr:to>
      <xdr:col>3</xdr:col>
      <xdr:colOff>127000</xdr:colOff>
      <xdr:row>2</xdr:row>
      <xdr:rowOff>241300</xdr:rowOff>
    </xdr:to>
    <xdr:sp macro="" textlink="">
      <xdr:nvSpPr>
        <xdr:cNvPr id="2" name="正方形/長方形 1">
          <a:extLst>
            <a:ext uri="{FF2B5EF4-FFF2-40B4-BE49-F238E27FC236}">
              <a16:creationId xmlns:a16="http://schemas.microsoft.com/office/drawing/2014/main" id="{00000000-0008-0000-0800-000002000000}"/>
            </a:ext>
          </a:extLst>
        </xdr:cNvPr>
        <xdr:cNvSpPr/>
      </xdr:nvSpPr>
      <xdr:spPr>
        <a:xfrm>
          <a:off x="12700" y="396240"/>
          <a:ext cx="1409700" cy="33274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12700</xdr:colOff>
      <xdr:row>1</xdr:row>
      <xdr:rowOff>152400</xdr:rowOff>
    </xdr:from>
    <xdr:to>
      <xdr:col>3</xdr:col>
      <xdr:colOff>127000</xdr:colOff>
      <xdr:row>2</xdr:row>
      <xdr:rowOff>241300</xdr:rowOff>
    </xdr:to>
    <xdr:sp macro="" textlink="">
      <xdr:nvSpPr>
        <xdr:cNvPr id="3" name="正方形/長方形 2">
          <a:extLst>
            <a:ext uri="{FF2B5EF4-FFF2-40B4-BE49-F238E27FC236}">
              <a16:creationId xmlns:a16="http://schemas.microsoft.com/office/drawing/2014/main" id="{00000000-0008-0000-0800-000003000000}"/>
            </a:ext>
          </a:extLst>
        </xdr:cNvPr>
        <xdr:cNvSpPr/>
      </xdr:nvSpPr>
      <xdr:spPr>
        <a:xfrm>
          <a:off x="12700" y="396240"/>
          <a:ext cx="1409700" cy="33274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4</xdr:col>
      <xdr:colOff>571500</xdr:colOff>
      <xdr:row>3</xdr:row>
      <xdr:rowOff>66675</xdr:rowOff>
    </xdr:from>
    <xdr:to>
      <xdr:col>4</xdr:col>
      <xdr:colOff>647700</xdr:colOff>
      <xdr:row>4</xdr:row>
      <xdr:rowOff>228600</xdr:rowOff>
    </xdr:to>
    <xdr:sp macro="" textlink="">
      <xdr:nvSpPr>
        <xdr:cNvPr id="2" name="右中かっこ 1">
          <a:extLst>
            <a:ext uri="{FF2B5EF4-FFF2-40B4-BE49-F238E27FC236}">
              <a16:creationId xmlns:a16="http://schemas.microsoft.com/office/drawing/2014/main" id="{00000000-0008-0000-0C00-000002000000}"/>
            </a:ext>
          </a:extLst>
        </xdr:cNvPr>
        <xdr:cNvSpPr/>
      </xdr:nvSpPr>
      <xdr:spPr>
        <a:xfrm>
          <a:off x="5143500" y="752475"/>
          <a:ext cx="76200" cy="413385"/>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133350</xdr:colOff>
      <xdr:row>68</xdr:row>
      <xdr:rowOff>219075</xdr:rowOff>
    </xdr:from>
    <xdr:to>
      <xdr:col>16</xdr:col>
      <xdr:colOff>19050</xdr:colOff>
      <xdr:row>78</xdr:row>
      <xdr:rowOff>19050</xdr:rowOff>
    </xdr:to>
    <xdr:sp macro="" textlink="">
      <xdr:nvSpPr>
        <xdr:cNvPr id="3" name="正方形/長方形 2">
          <a:extLst>
            <a:ext uri="{FF2B5EF4-FFF2-40B4-BE49-F238E27FC236}">
              <a16:creationId xmlns:a16="http://schemas.microsoft.com/office/drawing/2014/main" id="{00000000-0008-0000-0C00-000003000000}"/>
            </a:ext>
          </a:extLst>
        </xdr:cNvPr>
        <xdr:cNvSpPr/>
      </xdr:nvSpPr>
      <xdr:spPr>
        <a:xfrm>
          <a:off x="240030" y="15481935"/>
          <a:ext cx="12580620" cy="216217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3</xdr:col>
      <xdr:colOff>514350</xdr:colOff>
      <xdr:row>2</xdr:row>
      <xdr:rowOff>9525</xdr:rowOff>
    </xdr:from>
    <xdr:to>
      <xdr:col>5</xdr:col>
      <xdr:colOff>1085850</xdr:colOff>
      <xdr:row>6</xdr:row>
      <xdr:rowOff>85725</xdr:rowOff>
    </xdr:to>
    <xdr:sp macro="" textlink="">
      <xdr:nvSpPr>
        <xdr:cNvPr id="2" name="正方形/長方形 1">
          <a:extLst>
            <a:ext uri="{FF2B5EF4-FFF2-40B4-BE49-F238E27FC236}">
              <a16:creationId xmlns:a16="http://schemas.microsoft.com/office/drawing/2014/main" id="{00000000-0008-0000-0D00-000002000000}"/>
            </a:ext>
          </a:extLst>
        </xdr:cNvPr>
        <xdr:cNvSpPr/>
      </xdr:nvSpPr>
      <xdr:spPr>
        <a:xfrm>
          <a:off x="4629150" y="375285"/>
          <a:ext cx="6758940" cy="80772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226.113.53\&#20171;&#35703;&#20107;&#26989;&#32773;&#25285;&#24403;\&#20171;&#35703;&#20107;&#26989;&#32773;&#25285;&#24403;\01%20&#25351;&#23450;&#12539;&#23626;&#20986;&#31561;&#38306;&#20418;\00%20&#20849;&#36890;&#65288;&#25351;&#23450;&#31561;&#35215;&#21063;&#12539;&#35201;&#32177;&#38306;&#20418;&#12399;&#12371;&#12385;&#12425;&#12391;&#12377;&#65289;\02&#12288;&#25351;&#23450;&#31561;%20&#35201;&#32177;%20&#38306;&#20418;&#65288;11&#39640;&#20171;&#31532;82&#21495;&#65289;\R04-03&#12288;&#25913;&#27491;&#38306;&#20418;&#65288;&#20171;&#35703;&#20998;&#37326;&#12398;&#25991;&#26360;&#12395;&#20418;&#12427;&#36000;&#25285;&#36605;&#28187;&#65289;\01_&#21402;&#21172;&#30465;&#12398;&#27096;&#24335;&#20363;&#65288;&#21402;&#21172;&#30465;HP&#12363;&#12425;&#12480;&#12454;&#12531;&#12525;&#12540;&#12489;&#65289;\1-3_&#21442;&#32771;&#27096;&#24335;1-04_&#21220;&#21209;&#34920;_&#36890;&#25152;&#20171;&#357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記載例】通所介護"/>
      <sheetName val="【記載例】シフト記号表（勤務時間帯）"/>
      <sheetName val="通所介護（100名）"/>
      <sheetName val="通所介護（1枚版）"/>
      <sheetName val="シフト記号表（勤務時間帯）"/>
      <sheetName val="記入方法"/>
      <sheetName val="プルダウン・リスト"/>
    </sheetNames>
    <sheetDataSet>
      <sheetData sheetId="0"/>
      <sheetData sheetId="1">
        <row r="6">
          <cell r="C6" t="str">
            <v>a</v>
          </cell>
        </row>
        <row r="7">
          <cell r="C7" t="str">
            <v>b</v>
          </cell>
        </row>
        <row r="8">
          <cell r="C8" t="str">
            <v>c</v>
          </cell>
        </row>
        <row r="9">
          <cell r="C9" t="str">
            <v>d</v>
          </cell>
        </row>
        <row r="10">
          <cell r="C10" t="str">
            <v>e</v>
          </cell>
        </row>
        <row r="11">
          <cell r="C11" t="str">
            <v>f</v>
          </cell>
        </row>
        <row r="12">
          <cell r="C12" t="str">
            <v>g</v>
          </cell>
        </row>
        <row r="13">
          <cell r="C13" t="str">
            <v>h</v>
          </cell>
        </row>
        <row r="14">
          <cell r="C14" t="str">
            <v>i</v>
          </cell>
        </row>
        <row r="15">
          <cell r="C15" t="str">
            <v>j</v>
          </cell>
        </row>
        <row r="16">
          <cell r="C16" t="str">
            <v>k</v>
          </cell>
        </row>
        <row r="17">
          <cell r="C17" t="str">
            <v>l</v>
          </cell>
        </row>
        <row r="18">
          <cell r="C18" t="str">
            <v>m</v>
          </cell>
        </row>
        <row r="19">
          <cell r="C19" t="str">
            <v>n</v>
          </cell>
        </row>
        <row r="20">
          <cell r="C20" t="str">
            <v>o</v>
          </cell>
        </row>
        <row r="21">
          <cell r="C21" t="str">
            <v>p</v>
          </cell>
        </row>
        <row r="22">
          <cell r="C22" t="str">
            <v>q</v>
          </cell>
        </row>
        <row r="23">
          <cell r="C23" t="str">
            <v>r</v>
          </cell>
        </row>
        <row r="24">
          <cell r="C24" t="str">
            <v>s</v>
          </cell>
        </row>
        <row r="25">
          <cell r="C25" t="str">
            <v>t</v>
          </cell>
        </row>
        <row r="26">
          <cell r="C26" t="str">
            <v>u</v>
          </cell>
        </row>
        <row r="27">
          <cell r="C27" t="str">
            <v>v</v>
          </cell>
        </row>
        <row r="28">
          <cell r="C28" t="str">
            <v>w</v>
          </cell>
        </row>
        <row r="29">
          <cell r="C29" t="str">
            <v>x</v>
          </cell>
        </row>
        <row r="30">
          <cell r="C30" t="str">
            <v>y</v>
          </cell>
        </row>
        <row r="31">
          <cell r="C31" t="str">
            <v>z</v>
          </cell>
        </row>
        <row r="32">
          <cell r="C32" t="str">
            <v>休</v>
          </cell>
        </row>
        <row r="33">
          <cell r="C33" t="str">
            <v>-</v>
          </cell>
        </row>
        <row r="34">
          <cell r="C34" t="str">
            <v>-</v>
          </cell>
        </row>
        <row r="35">
          <cell r="C35" t="str">
            <v>-</v>
          </cell>
        </row>
      </sheetData>
      <sheetData sheetId="2"/>
      <sheetData sheetId="3"/>
      <sheetData sheetId="4"/>
      <sheetData sheetId="5"/>
      <sheetData sheetId="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8" Type="http://schemas.openxmlformats.org/officeDocument/2006/relationships/ctrlProp" Target="../ctrlProps/ctrlProp55.xml"/><Relationship Id="rId13" Type="http://schemas.openxmlformats.org/officeDocument/2006/relationships/ctrlProp" Target="../ctrlProps/ctrlProp60.xml"/><Relationship Id="rId18" Type="http://schemas.openxmlformats.org/officeDocument/2006/relationships/ctrlProp" Target="../ctrlProps/ctrlProp65.xml"/><Relationship Id="rId26" Type="http://schemas.openxmlformats.org/officeDocument/2006/relationships/ctrlProp" Target="../ctrlProps/ctrlProp73.xml"/><Relationship Id="rId3" Type="http://schemas.openxmlformats.org/officeDocument/2006/relationships/vmlDrawing" Target="../drawings/vmlDrawing7.vml"/><Relationship Id="rId21" Type="http://schemas.openxmlformats.org/officeDocument/2006/relationships/ctrlProp" Target="../ctrlProps/ctrlProp68.xml"/><Relationship Id="rId7" Type="http://schemas.openxmlformats.org/officeDocument/2006/relationships/ctrlProp" Target="../ctrlProps/ctrlProp54.xml"/><Relationship Id="rId12" Type="http://schemas.openxmlformats.org/officeDocument/2006/relationships/ctrlProp" Target="../ctrlProps/ctrlProp59.xml"/><Relationship Id="rId17" Type="http://schemas.openxmlformats.org/officeDocument/2006/relationships/ctrlProp" Target="../ctrlProps/ctrlProp64.xml"/><Relationship Id="rId25" Type="http://schemas.openxmlformats.org/officeDocument/2006/relationships/ctrlProp" Target="../ctrlProps/ctrlProp72.xml"/><Relationship Id="rId2" Type="http://schemas.openxmlformats.org/officeDocument/2006/relationships/drawing" Target="../drawings/drawing10.xml"/><Relationship Id="rId16" Type="http://schemas.openxmlformats.org/officeDocument/2006/relationships/ctrlProp" Target="../ctrlProps/ctrlProp63.xml"/><Relationship Id="rId20" Type="http://schemas.openxmlformats.org/officeDocument/2006/relationships/ctrlProp" Target="../ctrlProps/ctrlProp67.xml"/><Relationship Id="rId1" Type="http://schemas.openxmlformats.org/officeDocument/2006/relationships/printerSettings" Target="../printerSettings/printerSettings23.bin"/><Relationship Id="rId6" Type="http://schemas.openxmlformats.org/officeDocument/2006/relationships/ctrlProp" Target="../ctrlProps/ctrlProp53.xml"/><Relationship Id="rId11" Type="http://schemas.openxmlformats.org/officeDocument/2006/relationships/ctrlProp" Target="../ctrlProps/ctrlProp58.xml"/><Relationship Id="rId24" Type="http://schemas.openxmlformats.org/officeDocument/2006/relationships/ctrlProp" Target="../ctrlProps/ctrlProp71.xml"/><Relationship Id="rId5" Type="http://schemas.openxmlformats.org/officeDocument/2006/relationships/ctrlProp" Target="../ctrlProps/ctrlProp52.xml"/><Relationship Id="rId15" Type="http://schemas.openxmlformats.org/officeDocument/2006/relationships/ctrlProp" Target="../ctrlProps/ctrlProp62.xml"/><Relationship Id="rId23" Type="http://schemas.openxmlformats.org/officeDocument/2006/relationships/ctrlProp" Target="../ctrlProps/ctrlProp70.xml"/><Relationship Id="rId10" Type="http://schemas.openxmlformats.org/officeDocument/2006/relationships/ctrlProp" Target="../ctrlProps/ctrlProp57.xml"/><Relationship Id="rId19" Type="http://schemas.openxmlformats.org/officeDocument/2006/relationships/ctrlProp" Target="../ctrlProps/ctrlProp66.xml"/><Relationship Id="rId4" Type="http://schemas.openxmlformats.org/officeDocument/2006/relationships/ctrlProp" Target="../ctrlProps/ctrlProp51.xml"/><Relationship Id="rId9" Type="http://schemas.openxmlformats.org/officeDocument/2006/relationships/ctrlProp" Target="../ctrlProps/ctrlProp56.xml"/><Relationship Id="rId14" Type="http://schemas.openxmlformats.org/officeDocument/2006/relationships/ctrlProp" Target="../ctrlProps/ctrlProp61.xml"/><Relationship Id="rId22" Type="http://schemas.openxmlformats.org/officeDocument/2006/relationships/ctrlProp" Target="../ctrlProps/ctrlProp69.xml"/><Relationship Id="rId27" Type="http://schemas.openxmlformats.org/officeDocument/2006/relationships/ctrlProp" Target="../ctrlProps/ctrlProp74.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14.xml"/><Relationship Id="rId13" Type="http://schemas.openxmlformats.org/officeDocument/2006/relationships/ctrlProp" Target="../ctrlProps/ctrlProp19.xml"/><Relationship Id="rId3" Type="http://schemas.openxmlformats.org/officeDocument/2006/relationships/drawing" Target="../drawings/drawing3.xml"/><Relationship Id="rId7" Type="http://schemas.openxmlformats.org/officeDocument/2006/relationships/ctrlProp" Target="../ctrlProps/ctrlProp13.xml"/><Relationship Id="rId12" Type="http://schemas.openxmlformats.org/officeDocument/2006/relationships/ctrlProp" Target="../ctrlProps/ctrlProp18.xml"/><Relationship Id="rId2" Type="http://schemas.openxmlformats.org/officeDocument/2006/relationships/printerSettings" Target="../printerSettings/printerSettings4.bin"/><Relationship Id="rId1" Type="http://schemas.openxmlformats.org/officeDocument/2006/relationships/hyperlink" Target="mailto:xxxx@xxx.com" TargetMode="External"/><Relationship Id="rId6" Type="http://schemas.openxmlformats.org/officeDocument/2006/relationships/ctrlProp" Target="../ctrlProps/ctrlProp12.xml"/><Relationship Id="rId11" Type="http://schemas.openxmlformats.org/officeDocument/2006/relationships/ctrlProp" Target="../ctrlProps/ctrlProp17.xml"/><Relationship Id="rId5" Type="http://schemas.openxmlformats.org/officeDocument/2006/relationships/ctrlProp" Target="../ctrlProps/ctrlProp11.xml"/><Relationship Id="rId10" Type="http://schemas.openxmlformats.org/officeDocument/2006/relationships/ctrlProp" Target="../ctrlProps/ctrlProp16.xml"/><Relationship Id="rId4" Type="http://schemas.openxmlformats.org/officeDocument/2006/relationships/vmlDrawing" Target="../drawings/vmlDrawing2.vml"/><Relationship Id="rId9" Type="http://schemas.openxmlformats.org/officeDocument/2006/relationships/ctrlProp" Target="../ctrlProps/ctrlProp15.xml"/><Relationship Id="rId14" Type="http://schemas.openxmlformats.org/officeDocument/2006/relationships/ctrlProp" Target="../ctrlProps/ctrlProp20.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25.xml"/><Relationship Id="rId3" Type="http://schemas.openxmlformats.org/officeDocument/2006/relationships/vmlDrawing" Target="../drawings/vmlDrawing3.vml"/><Relationship Id="rId7" Type="http://schemas.openxmlformats.org/officeDocument/2006/relationships/ctrlProp" Target="../ctrlProps/ctrlProp24.xml"/><Relationship Id="rId12" Type="http://schemas.openxmlformats.org/officeDocument/2006/relationships/ctrlProp" Target="../ctrlProps/ctrlProp29.xml"/><Relationship Id="rId2" Type="http://schemas.openxmlformats.org/officeDocument/2006/relationships/drawing" Target="../drawings/drawing5.xml"/><Relationship Id="rId1" Type="http://schemas.openxmlformats.org/officeDocument/2006/relationships/printerSettings" Target="../printerSettings/printerSettings6.bin"/><Relationship Id="rId6" Type="http://schemas.openxmlformats.org/officeDocument/2006/relationships/ctrlProp" Target="../ctrlProps/ctrlProp23.xml"/><Relationship Id="rId11" Type="http://schemas.openxmlformats.org/officeDocument/2006/relationships/ctrlProp" Target="../ctrlProps/ctrlProp28.xml"/><Relationship Id="rId5" Type="http://schemas.openxmlformats.org/officeDocument/2006/relationships/ctrlProp" Target="../ctrlProps/ctrlProp22.xml"/><Relationship Id="rId10" Type="http://schemas.openxmlformats.org/officeDocument/2006/relationships/ctrlProp" Target="../ctrlProps/ctrlProp27.xml"/><Relationship Id="rId4" Type="http://schemas.openxmlformats.org/officeDocument/2006/relationships/ctrlProp" Target="../ctrlProps/ctrlProp21.xml"/><Relationship Id="rId9" Type="http://schemas.openxmlformats.org/officeDocument/2006/relationships/ctrlProp" Target="../ctrlProps/ctrlProp26.xml"/></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34.xml"/><Relationship Id="rId13" Type="http://schemas.openxmlformats.org/officeDocument/2006/relationships/ctrlProp" Target="../ctrlProps/ctrlProp39.xml"/><Relationship Id="rId18" Type="http://schemas.openxmlformats.org/officeDocument/2006/relationships/ctrlProp" Target="../ctrlProps/ctrlProp44.xml"/><Relationship Id="rId3" Type="http://schemas.openxmlformats.org/officeDocument/2006/relationships/vmlDrawing" Target="../drawings/vmlDrawing4.vml"/><Relationship Id="rId21" Type="http://schemas.openxmlformats.org/officeDocument/2006/relationships/ctrlProp" Target="../ctrlProps/ctrlProp47.xml"/><Relationship Id="rId7" Type="http://schemas.openxmlformats.org/officeDocument/2006/relationships/ctrlProp" Target="../ctrlProps/ctrlProp33.xml"/><Relationship Id="rId12" Type="http://schemas.openxmlformats.org/officeDocument/2006/relationships/ctrlProp" Target="../ctrlProps/ctrlProp38.xml"/><Relationship Id="rId17" Type="http://schemas.openxmlformats.org/officeDocument/2006/relationships/ctrlProp" Target="../ctrlProps/ctrlProp43.xml"/><Relationship Id="rId2" Type="http://schemas.openxmlformats.org/officeDocument/2006/relationships/drawing" Target="../drawings/drawing6.xml"/><Relationship Id="rId16" Type="http://schemas.openxmlformats.org/officeDocument/2006/relationships/ctrlProp" Target="../ctrlProps/ctrlProp42.xml"/><Relationship Id="rId20" Type="http://schemas.openxmlformats.org/officeDocument/2006/relationships/ctrlProp" Target="../ctrlProps/ctrlProp46.xml"/><Relationship Id="rId1" Type="http://schemas.openxmlformats.org/officeDocument/2006/relationships/printerSettings" Target="../printerSettings/printerSettings7.bin"/><Relationship Id="rId6" Type="http://schemas.openxmlformats.org/officeDocument/2006/relationships/ctrlProp" Target="../ctrlProps/ctrlProp32.xml"/><Relationship Id="rId11" Type="http://schemas.openxmlformats.org/officeDocument/2006/relationships/ctrlProp" Target="../ctrlProps/ctrlProp37.xml"/><Relationship Id="rId24" Type="http://schemas.openxmlformats.org/officeDocument/2006/relationships/ctrlProp" Target="../ctrlProps/ctrlProp50.xml"/><Relationship Id="rId5" Type="http://schemas.openxmlformats.org/officeDocument/2006/relationships/ctrlProp" Target="../ctrlProps/ctrlProp31.xml"/><Relationship Id="rId15" Type="http://schemas.openxmlformats.org/officeDocument/2006/relationships/ctrlProp" Target="../ctrlProps/ctrlProp41.xml"/><Relationship Id="rId23" Type="http://schemas.openxmlformats.org/officeDocument/2006/relationships/ctrlProp" Target="../ctrlProps/ctrlProp49.xml"/><Relationship Id="rId10" Type="http://schemas.openxmlformats.org/officeDocument/2006/relationships/ctrlProp" Target="../ctrlProps/ctrlProp36.xml"/><Relationship Id="rId19" Type="http://schemas.openxmlformats.org/officeDocument/2006/relationships/ctrlProp" Target="../ctrlProps/ctrlProp45.xml"/><Relationship Id="rId4" Type="http://schemas.openxmlformats.org/officeDocument/2006/relationships/ctrlProp" Target="../ctrlProps/ctrlProp30.xml"/><Relationship Id="rId9" Type="http://schemas.openxmlformats.org/officeDocument/2006/relationships/ctrlProp" Target="../ctrlProps/ctrlProp35.xml"/><Relationship Id="rId14" Type="http://schemas.openxmlformats.org/officeDocument/2006/relationships/ctrlProp" Target="../ctrlProps/ctrlProp40.xml"/><Relationship Id="rId22" Type="http://schemas.openxmlformats.org/officeDocument/2006/relationships/ctrlProp" Target="../ctrlProps/ctrlProp48.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1"/>
    <pageSetUpPr fitToPage="1"/>
  </sheetPr>
  <dimension ref="B1:G46"/>
  <sheetViews>
    <sheetView tabSelected="1" zoomScale="85" zoomScaleNormal="85" zoomScaleSheetLayoutView="100" workbookViewId="0">
      <selection activeCell="H3" sqref="H3"/>
    </sheetView>
  </sheetViews>
  <sheetFormatPr defaultRowHeight="13.2"/>
  <cols>
    <col min="1" max="1" width="1.44140625" customWidth="1"/>
    <col min="2" max="2" width="2.88671875" customWidth="1"/>
    <col min="3" max="3" width="22.44140625" customWidth="1"/>
    <col min="4" max="4" width="8" customWidth="1"/>
    <col min="5" max="5" width="56.44140625" customWidth="1"/>
    <col min="6" max="6" width="8" customWidth="1"/>
    <col min="7" max="7" width="17.44140625" customWidth="1"/>
  </cols>
  <sheetData>
    <row r="1" spans="2:7" ht="22.5" customHeight="1">
      <c r="E1" s="489" t="s">
        <v>76</v>
      </c>
      <c r="F1" s="489"/>
      <c r="G1" s="489"/>
    </row>
    <row r="2" spans="2:7">
      <c r="E2" s="44"/>
      <c r="F2" s="44"/>
      <c r="G2" s="44"/>
    </row>
    <row r="3" spans="2:7" ht="30" customHeight="1">
      <c r="C3" s="1" t="s">
        <v>8</v>
      </c>
      <c r="D3" s="1"/>
    </row>
    <row r="4" spans="2:7" ht="7.5" customHeight="1">
      <c r="C4" s="1"/>
      <c r="D4" s="1"/>
    </row>
    <row r="5" spans="2:7" ht="15" customHeight="1">
      <c r="C5" s="490" t="s">
        <v>48</v>
      </c>
      <c r="D5" s="490"/>
      <c r="E5" s="490"/>
      <c r="F5" s="10"/>
      <c r="G5" s="13"/>
    </row>
    <row r="6" spans="2:7" ht="10.5" customHeight="1">
      <c r="C6" s="2"/>
      <c r="D6" s="2"/>
    </row>
    <row r="7" spans="2:7" ht="30" customHeight="1">
      <c r="B7" s="491" t="s">
        <v>50</v>
      </c>
      <c r="C7" s="492"/>
      <c r="D7" s="486"/>
      <c r="E7" s="487"/>
      <c r="F7" s="487"/>
      <c r="G7" s="488"/>
    </row>
    <row r="8" spans="2:7" ht="6.75" customHeight="1"/>
    <row r="9" spans="2:7" ht="6.75" customHeight="1" thickBot="1"/>
    <row r="10" spans="2:7" ht="17.100000000000001" customHeight="1">
      <c r="B10" s="3"/>
      <c r="C10" s="57"/>
      <c r="D10" s="57"/>
      <c r="E10" s="58"/>
      <c r="F10" s="493" t="s">
        <v>10</v>
      </c>
      <c r="G10" s="3"/>
    </row>
    <row r="11" spans="2:7" ht="17.100000000000001" customHeight="1">
      <c r="B11" s="59"/>
      <c r="C11" s="495" t="s">
        <v>11</v>
      </c>
      <c r="D11" s="496"/>
      <c r="E11" s="497"/>
      <c r="F11" s="494"/>
      <c r="G11" s="4" t="s">
        <v>12</v>
      </c>
    </row>
    <row r="12" spans="2:7" ht="17.100000000000001" customHeight="1" thickBot="1">
      <c r="B12" s="59"/>
      <c r="E12" s="60"/>
      <c r="F12" s="494"/>
      <c r="G12" s="23"/>
    </row>
    <row r="13" spans="2:7" ht="17.100000000000001" customHeight="1">
      <c r="B13" s="498" t="s">
        <v>84</v>
      </c>
      <c r="C13" s="381" t="s">
        <v>516</v>
      </c>
      <c r="D13" s="22"/>
      <c r="E13" s="22"/>
      <c r="F13" s="28"/>
      <c r="G13" s="26"/>
    </row>
    <row r="14" spans="2:7" ht="17.100000000000001" customHeight="1">
      <c r="B14" s="499"/>
      <c r="C14" s="500" t="s">
        <v>601</v>
      </c>
      <c r="D14" s="501"/>
      <c r="E14" s="501"/>
      <c r="F14" s="31"/>
      <c r="G14" s="40"/>
    </row>
    <row r="15" spans="2:7" ht="17.100000000000001" customHeight="1" thickBot="1">
      <c r="B15" s="499"/>
      <c r="C15" s="502" t="s">
        <v>602</v>
      </c>
      <c r="D15" s="503"/>
      <c r="E15" s="504"/>
      <c r="F15" s="385"/>
      <c r="G15" s="386"/>
    </row>
    <row r="16" spans="2:7" ht="17.100000000000001" customHeight="1">
      <c r="B16" s="54">
        <v>1</v>
      </c>
      <c r="C16" s="505" t="s">
        <v>515</v>
      </c>
      <c r="D16" s="506"/>
      <c r="E16" s="506"/>
      <c r="F16" s="28"/>
      <c r="G16" s="387"/>
    </row>
    <row r="17" spans="2:7" ht="17.100000000000001" customHeight="1">
      <c r="B17" s="34">
        <v>2</v>
      </c>
      <c r="C17" s="369" t="s">
        <v>603</v>
      </c>
      <c r="D17" s="35"/>
      <c r="E17" s="35"/>
      <c r="F17" s="29"/>
      <c r="G17" s="20"/>
    </row>
    <row r="18" spans="2:7" ht="17.100000000000001" customHeight="1">
      <c r="B18" s="34">
        <v>3</v>
      </c>
      <c r="C18" s="12" t="s">
        <v>79</v>
      </c>
      <c r="D18" s="12"/>
      <c r="E18" s="12"/>
      <c r="F18" s="29"/>
      <c r="G18" s="20"/>
    </row>
    <row r="19" spans="2:7" ht="17.100000000000001" customHeight="1">
      <c r="B19" s="34">
        <v>4</v>
      </c>
      <c r="C19" s="507" t="s">
        <v>632</v>
      </c>
      <c r="D19" s="508"/>
      <c r="E19" s="509"/>
      <c r="F19" s="18"/>
      <c r="G19" s="19"/>
    </row>
    <row r="20" spans="2:7" ht="17.100000000000001" customHeight="1">
      <c r="B20" s="34">
        <v>5</v>
      </c>
      <c r="C20" s="464" t="s">
        <v>604</v>
      </c>
      <c r="D20" s="464"/>
      <c r="E20" s="464"/>
      <c r="F20" s="29"/>
      <c r="G20" s="20"/>
    </row>
    <row r="21" spans="2:7" ht="17.100000000000001" customHeight="1">
      <c r="B21" s="34">
        <v>6</v>
      </c>
      <c r="C21" s="464" t="s">
        <v>51</v>
      </c>
      <c r="D21" s="464"/>
      <c r="E21" s="464"/>
      <c r="F21" s="29"/>
      <c r="G21" s="20"/>
    </row>
    <row r="22" spans="2:7" ht="17.100000000000001" customHeight="1">
      <c r="B22" s="34">
        <v>7</v>
      </c>
      <c r="C22" s="12" t="s">
        <v>605</v>
      </c>
      <c r="D22" s="12"/>
      <c r="E22" s="12"/>
      <c r="F22" s="31"/>
      <c r="G22" s="21"/>
    </row>
    <row r="23" spans="2:7" ht="17.100000000000001" customHeight="1">
      <c r="B23" s="34">
        <v>8</v>
      </c>
      <c r="C23" s="41" t="s">
        <v>53</v>
      </c>
      <c r="D23" s="41"/>
      <c r="E23" s="41"/>
      <c r="F23" s="31"/>
      <c r="G23" s="42"/>
    </row>
    <row r="24" spans="2:7" ht="17.100000000000001" customHeight="1">
      <c r="B24" s="34">
        <v>9</v>
      </c>
      <c r="C24" s="12" t="s">
        <v>624</v>
      </c>
      <c r="D24" s="12"/>
      <c r="E24" s="12"/>
      <c r="F24" s="29"/>
      <c r="G24" s="32"/>
    </row>
    <row r="25" spans="2:7" ht="17.100000000000001" customHeight="1">
      <c r="B25" s="34">
        <v>10</v>
      </c>
      <c r="C25" s="12" t="s">
        <v>625</v>
      </c>
      <c r="D25" s="12"/>
      <c r="E25" s="12"/>
      <c r="F25" s="29"/>
      <c r="G25" s="32"/>
    </row>
    <row r="26" spans="2:7" ht="17.100000000000001" customHeight="1">
      <c r="B26" s="34">
        <v>11</v>
      </c>
      <c r="C26" s="12" t="s">
        <v>620</v>
      </c>
      <c r="D26" s="12"/>
      <c r="E26" s="12"/>
      <c r="F26" s="29"/>
      <c r="G26" s="32"/>
    </row>
    <row r="27" spans="2:7" ht="66" customHeight="1">
      <c r="B27" s="34">
        <v>12</v>
      </c>
      <c r="C27" s="465" t="s">
        <v>753</v>
      </c>
      <c r="D27" s="466"/>
      <c r="E27" s="467"/>
      <c r="F27" s="29"/>
      <c r="G27" s="32"/>
    </row>
    <row r="28" spans="2:7" ht="17.100000000000001" customHeight="1" thickBot="1">
      <c r="B28" s="34">
        <v>13</v>
      </c>
      <c r="C28" s="37" t="s">
        <v>703</v>
      </c>
      <c r="D28" s="38"/>
      <c r="E28" s="39"/>
      <c r="F28" s="30"/>
      <c r="G28" s="27"/>
    </row>
    <row r="29" spans="2:7" ht="17.100000000000001" customHeight="1" thickBot="1">
      <c r="B29" s="34">
        <v>14</v>
      </c>
      <c r="C29" s="37" t="s">
        <v>71</v>
      </c>
      <c r="D29" s="38"/>
      <c r="E29" s="39"/>
      <c r="F29" s="30"/>
      <c r="G29" s="27"/>
    </row>
    <row r="30" spans="2:7" ht="7.5" customHeight="1">
      <c r="B30" s="24"/>
      <c r="E30" s="25"/>
      <c r="F30" s="24"/>
      <c r="G30" s="24"/>
    </row>
    <row r="31" spans="2:7" ht="16.5" customHeight="1">
      <c r="B31" s="17" t="s">
        <v>4</v>
      </c>
      <c r="C31" s="17"/>
      <c r="D31" s="17"/>
      <c r="E31" s="17"/>
      <c r="F31" s="17"/>
      <c r="G31" s="17"/>
    </row>
    <row r="32" spans="2:7" ht="16.5" customHeight="1">
      <c r="B32" t="s">
        <v>72</v>
      </c>
    </row>
    <row r="33" spans="2:7" ht="13.5" customHeight="1" thickBot="1">
      <c r="B33" s="8"/>
      <c r="C33" s="9"/>
      <c r="D33" s="9"/>
      <c r="E33" s="9"/>
      <c r="F33" s="9"/>
      <c r="G33" s="9"/>
    </row>
    <row r="34" spans="2:7" ht="16.5" customHeight="1" thickBot="1">
      <c r="B34" s="61" t="s">
        <v>63</v>
      </c>
      <c r="C34" s="14"/>
      <c r="D34" s="468" t="s">
        <v>52</v>
      </c>
      <c r="E34" s="469"/>
      <c r="F34" s="470"/>
      <c r="G34" s="43" t="s">
        <v>49</v>
      </c>
    </row>
    <row r="35" spans="2:7" ht="16.5" customHeight="1" thickBot="1">
      <c r="B35" s="61" t="s">
        <v>64</v>
      </c>
      <c r="C35" s="14"/>
      <c r="D35" s="471" t="s">
        <v>7</v>
      </c>
      <c r="E35" s="472"/>
      <c r="F35" s="473"/>
      <c r="G35" s="15" t="s">
        <v>49</v>
      </c>
    </row>
    <row r="36" spans="2:7" ht="16.5" customHeight="1" thickBot="1">
      <c r="B36" s="474" t="s">
        <v>77</v>
      </c>
      <c r="C36" s="475"/>
      <c r="D36" s="474" t="s">
        <v>78</v>
      </c>
      <c r="E36" s="476"/>
      <c r="F36" s="475"/>
      <c r="G36" s="16" t="s">
        <v>49</v>
      </c>
    </row>
    <row r="37" spans="2:7" ht="16.5" customHeight="1" thickBot="1">
      <c r="B37" s="61" t="s">
        <v>65</v>
      </c>
      <c r="C37" s="14"/>
      <c r="D37" s="471" t="s">
        <v>62</v>
      </c>
      <c r="E37" s="472"/>
      <c r="F37" s="473"/>
      <c r="G37" s="15" t="s">
        <v>49</v>
      </c>
    </row>
    <row r="39" spans="2:7" ht="21" customHeight="1">
      <c r="C39" s="477" t="s">
        <v>13</v>
      </c>
      <c r="D39" s="478"/>
      <c r="E39" s="478"/>
      <c r="F39" s="478"/>
      <c r="G39" s="479"/>
    </row>
    <row r="40" spans="2:7" ht="13.5" customHeight="1">
      <c r="C40" s="480" t="s">
        <v>14</v>
      </c>
      <c r="D40" s="481"/>
      <c r="E40" s="481"/>
      <c r="F40" s="481"/>
      <c r="G40" s="482"/>
    </row>
    <row r="41" spans="2:7" ht="8.25" customHeight="1">
      <c r="C41" s="483"/>
      <c r="D41" s="484"/>
      <c r="E41" s="484"/>
      <c r="F41" s="484"/>
      <c r="G41" s="485"/>
    </row>
    <row r="42" spans="2:7" ht="20.55" customHeight="1">
      <c r="C42" s="7" t="s">
        <v>15</v>
      </c>
      <c r="D42" s="486"/>
      <c r="E42" s="487"/>
      <c r="F42" s="487"/>
      <c r="G42" s="488"/>
    </row>
    <row r="43" spans="2:7" ht="21" customHeight="1">
      <c r="C43" s="7" t="s">
        <v>16</v>
      </c>
      <c r="D43" s="486"/>
      <c r="E43" s="487"/>
      <c r="F43" s="487"/>
      <c r="G43" s="488"/>
    </row>
    <row r="44" spans="2:7" ht="21" customHeight="1">
      <c r="C44" s="455" t="s">
        <v>17</v>
      </c>
      <c r="D44" s="5" t="s">
        <v>18</v>
      </c>
      <c r="E44" s="458"/>
      <c r="F44" s="458"/>
      <c r="G44" s="459"/>
    </row>
    <row r="45" spans="2:7" ht="21" customHeight="1">
      <c r="C45" s="456"/>
      <c r="D45" s="11" t="s">
        <v>9</v>
      </c>
      <c r="E45" s="460"/>
      <c r="F45" s="460"/>
      <c r="G45" s="461"/>
    </row>
    <row r="46" spans="2:7" ht="21" customHeight="1">
      <c r="C46" s="457"/>
      <c r="D46" s="6" t="s">
        <v>19</v>
      </c>
      <c r="E46" s="462"/>
      <c r="F46" s="462"/>
      <c r="G46" s="463"/>
    </row>
  </sheetData>
  <dataConsolidate/>
  <mergeCells count="27">
    <mergeCell ref="C20:E20"/>
    <mergeCell ref="E1:G1"/>
    <mergeCell ref="C5:E5"/>
    <mergeCell ref="B7:C7"/>
    <mergeCell ref="D7:G7"/>
    <mergeCell ref="F10:F12"/>
    <mergeCell ref="C11:E11"/>
    <mergeCell ref="B13:B15"/>
    <mergeCell ref="C14:E14"/>
    <mergeCell ref="C15:E15"/>
    <mergeCell ref="C16:E16"/>
    <mergeCell ref="C19:E19"/>
    <mergeCell ref="C44:C46"/>
    <mergeCell ref="E44:G44"/>
    <mergeCell ref="E45:G45"/>
    <mergeCell ref="E46:G46"/>
    <mergeCell ref="C21:E21"/>
    <mergeCell ref="C27:E27"/>
    <mergeCell ref="D34:F34"/>
    <mergeCell ref="D35:F35"/>
    <mergeCell ref="B36:C36"/>
    <mergeCell ref="D36:F36"/>
    <mergeCell ref="D37:F37"/>
    <mergeCell ref="C39:G39"/>
    <mergeCell ref="C40:G41"/>
    <mergeCell ref="D42:G42"/>
    <mergeCell ref="D43:G43"/>
  </mergeCells>
  <phoneticPr fontId="6"/>
  <dataValidations count="1">
    <dataValidation allowBlank="1" showInputMessage="1" sqref="F13:F29" xr:uid="{00000000-0002-0000-0000-000000000000}"/>
  </dataValidations>
  <pageMargins left="0.47244094488188981" right="0.27559055118110237" top="0.55118110236220474" bottom="0.6692913385826772" header="0.86614173228346458" footer="0.39370078740157483"/>
  <pageSetup paperSize="9" scale="85"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8" tint="0.79998168889431442"/>
    <pageSetUpPr fitToPage="1"/>
  </sheetPr>
  <dimension ref="B1:N52"/>
  <sheetViews>
    <sheetView zoomScale="75" zoomScaleNormal="75" workbookViewId="0"/>
  </sheetViews>
  <sheetFormatPr defaultColWidth="10" defaultRowHeight="19.2"/>
  <cols>
    <col min="1" max="1" width="1.77734375" style="78" customWidth="1"/>
    <col min="2" max="2" width="6.21875" style="77" customWidth="1"/>
    <col min="3" max="3" width="11.77734375" style="77" customWidth="1"/>
    <col min="4" max="4" width="11.77734375" style="77" hidden="1" customWidth="1"/>
    <col min="5" max="5" width="3.77734375" style="77" bestFit="1" customWidth="1"/>
    <col min="6" max="6" width="17.33203125" style="78" customWidth="1"/>
    <col min="7" max="7" width="3.77734375" style="78" bestFit="1" customWidth="1"/>
    <col min="8" max="8" width="17.33203125" style="78" customWidth="1"/>
    <col min="9" max="9" width="3.77734375" style="78" bestFit="1" customWidth="1"/>
    <col min="10" max="10" width="17.33203125" style="77" customWidth="1"/>
    <col min="11" max="11" width="3.77734375" style="78" bestFit="1" customWidth="1"/>
    <col min="12" max="12" width="17.33203125" style="78" customWidth="1"/>
    <col min="13" max="13" width="3.77734375" style="78" customWidth="1"/>
    <col min="14" max="14" width="56.21875" style="78" customWidth="1"/>
    <col min="15" max="16384" width="10" style="78"/>
  </cols>
  <sheetData>
    <row r="1" spans="2:14">
      <c r="B1" s="76" t="s">
        <v>311</v>
      </c>
    </row>
    <row r="2" spans="2:14">
      <c r="B2" s="79" t="s">
        <v>312</v>
      </c>
      <c r="F2" s="80"/>
      <c r="J2" s="81"/>
    </row>
    <row r="3" spans="2:14">
      <c r="B3" s="80" t="s">
        <v>313</v>
      </c>
      <c r="F3" s="81" t="s">
        <v>314</v>
      </c>
      <c r="J3" s="81"/>
    </row>
    <row r="4" spans="2:14">
      <c r="B4" s="79"/>
      <c r="F4" s="1039" t="s">
        <v>315</v>
      </c>
      <c r="G4" s="1039"/>
      <c r="H4" s="1039"/>
      <c r="I4" s="1039"/>
      <c r="J4" s="1039"/>
      <c r="K4" s="1039"/>
      <c r="L4" s="1039"/>
      <c r="N4" s="1039" t="s">
        <v>316</v>
      </c>
    </row>
    <row r="5" spans="2:14">
      <c r="B5" s="77" t="s">
        <v>204</v>
      </c>
      <c r="C5" s="77" t="s">
        <v>293</v>
      </c>
      <c r="F5" s="77" t="s">
        <v>317</v>
      </c>
      <c r="G5" s="77"/>
      <c r="H5" s="77" t="s">
        <v>318</v>
      </c>
      <c r="J5" s="77" t="s">
        <v>319</v>
      </c>
      <c r="L5" s="77" t="s">
        <v>315</v>
      </c>
      <c r="N5" s="1039"/>
    </row>
    <row r="6" spans="2:14">
      <c r="B6" s="82">
        <v>1</v>
      </c>
      <c r="C6" s="83" t="s">
        <v>243</v>
      </c>
      <c r="D6" s="84" t="str">
        <f>C6</f>
        <v>a</v>
      </c>
      <c r="E6" s="82" t="s">
        <v>320</v>
      </c>
      <c r="F6" s="85">
        <v>0.29166666666666669</v>
      </c>
      <c r="G6" s="82" t="s">
        <v>321</v>
      </c>
      <c r="H6" s="85">
        <v>0.66666666666666663</v>
      </c>
      <c r="I6" s="86" t="s">
        <v>322</v>
      </c>
      <c r="J6" s="85">
        <v>4.1666666666666664E-2</v>
      </c>
      <c r="K6" s="87" t="s">
        <v>184</v>
      </c>
      <c r="L6" s="88">
        <f>IF(OR(F6="",H6=""),"",(H6+IF(F6&gt;H6,1,0)-F6-J6)*24)</f>
        <v>7.9999999999999982</v>
      </c>
      <c r="N6" s="89"/>
    </row>
    <row r="7" spans="2:14">
      <c r="B7" s="82">
        <v>2</v>
      </c>
      <c r="C7" s="83" t="s">
        <v>222</v>
      </c>
      <c r="D7" s="84" t="str">
        <f t="shared" ref="D7:D38" si="0">C7</f>
        <v>b</v>
      </c>
      <c r="E7" s="82" t="s">
        <v>320</v>
      </c>
      <c r="F7" s="85">
        <v>0.375</v>
      </c>
      <c r="G7" s="82" t="s">
        <v>321</v>
      </c>
      <c r="H7" s="85">
        <v>0.75</v>
      </c>
      <c r="I7" s="86" t="s">
        <v>322</v>
      </c>
      <c r="J7" s="85">
        <v>4.1666666666666664E-2</v>
      </c>
      <c r="K7" s="87" t="s">
        <v>184</v>
      </c>
      <c r="L7" s="88">
        <f>IF(OR(F7="",H7=""),"",(H7+IF(F7&gt;H7,1,0)-F7-J7)*24)</f>
        <v>8</v>
      </c>
      <c r="N7" s="89"/>
    </row>
    <row r="8" spans="2:14">
      <c r="B8" s="82">
        <v>3</v>
      </c>
      <c r="C8" s="83" t="s">
        <v>323</v>
      </c>
      <c r="D8" s="84" t="str">
        <f t="shared" si="0"/>
        <v>c</v>
      </c>
      <c r="E8" s="82" t="s">
        <v>320</v>
      </c>
      <c r="F8" s="85">
        <v>0.41666666666666669</v>
      </c>
      <c r="G8" s="82" t="s">
        <v>321</v>
      </c>
      <c r="H8" s="85">
        <v>0.79166666666666663</v>
      </c>
      <c r="I8" s="86" t="s">
        <v>322</v>
      </c>
      <c r="J8" s="85">
        <v>4.1666666666666664E-2</v>
      </c>
      <c r="K8" s="87" t="s">
        <v>184</v>
      </c>
      <c r="L8" s="88">
        <f>IF(OR(F8="",H8=""),"",(H8+IF(F8&gt;H8,1,0)-F8-J8)*24)</f>
        <v>7.9999999999999982</v>
      </c>
      <c r="N8" s="89"/>
    </row>
    <row r="9" spans="2:14">
      <c r="B9" s="82">
        <v>4</v>
      </c>
      <c r="C9" s="83" t="s">
        <v>244</v>
      </c>
      <c r="D9" s="84" t="str">
        <f t="shared" si="0"/>
        <v>d</v>
      </c>
      <c r="E9" s="82" t="s">
        <v>320</v>
      </c>
      <c r="F9" s="85">
        <v>0.5</v>
      </c>
      <c r="G9" s="82" t="s">
        <v>321</v>
      </c>
      <c r="H9" s="85">
        <v>0.875</v>
      </c>
      <c r="I9" s="86" t="s">
        <v>322</v>
      </c>
      <c r="J9" s="85">
        <v>4.1666666666666664E-2</v>
      </c>
      <c r="K9" s="87" t="s">
        <v>184</v>
      </c>
      <c r="L9" s="88">
        <f>IF(OR(F9="",H9=""),"",(H9+IF(F9&gt;H9,1,0)-F9-J9)*24)</f>
        <v>8</v>
      </c>
      <c r="N9" s="89"/>
    </row>
    <row r="10" spans="2:14">
      <c r="B10" s="82">
        <v>5</v>
      </c>
      <c r="C10" s="83" t="s">
        <v>245</v>
      </c>
      <c r="D10" s="84" t="str">
        <f t="shared" si="0"/>
        <v>e</v>
      </c>
      <c r="E10" s="82" t="s">
        <v>320</v>
      </c>
      <c r="F10" s="85">
        <v>0.375</v>
      </c>
      <c r="G10" s="82" t="s">
        <v>321</v>
      </c>
      <c r="H10" s="85">
        <v>0.54166666666666663</v>
      </c>
      <c r="I10" s="86" t="s">
        <v>322</v>
      </c>
      <c r="J10" s="85">
        <v>0</v>
      </c>
      <c r="K10" s="87" t="s">
        <v>184</v>
      </c>
      <c r="L10" s="88">
        <f t="shared" ref="L10:L22" si="1">IF(OR(F10="",H10=""),"",(H10+IF(F10&gt;H10,1,0)-F10-J10)*24)</f>
        <v>3.9999999999999991</v>
      </c>
      <c r="N10" s="89"/>
    </row>
    <row r="11" spans="2:14">
      <c r="B11" s="82">
        <v>6</v>
      </c>
      <c r="C11" s="83" t="s">
        <v>235</v>
      </c>
      <c r="D11" s="84" t="str">
        <f t="shared" si="0"/>
        <v>f</v>
      </c>
      <c r="E11" s="82" t="s">
        <v>320</v>
      </c>
      <c r="F11" s="85">
        <v>0.54166666666666663</v>
      </c>
      <c r="G11" s="82" t="s">
        <v>321</v>
      </c>
      <c r="H11" s="85">
        <v>0.75</v>
      </c>
      <c r="I11" s="86" t="s">
        <v>322</v>
      </c>
      <c r="J11" s="85">
        <v>4.1666666666666664E-2</v>
      </c>
      <c r="K11" s="87" t="s">
        <v>184</v>
      </c>
      <c r="L11" s="88">
        <f>IF(OR(F11="",H11=""),"",(H11+IF(F11&gt;H11,1,0)-F11-J11)*24)</f>
        <v>4.0000000000000009</v>
      </c>
      <c r="N11" s="89"/>
    </row>
    <row r="12" spans="2:14">
      <c r="B12" s="82">
        <v>7</v>
      </c>
      <c r="C12" s="83" t="s">
        <v>324</v>
      </c>
      <c r="D12" s="84" t="str">
        <f t="shared" si="0"/>
        <v>g</v>
      </c>
      <c r="E12" s="82" t="s">
        <v>320</v>
      </c>
      <c r="F12" s="85">
        <v>0.58333333333333337</v>
      </c>
      <c r="G12" s="82" t="s">
        <v>321</v>
      </c>
      <c r="H12" s="85">
        <v>0.83333333333333337</v>
      </c>
      <c r="I12" s="86" t="s">
        <v>322</v>
      </c>
      <c r="J12" s="85">
        <v>0</v>
      </c>
      <c r="K12" s="87" t="s">
        <v>184</v>
      </c>
      <c r="L12" s="88">
        <f t="shared" si="1"/>
        <v>6</v>
      </c>
      <c r="N12" s="89"/>
    </row>
    <row r="13" spans="2:14">
      <c r="B13" s="82">
        <v>8</v>
      </c>
      <c r="C13" s="83" t="s">
        <v>241</v>
      </c>
      <c r="D13" s="84" t="str">
        <f t="shared" si="0"/>
        <v>h</v>
      </c>
      <c r="E13" s="82" t="s">
        <v>320</v>
      </c>
      <c r="F13" s="85">
        <v>0.66666666666666663</v>
      </c>
      <c r="G13" s="82" t="s">
        <v>321</v>
      </c>
      <c r="H13" s="85">
        <v>1</v>
      </c>
      <c r="I13" s="86" t="s">
        <v>322</v>
      </c>
      <c r="J13" s="85">
        <v>0</v>
      </c>
      <c r="K13" s="87" t="s">
        <v>184</v>
      </c>
      <c r="L13" s="88">
        <f t="shared" si="1"/>
        <v>8</v>
      </c>
      <c r="N13" s="89" t="s">
        <v>325</v>
      </c>
    </row>
    <row r="14" spans="2:14">
      <c r="B14" s="82">
        <v>9</v>
      </c>
      <c r="C14" s="83" t="s">
        <v>242</v>
      </c>
      <c r="D14" s="84" t="str">
        <f t="shared" si="0"/>
        <v>i</v>
      </c>
      <c r="E14" s="82" t="s">
        <v>320</v>
      </c>
      <c r="F14" s="85">
        <v>0</v>
      </c>
      <c r="G14" s="82" t="s">
        <v>321</v>
      </c>
      <c r="H14" s="85">
        <v>0.375</v>
      </c>
      <c r="I14" s="86" t="s">
        <v>322</v>
      </c>
      <c r="J14" s="85">
        <v>4.1666666666666664E-2</v>
      </c>
      <c r="K14" s="87" t="s">
        <v>184</v>
      </c>
      <c r="L14" s="88">
        <f t="shared" si="1"/>
        <v>8</v>
      </c>
      <c r="N14" s="89" t="s">
        <v>326</v>
      </c>
    </row>
    <row r="15" spans="2:14">
      <c r="B15" s="82">
        <v>10</v>
      </c>
      <c r="C15" s="83" t="s">
        <v>327</v>
      </c>
      <c r="D15" s="84" t="str">
        <f t="shared" si="0"/>
        <v>j</v>
      </c>
      <c r="E15" s="82" t="s">
        <v>320</v>
      </c>
      <c r="F15" s="85"/>
      <c r="G15" s="82" t="s">
        <v>321</v>
      </c>
      <c r="H15" s="85"/>
      <c r="I15" s="86" t="s">
        <v>322</v>
      </c>
      <c r="J15" s="85">
        <v>0</v>
      </c>
      <c r="K15" s="87" t="s">
        <v>184</v>
      </c>
      <c r="L15" s="88" t="str">
        <f t="shared" si="1"/>
        <v/>
      </c>
      <c r="N15" s="89"/>
    </row>
    <row r="16" spans="2:14">
      <c r="B16" s="82">
        <v>11</v>
      </c>
      <c r="C16" s="83" t="s">
        <v>328</v>
      </c>
      <c r="D16" s="84" t="str">
        <f t="shared" si="0"/>
        <v>k</v>
      </c>
      <c r="E16" s="82" t="s">
        <v>320</v>
      </c>
      <c r="F16" s="85"/>
      <c r="G16" s="82" t="s">
        <v>321</v>
      </c>
      <c r="H16" s="85"/>
      <c r="I16" s="86" t="s">
        <v>322</v>
      </c>
      <c r="J16" s="85">
        <v>0</v>
      </c>
      <c r="K16" s="87" t="s">
        <v>184</v>
      </c>
      <c r="L16" s="88" t="str">
        <f t="shared" si="1"/>
        <v/>
      </c>
      <c r="N16" s="89"/>
    </row>
    <row r="17" spans="2:14">
      <c r="B17" s="82">
        <v>12</v>
      </c>
      <c r="C17" s="83" t="s">
        <v>329</v>
      </c>
      <c r="D17" s="84" t="str">
        <f t="shared" si="0"/>
        <v>l</v>
      </c>
      <c r="E17" s="82" t="s">
        <v>320</v>
      </c>
      <c r="F17" s="85"/>
      <c r="G17" s="82" t="s">
        <v>321</v>
      </c>
      <c r="H17" s="85"/>
      <c r="I17" s="86" t="s">
        <v>322</v>
      </c>
      <c r="J17" s="85">
        <v>0</v>
      </c>
      <c r="K17" s="87" t="s">
        <v>184</v>
      </c>
      <c r="L17" s="88" t="str">
        <f t="shared" si="1"/>
        <v/>
      </c>
      <c r="N17" s="89"/>
    </row>
    <row r="18" spans="2:14">
      <c r="B18" s="82">
        <v>13</v>
      </c>
      <c r="C18" s="83" t="s">
        <v>330</v>
      </c>
      <c r="D18" s="84" t="str">
        <f t="shared" si="0"/>
        <v>m</v>
      </c>
      <c r="E18" s="82" t="s">
        <v>320</v>
      </c>
      <c r="F18" s="85"/>
      <c r="G18" s="82" t="s">
        <v>321</v>
      </c>
      <c r="H18" s="85"/>
      <c r="I18" s="86" t="s">
        <v>322</v>
      </c>
      <c r="J18" s="85">
        <v>0</v>
      </c>
      <c r="K18" s="87" t="s">
        <v>184</v>
      </c>
      <c r="L18" s="88" t="str">
        <f t="shared" si="1"/>
        <v/>
      </c>
      <c r="N18" s="89"/>
    </row>
    <row r="19" spans="2:14">
      <c r="B19" s="82">
        <v>14</v>
      </c>
      <c r="C19" s="83" t="s">
        <v>331</v>
      </c>
      <c r="D19" s="84" t="str">
        <f t="shared" si="0"/>
        <v>n</v>
      </c>
      <c r="E19" s="82" t="s">
        <v>320</v>
      </c>
      <c r="F19" s="85"/>
      <c r="G19" s="82" t="s">
        <v>321</v>
      </c>
      <c r="H19" s="85"/>
      <c r="I19" s="86" t="s">
        <v>322</v>
      </c>
      <c r="J19" s="85">
        <v>0</v>
      </c>
      <c r="K19" s="87" t="s">
        <v>184</v>
      </c>
      <c r="L19" s="88" t="str">
        <f t="shared" si="1"/>
        <v/>
      </c>
      <c r="N19" s="89"/>
    </row>
    <row r="20" spans="2:14">
      <c r="B20" s="82">
        <v>15</v>
      </c>
      <c r="C20" s="83" t="s">
        <v>332</v>
      </c>
      <c r="D20" s="84" t="str">
        <f t="shared" si="0"/>
        <v>o</v>
      </c>
      <c r="E20" s="82" t="s">
        <v>320</v>
      </c>
      <c r="F20" s="85"/>
      <c r="G20" s="82" t="s">
        <v>321</v>
      </c>
      <c r="H20" s="85"/>
      <c r="I20" s="86" t="s">
        <v>322</v>
      </c>
      <c r="J20" s="85">
        <v>0</v>
      </c>
      <c r="K20" s="87" t="s">
        <v>184</v>
      </c>
      <c r="L20" s="88" t="str">
        <f t="shared" si="1"/>
        <v/>
      </c>
      <c r="N20" s="89"/>
    </row>
    <row r="21" spans="2:14">
      <c r="B21" s="82">
        <v>16</v>
      </c>
      <c r="C21" s="83" t="s">
        <v>333</v>
      </c>
      <c r="D21" s="84" t="str">
        <f t="shared" si="0"/>
        <v>p</v>
      </c>
      <c r="E21" s="82" t="s">
        <v>320</v>
      </c>
      <c r="F21" s="85"/>
      <c r="G21" s="82" t="s">
        <v>321</v>
      </c>
      <c r="H21" s="85"/>
      <c r="I21" s="86" t="s">
        <v>322</v>
      </c>
      <c r="J21" s="85">
        <v>0</v>
      </c>
      <c r="K21" s="87" t="s">
        <v>184</v>
      </c>
      <c r="L21" s="88" t="str">
        <f t="shared" si="1"/>
        <v/>
      </c>
      <c r="N21" s="89"/>
    </row>
    <row r="22" spans="2:14">
      <c r="B22" s="82">
        <v>17</v>
      </c>
      <c r="C22" s="83" t="s">
        <v>334</v>
      </c>
      <c r="D22" s="84" t="str">
        <f t="shared" si="0"/>
        <v>q</v>
      </c>
      <c r="E22" s="82" t="s">
        <v>320</v>
      </c>
      <c r="F22" s="85"/>
      <c r="G22" s="82" t="s">
        <v>321</v>
      </c>
      <c r="H22" s="85"/>
      <c r="I22" s="86" t="s">
        <v>322</v>
      </c>
      <c r="J22" s="85">
        <v>0</v>
      </c>
      <c r="K22" s="87" t="s">
        <v>184</v>
      </c>
      <c r="L22" s="88" t="str">
        <f t="shared" si="1"/>
        <v/>
      </c>
      <c r="N22" s="89"/>
    </row>
    <row r="23" spans="2:14">
      <c r="B23" s="82">
        <v>18</v>
      </c>
      <c r="C23" s="83" t="s">
        <v>335</v>
      </c>
      <c r="D23" s="84" t="str">
        <f t="shared" si="0"/>
        <v>r</v>
      </c>
      <c r="E23" s="82" t="s">
        <v>320</v>
      </c>
      <c r="F23" s="90"/>
      <c r="G23" s="82" t="s">
        <v>321</v>
      </c>
      <c r="H23" s="90"/>
      <c r="I23" s="86" t="s">
        <v>322</v>
      </c>
      <c r="J23" s="90"/>
      <c r="K23" s="87" t="s">
        <v>184</v>
      </c>
      <c r="L23" s="83">
        <v>1</v>
      </c>
      <c r="N23" s="89"/>
    </row>
    <row r="24" spans="2:14">
      <c r="B24" s="82">
        <v>19</v>
      </c>
      <c r="C24" s="83" t="s">
        <v>336</v>
      </c>
      <c r="D24" s="84" t="str">
        <f t="shared" si="0"/>
        <v>s</v>
      </c>
      <c r="E24" s="82" t="s">
        <v>320</v>
      </c>
      <c r="F24" s="90"/>
      <c r="G24" s="82" t="s">
        <v>321</v>
      </c>
      <c r="H24" s="90"/>
      <c r="I24" s="86" t="s">
        <v>322</v>
      </c>
      <c r="J24" s="90"/>
      <c r="K24" s="87" t="s">
        <v>184</v>
      </c>
      <c r="L24" s="83">
        <v>2</v>
      </c>
      <c r="N24" s="89"/>
    </row>
    <row r="25" spans="2:14">
      <c r="B25" s="82">
        <v>20</v>
      </c>
      <c r="C25" s="83" t="s">
        <v>337</v>
      </c>
      <c r="D25" s="84" t="str">
        <f t="shared" si="0"/>
        <v>t</v>
      </c>
      <c r="E25" s="82" t="s">
        <v>320</v>
      </c>
      <c r="F25" s="90"/>
      <c r="G25" s="82" t="s">
        <v>321</v>
      </c>
      <c r="H25" s="90"/>
      <c r="I25" s="86" t="s">
        <v>322</v>
      </c>
      <c r="J25" s="90"/>
      <c r="K25" s="87" t="s">
        <v>184</v>
      </c>
      <c r="L25" s="83">
        <v>3</v>
      </c>
      <c r="N25" s="89"/>
    </row>
    <row r="26" spans="2:14">
      <c r="B26" s="82">
        <v>21</v>
      </c>
      <c r="C26" s="83" t="s">
        <v>338</v>
      </c>
      <c r="D26" s="84" t="str">
        <f t="shared" si="0"/>
        <v>u</v>
      </c>
      <c r="E26" s="82" t="s">
        <v>320</v>
      </c>
      <c r="F26" s="90"/>
      <c r="G26" s="82" t="s">
        <v>321</v>
      </c>
      <c r="H26" s="90"/>
      <c r="I26" s="86" t="s">
        <v>322</v>
      </c>
      <c r="J26" s="90"/>
      <c r="K26" s="87" t="s">
        <v>184</v>
      </c>
      <c r="L26" s="83">
        <v>4</v>
      </c>
      <c r="N26" s="89"/>
    </row>
    <row r="27" spans="2:14">
      <c r="B27" s="82">
        <v>22</v>
      </c>
      <c r="C27" s="83" t="s">
        <v>339</v>
      </c>
      <c r="D27" s="84" t="str">
        <f t="shared" si="0"/>
        <v>v</v>
      </c>
      <c r="E27" s="82" t="s">
        <v>320</v>
      </c>
      <c r="F27" s="90"/>
      <c r="G27" s="82" t="s">
        <v>321</v>
      </c>
      <c r="H27" s="90"/>
      <c r="I27" s="86" t="s">
        <v>322</v>
      </c>
      <c r="J27" s="90"/>
      <c r="K27" s="87" t="s">
        <v>184</v>
      </c>
      <c r="L27" s="83">
        <v>5</v>
      </c>
      <c r="N27" s="89"/>
    </row>
    <row r="28" spans="2:14">
      <c r="B28" s="82">
        <v>23</v>
      </c>
      <c r="C28" s="83" t="s">
        <v>340</v>
      </c>
      <c r="D28" s="84" t="str">
        <f t="shared" si="0"/>
        <v>w</v>
      </c>
      <c r="E28" s="82" t="s">
        <v>320</v>
      </c>
      <c r="F28" s="90"/>
      <c r="G28" s="82" t="s">
        <v>321</v>
      </c>
      <c r="H28" s="90"/>
      <c r="I28" s="86" t="s">
        <v>322</v>
      </c>
      <c r="J28" s="90"/>
      <c r="K28" s="87" t="s">
        <v>184</v>
      </c>
      <c r="L28" s="83">
        <v>6</v>
      </c>
      <c r="N28" s="89"/>
    </row>
    <row r="29" spans="2:14">
      <c r="B29" s="82">
        <v>24</v>
      </c>
      <c r="C29" s="83" t="s">
        <v>341</v>
      </c>
      <c r="D29" s="84" t="str">
        <f t="shared" si="0"/>
        <v>x</v>
      </c>
      <c r="E29" s="82" t="s">
        <v>320</v>
      </c>
      <c r="F29" s="90"/>
      <c r="G29" s="82" t="s">
        <v>321</v>
      </c>
      <c r="H29" s="90"/>
      <c r="I29" s="86" t="s">
        <v>322</v>
      </c>
      <c r="J29" s="90"/>
      <c r="K29" s="87" t="s">
        <v>184</v>
      </c>
      <c r="L29" s="83">
        <v>7</v>
      </c>
      <c r="N29" s="89"/>
    </row>
    <row r="30" spans="2:14">
      <c r="B30" s="82">
        <v>25</v>
      </c>
      <c r="C30" s="83" t="s">
        <v>342</v>
      </c>
      <c r="D30" s="84" t="str">
        <f t="shared" si="0"/>
        <v>y</v>
      </c>
      <c r="E30" s="82" t="s">
        <v>320</v>
      </c>
      <c r="F30" s="90"/>
      <c r="G30" s="82" t="s">
        <v>321</v>
      </c>
      <c r="H30" s="90"/>
      <c r="I30" s="86" t="s">
        <v>322</v>
      </c>
      <c r="J30" s="90"/>
      <c r="K30" s="87" t="s">
        <v>184</v>
      </c>
      <c r="L30" s="83">
        <v>8</v>
      </c>
      <c r="N30" s="89"/>
    </row>
    <row r="31" spans="2:14">
      <c r="B31" s="82">
        <v>26</v>
      </c>
      <c r="C31" s="83" t="s">
        <v>343</v>
      </c>
      <c r="D31" s="84" t="str">
        <f t="shared" si="0"/>
        <v>z</v>
      </c>
      <c r="E31" s="82" t="s">
        <v>320</v>
      </c>
      <c r="F31" s="90"/>
      <c r="G31" s="82" t="s">
        <v>321</v>
      </c>
      <c r="H31" s="90"/>
      <c r="I31" s="86" t="s">
        <v>322</v>
      </c>
      <c r="J31" s="90"/>
      <c r="K31" s="87" t="s">
        <v>184</v>
      </c>
      <c r="L31" s="83">
        <v>1</v>
      </c>
      <c r="N31" s="89"/>
    </row>
    <row r="32" spans="2:14">
      <c r="B32" s="82">
        <v>27</v>
      </c>
      <c r="C32" s="83" t="s">
        <v>341</v>
      </c>
      <c r="D32" s="84" t="str">
        <f t="shared" si="0"/>
        <v>x</v>
      </c>
      <c r="E32" s="82" t="s">
        <v>320</v>
      </c>
      <c r="F32" s="90"/>
      <c r="G32" s="82" t="s">
        <v>321</v>
      </c>
      <c r="H32" s="90"/>
      <c r="I32" s="86" t="s">
        <v>322</v>
      </c>
      <c r="J32" s="90"/>
      <c r="K32" s="87" t="s">
        <v>184</v>
      </c>
      <c r="L32" s="83">
        <v>2</v>
      </c>
      <c r="N32" s="89"/>
    </row>
    <row r="33" spans="2:14">
      <c r="B33" s="82">
        <v>28</v>
      </c>
      <c r="C33" s="83" t="s">
        <v>344</v>
      </c>
      <c r="D33" s="84" t="str">
        <f t="shared" si="0"/>
        <v>aa</v>
      </c>
      <c r="E33" s="82" t="s">
        <v>320</v>
      </c>
      <c r="F33" s="90"/>
      <c r="G33" s="82" t="s">
        <v>321</v>
      </c>
      <c r="H33" s="90"/>
      <c r="I33" s="86" t="s">
        <v>322</v>
      </c>
      <c r="J33" s="90"/>
      <c r="K33" s="87" t="s">
        <v>184</v>
      </c>
      <c r="L33" s="83">
        <v>3</v>
      </c>
      <c r="N33" s="89"/>
    </row>
    <row r="34" spans="2:14">
      <c r="B34" s="82">
        <v>29</v>
      </c>
      <c r="C34" s="83" t="s">
        <v>345</v>
      </c>
      <c r="D34" s="84" t="str">
        <f t="shared" si="0"/>
        <v>ab</v>
      </c>
      <c r="E34" s="82" t="s">
        <v>320</v>
      </c>
      <c r="F34" s="90"/>
      <c r="G34" s="82" t="s">
        <v>321</v>
      </c>
      <c r="H34" s="90"/>
      <c r="I34" s="86" t="s">
        <v>322</v>
      </c>
      <c r="J34" s="90"/>
      <c r="K34" s="87" t="s">
        <v>184</v>
      </c>
      <c r="L34" s="83">
        <v>4</v>
      </c>
      <c r="N34" s="89"/>
    </row>
    <row r="35" spans="2:14">
      <c r="B35" s="82">
        <v>30</v>
      </c>
      <c r="C35" s="83" t="s">
        <v>346</v>
      </c>
      <c r="D35" s="84" t="str">
        <f t="shared" si="0"/>
        <v>ac</v>
      </c>
      <c r="E35" s="82" t="s">
        <v>320</v>
      </c>
      <c r="F35" s="90"/>
      <c r="G35" s="82" t="s">
        <v>321</v>
      </c>
      <c r="H35" s="90"/>
      <c r="I35" s="86" t="s">
        <v>322</v>
      </c>
      <c r="J35" s="90"/>
      <c r="K35" s="87" t="s">
        <v>184</v>
      </c>
      <c r="L35" s="83">
        <v>5</v>
      </c>
      <c r="N35" s="89"/>
    </row>
    <row r="36" spans="2:14">
      <c r="B36" s="82">
        <v>31</v>
      </c>
      <c r="C36" s="83" t="s">
        <v>347</v>
      </c>
      <c r="D36" s="84" t="str">
        <f t="shared" si="0"/>
        <v>ad</v>
      </c>
      <c r="E36" s="82" t="s">
        <v>320</v>
      </c>
      <c r="F36" s="90"/>
      <c r="G36" s="82" t="s">
        <v>321</v>
      </c>
      <c r="H36" s="90"/>
      <c r="I36" s="86" t="s">
        <v>322</v>
      </c>
      <c r="J36" s="90"/>
      <c r="K36" s="87" t="s">
        <v>184</v>
      </c>
      <c r="L36" s="83">
        <v>6</v>
      </c>
      <c r="N36" s="89"/>
    </row>
    <row r="37" spans="2:14">
      <c r="B37" s="82">
        <v>32</v>
      </c>
      <c r="C37" s="83" t="s">
        <v>348</v>
      </c>
      <c r="D37" s="84" t="str">
        <f t="shared" si="0"/>
        <v>ae</v>
      </c>
      <c r="E37" s="82" t="s">
        <v>320</v>
      </c>
      <c r="F37" s="90"/>
      <c r="G37" s="82" t="s">
        <v>321</v>
      </c>
      <c r="H37" s="90"/>
      <c r="I37" s="86" t="s">
        <v>322</v>
      </c>
      <c r="J37" s="90"/>
      <c r="K37" s="87" t="s">
        <v>184</v>
      </c>
      <c r="L37" s="83">
        <v>7</v>
      </c>
      <c r="N37" s="89"/>
    </row>
    <row r="38" spans="2:14">
      <c r="B38" s="82">
        <v>33</v>
      </c>
      <c r="C38" s="83" t="s">
        <v>349</v>
      </c>
      <c r="D38" s="84" t="str">
        <f t="shared" si="0"/>
        <v>af</v>
      </c>
      <c r="E38" s="82" t="s">
        <v>320</v>
      </c>
      <c r="F38" s="90"/>
      <c r="G38" s="82" t="s">
        <v>321</v>
      </c>
      <c r="H38" s="90"/>
      <c r="I38" s="86" t="s">
        <v>322</v>
      </c>
      <c r="J38" s="90"/>
      <c r="K38" s="87" t="s">
        <v>184</v>
      </c>
      <c r="L38" s="83">
        <v>8</v>
      </c>
      <c r="N38" s="89"/>
    </row>
    <row r="39" spans="2:14">
      <c r="B39" s="82">
        <v>34</v>
      </c>
      <c r="C39" s="91" t="s">
        <v>350</v>
      </c>
      <c r="D39" s="84"/>
      <c r="E39" s="82" t="s">
        <v>320</v>
      </c>
      <c r="F39" s="85">
        <v>0.29166666666666669</v>
      </c>
      <c r="G39" s="82" t="s">
        <v>321</v>
      </c>
      <c r="H39" s="85">
        <v>0.39583333333333331</v>
      </c>
      <c r="I39" s="86" t="s">
        <v>322</v>
      </c>
      <c r="J39" s="85">
        <v>0</v>
      </c>
      <c r="K39" s="87" t="s">
        <v>184</v>
      </c>
      <c r="L39" s="88">
        <f t="shared" ref="L39:L40" si="2">IF(OR(F39="",H39=""),"",(H39+IF(F39&gt;H39,1,0)-F39-J39)*24)</f>
        <v>2.4999999999999991</v>
      </c>
      <c r="N39" s="89"/>
    </row>
    <row r="40" spans="2:14">
      <c r="B40" s="82"/>
      <c r="C40" s="92" t="s">
        <v>290</v>
      </c>
      <c r="D40" s="84"/>
      <c r="E40" s="82" t="s">
        <v>320</v>
      </c>
      <c r="F40" s="85">
        <v>0.6875</v>
      </c>
      <c r="G40" s="82" t="s">
        <v>321</v>
      </c>
      <c r="H40" s="85">
        <v>0.83333333333333337</v>
      </c>
      <c r="I40" s="86" t="s">
        <v>322</v>
      </c>
      <c r="J40" s="85">
        <v>0</v>
      </c>
      <c r="K40" s="87" t="s">
        <v>184</v>
      </c>
      <c r="L40" s="88">
        <f t="shared" si="2"/>
        <v>3.5000000000000009</v>
      </c>
      <c r="N40" s="89"/>
    </row>
    <row r="41" spans="2:14">
      <c r="B41" s="82"/>
      <c r="C41" s="93" t="s">
        <v>290</v>
      </c>
      <c r="D41" s="84" t="str">
        <f>C39</f>
        <v>ag</v>
      </c>
      <c r="E41" s="82" t="s">
        <v>320</v>
      </c>
      <c r="F41" s="85" t="s">
        <v>290</v>
      </c>
      <c r="G41" s="82" t="s">
        <v>321</v>
      </c>
      <c r="H41" s="85" t="s">
        <v>290</v>
      </c>
      <c r="I41" s="86" t="s">
        <v>322</v>
      </c>
      <c r="J41" s="85" t="s">
        <v>290</v>
      </c>
      <c r="K41" s="87" t="s">
        <v>184</v>
      </c>
      <c r="L41" s="88">
        <f>IF(OR(L39="",L40=""),"",L39+L40)</f>
        <v>6</v>
      </c>
      <c r="N41" s="89" t="s">
        <v>351</v>
      </c>
    </row>
    <row r="42" spans="2:14">
      <c r="B42" s="82"/>
      <c r="C42" s="91" t="s">
        <v>352</v>
      </c>
      <c r="D42" s="84"/>
      <c r="E42" s="82" t="s">
        <v>320</v>
      </c>
      <c r="F42" s="85"/>
      <c r="G42" s="82" t="s">
        <v>321</v>
      </c>
      <c r="H42" s="85"/>
      <c r="I42" s="86" t="s">
        <v>322</v>
      </c>
      <c r="J42" s="85">
        <v>0</v>
      </c>
      <c r="K42" s="87" t="s">
        <v>184</v>
      </c>
      <c r="L42" s="88" t="str">
        <f t="shared" ref="L42:L43" si="3">IF(OR(F42="",H42=""),"",(H42+IF(F42&gt;H42,1,0)-F42-J42)*24)</f>
        <v/>
      </c>
      <c r="N42" s="89"/>
    </row>
    <row r="43" spans="2:14">
      <c r="B43" s="82">
        <v>35</v>
      </c>
      <c r="C43" s="92" t="s">
        <v>290</v>
      </c>
      <c r="D43" s="84"/>
      <c r="E43" s="82" t="s">
        <v>320</v>
      </c>
      <c r="F43" s="85"/>
      <c r="G43" s="82" t="s">
        <v>321</v>
      </c>
      <c r="H43" s="85"/>
      <c r="I43" s="86" t="s">
        <v>322</v>
      </c>
      <c r="J43" s="85">
        <v>0</v>
      </c>
      <c r="K43" s="87" t="s">
        <v>184</v>
      </c>
      <c r="L43" s="88" t="str">
        <f t="shared" si="3"/>
        <v/>
      </c>
      <c r="N43" s="89"/>
    </row>
    <row r="44" spans="2:14">
      <c r="B44" s="82"/>
      <c r="C44" s="93" t="s">
        <v>290</v>
      </c>
      <c r="D44" s="84" t="str">
        <f>C42</f>
        <v>ah</v>
      </c>
      <c r="E44" s="82" t="s">
        <v>320</v>
      </c>
      <c r="F44" s="85" t="s">
        <v>290</v>
      </c>
      <c r="G44" s="82" t="s">
        <v>321</v>
      </c>
      <c r="H44" s="85" t="s">
        <v>290</v>
      </c>
      <c r="I44" s="86" t="s">
        <v>322</v>
      </c>
      <c r="J44" s="85" t="s">
        <v>290</v>
      </c>
      <c r="K44" s="87" t="s">
        <v>184</v>
      </c>
      <c r="L44" s="88" t="str">
        <f>IF(OR(L42="",L43=""),"",L42+L43)</f>
        <v/>
      </c>
      <c r="N44" s="89" t="s">
        <v>353</v>
      </c>
    </row>
    <row r="45" spans="2:14">
      <c r="B45" s="82"/>
      <c r="C45" s="91" t="s">
        <v>354</v>
      </c>
      <c r="D45" s="84"/>
      <c r="E45" s="82" t="s">
        <v>320</v>
      </c>
      <c r="F45" s="85"/>
      <c r="G45" s="82" t="s">
        <v>321</v>
      </c>
      <c r="H45" s="85"/>
      <c r="I45" s="86" t="s">
        <v>322</v>
      </c>
      <c r="J45" s="85">
        <v>0</v>
      </c>
      <c r="K45" s="87" t="s">
        <v>184</v>
      </c>
      <c r="L45" s="88" t="str">
        <f t="shared" ref="L45:L46" si="4">IF(OR(F45="",H45=""),"",(H45+IF(F45&gt;H45,1,0)-F45-J45)*24)</f>
        <v/>
      </c>
      <c r="N45" s="89"/>
    </row>
    <row r="46" spans="2:14">
      <c r="B46" s="82">
        <v>36</v>
      </c>
      <c r="C46" s="92" t="s">
        <v>290</v>
      </c>
      <c r="D46" s="84"/>
      <c r="E46" s="82" t="s">
        <v>320</v>
      </c>
      <c r="F46" s="85"/>
      <c r="G46" s="82" t="s">
        <v>321</v>
      </c>
      <c r="H46" s="85"/>
      <c r="I46" s="86" t="s">
        <v>322</v>
      </c>
      <c r="J46" s="85">
        <v>0</v>
      </c>
      <c r="K46" s="87" t="s">
        <v>184</v>
      </c>
      <c r="L46" s="88" t="str">
        <f t="shared" si="4"/>
        <v/>
      </c>
      <c r="N46" s="89"/>
    </row>
    <row r="47" spans="2:14">
      <c r="B47" s="82"/>
      <c r="C47" s="93" t="s">
        <v>290</v>
      </c>
      <c r="D47" s="84" t="str">
        <f>C45</f>
        <v>ai</v>
      </c>
      <c r="E47" s="82" t="s">
        <v>320</v>
      </c>
      <c r="F47" s="85" t="s">
        <v>290</v>
      </c>
      <c r="G47" s="82" t="s">
        <v>321</v>
      </c>
      <c r="H47" s="85" t="s">
        <v>290</v>
      </c>
      <c r="I47" s="86" t="s">
        <v>322</v>
      </c>
      <c r="J47" s="85" t="s">
        <v>290</v>
      </c>
      <c r="K47" s="87" t="s">
        <v>184</v>
      </c>
      <c r="L47" s="88" t="str">
        <f>IF(OR(L45="",L46=""),"",L45+L46)</f>
        <v/>
      </c>
      <c r="N47" s="89" t="s">
        <v>353</v>
      </c>
    </row>
    <row r="49" spans="3:4">
      <c r="C49" s="79" t="s">
        <v>355</v>
      </c>
      <c r="D49" s="79"/>
    </row>
    <row r="50" spans="3:4">
      <c r="C50" s="79" t="s">
        <v>356</v>
      </c>
      <c r="D50" s="79"/>
    </row>
    <row r="51" spans="3:4">
      <c r="C51" s="79" t="s">
        <v>357</v>
      </c>
      <c r="D51" s="79"/>
    </row>
    <row r="52" spans="3:4">
      <c r="C52" s="79" t="s">
        <v>358</v>
      </c>
      <c r="D52" s="79"/>
    </row>
  </sheetData>
  <sheetProtection insertRows="0" deleteRows="0"/>
  <mergeCells count="2">
    <mergeCell ref="F4:L4"/>
    <mergeCell ref="N4:N5"/>
  </mergeCells>
  <phoneticPr fontId="6"/>
  <printOptions horizontalCentered="1"/>
  <pageMargins left="0.70866141732283472" right="0.70866141732283472" top="0.55118110236220474" bottom="0.35433070866141736" header="0.31496062992125984" footer="0.31496062992125984"/>
  <pageSetup paperSize="9" scale="41"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8" tint="0.79998168889431442"/>
  </sheetPr>
  <dimension ref="A1:BO290"/>
  <sheetViews>
    <sheetView showGridLines="0" view="pageBreakPreview" zoomScale="55" zoomScaleNormal="60" zoomScaleSheetLayoutView="55" workbookViewId="0">
      <selection activeCell="AZ22" sqref="AZ22"/>
    </sheetView>
  </sheetViews>
  <sheetFormatPr defaultRowHeight="14.4"/>
  <cols>
    <col min="1" max="1" width="5.5546875" style="263" customWidth="1"/>
    <col min="2" max="2" width="6.33203125" style="263" customWidth="1"/>
    <col min="3" max="4" width="9" style="263" customWidth="1"/>
    <col min="5" max="8" width="3.5546875" style="263" hidden="1" customWidth="1"/>
    <col min="9" max="10" width="3.5546875" style="263" customWidth="1"/>
    <col min="11" max="62" width="6.33203125" style="263" customWidth="1"/>
  </cols>
  <sheetData>
    <row r="1" spans="2:67" s="236" customFormat="1" ht="20.25" customHeight="1">
      <c r="C1" s="237" t="s">
        <v>597</v>
      </c>
      <c r="D1" s="237"/>
      <c r="E1" s="237"/>
      <c r="F1" s="237"/>
      <c r="G1" s="237"/>
      <c r="H1" s="237"/>
      <c r="I1" s="237"/>
      <c r="J1" s="237"/>
      <c r="M1" s="238" t="s">
        <v>181</v>
      </c>
      <c r="P1" s="237"/>
      <c r="Q1" s="237"/>
      <c r="R1" s="237"/>
      <c r="S1" s="237"/>
      <c r="T1" s="237"/>
      <c r="U1" s="237"/>
      <c r="V1" s="237"/>
      <c r="W1" s="237"/>
      <c r="AS1" s="239" t="s">
        <v>182</v>
      </c>
      <c r="AT1" s="1032" t="s">
        <v>631</v>
      </c>
      <c r="AU1" s="1033"/>
      <c r="AV1" s="1033"/>
      <c r="AW1" s="1033"/>
      <c r="AX1" s="1033"/>
      <c r="AY1" s="1033"/>
      <c r="AZ1" s="1033"/>
      <c r="BA1" s="1033"/>
      <c r="BB1" s="1033"/>
      <c r="BC1" s="1033"/>
      <c r="BD1" s="1033"/>
      <c r="BE1" s="1033"/>
      <c r="BF1" s="1033"/>
      <c r="BG1" s="1033"/>
      <c r="BH1" s="1033"/>
      <c r="BI1" s="1033"/>
      <c r="BJ1" s="239" t="s">
        <v>184</v>
      </c>
    </row>
    <row r="2" spans="2:67" s="240" customFormat="1" ht="20.25" customHeight="1">
      <c r="J2" s="238"/>
      <c r="M2" s="238"/>
      <c r="N2" s="238"/>
      <c r="P2" s="239"/>
      <c r="Q2" s="239"/>
      <c r="R2" s="239"/>
      <c r="S2" s="239"/>
      <c r="T2" s="239"/>
      <c r="U2" s="239"/>
      <c r="V2" s="239"/>
      <c r="W2" s="239"/>
      <c r="AB2" s="239" t="s">
        <v>185</v>
      </c>
      <c r="AC2" s="1034"/>
      <c r="AD2" s="1034"/>
      <c r="AE2" s="239" t="s">
        <v>186</v>
      </c>
      <c r="AF2" s="1035" t="str">
        <f>IF(AC2=0,"",YEAR(DATE(2018+AC2,1,1)))</f>
        <v/>
      </c>
      <c r="AG2" s="1035"/>
      <c r="AH2" s="240" t="s">
        <v>187</v>
      </c>
      <c r="AI2" s="240" t="s">
        <v>188</v>
      </c>
      <c r="AJ2" s="1034"/>
      <c r="AK2" s="1034"/>
      <c r="AL2" s="240" t="s">
        <v>189</v>
      </c>
      <c r="AS2" s="239" t="s">
        <v>190</v>
      </c>
      <c r="AT2" s="1034" t="s">
        <v>191</v>
      </c>
      <c r="AU2" s="1034"/>
      <c r="AV2" s="1034"/>
      <c r="AW2" s="1034"/>
      <c r="AX2" s="1034"/>
      <c r="AY2" s="1034"/>
      <c r="AZ2" s="1034"/>
      <c r="BA2" s="1034"/>
      <c r="BB2" s="1034"/>
      <c r="BC2" s="1034"/>
      <c r="BD2" s="1034"/>
      <c r="BE2" s="1034"/>
      <c r="BF2" s="1034"/>
      <c r="BG2" s="1034"/>
      <c r="BH2" s="1034"/>
      <c r="BI2" s="1034"/>
      <c r="BJ2" s="239" t="s">
        <v>184</v>
      </c>
      <c r="BK2" s="239"/>
      <c r="BL2" s="239"/>
      <c r="BM2" s="239"/>
    </row>
    <row r="3" spans="2:67" s="240" customFormat="1" ht="20.25" customHeight="1">
      <c r="J3" s="238"/>
      <c r="M3" s="238"/>
      <c r="O3" s="239"/>
      <c r="P3" s="239"/>
      <c r="Q3" s="239"/>
      <c r="R3" s="239"/>
      <c r="S3" s="239"/>
      <c r="T3" s="239"/>
      <c r="U3" s="239"/>
      <c r="AC3" s="241"/>
      <c r="AD3" s="241"/>
      <c r="AE3" s="241"/>
      <c r="AF3" s="242"/>
      <c r="AG3" s="241"/>
      <c r="BD3" s="243" t="s">
        <v>192</v>
      </c>
      <c r="BE3" s="1036" t="s">
        <v>193</v>
      </c>
      <c r="BF3" s="1037"/>
      <c r="BG3" s="1037"/>
      <c r="BH3" s="1038"/>
      <c r="BI3" s="239"/>
    </row>
    <row r="4" spans="2:67" s="240" customFormat="1" ht="20.25" customHeight="1">
      <c r="B4" s="244"/>
      <c r="C4" s="244"/>
      <c r="D4" s="244"/>
      <c r="E4" s="244"/>
      <c r="F4" s="244"/>
      <c r="G4" s="244"/>
      <c r="H4" s="244"/>
      <c r="I4" s="244"/>
      <c r="J4" s="245"/>
      <c r="K4" s="244"/>
      <c r="L4" s="244"/>
      <c r="M4" s="245"/>
      <c r="N4" s="244"/>
      <c r="O4" s="246"/>
      <c r="P4" s="246"/>
      <c r="Q4" s="246"/>
      <c r="R4" s="246"/>
      <c r="S4" s="246"/>
      <c r="T4" s="246"/>
      <c r="U4" s="246"/>
      <c r="V4" s="244"/>
      <c r="W4" s="244"/>
      <c r="X4" s="244"/>
      <c r="Y4" s="244"/>
      <c r="Z4" s="244"/>
      <c r="AA4" s="244"/>
      <c r="AB4" s="244"/>
      <c r="AC4" s="247"/>
      <c r="AD4" s="247"/>
      <c r="AE4" s="247"/>
      <c r="AF4" s="248"/>
      <c r="AG4" s="247"/>
      <c r="AH4" s="244"/>
      <c r="AI4" s="244"/>
      <c r="AJ4" s="244"/>
      <c r="AK4" s="244"/>
      <c r="AL4" s="244"/>
      <c r="AM4" s="244"/>
      <c r="AN4" s="244"/>
      <c r="AO4" s="244"/>
      <c r="AP4" s="244"/>
      <c r="AQ4" s="244"/>
      <c r="AR4" s="244"/>
      <c r="BD4" s="243" t="s">
        <v>194</v>
      </c>
      <c r="BE4" s="1036" t="s">
        <v>195</v>
      </c>
      <c r="BF4" s="1037"/>
      <c r="BG4" s="1037"/>
      <c r="BH4" s="1038"/>
      <c r="BI4" s="239"/>
    </row>
    <row r="5" spans="2:67" s="240" customFormat="1" ht="9" customHeight="1">
      <c r="B5" s="244"/>
      <c r="C5" s="244"/>
      <c r="D5" s="244"/>
      <c r="E5" s="244"/>
      <c r="F5" s="244"/>
      <c r="G5" s="244"/>
      <c r="H5" s="244"/>
      <c r="I5" s="244"/>
      <c r="J5" s="245"/>
      <c r="K5" s="244"/>
      <c r="L5" s="244"/>
      <c r="M5" s="245"/>
      <c r="N5" s="244"/>
      <c r="O5" s="246"/>
      <c r="P5" s="246"/>
      <c r="Q5" s="246"/>
      <c r="R5" s="246"/>
      <c r="S5" s="246"/>
      <c r="T5" s="246"/>
      <c r="U5" s="246"/>
      <c r="V5" s="244"/>
      <c r="W5" s="244"/>
      <c r="X5" s="244"/>
      <c r="Y5" s="244"/>
      <c r="Z5" s="244"/>
      <c r="AA5" s="244"/>
      <c r="AB5" s="244"/>
      <c r="AC5" s="249"/>
      <c r="AD5" s="249"/>
      <c r="AE5" s="244"/>
      <c r="AF5" s="244"/>
      <c r="AG5" s="244"/>
      <c r="AH5" s="244"/>
      <c r="AI5" s="244"/>
      <c r="AJ5" s="250"/>
      <c r="AK5" s="250"/>
      <c r="AL5" s="250"/>
      <c r="AM5" s="250"/>
      <c r="AN5" s="250"/>
      <c r="AO5" s="250"/>
      <c r="AP5" s="250"/>
      <c r="AQ5" s="250"/>
      <c r="AR5" s="250"/>
      <c r="AS5" s="236"/>
      <c r="AT5" s="236"/>
      <c r="AU5" s="236"/>
      <c r="AV5" s="236"/>
      <c r="AW5" s="236"/>
      <c r="AX5" s="236"/>
      <c r="AY5" s="236"/>
      <c r="AZ5" s="236"/>
      <c r="BA5" s="236"/>
      <c r="BB5" s="236"/>
      <c r="BC5" s="236"/>
      <c r="BD5" s="236"/>
      <c r="BE5" s="236"/>
      <c r="BF5" s="236"/>
      <c r="BG5" s="236"/>
      <c r="BH5" s="251"/>
      <c r="BI5" s="251"/>
    </row>
    <row r="6" spans="2:67" s="240" customFormat="1" ht="21" customHeight="1">
      <c r="B6" s="252"/>
      <c r="C6" s="250"/>
      <c r="D6" s="250"/>
      <c r="E6" s="250"/>
      <c r="F6" s="250"/>
      <c r="G6" s="250"/>
      <c r="H6" s="250"/>
      <c r="I6" s="250"/>
      <c r="J6" s="250"/>
      <c r="K6" s="253"/>
      <c r="L6" s="253"/>
      <c r="M6" s="253"/>
      <c r="N6" s="254"/>
      <c r="O6" s="253"/>
      <c r="P6" s="253"/>
      <c r="Q6" s="253"/>
      <c r="R6" s="244"/>
      <c r="S6" s="244"/>
      <c r="T6" s="244"/>
      <c r="U6" s="244"/>
      <c r="V6" s="244"/>
      <c r="W6" s="244"/>
      <c r="X6" s="244"/>
      <c r="Y6" s="244"/>
      <c r="Z6" s="244"/>
      <c r="AA6" s="244"/>
      <c r="AB6" s="244"/>
      <c r="AC6" s="244"/>
      <c r="AD6" s="244"/>
      <c r="AE6" s="244"/>
      <c r="AF6" s="244"/>
      <c r="AG6" s="244"/>
      <c r="AH6" s="244"/>
      <c r="AI6" s="244"/>
      <c r="AJ6" s="250"/>
      <c r="AK6" s="250"/>
      <c r="AL6" s="250"/>
      <c r="AM6" s="250"/>
      <c r="AN6" s="250"/>
      <c r="AO6" s="250" t="s">
        <v>196</v>
      </c>
      <c r="AP6" s="250"/>
      <c r="AQ6" s="250"/>
      <c r="AR6" s="250"/>
      <c r="AS6" s="236"/>
      <c r="AT6" s="236"/>
      <c r="AU6" s="236"/>
      <c r="AW6" s="255"/>
      <c r="AX6" s="255"/>
      <c r="AY6" s="256"/>
      <c r="AZ6" s="236"/>
      <c r="BA6" s="992">
        <v>40</v>
      </c>
      <c r="BB6" s="993"/>
      <c r="BC6" s="256" t="s">
        <v>197</v>
      </c>
      <c r="BD6" s="236"/>
      <c r="BE6" s="992">
        <v>160</v>
      </c>
      <c r="BF6" s="993"/>
      <c r="BG6" s="256" t="s">
        <v>198</v>
      </c>
      <c r="BH6" s="236"/>
      <c r="BI6" s="251"/>
    </row>
    <row r="7" spans="2:67" s="240" customFormat="1" ht="5.25" customHeight="1">
      <c r="B7" s="252"/>
      <c r="C7" s="257"/>
      <c r="D7" s="257"/>
      <c r="E7" s="257"/>
      <c r="F7" s="257"/>
      <c r="G7" s="257"/>
      <c r="H7" s="257"/>
      <c r="I7" s="257"/>
      <c r="J7" s="253"/>
      <c r="K7" s="253"/>
      <c r="L7" s="253"/>
      <c r="M7" s="254"/>
      <c r="N7" s="253"/>
      <c r="O7" s="253"/>
      <c r="P7" s="253"/>
      <c r="Q7" s="253"/>
      <c r="R7" s="244"/>
      <c r="S7" s="244"/>
      <c r="T7" s="244"/>
      <c r="U7" s="244"/>
      <c r="V7" s="244"/>
      <c r="W7" s="244"/>
      <c r="X7" s="244"/>
      <c r="Y7" s="244"/>
      <c r="Z7" s="244"/>
      <c r="AA7" s="244"/>
      <c r="AB7" s="244"/>
      <c r="AC7" s="244"/>
      <c r="AD7" s="244"/>
      <c r="AE7" s="244"/>
      <c r="AF7" s="244"/>
      <c r="AG7" s="244"/>
      <c r="AH7" s="244"/>
      <c r="AI7" s="244"/>
      <c r="AJ7" s="250"/>
      <c r="AK7" s="250"/>
      <c r="AL7" s="250"/>
      <c r="AM7" s="250"/>
      <c r="AN7" s="250"/>
      <c r="AO7" s="250"/>
      <c r="AP7" s="250"/>
      <c r="AQ7" s="250"/>
      <c r="AR7" s="250"/>
      <c r="AS7" s="250"/>
      <c r="AT7" s="250"/>
      <c r="AU7" s="250"/>
      <c r="AV7" s="250"/>
      <c r="AW7" s="250"/>
      <c r="AX7" s="250"/>
      <c r="AY7" s="250"/>
      <c r="AZ7" s="250"/>
      <c r="BA7" s="250"/>
      <c r="BB7" s="250"/>
      <c r="BC7" s="250"/>
      <c r="BD7" s="250"/>
      <c r="BE7" s="250"/>
      <c r="BF7" s="250"/>
      <c r="BG7" s="250"/>
      <c r="BH7" s="258"/>
      <c r="BI7" s="258"/>
      <c r="BJ7" s="244"/>
    </row>
    <row r="8" spans="2:67" s="240" customFormat="1" ht="21" customHeight="1">
      <c r="B8" s="259"/>
      <c r="C8" s="254"/>
      <c r="D8" s="254"/>
      <c r="E8" s="254"/>
      <c r="F8" s="254"/>
      <c r="G8" s="254"/>
      <c r="H8" s="254"/>
      <c r="I8" s="254"/>
      <c r="J8" s="253"/>
      <c r="K8" s="253"/>
      <c r="L8" s="253"/>
      <c r="M8" s="254"/>
      <c r="N8" s="253"/>
      <c r="O8" s="253"/>
      <c r="P8" s="253"/>
      <c r="Q8" s="253"/>
      <c r="R8" s="244"/>
      <c r="S8" s="244"/>
      <c r="T8" s="244"/>
      <c r="U8" s="244"/>
      <c r="V8" s="244"/>
      <c r="W8" s="244"/>
      <c r="X8" s="244"/>
      <c r="Y8" s="244"/>
      <c r="Z8" s="244"/>
      <c r="AA8" s="244"/>
      <c r="AB8" s="244"/>
      <c r="AC8" s="244"/>
      <c r="AD8" s="244"/>
      <c r="AE8" s="244"/>
      <c r="AF8" s="244"/>
      <c r="AG8" s="244"/>
      <c r="AH8" s="244"/>
      <c r="AI8" s="244"/>
      <c r="AJ8" s="260"/>
      <c r="AK8" s="260"/>
      <c r="AL8" s="260"/>
      <c r="AM8" s="250"/>
      <c r="AN8" s="258"/>
      <c r="AO8" s="261"/>
      <c r="AP8" s="261"/>
      <c r="AQ8" s="252"/>
      <c r="AR8" s="255"/>
      <c r="AS8" s="255"/>
      <c r="AT8" s="255"/>
      <c r="AU8" s="262"/>
      <c r="AV8" s="262"/>
      <c r="AW8" s="250"/>
      <c r="AX8" s="255"/>
      <c r="AY8" s="255"/>
      <c r="AZ8" s="254"/>
      <c r="BA8" s="250"/>
      <c r="BB8" s="250" t="s">
        <v>199</v>
      </c>
      <c r="BC8" s="250"/>
      <c r="BD8" s="250"/>
      <c r="BE8" s="990" t="e">
        <f>DAY(EOMONTH(DATE(AF2,AJ2,1),0))</f>
        <v>#VALUE!</v>
      </c>
      <c r="BF8" s="991"/>
      <c r="BG8" s="250" t="s">
        <v>200</v>
      </c>
      <c r="BH8" s="250"/>
      <c r="BI8" s="250"/>
      <c r="BJ8" s="244"/>
      <c r="BM8" s="239"/>
      <c r="BN8" s="239"/>
      <c r="BO8" s="239"/>
    </row>
    <row r="9" spans="2:67" s="240" customFormat="1" ht="5.25" customHeight="1">
      <c r="B9" s="259"/>
      <c r="C9" s="254"/>
      <c r="D9" s="254"/>
      <c r="E9" s="254"/>
      <c r="F9" s="254"/>
      <c r="G9" s="254"/>
      <c r="H9" s="254"/>
      <c r="I9" s="254"/>
      <c r="J9" s="253"/>
      <c r="K9" s="253"/>
      <c r="L9" s="253"/>
      <c r="M9" s="254"/>
      <c r="N9" s="253"/>
      <c r="O9" s="253"/>
      <c r="P9" s="253"/>
      <c r="Q9" s="253"/>
      <c r="R9" s="244"/>
      <c r="S9" s="244"/>
      <c r="T9" s="244"/>
      <c r="U9" s="244"/>
      <c r="V9" s="244"/>
      <c r="W9" s="244"/>
      <c r="X9" s="244"/>
      <c r="Y9" s="244"/>
      <c r="Z9" s="244"/>
      <c r="AA9" s="244"/>
      <c r="AB9" s="244"/>
      <c r="AC9" s="244"/>
      <c r="AD9" s="244"/>
      <c r="AE9" s="244"/>
      <c r="AF9" s="244"/>
      <c r="AG9" s="244"/>
      <c r="AH9" s="244"/>
      <c r="AI9" s="244"/>
      <c r="AJ9" s="260"/>
      <c r="AK9" s="260"/>
      <c r="AL9" s="260"/>
      <c r="AM9" s="250"/>
      <c r="AN9" s="258"/>
      <c r="AO9" s="261"/>
      <c r="AP9" s="261"/>
      <c r="AQ9" s="252"/>
      <c r="AR9" s="255"/>
      <c r="AS9" s="255"/>
      <c r="AT9" s="255"/>
      <c r="AU9" s="262"/>
      <c r="AV9" s="262"/>
      <c r="AW9" s="250"/>
      <c r="AX9" s="255"/>
      <c r="AY9" s="255"/>
      <c r="AZ9" s="254"/>
      <c r="BA9" s="250"/>
      <c r="BB9" s="250"/>
      <c r="BC9" s="250"/>
      <c r="BD9" s="250"/>
      <c r="BE9" s="254"/>
      <c r="BF9" s="254"/>
      <c r="BG9" s="250"/>
      <c r="BH9" s="250"/>
      <c r="BI9" s="250"/>
      <c r="BJ9" s="244"/>
      <c r="BM9" s="239"/>
      <c r="BN9" s="239"/>
      <c r="BO9" s="239"/>
    </row>
    <row r="10" spans="2:67" s="240" customFormat="1" ht="21" customHeight="1">
      <c r="B10" s="259"/>
      <c r="C10" s="254"/>
      <c r="D10" s="254"/>
      <c r="E10" s="254"/>
      <c r="F10" s="254"/>
      <c r="G10" s="254"/>
      <c r="H10" s="254"/>
      <c r="I10" s="254"/>
      <c r="J10" s="253"/>
      <c r="K10" s="253"/>
      <c r="L10" s="253"/>
      <c r="M10" s="254"/>
      <c r="N10" s="253"/>
      <c r="O10" s="253"/>
      <c r="P10" s="253"/>
      <c r="Q10" s="253"/>
      <c r="R10" s="244"/>
      <c r="S10" s="244"/>
      <c r="T10" s="244"/>
      <c r="U10" s="244"/>
      <c r="V10" s="244"/>
      <c r="W10" s="244"/>
      <c r="X10" s="244"/>
      <c r="Y10" s="244"/>
      <c r="Z10" s="244"/>
      <c r="AA10" s="244"/>
      <c r="AB10" s="244"/>
      <c r="AC10" s="244"/>
      <c r="AD10" s="244"/>
      <c r="AE10" s="244"/>
      <c r="AF10" s="244"/>
      <c r="AG10" s="244"/>
      <c r="AH10" s="244"/>
      <c r="AI10" s="244"/>
      <c r="AJ10" s="260"/>
      <c r="AK10" s="260"/>
      <c r="AL10" s="260"/>
      <c r="AM10" s="250"/>
      <c r="AN10" s="258"/>
      <c r="AO10" s="261"/>
      <c r="AP10" s="261"/>
      <c r="AQ10" s="252"/>
      <c r="AR10" s="255"/>
      <c r="AS10" s="250" t="s">
        <v>201</v>
      </c>
      <c r="AT10" s="250"/>
      <c r="AU10" s="250"/>
      <c r="AV10" s="250"/>
      <c r="AW10" s="250"/>
      <c r="AX10" s="257"/>
      <c r="AY10" s="257"/>
      <c r="AZ10" s="257"/>
      <c r="BA10" s="250"/>
      <c r="BB10" s="250"/>
      <c r="BC10" s="258" t="s">
        <v>202</v>
      </c>
      <c r="BD10" s="250"/>
      <c r="BE10" s="992"/>
      <c r="BF10" s="993"/>
      <c r="BG10" s="256" t="s">
        <v>203</v>
      </c>
      <c r="BH10" s="250"/>
      <c r="BI10" s="250"/>
      <c r="BJ10" s="244"/>
      <c r="BM10" s="239"/>
      <c r="BN10" s="239"/>
      <c r="BO10" s="239"/>
    </row>
    <row r="11" spans="2:67" s="263" customFormat="1" ht="5.25" customHeight="1" thickBot="1">
      <c r="B11" s="264"/>
      <c r="C11" s="265"/>
      <c r="D11" s="265"/>
      <c r="E11" s="265"/>
      <c r="F11" s="265"/>
      <c r="G11" s="265"/>
      <c r="H11" s="265"/>
      <c r="I11" s="265"/>
      <c r="J11" s="265"/>
      <c r="K11" s="264"/>
      <c r="L11" s="264"/>
      <c r="M11" s="264"/>
      <c r="N11" s="264"/>
      <c r="O11" s="264"/>
      <c r="P11" s="264"/>
      <c r="Q11" s="264"/>
      <c r="R11" s="264"/>
      <c r="S11" s="264"/>
      <c r="T11" s="264"/>
      <c r="U11" s="264"/>
      <c r="V11" s="264"/>
      <c r="W11" s="264"/>
      <c r="X11" s="264"/>
      <c r="Y11" s="264"/>
      <c r="Z11" s="264"/>
      <c r="AA11" s="264"/>
      <c r="AB11" s="264"/>
      <c r="AC11" s="265"/>
      <c r="AD11" s="264"/>
      <c r="AE11" s="264"/>
      <c r="AF11" s="264"/>
      <c r="AG11" s="264"/>
      <c r="AH11" s="264"/>
      <c r="AI11" s="264"/>
      <c r="AJ11" s="264"/>
      <c r="AK11" s="264"/>
      <c r="AL11" s="264"/>
      <c r="AM11" s="264"/>
      <c r="AN11" s="264"/>
      <c r="AO11" s="264"/>
      <c r="AP11" s="264"/>
      <c r="AQ11" s="264"/>
      <c r="AR11" s="264"/>
      <c r="AT11" s="266"/>
      <c r="BK11" s="356"/>
      <c r="BL11" s="356"/>
      <c r="BM11" s="356"/>
    </row>
    <row r="12" spans="2:67" s="263" customFormat="1" ht="21.6" customHeight="1">
      <c r="B12" s="994" t="s">
        <v>204</v>
      </c>
      <c r="C12" s="997" t="s">
        <v>359</v>
      </c>
      <c r="D12" s="998"/>
      <c r="E12" s="267"/>
      <c r="F12" s="268"/>
      <c r="G12" s="267"/>
      <c r="H12" s="268"/>
      <c r="I12" s="1003" t="s">
        <v>360</v>
      </c>
      <c r="J12" s="1004"/>
      <c r="K12" s="1009" t="s">
        <v>361</v>
      </c>
      <c r="L12" s="1010"/>
      <c r="M12" s="1010"/>
      <c r="N12" s="998"/>
      <c r="O12" s="1009" t="s">
        <v>362</v>
      </c>
      <c r="P12" s="1010"/>
      <c r="Q12" s="1010"/>
      <c r="R12" s="1010"/>
      <c r="S12" s="998"/>
      <c r="T12" s="269"/>
      <c r="U12" s="269"/>
      <c r="V12" s="270"/>
      <c r="W12" s="1015" t="s">
        <v>363</v>
      </c>
      <c r="X12" s="1016"/>
      <c r="Y12" s="1016"/>
      <c r="Z12" s="1016"/>
      <c r="AA12" s="1016"/>
      <c r="AB12" s="1016"/>
      <c r="AC12" s="1016"/>
      <c r="AD12" s="1016"/>
      <c r="AE12" s="1016"/>
      <c r="AF12" s="1016"/>
      <c r="AG12" s="1016"/>
      <c r="AH12" s="1016"/>
      <c r="AI12" s="1016"/>
      <c r="AJ12" s="1016"/>
      <c r="AK12" s="1016"/>
      <c r="AL12" s="1016"/>
      <c r="AM12" s="1016"/>
      <c r="AN12" s="1016"/>
      <c r="AO12" s="1016"/>
      <c r="AP12" s="1016"/>
      <c r="AQ12" s="1016"/>
      <c r="AR12" s="1016"/>
      <c r="AS12" s="1016"/>
      <c r="AT12" s="1016"/>
      <c r="AU12" s="1016"/>
      <c r="AV12" s="1016"/>
      <c r="AW12" s="1016"/>
      <c r="AX12" s="1016"/>
      <c r="AY12" s="1016"/>
      <c r="AZ12" s="1016"/>
      <c r="BA12" s="1016"/>
      <c r="BB12" s="1017" t="str">
        <f>IF(BE3="４週","(10)1～4週目の勤務時間数合計","(10)1か月の勤務時間数　合計")</f>
        <v>(10)1～4週目の勤務時間数合計</v>
      </c>
      <c r="BC12" s="1018"/>
      <c r="BD12" s="1023" t="s">
        <v>364</v>
      </c>
      <c r="BE12" s="1018"/>
      <c r="BF12" s="997" t="s">
        <v>365</v>
      </c>
      <c r="BG12" s="1010"/>
      <c r="BH12" s="1010"/>
      <c r="BI12" s="1010"/>
      <c r="BJ12" s="1026"/>
    </row>
    <row r="13" spans="2:67" s="263" customFormat="1" ht="20.25" customHeight="1">
      <c r="B13" s="995"/>
      <c r="C13" s="999"/>
      <c r="D13" s="1000"/>
      <c r="E13" s="271"/>
      <c r="F13" s="272"/>
      <c r="G13" s="271"/>
      <c r="H13" s="272"/>
      <c r="I13" s="1005"/>
      <c r="J13" s="1006"/>
      <c r="K13" s="1011"/>
      <c r="L13" s="1012"/>
      <c r="M13" s="1012"/>
      <c r="N13" s="1000"/>
      <c r="O13" s="1011"/>
      <c r="P13" s="1012"/>
      <c r="Q13" s="1012"/>
      <c r="R13" s="1012"/>
      <c r="S13" s="1000"/>
      <c r="T13" s="273"/>
      <c r="U13" s="273"/>
      <c r="V13" s="274"/>
      <c r="W13" s="1029" t="s">
        <v>212</v>
      </c>
      <c r="X13" s="1029"/>
      <c r="Y13" s="1029"/>
      <c r="Z13" s="1029"/>
      <c r="AA13" s="1029"/>
      <c r="AB13" s="1029"/>
      <c r="AC13" s="1030"/>
      <c r="AD13" s="1031" t="s">
        <v>213</v>
      </c>
      <c r="AE13" s="1029"/>
      <c r="AF13" s="1029"/>
      <c r="AG13" s="1029"/>
      <c r="AH13" s="1029"/>
      <c r="AI13" s="1029"/>
      <c r="AJ13" s="1030"/>
      <c r="AK13" s="1031" t="s">
        <v>214</v>
      </c>
      <c r="AL13" s="1029"/>
      <c r="AM13" s="1029"/>
      <c r="AN13" s="1029"/>
      <c r="AO13" s="1029"/>
      <c r="AP13" s="1029"/>
      <c r="AQ13" s="1030"/>
      <c r="AR13" s="1031" t="s">
        <v>215</v>
      </c>
      <c r="AS13" s="1029"/>
      <c r="AT13" s="1029"/>
      <c r="AU13" s="1029"/>
      <c r="AV13" s="1029"/>
      <c r="AW13" s="1029"/>
      <c r="AX13" s="1030"/>
      <c r="AY13" s="1031" t="s">
        <v>216</v>
      </c>
      <c r="AZ13" s="1029"/>
      <c r="BA13" s="1029"/>
      <c r="BB13" s="1019"/>
      <c r="BC13" s="1020"/>
      <c r="BD13" s="1024"/>
      <c r="BE13" s="1020"/>
      <c r="BF13" s="999"/>
      <c r="BG13" s="1012"/>
      <c r="BH13" s="1012"/>
      <c r="BI13" s="1012"/>
      <c r="BJ13" s="1027"/>
    </row>
    <row r="14" spans="2:67" s="263" customFormat="1" ht="20.25" customHeight="1">
      <c r="B14" s="995"/>
      <c r="C14" s="999"/>
      <c r="D14" s="1000"/>
      <c r="E14" s="271"/>
      <c r="F14" s="272"/>
      <c r="G14" s="271"/>
      <c r="H14" s="272"/>
      <c r="I14" s="1005"/>
      <c r="J14" s="1006"/>
      <c r="K14" s="1011"/>
      <c r="L14" s="1012"/>
      <c r="M14" s="1012"/>
      <c r="N14" s="1000"/>
      <c r="O14" s="1011"/>
      <c r="P14" s="1012"/>
      <c r="Q14" s="1012"/>
      <c r="R14" s="1012"/>
      <c r="S14" s="1000"/>
      <c r="T14" s="273"/>
      <c r="U14" s="273"/>
      <c r="V14" s="274"/>
      <c r="W14" s="275">
        <v>1</v>
      </c>
      <c r="X14" s="276">
        <v>2</v>
      </c>
      <c r="Y14" s="276">
        <v>3</v>
      </c>
      <c r="Z14" s="276">
        <v>4</v>
      </c>
      <c r="AA14" s="276">
        <v>5</v>
      </c>
      <c r="AB14" s="276">
        <v>6</v>
      </c>
      <c r="AC14" s="277">
        <v>7</v>
      </c>
      <c r="AD14" s="278">
        <v>8</v>
      </c>
      <c r="AE14" s="276">
        <v>9</v>
      </c>
      <c r="AF14" s="276">
        <v>10</v>
      </c>
      <c r="AG14" s="276">
        <v>11</v>
      </c>
      <c r="AH14" s="276">
        <v>12</v>
      </c>
      <c r="AI14" s="276">
        <v>13</v>
      </c>
      <c r="AJ14" s="277">
        <v>14</v>
      </c>
      <c r="AK14" s="275">
        <v>15</v>
      </c>
      <c r="AL14" s="276">
        <v>16</v>
      </c>
      <c r="AM14" s="276">
        <v>17</v>
      </c>
      <c r="AN14" s="276">
        <v>18</v>
      </c>
      <c r="AO14" s="276">
        <v>19</v>
      </c>
      <c r="AP14" s="276">
        <v>20</v>
      </c>
      <c r="AQ14" s="277">
        <v>21</v>
      </c>
      <c r="AR14" s="278">
        <v>22</v>
      </c>
      <c r="AS14" s="276">
        <v>23</v>
      </c>
      <c r="AT14" s="276">
        <v>24</v>
      </c>
      <c r="AU14" s="276">
        <v>25</v>
      </c>
      <c r="AV14" s="276">
        <v>26</v>
      </c>
      <c r="AW14" s="276">
        <v>27</v>
      </c>
      <c r="AX14" s="277">
        <v>28</v>
      </c>
      <c r="AY14" s="278" t="str">
        <f>IF($BE$3="実績",IF(DAY(DATE($AF$2,$AJ$2,29))=29,29,""),"")</f>
        <v/>
      </c>
      <c r="AZ14" s="276" t="str">
        <f>IF($BE$3="実績",IF(DAY(DATE($AF$2,$AJ$2,30))=30,30,""),"")</f>
        <v/>
      </c>
      <c r="BA14" s="277" t="str">
        <f>IF($BE$3="実績",IF(DAY(DATE($AF$2,$AJ$2,31))=31,31,""),"")</f>
        <v/>
      </c>
      <c r="BB14" s="1019"/>
      <c r="BC14" s="1020"/>
      <c r="BD14" s="1024"/>
      <c r="BE14" s="1020"/>
      <c r="BF14" s="999"/>
      <c r="BG14" s="1012"/>
      <c r="BH14" s="1012"/>
      <c r="BI14" s="1012"/>
      <c r="BJ14" s="1027"/>
    </row>
    <row r="15" spans="2:67" s="263" customFormat="1" ht="20.25" hidden="1" customHeight="1">
      <c r="B15" s="995"/>
      <c r="C15" s="999"/>
      <c r="D15" s="1000"/>
      <c r="E15" s="271"/>
      <c r="F15" s="272"/>
      <c r="G15" s="271"/>
      <c r="H15" s="272"/>
      <c r="I15" s="1005"/>
      <c r="J15" s="1006"/>
      <c r="K15" s="1011"/>
      <c r="L15" s="1012"/>
      <c r="M15" s="1012"/>
      <c r="N15" s="1000"/>
      <c r="O15" s="1011"/>
      <c r="P15" s="1012"/>
      <c r="Q15" s="1012"/>
      <c r="R15" s="1012"/>
      <c r="S15" s="1000"/>
      <c r="T15" s="273"/>
      <c r="U15" s="273"/>
      <c r="V15" s="274"/>
      <c r="W15" s="275" t="e">
        <f>WEEKDAY(DATE($AF$2,$AJ$2,1))</f>
        <v>#VALUE!</v>
      </c>
      <c r="X15" s="276" t="e">
        <f>WEEKDAY(DATE($AF$2,$AJ$2,2))</f>
        <v>#VALUE!</v>
      </c>
      <c r="Y15" s="276" t="e">
        <f>WEEKDAY(DATE($AF$2,$AJ$2,3))</f>
        <v>#VALUE!</v>
      </c>
      <c r="Z15" s="276" t="e">
        <f>WEEKDAY(DATE($AF$2,$AJ$2,4))</f>
        <v>#VALUE!</v>
      </c>
      <c r="AA15" s="276" t="e">
        <f>WEEKDAY(DATE($AF$2,$AJ$2,5))</f>
        <v>#VALUE!</v>
      </c>
      <c r="AB15" s="276" t="e">
        <f>WEEKDAY(DATE($AF$2,$AJ$2,6))</f>
        <v>#VALUE!</v>
      </c>
      <c r="AC15" s="277" t="e">
        <f>WEEKDAY(DATE($AF$2,$AJ$2,7))</f>
        <v>#VALUE!</v>
      </c>
      <c r="AD15" s="278" t="e">
        <f>WEEKDAY(DATE($AF$2,$AJ$2,8))</f>
        <v>#VALUE!</v>
      </c>
      <c r="AE15" s="276" t="e">
        <f>WEEKDAY(DATE($AF$2,$AJ$2,9))</f>
        <v>#VALUE!</v>
      </c>
      <c r="AF15" s="276" t="e">
        <f>WEEKDAY(DATE($AF$2,$AJ$2,10))</f>
        <v>#VALUE!</v>
      </c>
      <c r="AG15" s="276" t="e">
        <f>WEEKDAY(DATE($AF$2,$AJ$2,11))</f>
        <v>#VALUE!</v>
      </c>
      <c r="AH15" s="276" t="e">
        <f>WEEKDAY(DATE($AF$2,$AJ$2,12))</f>
        <v>#VALUE!</v>
      </c>
      <c r="AI15" s="276" t="e">
        <f>WEEKDAY(DATE($AF$2,$AJ$2,13))</f>
        <v>#VALUE!</v>
      </c>
      <c r="AJ15" s="277" t="e">
        <f>WEEKDAY(DATE($AF$2,$AJ$2,14))</f>
        <v>#VALUE!</v>
      </c>
      <c r="AK15" s="278" t="e">
        <f>WEEKDAY(DATE($AF$2,$AJ$2,15))</f>
        <v>#VALUE!</v>
      </c>
      <c r="AL15" s="276" t="e">
        <f>WEEKDAY(DATE($AF$2,$AJ$2,16))</f>
        <v>#VALUE!</v>
      </c>
      <c r="AM15" s="276" t="e">
        <f>WEEKDAY(DATE($AF$2,$AJ$2,17))</f>
        <v>#VALUE!</v>
      </c>
      <c r="AN15" s="276" t="e">
        <f>WEEKDAY(DATE($AF$2,$AJ$2,18))</f>
        <v>#VALUE!</v>
      </c>
      <c r="AO15" s="276" t="e">
        <f>WEEKDAY(DATE($AF$2,$AJ$2,19))</f>
        <v>#VALUE!</v>
      </c>
      <c r="AP15" s="276" t="e">
        <f>WEEKDAY(DATE($AF$2,$AJ$2,20))</f>
        <v>#VALUE!</v>
      </c>
      <c r="AQ15" s="277" t="e">
        <f>WEEKDAY(DATE($AF$2,$AJ$2,21))</f>
        <v>#VALUE!</v>
      </c>
      <c r="AR15" s="278" t="e">
        <f>WEEKDAY(DATE($AF$2,$AJ$2,22))</f>
        <v>#VALUE!</v>
      </c>
      <c r="AS15" s="276" t="e">
        <f>WEEKDAY(DATE($AF$2,$AJ$2,23))</f>
        <v>#VALUE!</v>
      </c>
      <c r="AT15" s="276" t="e">
        <f>WEEKDAY(DATE($AF$2,$AJ$2,24))</f>
        <v>#VALUE!</v>
      </c>
      <c r="AU15" s="276" t="e">
        <f>WEEKDAY(DATE($AF$2,$AJ$2,25))</f>
        <v>#VALUE!</v>
      </c>
      <c r="AV15" s="276" t="e">
        <f>WEEKDAY(DATE($AF$2,$AJ$2,26))</f>
        <v>#VALUE!</v>
      </c>
      <c r="AW15" s="276" t="e">
        <f>WEEKDAY(DATE($AF$2,$AJ$2,27))</f>
        <v>#VALUE!</v>
      </c>
      <c r="AX15" s="277" t="e">
        <f>WEEKDAY(DATE($AF$2,$AJ$2,28))</f>
        <v>#VALUE!</v>
      </c>
      <c r="AY15" s="278">
        <f>IF(AY14=29,WEEKDAY(DATE($AF$2,$AJ$2,29)),0)</f>
        <v>0</v>
      </c>
      <c r="AZ15" s="276">
        <f>IF(AZ14=30,WEEKDAY(DATE($AF$2,$AJ$2,30)),0)</f>
        <v>0</v>
      </c>
      <c r="BA15" s="277">
        <f>IF(BA14=31,WEEKDAY(DATE($AF$2,$AJ$2,31)),0)</f>
        <v>0</v>
      </c>
      <c r="BB15" s="1019"/>
      <c r="BC15" s="1020"/>
      <c r="BD15" s="1024"/>
      <c r="BE15" s="1020"/>
      <c r="BF15" s="999"/>
      <c r="BG15" s="1012"/>
      <c r="BH15" s="1012"/>
      <c r="BI15" s="1012"/>
      <c r="BJ15" s="1027"/>
    </row>
    <row r="16" spans="2:67" s="263" customFormat="1" ht="20.25" customHeight="1" thickBot="1">
      <c r="B16" s="996"/>
      <c r="C16" s="1001"/>
      <c r="D16" s="1002"/>
      <c r="E16" s="279"/>
      <c r="F16" s="280"/>
      <c r="G16" s="279"/>
      <c r="H16" s="280"/>
      <c r="I16" s="1007"/>
      <c r="J16" s="1008"/>
      <c r="K16" s="1013"/>
      <c r="L16" s="1014"/>
      <c r="M16" s="1014"/>
      <c r="N16" s="1002"/>
      <c r="O16" s="1013"/>
      <c r="P16" s="1014"/>
      <c r="Q16" s="1014"/>
      <c r="R16" s="1014"/>
      <c r="S16" s="1002"/>
      <c r="T16" s="281"/>
      <c r="U16" s="281"/>
      <c r="V16" s="282"/>
      <c r="W16" s="283" t="e">
        <f>IF(W15=1,"日",IF(W15=2,"月",IF(W15=3,"火",IF(W15=4,"水",IF(W15=5,"木",IF(W15=6,"金","土"))))))</f>
        <v>#VALUE!</v>
      </c>
      <c r="X16" s="284" t="e">
        <f t="shared" ref="X16:AX16" si="0">IF(X15=1,"日",IF(X15=2,"月",IF(X15=3,"火",IF(X15=4,"水",IF(X15=5,"木",IF(X15=6,"金","土"))))))</f>
        <v>#VALUE!</v>
      </c>
      <c r="Y16" s="284" t="e">
        <f t="shared" si="0"/>
        <v>#VALUE!</v>
      </c>
      <c r="Z16" s="284" t="e">
        <f t="shared" si="0"/>
        <v>#VALUE!</v>
      </c>
      <c r="AA16" s="284" t="e">
        <f t="shared" si="0"/>
        <v>#VALUE!</v>
      </c>
      <c r="AB16" s="284" t="e">
        <f t="shared" si="0"/>
        <v>#VALUE!</v>
      </c>
      <c r="AC16" s="285" t="e">
        <f t="shared" si="0"/>
        <v>#VALUE!</v>
      </c>
      <c r="AD16" s="286" t="e">
        <f>IF(AD15=1,"日",IF(AD15=2,"月",IF(AD15=3,"火",IF(AD15=4,"水",IF(AD15=5,"木",IF(AD15=6,"金","土"))))))</f>
        <v>#VALUE!</v>
      </c>
      <c r="AE16" s="284" t="e">
        <f t="shared" si="0"/>
        <v>#VALUE!</v>
      </c>
      <c r="AF16" s="284" t="e">
        <f t="shared" si="0"/>
        <v>#VALUE!</v>
      </c>
      <c r="AG16" s="284" t="e">
        <f t="shared" si="0"/>
        <v>#VALUE!</v>
      </c>
      <c r="AH16" s="284" t="e">
        <f t="shared" si="0"/>
        <v>#VALUE!</v>
      </c>
      <c r="AI16" s="284" t="e">
        <f t="shared" si="0"/>
        <v>#VALUE!</v>
      </c>
      <c r="AJ16" s="285" t="e">
        <f t="shared" si="0"/>
        <v>#VALUE!</v>
      </c>
      <c r="AK16" s="286" t="e">
        <f>IF(AK15=1,"日",IF(AK15=2,"月",IF(AK15=3,"火",IF(AK15=4,"水",IF(AK15=5,"木",IF(AK15=6,"金","土"))))))</f>
        <v>#VALUE!</v>
      </c>
      <c r="AL16" s="284" t="e">
        <f t="shared" si="0"/>
        <v>#VALUE!</v>
      </c>
      <c r="AM16" s="284" t="e">
        <f t="shared" si="0"/>
        <v>#VALUE!</v>
      </c>
      <c r="AN16" s="284" t="e">
        <f t="shared" si="0"/>
        <v>#VALUE!</v>
      </c>
      <c r="AO16" s="284" t="e">
        <f t="shared" si="0"/>
        <v>#VALUE!</v>
      </c>
      <c r="AP16" s="284" t="e">
        <f t="shared" si="0"/>
        <v>#VALUE!</v>
      </c>
      <c r="AQ16" s="285" t="e">
        <f t="shared" si="0"/>
        <v>#VALUE!</v>
      </c>
      <c r="AR16" s="286" t="e">
        <f>IF(AR15=1,"日",IF(AR15=2,"月",IF(AR15=3,"火",IF(AR15=4,"水",IF(AR15=5,"木",IF(AR15=6,"金","土"))))))</f>
        <v>#VALUE!</v>
      </c>
      <c r="AS16" s="284" t="e">
        <f t="shared" si="0"/>
        <v>#VALUE!</v>
      </c>
      <c r="AT16" s="284" t="e">
        <f t="shared" si="0"/>
        <v>#VALUE!</v>
      </c>
      <c r="AU16" s="284" t="e">
        <f t="shared" si="0"/>
        <v>#VALUE!</v>
      </c>
      <c r="AV16" s="284" t="e">
        <f t="shared" si="0"/>
        <v>#VALUE!</v>
      </c>
      <c r="AW16" s="284" t="e">
        <f t="shared" si="0"/>
        <v>#VALUE!</v>
      </c>
      <c r="AX16" s="285" t="e">
        <f t="shared" si="0"/>
        <v>#VALUE!</v>
      </c>
      <c r="AY16" s="284" t="str">
        <f>IF(AY15=1,"日",IF(AY15=2,"月",IF(AY15=3,"火",IF(AY15=4,"水",IF(AY15=5,"木",IF(AY15=6,"金",IF(AY15=0,"","土")))))))</f>
        <v/>
      </c>
      <c r="AZ16" s="284" t="str">
        <f>IF(AZ15=1,"日",IF(AZ15=2,"月",IF(AZ15=3,"火",IF(AZ15=4,"水",IF(AZ15=5,"木",IF(AZ15=6,"金",IF(AZ15=0,"","土")))))))</f>
        <v/>
      </c>
      <c r="BA16" s="284" t="str">
        <f>IF(BA15=1,"日",IF(BA15=2,"月",IF(BA15=3,"火",IF(BA15=4,"水",IF(BA15=5,"木",IF(BA15=6,"金",IF(BA15=0,"","土")))))))</f>
        <v/>
      </c>
      <c r="BB16" s="1021"/>
      <c r="BC16" s="1022"/>
      <c r="BD16" s="1025"/>
      <c r="BE16" s="1022"/>
      <c r="BF16" s="1001"/>
      <c r="BG16" s="1014"/>
      <c r="BH16" s="1014"/>
      <c r="BI16" s="1014"/>
      <c r="BJ16" s="1028"/>
    </row>
    <row r="17" spans="2:62" s="263" customFormat="1" ht="20.25" customHeight="1">
      <c r="B17" s="916">
        <f>B15+1</f>
        <v>1</v>
      </c>
      <c r="C17" s="979"/>
      <c r="D17" s="980"/>
      <c r="E17" s="287"/>
      <c r="F17" s="288"/>
      <c r="G17" s="287"/>
      <c r="H17" s="288"/>
      <c r="I17" s="981"/>
      <c r="J17" s="982"/>
      <c r="K17" s="983"/>
      <c r="L17" s="984"/>
      <c r="M17" s="984"/>
      <c r="N17" s="980"/>
      <c r="O17" s="985"/>
      <c r="P17" s="986"/>
      <c r="Q17" s="986"/>
      <c r="R17" s="986"/>
      <c r="S17" s="987"/>
      <c r="T17" s="289" t="s">
        <v>221</v>
      </c>
      <c r="U17" s="290"/>
      <c r="V17" s="291"/>
      <c r="W17" s="292"/>
      <c r="X17" s="293"/>
      <c r="Y17" s="293"/>
      <c r="Z17" s="293"/>
      <c r="AA17" s="293"/>
      <c r="AB17" s="293"/>
      <c r="AC17" s="294"/>
      <c r="AD17" s="292"/>
      <c r="AE17" s="293"/>
      <c r="AF17" s="293"/>
      <c r="AG17" s="293"/>
      <c r="AH17" s="293"/>
      <c r="AI17" s="293"/>
      <c r="AJ17" s="294"/>
      <c r="AK17" s="292"/>
      <c r="AL17" s="293"/>
      <c r="AM17" s="293"/>
      <c r="AN17" s="293"/>
      <c r="AO17" s="293"/>
      <c r="AP17" s="293"/>
      <c r="AQ17" s="294"/>
      <c r="AR17" s="292"/>
      <c r="AS17" s="293"/>
      <c r="AT17" s="293"/>
      <c r="AU17" s="293"/>
      <c r="AV17" s="293"/>
      <c r="AW17" s="293"/>
      <c r="AX17" s="294"/>
      <c r="AY17" s="292"/>
      <c r="AZ17" s="293"/>
      <c r="BA17" s="293"/>
      <c r="BB17" s="988"/>
      <c r="BC17" s="989"/>
      <c r="BD17" s="974"/>
      <c r="BE17" s="975"/>
      <c r="BF17" s="976"/>
      <c r="BG17" s="977"/>
      <c r="BH17" s="977"/>
      <c r="BI17" s="977"/>
      <c r="BJ17" s="978"/>
    </row>
    <row r="18" spans="2:62" s="263" customFormat="1" ht="20.25" customHeight="1">
      <c r="B18" s="949"/>
      <c r="C18" s="962"/>
      <c r="D18" s="963"/>
      <c r="E18" s="295"/>
      <c r="F18" s="296">
        <f>C17</f>
        <v>0</v>
      </c>
      <c r="G18" s="295"/>
      <c r="H18" s="296">
        <f>I17</f>
        <v>0</v>
      </c>
      <c r="I18" s="964"/>
      <c r="J18" s="965"/>
      <c r="K18" s="966"/>
      <c r="L18" s="967"/>
      <c r="M18" s="967"/>
      <c r="N18" s="963"/>
      <c r="O18" s="930"/>
      <c r="P18" s="931"/>
      <c r="Q18" s="931"/>
      <c r="R18" s="931"/>
      <c r="S18" s="932"/>
      <c r="T18" s="297" t="s">
        <v>224</v>
      </c>
      <c r="U18" s="298"/>
      <c r="V18" s="299"/>
      <c r="W18" s="300" t="s">
        <v>621</v>
      </c>
      <c r="X18" s="301" t="s">
        <v>621</v>
      </c>
      <c r="Y18" s="301" t="s">
        <v>621</v>
      </c>
      <c r="Z18" s="301" t="s">
        <v>621</v>
      </c>
      <c r="AA18" s="301" t="s">
        <v>621</v>
      </c>
      <c r="AB18" s="301" t="s">
        <v>621</v>
      </c>
      <c r="AC18" s="302" t="s">
        <v>621</v>
      </c>
      <c r="AD18" s="300" t="s">
        <v>621</v>
      </c>
      <c r="AE18" s="301" t="s">
        <v>621</v>
      </c>
      <c r="AF18" s="301" t="s">
        <v>621</v>
      </c>
      <c r="AG18" s="301" t="s">
        <v>621</v>
      </c>
      <c r="AH18" s="301" t="s">
        <v>621</v>
      </c>
      <c r="AI18" s="301" t="s">
        <v>621</v>
      </c>
      <c r="AJ18" s="302" t="s">
        <v>621</v>
      </c>
      <c r="AK18" s="300" t="s">
        <v>621</v>
      </c>
      <c r="AL18" s="301" t="s">
        <v>621</v>
      </c>
      <c r="AM18" s="301" t="s">
        <v>621</v>
      </c>
      <c r="AN18" s="301" t="s">
        <v>621</v>
      </c>
      <c r="AO18" s="301" t="s">
        <v>621</v>
      </c>
      <c r="AP18" s="301" t="s">
        <v>621</v>
      </c>
      <c r="AQ18" s="302" t="s">
        <v>621</v>
      </c>
      <c r="AR18" s="300" t="s">
        <v>621</v>
      </c>
      <c r="AS18" s="301" t="s">
        <v>621</v>
      </c>
      <c r="AT18" s="301" t="s">
        <v>621</v>
      </c>
      <c r="AU18" s="301" t="s">
        <v>621</v>
      </c>
      <c r="AV18" s="301" t="s">
        <v>621</v>
      </c>
      <c r="AW18" s="301" t="s">
        <v>621</v>
      </c>
      <c r="AX18" s="302" t="s">
        <v>621</v>
      </c>
      <c r="AY18" s="300" t="s">
        <v>621</v>
      </c>
      <c r="AZ18" s="301" t="s">
        <v>621</v>
      </c>
      <c r="BA18" s="301" t="s">
        <v>621</v>
      </c>
      <c r="BB18" s="971">
        <f>IF($BE$3="４週",SUM(W18:AX18),IF($BE$3="暦月",SUM(W18:BA18),""))</f>
        <v>0</v>
      </c>
      <c r="BC18" s="972"/>
      <c r="BD18" s="973">
        <f>IF($BE$3="４週",BB18/4,IF($BE$3="暦月",(BB18/($BE$8/7)),""))</f>
        <v>0</v>
      </c>
      <c r="BE18" s="972"/>
      <c r="BF18" s="968"/>
      <c r="BG18" s="969"/>
      <c r="BH18" s="969"/>
      <c r="BI18" s="969"/>
      <c r="BJ18" s="970"/>
    </row>
    <row r="19" spans="2:62" s="263" customFormat="1" ht="20.25" customHeight="1">
      <c r="B19" s="916">
        <f>B17+1</f>
        <v>2</v>
      </c>
      <c r="C19" s="918"/>
      <c r="D19" s="919"/>
      <c r="E19" s="303"/>
      <c r="F19" s="304"/>
      <c r="G19" s="303"/>
      <c r="H19" s="304"/>
      <c r="I19" s="922"/>
      <c r="J19" s="923"/>
      <c r="K19" s="926"/>
      <c r="L19" s="927"/>
      <c r="M19" s="927"/>
      <c r="N19" s="919"/>
      <c r="O19" s="930"/>
      <c r="P19" s="931"/>
      <c r="Q19" s="931"/>
      <c r="R19" s="931"/>
      <c r="S19" s="932"/>
      <c r="T19" s="305" t="s">
        <v>221</v>
      </c>
      <c r="U19" s="306"/>
      <c r="V19" s="307"/>
      <c r="W19" s="308"/>
      <c r="X19" s="309"/>
      <c r="Y19" s="309"/>
      <c r="Z19" s="309"/>
      <c r="AA19" s="309"/>
      <c r="AB19" s="309"/>
      <c r="AC19" s="310"/>
      <c r="AD19" s="308"/>
      <c r="AE19" s="309"/>
      <c r="AF19" s="309"/>
      <c r="AG19" s="309"/>
      <c r="AH19" s="309"/>
      <c r="AI19" s="309"/>
      <c r="AJ19" s="310"/>
      <c r="AK19" s="308"/>
      <c r="AL19" s="309"/>
      <c r="AM19" s="309"/>
      <c r="AN19" s="309"/>
      <c r="AO19" s="309"/>
      <c r="AP19" s="309"/>
      <c r="AQ19" s="310"/>
      <c r="AR19" s="308"/>
      <c r="AS19" s="309"/>
      <c r="AT19" s="309"/>
      <c r="AU19" s="309"/>
      <c r="AV19" s="309"/>
      <c r="AW19" s="309"/>
      <c r="AX19" s="310"/>
      <c r="AY19" s="308"/>
      <c r="AZ19" s="309"/>
      <c r="BA19" s="311"/>
      <c r="BB19" s="936"/>
      <c r="BC19" s="937"/>
      <c r="BD19" s="938"/>
      <c r="BE19" s="939"/>
      <c r="BF19" s="940"/>
      <c r="BG19" s="941"/>
      <c r="BH19" s="941"/>
      <c r="BI19" s="941"/>
      <c r="BJ19" s="942"/>
    </row>
    <row r="20" spans="2:62" s="263" customFormat="1" ht="20.25" customHeight="1">
      <c r="B20" s="949"/>
      <c r="C20" s="962"/>
      <c r="D20" s="963"/>
      <c r="E20" s="295"/>
      <c r="F20" s="296">
        <f>C19</f>
        <v>0</v>
      </c>
      <c r="G20" s="295"/>
      <c r="H20" s="296">
        <f>I19</f>
        <v>0</v>
      </c>
      <c r="I20" s="964"/>
      <c r="J20" s="965"/>
      <c r="K20" s="966"/>
      <c r="L20" s="967"/>
      <c r="M20" s="967"/>
      <c r="N20" s="963"/>
      <c r="O20" s="930"/>
      <c r="P20" s="931"/>
      <c r="Q20" s="931"/>
      <c r="R20" s="931"/>
      <c r="S20" s="932"/>
      <c r="T20" s="297" t="s">
        <v>224</v>
      </c>
      <c r="U20" s="298"/>
      <c r="V20" s="299"/>
      <c r="W20" s="300" t="s">
        <v>621</v>
      </c>
      <c r="X20" s="301" t="s">
        <v>621</v>
      </c>
      <c r="Y20" s="301" t="s">
        <v>621</v>
      </c>
      <c r="Z20" s="301" t="s">
        <v>621</v>
      </c>
      <c r="AA20" s="301" t="s">
        <v>621</v>
      </c>
      <c r="AB20" s="301" t="s">
        <v>621</v>
      </c>
      <c r="AC20" s="302" t="s">
        <v>621</v>
      </c>
      <c r="AD20" s="300" t="s">
        <v>621</v>
      </c>
      <c r="AE20" s="301" t="s">
        <v>621</v>
      </c>
      <c r="AF20" s="301" t="s">
        <v>621</v>
      </c>
      <c r="AG20" s="301" t="s">
        <v>621</v>
      </c>
      <c r="AH20" s="301" t="s">
        <v>621</v>
      </c>
      <c r="AI20" s="301" t="s">
        <v>621</v>
      </c>
      <c r="AJ20" s="302" t="s">
        <v>621</v>
      </c>
      <c r="AK20" s="300" t="s">
        <v>621</v>
      </c>
      <c r="AL20" s="301" t="s">
        <v>621</v>
      </c>
      <c r="AM20" s="301" t="s">
        <v>621</v>
      </c>
      <c r="AN20" s="301" t="s">
        <v>621</v>
      </c>
      <c r="AO20" s="301" t="s">
        <v>621</v>
      </c>
      <c r="AP20" s="301" t="s">
        <v>621</v>
      </c>
      <c r="AQ20" s="302" t="s">
        <v>621</v>
      </c>
      <c r="AR20" s="300" t="s">
        <v>621</v>
      </c>
      <c r="AS20" s="301" t="s">
        <v>621</v>
      </c>
      <c r="AT20" s="301" t="s">
        <v>621</v>
      </c>
      <c r="AU20" s="301" t="s">
        <v>621</v>
      </c>
      <c r="AV20" s="301" t="s">
        <v>621</v>
      </c>
      <c r="AW20" s="301" t="s">
        <v>621</v>
      </c>
      <c r="AX20" s="302" t="s">
        <v>621</v>
      </c>
      <c r="AY20" s="300" t="s">
        <v>621</v>
      </c>
      <c r="AZ20" s="301" t="s">
        <v>621</v>
      </c>
      <c r="BA20" s="301" t="s">
        <v>621</v>
      </c>
      <c r="BB20" s="971">
        <f>IF($BE$3="４週",SUM(W20:AX20),IF($BE$3="暦月",SUM(W20:BA20),""))</f>
        <v>0</v>
      </c>
      <c r="BC20" s="972"/>
      <c r="BD20" s="973">
        <f>IF($BE$3="４週",BB20/4,IF($BE$3="暦月",(BB20/($BE$8/7)),""))</f>
        <v>0</v>
      </c>
      <c r="BE20" s="972"/>
      <c r="BF20" s="968"/>
      <c r="BG20" s="969"/>
      <c r="BH20" s="969"/>
      <c r="BI20" s="969"/>
      <c r="BJ20" s="970"/>
    </row>
    <row r="21" spans="2:62" s="263" customFormat="1" ht="20.25" customHeight="1">
      <c r="B21" s="916">
        <f>B19+1</f>
        <v>3</v>
      </c>
      <c r="C21" s="918"/>
      <c r="D21" s="919"/>
      <c r="E21" s="295"/>
      <c r="F21" s="296"/>
      <c r="G21" s="295"/>
      <c r="H21" s="296"/>
      <c r="I21" s="922"/>
      <c r="J21" s="923"/>
      <c r="K21" s="926"/>
      <c r="L21" s="927"/>
      <c r="M21" s="927"/>
      <c r="N21" s="919"/>
      <c r="O21" s="930"/>
      <c r="P21" s="931"/>
      <c r="Q21" s="931"/>
      <c r="R21" s="931"/>
      <c r="S21" s="932"/>
      <c r="T21" s="305" t="s">
        <v>221</v>
      </c>
      <c r="U21" s="306"/>
      <c r="V21" s="307"/>
      <c r="W21" s="308"/>
      <c r="X21" s="309"/>
      <c r="Y21" s="309"/>
      <c r="Z21" s="309"/>
      <c r="AA21" s="309"/>
      <c r="AB21" s="309"/>
      <c r="AC21" s="310"/>
      <c r="AD21" s="308"/>
      <c r="AE21" s="309"/>
      <c r="AF21" s="309"/>
      <c r="AG21" s="309"/>
      <c r="AH21" s="309"/>
      <c r="AI21" s="309"/>
      <c r="AJ21" s="310"/>
      <c r="AK21" s="308"/>
      <c r="AL21" s="309"/>
      <c r="AM21" s="309"/>
      <c r="AN21" s="309"/>
      <c r="AO21" s="309"/>
      <c r="AP21" s="309"/>
      <c r="AQ21" s="310"/>
      <c r="AR21" s="308"/>
      <c r="AS21" s="309"/>
      <c r="AT21" s="309"/>
      <c r="AU21" s="309"/>
      <c r="AV21" s="309"/>
      <c r="AW21" s="309"/>
      <c r="AX21" s="310"/>
      <c r="AY21" s="308"/>
      <c r="AZ21" s="309"/>
      <c r="BA21" s="311"/>
      <c r="BB21" s="936"/>
      <c r="BC21" s="937"/>
      <c r="BD21" s="938"/>
      <c r="BE21" s="939"/>
      <c r="BF21" s="940"/>
      <c r="BG21" s="941"/>
      <c r="BH21" s="941"/>
      <c r="BI21" s="941"/>
      <c r="BJ21" s="942"/>
    </row>
    <row r="22" spans="2:62" s="263" customFormat="1" ht="20.25" customHeight="1">
      <c r="B22" s="949"/>
      <c r="C22" s="962"/>
      <c r="D22" s="963"/>
      <c r="E22" s="295"/>
      <c r="F22" s="296">
        <f>C21</f>
        <v>0</v>
      </c>
      <c r="G22" s="295"/>
      <c r="H22" s="296">
        <f>I21</f>
        <v>0</v>
      </c>
      <c r="I22" s="964"/>
      <c r="J22" s="965"/>
      <c r="K22" s="966"/>
      <c r="L22" s="967"/>
      <c r="M22" s="967"/>
      <c r="N22" s="963"/>
      <c r="O22" s="930"/>
      <c r="P22" s="931"/>
      <c r="Q22" s="931"/>
      <c r="R22" s="931"/>
      <c r="S22" s="932"/>
      <c r="T22" s="297" t="s">
        <v>224</v>
      </c>
      <c r="U22" s="298"/>
      <c r="V22" s="299"/>
      <c r="W22" s="300" t="s">
        <v>621</v>
      </c>
      <c r="X22" s="301" t="s">
        <v>621</v>
      </c>
      <c r="Y22" s="301" t="s">
        <v>621</v>
      </c>
      <c r="Z22" s="301" t="s">
        <v>621</v>
      </c>
      <c r="AA22" s="301" t="s">
        <v>621</v>
      </c>
      <c r="AB22" s="301" t="s">
        <v>621</v>
      </c>
      <c r="AC22" s="302" t="s">
        <v>621</v>
      </c>
      <c r="AD22" s="300" t="s">
        <v>621</v>
      </c>
      <c r="AE22" s="301" t="s">
        <v>621</v>
      </c>
      <c r="AF22" s="301" t="s">
        <v>621</v>
      </c>
      <c r="AG22" s="301" t="s">
        <v>621</v>
      </c>
      <c r="AH22" s="301" t="s">
        <v>621</v>
      </c>
      <c r="AI22" s="301" t="s">
        <v>621</v>
      </c>
      <c r="AJ22" s="302" t="s">
        <v>621</v>
      </c>
      <c r="AK22" s="300" t="s">
        <v>621</v>
      </c>
      <c r="AL22" s="301" t="s">
        <v>621</v>
      </c>
      <c r="AM22" s="301" t="s">
        <v>621</v>
      </c>
      <c r="AN22" s="301" t="s">
        <v>621</v>
      </c>
      <c r="AO22" s="301" t="s">
        <v>621</v>
      </c>
      <c r="AP22" s="301" t="s">
        <v>621</v>
      </c>
      <c r="AQ22" s="302" t="s">
        <v>621</v>
      </c>
      <c r="AR22" s="300" t="s">
        <v>621</v>
      </c>
      <c r="AS22" s="301" t="s">
        <v>621</v>
      </c>
      <c r="AT22" s="301" t="s">
        <v>621</v>
      </c>
      <c r="AU22" s="301" t="s">
        <v>621</v>
      </c>
      <c r="AV22" s="301" t="s">
        <v>621</v>
      </c>
      <c r="AW22" s="301" t="s">
        <v>621</v>
      </c>
      <c r="AX22" s="302" t="s">
        <v>621</v>
      </c>
      <c r="AY22" s="300" t="s">
        <v>621</v>
      </c>
      <c r="AZ22" s="301" t="s">
        <v>621</v>
      </c>
      <c r="BA22" s="301" t="s">
        <v>621</v>
      </c>
      <c r="BB22" s="971">
        <f>IF($BE$3="４週",SUM(W22:AX22),IF($BE$3="暦月",SUM(W22:BA22),""))</f>
        <v>0</v>
      </c>
      <c r="BC22" s="972"/>
      <c r="BD22" s="973">
        <f>IF($BE$3="４週",BB22/4,IF($BE$3="暦月",(BB22/($BE$8/7)),""))</f>
        <v>0</v>
      </c>
      <c r="BE22" s="972"/>
      <c r="BF22" s="968"/>
      <c r="BG22" s="969"/>
      <c r="BH22" s="969"/>
      <c r="BI22" s="969"/>
      <c r="BJ22" s="970"/>
    </row>
    <row r="23" spans="2:62" s="263" customFormat="1" ht="20.25" customHeight="1">
      <c r="B23" s="916">
        <f>B21+1</f>
        <v>4</v>
      </c>
      <c r="C23" s="918"/>
      <c r="D23" s="919"/>
      <c r="E23" s="295"/>
      <c r="F23" s="296"/>
      <c r="G23" s="295"/>
      <c r="H23" s="296"/>
      <c r="I23" s="922"/>
      <c r="J23" s="923"/>
      <c r="K23" s="926"/>
      <c r="L23" s="927"/>
      <c r="M23" s="927"/>
      <c r="N23" s="919"/>
      <c r="O23" s="930"/>
      <c r="P23" s="931"/>
      <c r="Q23" s="931"/>
      <c r="R23" s="931"/>
      <c r="S23" s="932"/>
      <c r="T23" s="305" t="s">
        <v>221</v>
      </c>
      <c r="U23" s="306"/>
      <c r="V23" s="307"/>
      <c r="W23" s="308"/>
      <c r="X23" s="309"/>
      <c r="Y23" s="309"/>
      <c r="Z23" s="309"/>
      <c r="AA23" s="309"/>
      <c r="AB23" s="309"/>
      <c r="AC23" s="310"/>
      <c r="AD23" s="308"/>
      <c r="AE23" s="309"/>
      <c r="AF23" s="309"/>
      <c r="AG23" s="309"/>
      <c r="AH23" s="309"/>
      <c r="AI23" s="309"/>
      <c r="AJ23" s="310"/>
      <c r="AK23" s="308"/>
      <c r="AL23" s="309"/>
      <c r="AM23" s="309"/>
      <c r="AN23" s="309"/>
      <c r="AO23" s="309"/>
      <c r="AP23" s="309"/>
      <c r="AQ23" s="310"/>
      <c r="AR23" s="308"/>
      <c r="AS23" s="309"/>
      <c r="AT23" s="309"/>
      <c r="AU23" s="309"/>
      <c r="AV23" s="309"/>
      <c r="AW23" s="309"/>
      <c r="AX23" s="310"/>
      <c r="AY23" s="308"/>
      <c r="AZ23" s="309"/>
      <c r="BA23" s="311"/>
      <c r="BB23" s="936"/>
      <c r="BC23" s="937"/>
      <c r="BD23" s="938"/>
      <c r="BE23" s="939"/>
      <c r="BF23" s="940"/>
      <c r="BG23" s="941"/>
      <c r="BH23" s="941"/>
      <c r="BI23" s="941"/>
      <c r="BJ23" s="942"/>
    </row>
    <row r="24" spans="2:62" s="263" customFormat="1" ht="20.25" customHeight="1">
      <c r="B24" s="949"/>
      <c r="C24" s="962"/>
      <c r="D24" s="963"/>
      <c r="E24" s="295"/>
      <c r="F24" s="296">
        <f>C23</f>
        <v>0</v>
      </c>
      <c r="G24" s="295"/>
      <c r="H24" s="296">
        <f>I23</f>
        <v>0</v>
      </c>
      <c r="I24" s="964"/>
      <c r="J24" s="965"/>
      <c r="K24" s="966"/>
      <c r="L24" s="967"/>
      <c r="M24" s="967"/>
      <c r="N24" s="963"/>
      <c r="O24" s="930"/>
      <c r="P24" s="931"/>
      <c r="Q24" s="931"/>
      <c r="R24" s="931"/>
      <c r="S24" s="932"/>
      <c r="T24" s="297" t="s">
        <v>224</v>
      </c>
      <c r="U24" s="298"/>
      <c r="V24" s="299"/>
      <c r="W24" s="300" t="s">
        <v>621</v>
      </c>
      <c r="X24" s="301" t="s">
        <v>621</v>
      </c>
      <c r="Y24" s="301" t="s">
        <v>621</v>
      </c>
      <c r="Z24" s="301" t="s">
        <v>621</v>
      </c>
      <c r="AA24" s="301" t="s">
        <v>621</v>
      </c>
      <c r="AB24" s="301" t="s">
        <v>621</v>
      </c>
      <c r="AC24" s="302" t="s">
        <v>621</v>
      </c>
      <c r="AD24" s="300" t="s">
        <v>621</v>
      </c>
      <c r="AE24" s="301" t="s">
        <v>621</v>
      </c>
      <c r="AF24" s="301" t="s">
        <v>621</v>
      </c>
      <c r="AG24" s="301" t="s">
        <v>621</v>
      </c>
      <c r="AH24" s="301" t="s">
        <v>621</v>
      </c>
      <c r="AI24" s="301" t="s">
        <v>621</v>
      </c>
      <c r="AJ24" s="302" t="s">
        <v>621</v>
      </c>
      <c r="AK24" s="300" t="s">
        <v>621</v>
      </c>
      <c r="AL24" s="301" t="s">
        <v>621</v>
      </c>
      <c r="AM24" s="301" t="s">
        <v>621</v>
      </c>
      <c r="AN24" s="301" t="s">
        <v>621</v>
      </c>
      <c r="AO24" s="301" t="s">
        <v>621</v>
      </c>
      <c r="AP24" s="301" t="s">
        <v>621</v>
      </c>
      <c r="AQ24" s="302" t="s">
        <v>621</v>
      </c>
      <c r="AR24" s="300" t="s">
        <v>621</v>
      </c>
      <c r="AS24" s="301" t="s">
        <v>621</v>
      </c>
      <c r="AT24" s="301" t="s">
        <v>621</v>
      </c>
      <c r="AU24" s="301" t="s">
        <v>621</v>
      </c>
      <c r="AV24" s="301" t="s">
        <v>621</v>
      </c>
      <c r="AW24" s="301" t="s">
        <v>621</v>
      </c>
      <c r="AX24" s="302" t="s">
        <v>621</v>
      </c>
      <c r="AY24" s="300" t="s">
        <v>621</v>
      </c>
      <c r="AZ24" s="301" t="s">
        <v>621</v>
      </c>
      <c r="BA24" s="301" t="s">
        <v>621</v>
      </c>
      <c r="BB24" s="971">
        <f>IF($BE$3="４週",SUM(W24:AX24),IF($BE$3="暦月",SUM(W24:BA24),""))</f>
        <v>0</v>
      </c>
      <c r="BC24" s="972"/>
      <c r="BD24" s="973">
        <f>IF($BE$3="４週",BB24/4,IF($BE$3="暦月",(BB24/($BE$8/7)),""))</f>
        <v>0</v>
      </c>
      <c r="BE24" s="972"/>
      <c r="BF24" s="968"/>
      <c r="BG24" s="969"/>
      <c r="BH24" s="969"/>
      <c r="BI24" s="969"/>
      <c r="BJ24" s="970"/>
    </row>
    <row r="25" spans="2:62" s="263" customFormat="1" ht="20.25" customHeight="1">
      <c r="B25" s="916">
        <f>B23+1</f>
        <v>5</v>
      </c>
      <c r="C25" s="918"/>
      <c r="D25" s="919"/>
      <c r="E25" s="295"/>
      <c r="F25" s="296"/>
      <c r="G25" s="295"/>
      <c r="H25" s="296"/>
      <c r="I25" s="922"/>
      <c r="J25" s="923"/>
      <c r="K25" s="926"/>
      <c r="L25" s="927"/>
      <c r="M25" s="927"/>
      <c r="N25" s="919"/>
      <c r="O25" s="930"/>
      <c r="P25" s="931"/>
      <c r="Q25" s="931"/>
      <c r="R25" s="931"/>
      <c r="S25" s="932"/>
      <c r="T25" s="305" t="s">
        <v>221</v>
      </c>
      <c r="U25" s="306"/>
      <c r="V25" s="307"/>
      <c r="W25" s="308"/>
      <c r="X25" s="309"/>
      <c r="Y25" s="309"/>
      <c r="Z25" s="309"/>
      <c r="AA25" s="309"/>
      <c r="AB25" s="309"/>
      <c r="AC25" s="310"/>
      <c r="AD25" s="308"/>
      <c r="AE25" s="309"/>
      <c r="AF25" s="309"/>
      <c r="AG25" s="309"/>
      <c r="AH25" s="309"/>
      <c r="AI25" s="309"/>
      <c r="AJ25" s="310"/>
      <c r="AK25" s="308"/>
      <c r="AL25" s="309"/>
      <c r="AM25" s="309"/>
      <c r="AN25" s="309"/>
      <c r="AO25" s="309"/>
      <c r="AP25" s="309"/>
      <c r="AQ25" s="310"/>
      <c r="AR25" s="308"/>
      <c r="AS25" s="309"/>
      <c r="AT25" s="309"/>
      <c r="AU25" s="309"/>
      <c r="AV25" s="309"/>
      <c r="AW25" s="309"/>
      <c r="AX25" s="310"/>
      <c r="AY25" s="308"/>
      <c r="AZ25" s="309"/>
      <c r="BA25" s="311"/>
      <c r="BB25" s="936"/>
      <c r="BC25" s="937"/>
      <c r="BD25" s="938"/>
      <c r="BE25" s="939"/>
      <c r="BF25" s="940"/>
      <c r="BG25" s="941"/>
      <c r="BH25" s="941"/>
      <c r="BI25" s="941"/>
      <c r="BJ25" s="942"/>
    </row>
    <row r="26" spans="2:62" s="263" customFormat="1" ht="20.25" customHeight="1">
      <c r="B26" s="949"/>
      <c r="C26" s="962"/>
      <c r="D26" s="963"/>
      <c r="E26" s="295"/>
      <c r="F26" s="296">
        <f>C25</f>
        <v>0</v>
      </c>
      <c r="G26" s="295"/>
      <c r="H26" s="296">
        <f>I25</f>
        <v>0</v>
      </c>
      <c r="I26" s="964"/>
      <c r="J26" s="965"/>
      <c r="K26" s="966"/>
      <c r="L26" s="967"/>
      <c r="M26" s="967"/>
      <c r="N26" s="963"/>
      <c r="O26" s="930"/>
      <c r="P26" s="931"/>
      <c r="Q26" s="931"/>
      <c r="R26" s="931"/>
      <c r="S26" s="932"/>
      <c r="T26" s="312" t="s">
        <v>224</v>
      </c>
      <c r="U26" s="313"/>
      <c r="V26" s="314"/>
      <c r="W26" s="300" t="s">
        <v>621</v>
      </c>
      <c r="X26" s="301" t="s">
        <v>621</v>
      </c>
      <c r="Y26" s="301" t="s">
        <v>621</v>
      </c>
      <c r="Z26" s="301" t="s">
        <v>621</v>
      </c>
      <c r="AA26" s="301" t="s">
        <v>621</v>
      </c>
      <c r="AB26" s="301" t="s">
        <v>621</v>
      </c>
      <c r="AC26" s="302" t="s">
        <v>621</v>
      </c>
      <c r="AD26" s="300" t="s">
        <v>621</v>
      </c>
      <c r="AE26" s="301" t="s">
        <v>621</v>
      </c>
      <c r="AF26" s="301" t="s">
        <v>621</v>
      </c>
      <c r="AG26" s="301" t="s">
        <v>621</v>
      </c>
      <c r="AH26" s="301" t="s">
        <v>621</v>
      </c>
      <c r="AI26" s="301" t="s">
        <v>621</v>
      </c>
      <c r="AJ26" s="302" t="s">
        <v>621</v>
      </c>
      <c r="AK26" s="300" t="s">
        <v>621</v>
      </c>
      <c r="AL26" s="301" t="s">
        <v>621</v>
      </c>
      <c r="AM26" s="301" t="s">
        <v>621</v>
      </c>
      <c r="AN26" s="301" t="s">
        <v>621</v>
      </c>
      <c r="AO26" s="301" t="s">
        <v>621</v>
      </c>
      <c r="AP26" s="301" t="s">
        <v>621</v>
      </c>
      <c r="AQ26" s="302" t="s">
        <v>621</v>
      </c>
      <c r="AR26" s="300" t="s">
        <v>621</v>
      </c>
      <c r="AS26" s="301" t="s">
        <v>621</v>
      </c>
      <c r="AT26" s="301" t="s">
        <v>621</v>
      </c>
      <c r="AU26" s="301" t="s">
        <v>621</v>
      </c>
      <c r="AV26" s="301" t="s">
        <v>621</v>
      </c>
      <c r="AW26" s="301" t="s">
        <v>621</v>
      </c>
      <c r="AX26" s="302" t="s">
        <v>621</v>
      </c>
      <c r="AY26" s="300" t="s">
        <v>621</v>
      </c>
      <c r="AZ26" s="301" t="s">
        <v>621</v>
      </c>
      <c r="BA26" s="301" t="s">
        <v>621</v>
      </c>
      <c r="BB26" s="971">
        <f>IF($BE$3="４週",SUM(W26:AX26),IF($BE$3="暦月",SUM(W26:BA26),""))</f>
        <v>0</v>
      </c>
      <c r="BC26" s="972"/>
      <c r="BD26" s="973">
        <f>IF($BE$3="４週",BB26/4,IF($BE$3="暦月",(BB26/($BE$8/7)),""))</f>
        <v>0</v>
      </c>
      <c r="BE26" s="972"/>
      <c r="BF26" s="968"/>
      <c r="BG26" s="969"/>
      <c r="BH26" s="969"/>
      <c r="BI26" s="969"/>
      <c r="BJ26" s="970"/>
    </row>
    <row r="27" spans="2:62" s="263" customFormat="1" ht="20.25" customHeight="1">
      <c r="B27" s="916">
        <f>B25+1</f>
        <v>6</v>
      </c>
      <c r="C27" s="918"/>
      <c r="D27" s="919"/>
      <c r="E27" s="295"/>
      <c r="F27" s="296"/>
      <c r="G27" s="295"/>
      <c r="H27" s="296"/>
      <c r="I27" s="922"/>
      <c r="J27" s="923"/>
      <c r="K27" s="926"/>
      <c r="L27" s="927"/>
      <c r="M27" s="927"/>
      <c r="N27" s="919"/>
      <c r="O27" s="930"/>
      <c r="P27" s="931"/>
      <c r="Q27" s="931"/>
      <c r="R27" s="931"/>
      <c r="S27" s="932"/>
      <c r="T27" s="315" t="s">
        <v>221</v>
      </c>
      <c r="V27" s="316"/>
      <c r="W27" s="308"/>
      <c r="X27" s="309"/>
      <c r="Y27" s="309"/>
      <c r="Z27" s="309"/>
      <c r="AA27" s="309"/>
      <c r="AB27" s="309"/>
      <c r="AC27" s="310"/>
      <c r="AD27" s="308"/>
      <c r="AE27" s="309"/>
      <c r="AF27" s="309"/>
      <c r="AG27" s="309"/>
      <c r="AH27" s="309"/>
      <c r="AI27" s="309"/>
      <c r="AJ27" s="310"/>
      <c r="AK27" s="308"/>
      <c r="AL27" s="309"/>
      <c r="AM27" s="309"/>
      <c r="AN27" s="309"/>
      <c r="AO27" s="309"/>
      <c r="AP27" s="309"/>
      <c r="AQ27" s="310"/>
      <c r="AR27" s="308"/>
      <c r="AS27" s="309"/>
      <c r="AT27" s="309"/>
      <c r="AU27" s="309"/>
      <c r="AV27" s="309"/>
      <c r="AW27" s="309"/>
      <c r="AX27" s="310"/>
      <c r="AY27" s="308"/>
      <c r="AZ27" s="309"/>
      <c r="BA27" s="311"/>
      <c r="BB27" s="936"/>
      <c r="BC27" s="937"/>
      <c r="BD27" s="938"/>
      <c r="BE27" s="939"/>
      <c r="BF27" s="940"/>
      <c r="BG27" s="941"/>
      <c r="BH27" s="941"/>
      <c r="BI27" s="941"/>
      <c r="BJ27" s="942"/>
    </row>
    <row r="28" spans="2:62" s="263" customFormat="1" ht="20.25" customHeight="1">
      <c r="B28" s="949"/>
      <c r="C28" s="962"/>
      <c r="D28" s="963"/>
      <c r="E28" s="295"/>
      <c r="F28" s="296">
        <f>C27</f>
        <v>0</v>
      </c>
      <c r="G28" s="295"/>
      <c r="H28" s="296">
        <f>I27</f>
        <v>0</v>
      </c>
      <c r="I28" s="964"/>
      <c r="J28" s="965"/>
      <c r="K28" s="966"/>
      <c r="L28" s="967"/>
      <c r="M28" s="967"/>
      <c r="N28" s="963"/>
      <c r="O28" s="930"/>
      <c r="P28" s="931"/>
      <c r="Q28" s="931"/>
      <c r="R28" s="931"/>
      <c r="S28" s="932"/>
      <c r="T28" s="297" t="s">
        <v>224</v>
      </c>
      <c r="U28" s="298"/>
      <c r="V28" s="299"/>
      <c r="W28" s="300" t="s">
        <v>621</v>
      </c>
      <c r="X28" s="301" t="s">
        <v>621</v>
      </c>
      <c r="Y28" s="301" t="s">
        <v>621</v>
      </c>
      <c r="Z28" s="301" t="s">
        <v>621</v>
      </c>
      <c r="AA28" s="301" t="s">
        <v>621</v>
      </c>
      <c r="AB28" s="301" t="s">
        <v>621</v>
      </c>
      <c r="AC28" s="302" t="s">
        <v>621</v>
      </c>
      <c r="AD28" s="300" t="s">
        <v>621</v>
      </c>
      <c r="AE28" s="301" t="s">
        <v>621</v>
      </c>
      <c r="AF28" s="301" t="s">
        <v>621</v>
      </c>
      <c r="AG28" s="301" t="s">
        <v>621</v>
      </c>
      <c r="AH28" s="301" t="s">
        <v>621</v>
      </c>
      <c r="AI28" s="301" t="s">
        <v>621</v>
      </c>
      <c r="AJ28" s="302" t="s">
        <v>621</v>
      </c>
      <c r="AK28" s="300" t="s">
        <v>621</v>
      </c>
      <c r="AL28" s="301" t="s">
        <v>621</v>
      </c>
      <c r="AM28" s="301" t="s">
        <v>621</v>
      </c>
      <c r="AN28" s="301" t="s">
        <v>621</v>
      </c>
      <c r="AO28" s="301" t="s">
        <v>621</v>
      </c>
      <c r="AP28" s="301" t="s">
        <v>621</v>
      </c>
      <c r="AQ28" s="302" t="s">
        <v>621</v>
      </c>
      <c r="AR28" s="300" t="s">
        <v>621</v>
      </c>
      <c r="AS28" s="301" t="s">
        <v>621</v>
      </c>
      <c r="AT28" s="301" t="s">
        <v>621</v>
      </c>
      <c r="AU28" s="301" t="s">
        <v>621</v>
      </c>
      <c r="AV28" s="301" t="s">
        <v>621</v>
      </c>
      <c r="AW28" s="301" t="s">
        <v>621</v>
      </c>
      <c r="AX28" s="302" t="s">
        <v>621</v>
      </c>
      <c r="AY28" s="300" t="s">
        <v>621</v>
      </c>
      <c r="AZ28" s="301" t="s">
        <v>621</v>
      </c>
      <c r="BA28" s="301" t="s">
        <v>621</v>
      </c>
      <c r="BB28" s="971">
        <f>IF($BE$3="４週",SUM(W28:AX28),IF($BE$3="暦月",SUM(W28:BA28),""))</f>
        <v>0</v>
      </c>
      <c r="BC28" s="972"/>
      <c r="BD28" s="973">
        <f>IF($BE$3="４週",BB28/4,IF($BE$3="暦月",(BB28/($BE$8/7)),""))</f>
        <v>0</v>
      </c>
      <c r="BE28" s="972"/>
      <c r="BF28" s="968"/>
      <c r="BG28" s="969"/>
      <c r="BH28" s="969"/>
      <c r="BI28" s="969"/>
      <c r="BJ28" s="970"/>
    </row>
    <row r="29" spans="2:62" s="263" customFormat="1" ht="20.25" customHeight="1">
      <c r="B29" s="916">
        <f>B27+1</f>
        <v>7</v>
      </c>
      <c r="C29" s="918"/>
      <c r="D29" s="919"/>
      <c r="E29" s="295"/>
      <c r="F29" s="296"/>
      <c r="G29" s="295"/>
      <c r="H29" s="296"/>
      <c r="I29" s="922"/>
      <c r="J29" s="923"/>
      <c r="K29" s="926"/>
      <c r="L29" s="927"/>
      <c r="M29" s="927"/>
      <c r="N29" s="919"/>
      <c r="O29" s="930"/>
      <c r="P29" s="931"/>
      <c r="Q29" s="931"/>
      <c r="R29" s="931"/>
      <c r="S29" s="932"/>
      <c r="T29" s="305" t="s">
        <v>221</v>
      </c>
      <c r="U29" s="306"/>
      <c r="V29" s="307"/>
      <c r="W29" s="308"/>
      <c r="X29" s="309"/>
      <c r="Y29" s="309"/>
      <c r="Z29" s="309"/>
      <c r="AA29" s="309"/>
      <c r="AB29" s="309"/>
      <c r="AC29" s="310"/>
      <c r="AD29" s="308"/>
      <c r="AE29" s="309"/>
      <c r="AF29" s="309"/>
      <c r="AG29" s="309"/>
      <c r="AH29" s="309"/>
      <c r="AI29" s="309"/>
      <c r="AJ29" s="310"/>
      <c r="AK29" s="308"/>
      <c r="AL29" s="309"/>
      <c r="AM29" s="309"/>
      <c r="AN29" s="309"/>
      <c r="AO29" s="309"/>
      <c r="AP29" s="309"/>
      <c r="AQ29" s="310"/>
      <c r="AR29" s="308"/>
      <c r="AS29" s="309"/>
      <c r="AT29" s="309"/>
      <c r="AU29" s="309"/>
      <c r="AV29" s="309"/>
      <c r="AW29" s="309"/>
      <c r="AX29" s="310"/>
      <c r="AY29" s="308"/>
      <c r="AZ29" s="309"/>
      <c r="BA29" s="311"/>
      <c r="BB29" s="936"/>
      <c r="BC29" s="937"/>
      <c r="BD29" s="938"/>
      <c r="BE29" s="939"/>
      <c r="BF29" s="940"/>
      <c r="BG29" s="941"/>
      <c r="BH29" s="941"/>
      <c r="BI29" s="941"/>
      <c r="BJ29" s="942"/>
    </row>
    <row r="30" spans="2:62" s="263" customFormat="1" ht="20.25" customHeight="1">
      <c r="B30" s="949"/>
      <c r="C30" s="962"/>
      <c r="D30" s="963"/>
      <c r="E30" s="295"/>
      <c r="F30" s="296">
        <f>C29</f>
        <v>0</v>
      </c>
      <c r="G30" s="295"/>
      <c r="H30" s="296">
        <f>I29</f>
        <v>0</v>
      </c>
      <c r="I30" s="964"/>
      <c r="J30" s="965"/>
      <c r="K30" s="966"/>
      <c r="L30" s="967"/>
      <c r="M30" s="967"/>
      <c r="N30" s="963"/>
      <c r="O30" s="930"/>
      <c r="P30" s="931"/>
      <c r="Q30" s="931"/>
      <c r="R30" s="931"/>
      <c r="S30" s="932"/>
      <c r="T30" s="297" t="s">
        <v>224</v>
      </c>
      <c r="U30" s="298"/>
      <c r="V30" s="299"/>
      <c r="W30" s="300" t="s">
        <v>621</v>
      </c>
      <c r="X30" s="301" t="s">
        <v>621</v>
      </c>
      <c r="Y30" s="301" t="s">
        <v>621</v>
      </c>
      <c r="Z30" s="301" t="s">
        <v>621</v>
      </c>
      <c r="AA30" s="301" t="s">
        <v>621</v>
      </c>
      <c r="AB30" s="301" t="s">
        <v>621</v>
      </c>
      <c r="AC30" s="302" t="s">
        <v>621</v>
      </c>
      <c r="AD30" s="300" t="s">
        <v>621</v>
      </c>
      <c r="AE30" s="301" t="s">
        <v>621</v>
      </c>
      <c r="AF30" s="301" t="s">
        <v>621</v>
      </c>
      <c r="AG30" s="301" t="s">
        <v>621</v>
      </c>
      <c r="AH30" s="301" t="s">
        <v>621</v>
      </c>
      <c r="AI30" s="301" t="s">
        <v>621</v>
      </c>
      <c r="AJ30" s="302" t="s">
        <v>621</v>
      </c>
      <c r="AK30" s="300" t="s">
        <v>621</v>
      </c>
      <c r="AL30" s="301" t="s">
        <v>621</v>
      </c>
      <c r="AM30" s="301" t="s">
        <v>621</v>
      </c>
      <c r="AN30" s="301" t="s">
        <v>621</v>
      </c>
      <c r="AO30" s="301" t="s">
        <v>621</v>
      </c>
      <c r="AP30" s="301" t="s">
        <v>621</v>
      </c>
      <c r="AQ30" s="302" t="s">
        <v>621</v>
      </c>
      <c r="AR30" s="300" t="s">
        <v>621</v>
      </c>
      <c r="AS30" s="301" t="s">
        <v>621</v>
      </c>
      <c r="AT30" s="301" t="s">
        <v>621</v>
      </c>
      <c r="AU30" s="301" t="s">
        <v>621</v>
      </c>
      <c r="AV30" s="301" t="s">
        <v>621</v>
      </c>
      <c r="AW30" s="301" t="s">
        <v>621</v>
      </c>
      <c r="AX30" s="302" t="s">
        <v>621</v>
      </c>
      <c r="AY30" s="300" t="s">
        <v>621</v>
      </c>
      <c r="AZ30" s="301" t="s">
        <v>621</v>
      </c>
      <c r="BA30" s="301" t="s">
        <v>621</v>
      </c>
      <c r="BB30" s="971">
        <f>IF($BE$3="４週",SUM(W30:AX30),IF($BE$3="暦月",SUM(W30:BA30),""))</f>
        <v>0</v>
      </c>
      <c r="BC30" s="972"/>
      <c r="BD30" s="973">
        <f>IF($BE$3="４週",BB30/4,IF($BE$3="暦月",(BB30/($BE$8/7)),""))</f>
        <v>0</v>
      </c>
      <c r="BE30" s="972"/>
      <c r="BF30" s="968"/>
      <c r="BG30" s="969"/>
      <c r="BH30" s="969"/>
      <c r="BI30" s="969"/>
      <c r="BJ30" s="970"/>
    </row>
    <row r="31" spans="2:62" s="263" customFormat="1" ht="20.25" customHeight="1">
      <c r="B31" s="916">
        <f>B29+1</f>
        <v>8</v>
      </c>
      <c r="C31" s="918"/>
      <c r="D31" s="919"/>
      <c r="E31" s="295"/>
      <c r="F31" s="296"/>
      <c r="G31" s="295"/>
      <c r="H31" s="296"/>
      <c r="I31" s="922"/>
      <c r="J31" s="923"/>
      <c r="K31" s="926"/>
      <c r="L31" s="927"/>
      <c r="M31" s="927"/>
      <c r="N31" s="919"/>
      <c r="O31" s="930"/>
      <c r="P31" s="931"/>
      <c r="Q31" s="931"/>
      <c r="R31" s="931"/>
      <c r="S31" s="932"/>
      <c r="T31" s="305" t="s">
        <v>221</v>
      </c>
      <c r="U31" s="306"/>
      <c r="V31" s="307"/>
      <c r="W31" s="308"/>
      <c r="X31" s="309"/>
      <c r="Y31" s="309"/>
      <c r="Z31" s="309"/>
      <c r="AA31" s="309"/>
      <c r="AB31" s="309"/>
      <c r="AC31" s="310"/>
      <c r="AD31" s="308"/>
      <c r="AE31" s="309"/>
      <c r="AF31" s="309"/>
      <c r="AG31" s="309"/>
      <c r="AH31" s="309"/>
      <c r="AI31" s="309"/>
      <c r="AJ31" s="310"/>
      <c r="AK31" s="308"/>
      <c r="AL31" s="309"/>
      <c r="AM31" s="309"/>
      <c r="AN31" s="309"/>
      <c r="AO31" s="309"/>
      <c r="AP31" s="309"/>
      <c r="AQ31" s="310"/>
      <c r="AR31" s="308"/>
      <c r="AS31" s="309"/>
      <c r="AT31" s="309"/>
      <c r="AU31" s="309"/>
      <c r="AV31" s="309"/>
      <c r="AW31" s="309"/>
      <c r="AX31" s="310"/>
      <c r="AY31" s="308"/>
      <c r="AZ31" s="309"/>
      <c r="BA31" s="311"/>
      <c r="BB31" s="936"/>
      <c r="BC31" s="937"/>
      <c r="BD31" s="938"/>
      <c r="BE31" s="939"/>
      <c r="BF31" s="940"/>
      <c r="BG31" s="941"/>
      <c r="BH31" s="941"/>
      <c r="BI31" s="941"/>
      <c r="BJ31" s="942"/>
    </row>
    <row r="32" spans="2:62" s="263" customFormat="1" ht="20.25" customHeight="1">
      <c r="B32" s="949"/>
      <c r="C32" s="962"/>
      <c r="D32" s="963"/>
      <c r="E32" s="295"/>
      <c r="F32" s="296">
        <f>C31</f>
        <v>0</v>
      </c>
      <c r="G32" s="295"/>
      <c r="H32" s="296">
        <f>I31</f>
        <v>0</v>
      </c>
      <c r="I32" s="964"/>
      <c r="J32" s="965"/>
      <c r="K32" s="966"/>
      <c r="L32" s="967"/>
      <c r="M32" s="967"/>
      <c r="N32" s="963"/>
      <c r="O32" s="930"/>
      <c r="P32" s="931"/>
      <c r="Q32" s="931"/>
      <c r="R32" s="931"/>
      <c r="S32" s="932"/>
      <c r="T32" s="297" t="s">
        <v>224</v>
      </c>
      <c r="U32" s="298"/>
      <c r="V32" s="299"/>
      <c r="W32" s="300" t="s">
        <v>621</v>
      </c>
      <c r="X32" s="301" t="s">
        <v>621</v>
      </c>
      <c r="Y32" s="301" t="s">
        <v>621</v>
      </c>
      <c r="Z32" s="301" t="s">
        <v>621</v>
      </c>
      <c r="AA32" s="301" t="s">
        <v>621</v>
      </c>
      <c r="AB32" s="301" t="s">
        <v>621</v>
      </c>
      <c r="AC32" s="302" t="s">
        <v>621</v>
      </c>
      <c r="AD32" s="300" t="s">
        <v>621</v>
      </c>
      <c r="AE32" s="301" t="s">
        <v>621</v>
      </c>
      <c r="AF32" s="301" t="s">
        <v>621</v>
      </c>
      <c r="AG32" s="301" t="s">
        <v>621</v>
      </c>
      <c r="AH32" s="301" t="s">
        <v>621</v>
      </c>
      <c r="AI32" s="301" t="s">
        <v>621</v>
      </c>
      <c r="AJ32" s="302" t="s">
        <v>621</v>
      </c>
      <c r="AK32" s="300" t="s">
        <v>621</v>
      </c>
      <c r="AL32" s="301" t="s">
        <v>621</v>
      </c>
      <c r="AM32" s="301" t="s">
        <v>621</v>
      </c>
      <c r="AN32" s="301" t="s">
        <v>621</v>
      </c>
      <c r="AO32" s="301" t="s">
        <v>621</v>
      </c>
      <c r="AP32" s="301" t="s">
        <v>621</v>
      </c>
      <c r="AQ32" s="302" t="s">
        <v>621</v>
      </c>
      <c r="AR32" s="300" t="s">
        <v>621</v>
      </c>
      <c r="AS32" s="301" t="s">
        <v>621</v>
      </c>
      <c r="AT32" s="301" t="s">
        <v>621</v>
      </c>
      <c r="AU32" s="301" t="s">
        <v>621</v>
      </c>
      <c r="AV32" s="301" t="s">
        <v>621</v>
      </c>
      <c r="AW32" s="301" t="s">
        <v>621</v>
      </c>
      <c r="AX32" s="302" t="s">
        <v>621</v>
      </c>
      <c r="AY32" s="300" t="s">
        <v>621</v>
      </c>
      <c r="AZ32" s="301" t="s">
        <v>621</v>
      </c>
      <c r="BA32" s="301" t="s">
        <v>621</v>
      </c>
      <c r="BB32" s="971">
        <f>IF($BE$3="４週",SUM(W32:AX32),IF($BE$3="暦月",SUM(W32:BA32),""))</f>
        <v>0</v>
      </c>
      <c r="BC32" s="972"/>
      <c r="BD32" s="973">
        <f>IF($BE$3="４週",BB32/4,IF($BE$3="暦月",(BB32/($BE$8/7)),""))</f>
        <v>0</v>
      </c>
      <c r="BE32" s="972"/>
      <c r="BF32" s="968"/>
      <c r="BG32" s="969"/>
      <c r="BH32" s="969"/>
      <c r="BI32" s="969"/>
      <c r="BJ32" s="970"/>
    </row>
    <row r="33" spans="2:62" s="263" customFormat="1" ht="20.25" customHeight="1">
      <c r="B33" s="916">
        <f>B31+1</f>
        <v>9</v>
      </c>
      <c r="C33" s="918"/>
      <c r="D33" s="919"/>
      <c r="E33" s="295"/>
      <c r="F33" s="296"/>
      <c r="G33" s="295"/>
      <c r="H33" s="296"/>
      <c r="I33" s="922"/>
      <c r="J33" s="923"/>
      <c r="K33" s="926"/>
      <c r="L33" s="927"/>
      <c r="M33" s="927"/>
      <c r="N33" s="919"/>
      <c r="O33" s="930"/>
      <c r="P33" s="931"/>
      <c r="Q33" s="931"/>
      <c r="R33" s="931"/>
      <c r="S33" s="932"/>
      <c r="T33" s="305" t="s">
        <v>221</v>
      </c>
      <c r="U33" s="306"/>
      <c r="V33" s="307"/>
      <c r="W33" s="308"/>
      <c r="X33" s="309"/>
      <c r="Y33" s="309"/>
      <c r="Z33" s="309"/>
      <c r="AA33" s="309"/>
      <c r="AB33" s="309"/>
      <c r="AC33" s="310"/>
      <c r="AD33" s="308"/>
      <c r="AE33" s="309"/>
      <c r="AF33" s="309"/>
      <c r="AG33" s="309"/>
      <c r="AH33" s="309"/>
      <c r="AI33" s="309"/>
      <c r="AJ33" s="310"/>
      <c r="AK33" s="308"/>
      <c r="AL33" s="309"/>
      <c r="AM33" s="309"/>
      <c r="AN33" s="309"/>
      <c r="AO33" s="309"/>
      <c r="AP33" s="309"/>
      <c r="AQ33" s="310"/>
      <c r="AR33" s="308"/>
      <c r="AS33" s="309"/>
      <c r="AT33" s="309"/>
      <c r="AU33" s="309"/>
      <c r="AV33" s="309"/>
      <c r="AW33" s="309"/>
      <c r="AX33" s="310"/>
      <c r="AY33" s="308"/>
      <c r="AZ33" s="309"/>
      <c r="BA33" s="311"/>
      <c r="BB33" s="936"/>
      <c r="BC33" s="937"/>
      <c r="BD33" s="938"/>
      <c r="BE33" s="939"/>
      <c r="BF33" s="940"/>
      <c r="BG33" s="941"/>
      <c r="BH33" s="941"/>
      <c r="BI33" s="941"/>
      <c r="BJ33" s="942"/>
    </row>
    <row r="34" spans="2:62" s="263" customFormat="1" ht="20.25" customHeight="1">
      <c r="B34" s="949"/>
      <c r="C34" s="962"/>
      <c r="D34" s="963"/>
      <c r="E34" s="295"/>
      <c r="F34" s="296">
        <f>C33</f>
        <v>0</v>
      </c>
      <c r="G34" s="295"/>
      <c r="H34" s="296">
        <f>I33</f>
        <v>0</v>
      </c>
      <c r="I34" s="964"/>
      <c r="J34" s="965"/>
      <c r="K34" s="966"/>
      <c r="L34" s="967"/>
      <c r="M34" s="967"/>
      <c r="N34" s="963"/>
      <c r="O34" s="930"/>
      <c r="P34" s="931"/>
      <c r="Q34" s="931"/>
      <c r="R34" s="931"/>
      <c r="S34" s="932"/>
      <c r="T34" s="312" t="s">
        <v>224</v>
      </c>
      <c r="U34" s="313"/>
      <c r="V34" s="314"/>
      <c r="W34" s="300" t="s">
        <v>621</v>
      </c>
      <c r="X34" s="301" t="s">
        <v>621</v>
      </c>
      <c r="Y34" s="301" t="s">
        <v>621</v>
      </c>
      <c r="Z34" s="301" t="s">
        <v>621</v>
      </c>
      <c r="AA34" s="301" t="s">
        <v>621</v>
      </c>
      <c r="AB34" s="301" t="s">
        <v>621</v>
      </c>
      <c r="AC34" s="302" t="s">
        <v>621</v>
      </c>
      <c r="AD34" s="300" t="s">
        <v>621</v>
      </c>
      <c r="AE34" s="301" t="s">
        <v>621</v>
      </c>
      <c r="AF34" s="301" t="s">
        <v>621</v>
      </c>
      <c r="AG34" s="301" t="s">
        <v>621</v>
      </c>
      <c r="AH34" s="301" t="s">
        <v>621</v>
      </c>
      <c r="AI34" s="301" t="s">
        <v>621</v>
      </c>
      <c r="AJ34" s="302" t="s">
        <v>621</v>
      </c>
      <c r="AK34" s="300" t="s">
        <v>621</v>
      </c>
      <c r="AL34" s="301" t="s">
        <v>621</v>
      </c>
      <c r="AM34" s="301" t="s">
        <v>621</v>
      </c>
      <c r="AN34" s="301" t="s">
        <v>621</v>
      </c>
      <c r="AO34" s="301" t="s">
        <v>621</v>
      </c>
      <c r="AP34" s="301" t="s">
        <v>621</v>
      </c>
      <c r="AQ34" s="302" t="s">
        <v>621</v>
      </c>
      <c r="AR34" s="300" t="s">
        <v>621</v>
      </c>
      <c r="AS34" s="301" t="s">
        <v>621</v>
      </c>
      <c r="AT34" s="301" t="s">
        <v>621</v>
      </c>
      <c r="AU34" s="301" t="s">
        <v>621</v>
      </c>
      <c r="AV34" s="301" t="s">
        <v>621</v>
      </c>
      <c r="AW34" s="301" t="s">
        <v>621</v>
      </c>
      <c r="AX34" s="302" t="s">
        <v>621</v>
      </c>
      <c r="AY34" s="300" t="s">
        <v>621</v>
      </c>
      <c r="AZ34" s="301" t="s">
        <v>621</v>
      </c>
      <c r="BA34" s="301" t="s">
        <v>621</v>
      </c>
      <c r="BB34" s="971">
        <f>IF($BE$3="４週",SUM(W34:AX34),IF($BE$3="暦月",SUM(W34:BA34),""))</f>
        <v>0</v>
      </c>
      <c r="BC34" s="972"/>
      <c r="BD34" s="973">
        <f>IF($BE$3="４週",BB34/4,IF($BE$3="暦月",(BB34/($BE$8/7)),""))</f>
        <v>0</v>
      </c>
      <c r="BE34" s="972"/>
      <c r="BF34" s="968"/>
      <c r="BG34" s="969"/>
      <c r="BH34" s="969"/>
      <c r="BI34" s="969"/>
      <c r="BJ34" s="970"/>
    </row>
    <row r="35" spans="2:62" s="263" customFormat="1" ht="20.25" customHeight="1">
      <c r="B35" s="916">
        <f>B33+1</f>
        <v>10</v>
      </c>
      <c r="C35" s="918"/>
      <c r="D35" s="919"/>
      <c r="E35" s="295"/>
      <c r="F35" s="296"/>
      <c r="G35" s="295"/>
      <c r="H35" s="296"/>
      <c r="I35" s="922"/>
      <c r="J35" s="923"/>
      <c r="K35" s="926"/>
      <c r="L35" s="927"/>
      <c r="M35" s="927"/>
      <c r="N35" s="919"/>
      <c r="O35" s="930"/>
      <c r="P35" s="931"/>
      <c r="Q35" s="931"/>
      <c r="R35" s="931"/>
      <c r="S35" s="932"/>
      <c r="T35" s="315" t="s">
        <v>221</v>
      </c>
      <c r="V35" s="316"/>
      <c r="W35" s="308"/>
      <c r="X35" s="309"/>
      <c r="Y35" s="309"/>
      <c r="Z35" s="309"/>
      <c r="AA35" s="309"/>
      <c r="AB35" s="309"/>
      <c r="AC35" s="310"/>
      <c r="AD35" s="308"/>
      <c r="AE35" s="309"/>
      <c r="AF35" s="309"/>
      <c r="AG35" s="309"/>
      <c r="AH35" s="309"/>
      <c r="AI35" s="309"/>
      <c r="AJ35" s="310"/>
      <c r="AK35" s="308"/>
      <c r="AL35" s="309"/>
      <c r="AM35" s="309"/>
      <c r="AN35" s="309"/>
      <c r="AO35" s="309"/>
      <c r="AP35" s="309"/>
      <c r="AQ35" s="310"/>
      <c r="AR35" s="308"/>
      <c r="AS35" s="309"/>
      <c r="AT35" s="309"/>
      <c r="AU35" s="309"/>
      <c r="AV35" s="309"/>
      <c r="AW35" s="309"/>
      <c r="AX35" s="310"/>
      <c r="AY35" s="308"/>
      <c r="AZ35" s="309"/>
      <c r="BA35" s="311"/>
      <c r="BB35" s="936"/>
      <c r="BC35" s="937"/>
      <c r="BD35" s="938"/>
      <c r="BE35" s="939"/>
      <c r="BF35" s="940"/>
      <c r="BG35" s="941"/>
      <c r="BH35" s="941"/>
      <c r="BI35" s="941"/>
      <c r="BJ35" s="942"/>
    </row>
    <row r="36" spans="2:62" s="263" customFormat="1" ht="20.25" customHeight="1">
      <c r="B36" s="949"/>
      <c r="C36" s="962"/>
      <c r="D36" s="963"/>
      <c r="E36" s="295"/>
      <c r="F36" s="296">
        <f>C35</f>
        <v>0</v>
      </c>
      <c r="G36" s="295"/>
      <c r="H36" s="296">
        <f>I35</f>
        <v>0</v>
      </c>
      <c r="I36" s="964"/>
      <c r="J36" s="965"/>
      <c r="K36" s="966"/>
      <c r="L36" s="967"/>
      <c r="M36" s="967"/>
      <c r="N36" s="963"/>
      <c r="O36" s="930"/>
      <c r="P36" s="931"/>
      <c r="Q36" s="931"/>
      <c r="R36" s="931"/>
      <c r="S36" s="932"/>
      <c r="T36" s="312" t="s">
        <v>224</v>
      </c>
      <c r="U36" s="313"/>
      <c r="V36" s="314"/>
      <c r="W36" s="300" t="s">
        <v>621</v>
      </c>
      <c r="X36" s="301" t="s">
        <v>621</v>
      </c>
      <c r="Y36" s="301" t="s">
        <v>621</v>
      </c>
      <c r="Z36" s="301" t="s">
        <v>621</v>
      </c>
      <c r="AA36" s="301" t="s">
        <v>621</v>
      </c>
      <c r="AB36" s="301" t="s">
        <v>621</v>
      </c>
      <c r="AC36" s="302" t="s">
        <v>621</v>
      </c>
      <c r="AD36" s="300" t="s">
        <v>621</v>
      </c>
      <c r="AE36" s="301" t="s">
        <v>621</v>
      </c>
      <c r="AF36" s="301" t="s">
        <v>621</v>
      </c>
      <c r="AG36" s="301" t="s">
        <v>621</v>
      </c>
      <c r="AH36" s="301" t="s">
        <v>621</v>
      </c>
      <c r="AI36" s="301" t="s">
        <v>621</v>
      </c>
      <c r="AJ36" s="302" t="s">
        <v>621</v>
      </c>
      <c r="AK36" s="300" t="s">
        <v>621</v>
      </c>
      <c r="AL36" s="301" t="s">
        <v>621</v>
      </c>
      <c r="AM36" s="301" t="s">
        <v>621</v>
      </c>
      <c r="AN36" s="301" t="s">
        <v>621</v>
      </c>
      <c r="AO36" s="301" t="s">
        <v>621</v>
      </c>
      <c r="AP36" s="301" t="s">
        <v>621</v>
      </c>
      <c r="AQ36" s="302" t="s">
        <v>621</v>
      </c>
      <c r="AR36" s="300" t="s">
        <v>621</v>
      </c>
      <c r="AS36" s="301" t="s">
        <v>621</v>
      </c>
      <c r="AT36" s="301" t="s">
        <v>621</v>
      </c>
      <c r="AU36" s="301" t="s">
        <v>621</v>
      </c>
      <c r="AV36" s="301" t="s">
        <v>621</v>
      </c>
      <c r="AW36" s="301" t="s">
        <v>621</v>
      </c>
      <c r="AX36" s="302" t="s">
        <v>621</v>
      </c>
      <c r="AY36" s="300" t="s">
        <v>621</v>
      </c>
      <c r="AZ36" s="301" t="s">
        <v>621</v>
      </c>
      <c r="BA36" s="301" t="s">
        <v>621</v>
      </c>
      <c r="BB36" s="971">
        <f>IF($BE$3="４週",SUM(W36:AX36),IF($BE$3="暦月",SUM(W36:BA36),""))</f>
        <v>0</v>
      </c>
      <c r="BC36" s="972"/>
      <c r="BD36" s="973">
        <f>IF($BE$3="４週",BB36/4,IF($BE$3="暦月",(BB36/($BE$8/7)),""))</f>
        <v>0</v>
      </c>
      <c r="BE36" s="972"/>
      <c r="BF36" s="968"/>
      <c r="BG36" s="969"/>
      <c r="BH36" s="969"/>
      <c r="BI36" s="969"/>
      <c r="BJ36" s="970"/>
    </row>
    <row r="37" spans="2:62" s="263" customFormat="1" ht="20.25" customHeight="1">
      <c r="B37" s="916">
        <f>B35+1</f>
        <v>11</v>
      </c>
      <c r="C37" s="918"/>
      <c r="D37" s="919"/>
      <c r="E37" s="295"/>
      <c r="F37" s="296"/>
      <c r="G37" s="295"/>
      <c r="H37" s="296"/>
      <c r="I37" s="922"/>
      <c r="J37" s="923"/>
      <c r="K37" s="926"/>
      <c r="L37" s="927"/>
      <c r="M37" s="927"/>
      <c r="N37" s="919"/>
      <c r="O37" s="930"/>
      <c r="P37" s="931"/>
      <c r="Q37" s="931"/>
      <c r="R37" s="931"/>
      <c r="S37" s="932"/>
      <c r="T37" s="315" t="s">
        <v>221</v>
      </c>
      <c r="V37" s="316"/>
      <c r="W37" s="308"/>
      <c r="X37" s="309"/>
      <c r="Y37" s="309"/>
      <c r="Z37" s="309"/>
      <c r="AA37" s="309"/>
      <c r="AB37" s="309"/>
      <c r="AC37" s="310"/>
      <c r="AD37" s="308"/>
      <c r="AE37" s="309"/>
      <c r="AF37" s="309"/>
      <c r="AG37" s="309"/>
      <c r="AH37" s="309"/>
      <c r="AI37" s="309"/>
      <c r="AJ37" s="310"/>
      <c r="AK37" s="308"/>
      <c r="AL37" s="309"/>
      <c r="AM37" s="309"/>
      <c r="AN37" s="309"/>
      <c r="AO37" s="309"/>
      <c r="AP37" s="309"/>
      <c r="AQ37" s="310"/>
      <c r="AR37" s="308"/>
      <c r="AS37" s="309"/>
      <c r="AT37" s="309"/>
      <c r="AU37" s="309"/>
      <c r="AV37" s="309"/>
      <c r="AW37" s="309"/>
      <c r="AX37" s="310"/>
      <c r="AY37" s="308"/>
      <c r="AZ37" s="309"/>
      <c r="BA37" s="311"/>
      <c r="BB37" s="936"/>
      <c r="BC37" s="937"/>
      <c r="BD37" s="938"/>
      <c r="BE37" s="939"/>
      <c r="BF37" s="940"/>
      <c r="BG37" s="941"/>
      <c r="BH37" s="941"/>
      <c r="BI37" s="941"/>
      <c r="BJ37" s="942"/>
    </row>
    <row r="38" spans="2:62" s="263" customFormat="1" ht="20.25" customHeight="1">
      <c r="B38" s="949"/>
      <c r="C38" s="962"/>
      <c r="D38" s="963"/>
      <c r="E38" s="295"/>
      <c r="F38" s="296">
        <f>C37</f>
        <v>0</v>
      </c>
      <c r="G38" s="295"/>
      <c r="H38" s="296">
        <f>I37</f>
        <v>0</v>
      </c>
      <c r="I38" s="964"/>
      <c r="J38" s="965"/>
      <c r="K38" s="966"/>
      <c r="L38" s="967"/>
      <c r="M38" s="967"/>
      <c r="N38" s="963"/>
      <c r="O38" s="930"/>
      <c r="P38" s="931"/>
      <c r="Q38" s="931"/>
      <c r="R38" s="931"/>
      <c r="S38" s="932"/>
      <c r="T38" s="312" t="s">
        <v>224</v>
      </c>
      <c r="U38" s="313"/>
      <c r="V38" s="314"/>
      <c r="W38" s="300" t="s">
        <v>621</v>
      </c>
      <c r="X38" s="301" t="s">
        <v>621</v>
      </c>
      <c r="Y38" s="301" t="s">
        <v>621</v>
      </c>
      <c r="Z38" s="301" t="s">
        <v>621</v>
      </c>
      <c r="AA38" s="301" t="s">
        <v>621</v>
      </c>
      <c r="AB38" s="301" t="s">
        <v>621</v>
      </c>
      <c r="AC38" s="302" t="s">
        <v>621</v>
      </c>
      <c r="AD38" s="300" t="s">
        <v>621</v>
      </c>
      <c r="AE38" s="301" t="s">
        <v>621</v>
      </c>
      <c r="AF38" s="301" t="s">
        <v>621</v>
      </c>
      <c r="AG38" s="301" t="s">
        <v>621</v>
      </c>
      <c r="AH38" s="301" t="s">
        <v>621</v>
      </c>
      <c r="AI38" s="301" t="s">
        <v>621</v>
      </c>
      <c r="AJ38" s="302" t="s">
        <v>621</v>
      </c>
      <c r="AK38" s="300" t="s">
        <v>621</v>
      </c>
      <c r="AL38" s="301" t="s">
        <v>621</v>
      </c>
      <c r="AM38" s="301" t="s">
        <v>621</v>
      </c>
      <c r="AN38" s="301" t="s">
        <v>621</v>
      </c>
      <c r="AO38" s="301" t="s">
        <v>621</v>
      </c>
      <c r="AP38" s="301" t="s">
        <v>621</v>
      </c>
      <c r="AQ38" s="302" t="s">
        <v>621</v>
      </c>
      <c r="AR38" s="300" t="s">
        <v>621</v>
      </c>
      <c r="AS38" s="301" t="s">
        <v>621</v>
      </c>
      <c r="AT38" s="301" t="s">
        <v>621</v>
      </c>
      <c r="AU38" s="301" t="s">
        <v>621</v>
      </c>
      <c r="AV38" s="301" t="s">
        <v>621</v>
      </c>
      <c r="AW38" s="301" t="s">
        <v>621</v>
      </c>
      <c r="AX38" s="302" t="s">
        <v>621</v>
      </c>
      <c r="AY38" s="300" t="s">
        <v>621</v>
      </c>
      <c r="AZ38" s="301" t="s">
        <v>621</v>
      </c>
      <c r="BA38" s="301" t="s">
        <v>621</v>
      </c>
      <c r="BB38" s="971">
        <f>IF($BE$3="４週",SUM(W38:AX38),IF($BE$3="暦月",SUM(W38:BA38),""))</f>
        <v>0</v>
      </c>
      <c r="BC38" s="972"/>
      <c r="BD38" s="973">
        <f>IF($BE$3="４週",BB38/4,IF($BE$3="暦月",(BB38/($BE$8/7)),""))</f>
        <v>0</v>
      </c>
      <c r="BE38" s="972"/>
      <c r="BF38" s="968"/>
      <c r="BG38" s="969"/>
      <c r="BH38" s="969"/>
      <c r="BI38" s="969"/>
      <c r="BJ38" s="970"/>
    </row>
    <row r="39" spans="2:62" s="263" customFormat="1" ht="20.25" customHeight="1">
      <c r="B39" s="916">
        <f>B37+1</f>
        <v>12</v>
      </c>
      <c r="C39" s="918"/>
      <c r="D39" s="919"/>
      <c r="E39" s="295"/>
      <c r="F39" s="296"/>
      <c r="G39" s="295"/>
      <c r="H39" s="296"/>
      <c r="I39" s="922"/>
      <c r="J39" s="923"/>
      <c r="K39" s="926"/>
      <c r="L39" s="927"/>
      <c r="M39" s="927"/>
      <c r="N39" s="919"/>
      <c r="O39" s="930"/>
      <c r="P39" s="931"/>
      <c r="Q39" s="931"/>
      <c r="R39" s="931"/>
      <c r="S39" s="932"/>
      <c r="T39" s="315" t="s">
        <v>221</v>
      </c>
      <c r="V39" s="316"/>
      <c r="W39" s="308"/>
      <c r="X39" s="309"/>
      <c r="Y39" s="309"/>
      <c r="Z39" s="309"/>
      <c r="AA39" s="309"/>
      <c r="AB39" s="309"/>
      <c r="AC39" s="310"/>
      <c r="AD39" s="308"/>
      <c r="AE39" s="309"/>
      <c r="AF39" s="309"/>
      <c r="AG39" s="309"/>
      <c r="AH39" s="309"/>
      <c r="AI39" s="309"/>
      <c r="AJ39" s="310"/>
      <c r="AK39" s="308"/>
      <c r="AL39" s="309"/>
      <c r="AM39" s="309"/>
      <c r="AN39" s="309"/>
      <c r="AO39" s="309"/>
      <c r="AP39" s="309"/>
      <c r="AQ39" s="310"/>
      <c r="AR39" s="308"/>
      <c r="AS39" s="309"/>
      <c r="AT39" s="309"/>
      <c r="AU39" s="309"/>
      <c r="AV39" s="309"/>
      <c r="AW39" s="309"/>
      <c r="AX39" s="310"/>
      <c r="AY39" s="308"/>
      <c r="AZ39" s="309"/>
      <c r="BA39" s="311"/>
      <c r="BB39" s="936"/>
      <c r="BC39" s="937"/>
      <c r="BD39" s="938"/>
      <c r="BE39" s="939"/>
      <c r="BF39" s="940"/>
      <c r="BG39" s="941"/>
      <c r="BH39" s="941"/>
      <c r="BI39" s="941"/>
      <c r="BJ39" s="942"/>
    </row>
    <row r="40" spans="2:62" s="263" customFormat="1" ht="20.25" customHeight="1">
      <c r="B40" s="949"/>
      <c r="C40" s="962"/>
      <c r="D40" s="963"/>
      <c r="E40" s="295"/>
      <c r="F40" s="296">
        <f>C39</f>
        <v>0</v>
      </c>
      <c r="G40" s="295"/>
      <c r="H40" s="296">
        <f>I39</f>
        <v>0</v>
      </c>
      <c r="I40" s="964"/>
      <c r="J40" s="965"/>
      <c r="K40" s="966"/>
      <c r="L40" s="967"/>
      <c r="M40" s="967"/>
      <c r="N40" s="963"/>
      <c r="O40" s="930"/>
      <c r="P40" s="931"/>
      <c r="Q40" s="931"/>
      <c r="R40" s="931"/>
      <c r="S40" s="932"/>
      <c r="T40" s="312" t="s">
        <v>224</v>
      </c>
      <c r="U40" s="313"/>
      <c r="V40" s="314"/>
      <c r="W40" s="300" t="s">
        <v>621</v>
      </c>
      <c r="X40" s="301" t="s">
        <v>621</v>
      </c>
      <c r="Y40" s="301" t="s">
        <v>621</v>
      </c>
      <c r="Z40" s="301" t="s">
        <v>621</v>
      </c>
      <c r="AA40" s="301" t="s">
        <v>621</v>
      </c>
      <c r="AB40" s="301" t="s">
        <v>621</v>
      </c>
      <c r="AC40" s="302" t="s">
        <v>621</v>
      </c>
      <c r="AD40" s="300" t="s">
        <v>621</v>
      </c>
      <c r="AE40" s="301" t="s">
        <v>621</v>
      </c>
      <c r="AF40" s="301" t="s">
        <v>621</v>
      </c>
      <c r="AG40" s="301" t="s">
        <v>621</v>
      </c>
      <c r="AH40" s="301" t="s">
        <v>621</v>
      </c>
      <c r="AI40" s="301" t="s">
        <v>621</v>
      </c>
      <c r="AJ40" s="302" t="s">
        <v>621</v>
      </c>
      <c r="AK40" s="300" t="s">
        <v>621</v>
      </c>
      <c r="AL40" s="301" t="s">
        <v>621</v>
      </c>
      <c r="AM40" s="301" t="s">
        <v>621</v>
      </c>
      <c r="AN40" s="301" t="s">
        <v>621</v>
      </c>
      <c r="AO40" s="301" t="s">
        <v>621</v>
      </c>
      <c r="AP40" s="301" t="s">
        <v>621</v>
      </c>
      <c r="AQ40" s="302" t="s">
        <v>621</v>
      </c>
      <c r="AR40" s="300" t="s">
        <v>621</v>
      </c>
      <c r="AS40" s="301" t="s">
        <v>621</v>
      </c>
      <c r="AT40" s="301" t="s">
        <v>621</v>
      </c>
      <c r="AU40" s="301" t="s">
        <v>621</v>
      </c>
      <c r="AV40" s="301" t="s">
        <v>621</v>
      </c>
      <c r="AW40" s="301" t="s">
        <v>621</v>
      </c>
      <c r="AX40" s="302" t="s">
        <v>621</v>
      </c>
      <c r="AY40" s="300" t="s">
        <v>621</v>
      </c>
      <c r="AZ40" s="301" t="s">
        <v>621</v>
      </c>
      <c r="BA40" s="301" t="s">
        <v>621</v>
      </c>
      <c r="BB40" s="971">
        <f>IF($BE$3="４週",SUM(W40:AX40),IF($BE$3="暦月",SUM(W40:BA40),""))</f>
        <v>0</v>
      </c>
      <c r="BC40" s="972"/>
      <c r="BD40" s="973">
        <f>IF($BE$3="４週",BB40/4,IF($BE$3="暦月",(BB40/($BE$8/7)),""))</f>
        <v>0</v>
      </c>
      <c r="BE40" s="972"/>
      <c r="BF40" s="968"/>
      <c r="BG40" s="969"/>
      <c r="BH40" s="969"/>
      <c r="BI40" s="969"/>
      <c r="BJ40" s="970"/>
    </row>
    <row r="41" spans="2:62" s="263" customFormat="1" ht="20.25" customHeight="1">
      <c r="B41" s="916">
        <f>B39+1</f>
        <v>13</v>
      </c>
      <c r="C41" s="918"/>
      <c r="D41" s="919"/>
      <c r="E41" s="295"/>
      <c r="F41" s="296"/>
      <c r="G41" s="295"/>
      <c r="H41" s="296"/>
      <c r="I41" s="922"/>
      <c r="J41" s="923"/>
      <c r="K41" s="926"/>
      <c r="L41" s="927"/>
      <c r="M41" s="927"/>
      <c r="N41" s="919"/>
      <c r="O41" s="930"/>
      <c r="P41" s="931"/>
      <c r="Q41" s="931"/>
      <c r="R41" s="931"/>
      <c r="S41" s="932"/>
      <c r="T41" s="315" t="s">
        <v>221</v>
      </c>
      <c r="V41" s="316"/>
      <c r="W41" s="308"/>
      <c r="X41" s="309"/>
      <c r="Y41" s="309"/>
      <c r="Z41" s="309"/>
      <c r="AA41" s="309"/>
      <c r="AB41" s="309"/>
      <c r="AC41" s="310"/>
      <c r="AD41" s="308"/>
      <c r="AE41" s="309"/>
      <c r="AF41" s="309"/>
      <c r="AG41" s="309"/>
      <c r="AH41" s="309"/>
      <c r="AI41" s="309"/>
      <c r="AJ41" s="310"/>
      <c r="AK41" s="308"/>
      <c r="AL41" s="309"/>
      <c r="AM41" s="309"/>
      <c r="AN41" s="309"/>
      <c r="AO41" s="309"/>
      <c r="AP41" s="309"/>
      <c r="AQ41" s="310"/>
      <c r="AR41" s="308"/>
      <c r="AS41" s="309"/>
      <c r="AT41" s="309"/>
      <c r="AU41" s="309"/>
      <c r="AV41" s="309"/>
      <c r="AW41" s="309"/>
      <c r="AX41" s="310"/>
      <c r="AY41" s="308"/>
      <c r="AZ41" s="309"/>
      <c r="BA41" s="311"/>
      <c r="BB41" s="936"/>
      <c r="BC41" s="937"/>
      <c r="BD41" s="938"/>
      <c r="BE41" s="939"/>
      <c r="BF41" s="940"/>
      <c r="BG41" s="941"/>
      <c r="BH41" s="941"/>
      <c r="BI41" s="941"/>
      <c r="BJ41" s="942"/>
    </row>
    <row r="42" spans="2:62" s="263" customFormat="1" ht="20.25" customHeight="1">
      <c r="B42" s="949"/>
      <c r="C42" s="962"/>
      <c r="D42" s="963"/>
      <c r="E42" s="295"/>
      <c r="F42" s="296">
        <f>C41</f>
        <v>0</v>
      </c>
      <c r="G42" s="295"/>
      <c r="H42" s="296">
        <f>I41</f>
        <v>0</v>
      </c>
      <c r="I42" s="964"/>
      <c r="J42" s="965"/>
      <c r="K42" s="966"/>
      <c r="L42" s="967"/>
      <c r="M42" s="967"/>
      <c r="N42" s="963"/>
      <c r="O42" s="930"/>
      <c r="P42" s="931"/>
      <c r="Q42" s="931"/>
      <c r="R42" s="931"/>
      <c r="S42" s="932"/>
      <c r="T42" s="312" t="s">
        <v>224</v>
      </c>
      <c r="U42" s="313"/>
      <c r="V42" s="314"/>
      <c r="W42" s="300" t="s">
        <v>621</v>
      </c>
      <c r="X42" s="301" t="s">
        <v>621</v>
      </c>
      <c r="Y42" s="301" t="s">
        <v>621</v>
      </c>
      <c r="Z42" s="301" t="s">
        <v>621</v>
      </c>
      <c r="AA42" s="301" t="s">
        <v>621</v>
      </c>
      <c r="AB42" s="301" t="s">
        <v>621</v>
      </c>
      <c r="AC42" s="302" t="s">
        <v>621</v>
      </c>
      <c r="AD42" s="300" t="s">
        <v>621</v>
      </c>
      <c r="AE42" s="301" t="s">
        <v>621</v>
      </c>
      <c r="AF42" s="301" t="s">
        <v>621</v>
      </c>
      <c r="AG42" s="301" t="s">
        <v>621</v>
      </c>
      <c r="AH42" s="301" t="s">
        <v>621</v>
      </c>
      <c r="AI42" s="301" t="s">
        <v>621</v>
      </c>
      <c r="AJ42" s="302" t="s">
        <v>621</v>
      </c>
      <c r="AK42" s="300" t="s">
        <v>621</v>
      </c>
      <c r="AL42" s="301" t="s">
        <v>621</v>
      </c>
      <c r="AM42" s="301" t="s">
        <v>621</v>
      </c>
      <c r="AN42" s="301" t="s">
        <v>621</v>
      </c>
      <c r="AO42" s="301" t="s">
        <v>621</v>
      </c>
      <c r="AP42" s="301" t="s">
        <v>621</v>
      </c>
      <c r="AQ42" s="302" t="s">
        <v>621</v>
      </c>
      <c r="AR42" s="300" t="s">
        <v>621</v>
      </c>
      <c r="AS42" s="301" t="s">
        <v>621</v>
      </c>
      <c r="AT42" s="301" t="s">
        <v>621</v>
      </c>
      <c r="AU42" s="301" t="s">
        <v>621</v>
      </c>
      <c r="AV42" s="301" t="s">
        <v>621</v>
      </c>
      <c r="AW42" s="301" t="s">
        <v>621</v>
      </c>
      <c r="AX42" s="302" t="s">
        <v>621</v>
      </c>
      <c r="AY42" s="300" t="s">
        <v>621</v>
      </c>
      <c r="AZ42" s="301" t="s">
        <v>621</v>
      </c>
      <c r="BA42" s="301" t="s">
        <v>621</v>
      </c>
      <c r="BB42" s="971">
        <f>IF($BE$3="４週",SUM(W42:AX42),IF($BE$3="暦月",SUM(W42:BA42),""))</f>
        <v>0</v>
      </c>
      <c r="BC42" s="972"/>
      <c r="BD42" s="973">
        <f>IF($BE$3="４週",BB42/4,IF($BE$3="暦月",(BB42/($BE$8/7)),""))</f>
        <v>0</v>
      </c>
      <c r="BE42" s="972"/>
      <c r="BF42" s="968"/>
      <c r="BG42" s="969"/>
      <c r="BH42" s="969"/>
      <c r="BI42" s="969"/>
      <c r="BJ42" s="970"/>
    </row>
    <row r="43" spans="2:62" s="263" customFormat="1" ht="20.25" customHeight="1">
      <c r="B43" s="916">
        <f>B41+1</f>
        <v>14</v>
      </c>
      <c r="C43" s="918"/>
      <c r="D43" s="919"/>
      <c r="E43" s="295"/>
      <c r="F43" s="296"/>
      <c r="G43" s="295"/>
      <c r="H43" s="296"/>
      <c r="I43" s="922"/>
      <c r="J43" s="923"/>
      <c r="K43" s="926"/>
      <c r="L43" s="927"/>
      <c r="M43" s="927"/>
      <c r="N43" s="919"/>
      <c r="O43" s="930"/>
      <c r="P43" s="931"/>
      <c r="Q43" s="931"/>
      <c r="R43" s="931"/>
      <c r="S43" s="932"/>
      <c r="T43" s="315" t="s">
        <v>221</v>
      </c>
      <c r="V43" s="316"/>
      <c r="W43" s="308"/>
      <c r="X43" s="309"/>
      <c r="Y43" s="309"/>
      <c r="Z43" s="309"/>
      <c r="AA43" s="309"/>
      <c r="AB43" s="309"/>
      <c r="AC43" s="310"/>
      <c r="AD43" s="308"/>
      <c r="AE43" s="309"/>
      <c r="AF43" s="309"/>
      <c r="AG43" s="309"/>
      <c r="AH43" s="309"/>
      <c r="AI43" s="309"/>
      <c r="AJ43" s="310"/>
      <c r="AK43" s="308"/>
      <c r="AL43" s="309"/>
      <c r="AM43" s="309"/>
      <c r="AN43" s="309"/>
      <c r="AO43" s="309"/>
      <c r="AP43" s="309"/>
      <c r="AQ43" s="310"/>
      <c r="AR43" s="308"/>
      <c r="AS43" s="309"/>
      <c r="AT43" s="309"/>
      <c r="AU43" s="309"/>
      <c r="AV43" s="309"/>
      <c r="AW43" s="309"/>
      <c r="AX43" s="310"/>
      <c r="AY43" s="308"/>
      <c r="AZ43" s="309"/>
      <c r="BA43" s="311"/>
      <c r="BB43" s="936"/>
      <c r="BC43" s="937"/>
      <c r="BD43" s="938"/>
      <c r="BE43" s="939"/>
      <c r="BF43" s="940"/>
      <c r="BG43" s="941"/>
      <c r="BH43" s="941"/>
      <c r="BI43" s="941"/>
      <c r="BJ43" s="942"/>
    </row>
    <row r="44" spans="2:62" s="263" customFormat="1" ht="20.25" customHeight="1">
      <c r="B44" s="949"/>
      <c r="C44" s="962"/>
      <c r="D44" s="963"/>
      <c r="E44" s="295"/>
      <c r="F44" s="296">
        <f>C43</f>
        <v>0</v>
      </c>
      <c r="G44" s="295"/>
      <c r="H44" s="296">
        <f>I43</f>
        <v>0</v>
      </c>
      <c r="I44" s="964"/>
      <c r="J44" s="965"/>
      <c r="K44" s="966"/>
      <c r="L44" s="967"/>
      <c r="M44" s="967"/>
      <c r="N44" s="963"/>
      <c r="O44" s="930"/>
      <c r="P44" s="931"/>
      <c r="Q44" s="931"/>
      <c r="R44" s="931"/>
      <c r="S44" s="932"/>
      <c r="T44" s="312" t="s">
        <v>224</v>
      </c>
      <c r="U44" s="313"/>
      <c r="V44" s="314"/>
      <c r="W44" s="300" t="s">
        <v>621</v>
      </c>
      <c r="X44" s="301" t="s">
        <v>621</v>
      </c>
      <c r="Y44" s="301" t="s">
        <v>621</v>
      </c>
      <c r="Z44" s="301" t="s">
        <v>621</v>
      </c>
      <c r="AA44" s="301" t="s">
        <v>621</v>
      </c>
      <c r="AB44" s="301" t="s">
        <v>621</v>
      </c>
      <c r="AC44" s="302" t="s">
        <v>621</v>
      </c>
      <c r="AD44" s="300" t="s">
        <v>621</v>
      </c>
      <c r="AE44" s="301" t="s">
        <v>621</v>
      </c>
      <c r="AF44" s="301" t="s">
        <v>621</v>
      </c>
      <c r="AG44" s="301" t="s">
        <v>621</v>
      </c>
      <c r="AH44" s="301" t="s">
        <v>621</v>
      </c>
      <c r="AI44" s="301" t="s">
        <v>621</v>
      </c>
      <c r="AJ44" s="302" t="s">
        <v>621</v>
      </c>
      <c r="AK44" s="300" t="s">
        <v>621</v>
      </c>
      <c r="AL44" s="301" t="s">
        <v>621</v>
      </c>
      <c r="AM44" s="301" t="s">
        <v>621</v>
      </c>
      <c r="AN44" s="301" t="s">
        <v>621</v>
      </c>
      <c r="AO44" s="301" t="s">
        <v>621</v>
      </c>
      <c r="AP44" s="301" t="s">
        <v>621</v>
      </c>
      <c r="AQ44" s="302" t="s">
        <v>621</v>
      </c>
      <c r="AR44" s="300" t="s">
        <v>621</v>
      </c>
      <c r="AS44" s="301" t="s">
        <v>621</v>
      </c>
      <c r="AT44" s="301" t="s">
        <v>621</v>
      </c>
      <c r="AU44" s="301" t="s">
        <v>621</v>
      </c>
      <c r="AV44" s="301" t="s">
        <v>621</v>
      </c>
      <c r="AW44" s="301" t="s">
        <v>621</v>
      </c>
      <c r="AX44" s="302" t="s">
        <v>621</v>
      </c>
      <c r="AY44" s="300" t="s">
        <v>621</v>
      </c>
      <c r="AZ44" s="301" t="s">
        <v>621</v>
      </c>
      <c r="BA44" s="301" t="s">
        <v>621</v>
      </c>
      <c r="BB44" s="971">
        <f>IF($BE$3="４週",SUM(W44:AX44),IF($BE$3="暦月",SUM(W44:BA44),""))</f>
        <v>0</v>
      </c>
      <c r="BC44" s="972"/>
      <c r="BD44" s="973">
        <f>IF($BE$3="４週",BB44/4,IF($BE$3="暦月",(BB44/($BE$8/7)),""))</f>
        <v>0</v>
      </c>
      <c r="BE44" s="972"/>
      <c r="BF44" s="968"/>
      <c r="BG44" s="969"/>
      <c r="BH44" s="969"/>
      <c r="BI44" s="969"/>
      <c r="BJ44" s="970"/>
    </row>
    <row r="45" spans="2:62" s="263" customFormat="1" ht="20.25" customHeight="1">
      <c r="B45" s="916">
        <f>B43+1</f>
        <v>15</v>
      </c>
      <c r="C45" s="918"/>
      <c r="D45" s="919"/>
      <c r="E45" s="295"/>
      <c r="F45" s="296"/>
      <c r="G45" s="295"/>
      <c r="H45" s="296"/>
      <c r="I45" s="922"/>
      <c r="J45" s="923"/>
      <c r="K45" s="926"/>
      <c r="L45" s="927"/>
      <c r="M45" s="927"/>
      <c r="N45" s="919"/>
      <c r="O45" s="930"/>
      <c r="P45" s="931"/>
      <c r="Q45" s="931"/>
      <c r="R45" s="931"/>
      <c r="S45" s="932"/>
      <c r="T45" s="315" t="s">
        <v>221</v>
      </c>
      <c r="V45" s="316"/>
      <c r="W45" s="308"/>
      <c r="X45" s="309"/>
      <c r="Y45" s="309"/>
      <c r="Z45" s="309"/>
      <c r="AA45" s="309"/>
      <c r="AB45" s="309"/>
      <c r="AC45" s="310"/>
      <c r="AD45" s="308"/>
      <c r="AE45" s="309"/>
      <c r="AF45" s="309"/>
      <c r="AG45" s="309"/>
      <c r="AH45" s="309"/>
      <c r="AI45" s="309"/>
      <c r="AJ45" s="310"/>
      <c r="AK45" s="308"/>
      <c r="AL45" s="309"/>
      <c r="AM45" s="309"/>
      <c r="AN45" s="309"/>
      <c r="AO45" s="309"/>
      <c r="AP45" s="309"/>
      <c r="AQ45" s="310"/>
      <c r="AR45" s="308"/>
      <c r="AS45" s="309"/>
      <c r="AT45" s="309"/>
      <c r="AU45" s="309"/>
      <c r="AV45" s="309"/>
      <c r="AW45" s="309"/>
      <c r="AX45" s="310"/>
      <c r="AY45" s="308"/>
      <c r="AZ45" s="309"/>
      <c r="BA45" s="311"/>
      <c r="BB45" s="936"/>
      <c r="BC45" s="937"/>
      <c r="BD45" s="938"/>
      <c r="BE45" s="939"/>
      <c r="BF45" s="940"/>
      <c r="BG45" s="941"/>
      <c r="BH45" s="941"/>
      <c r="BI45" s="941"/>
      <c r="BJ45" s="942"/>
    </row>
    <row r="46" spans="2:62" s="263" customFormat="1" ht="20.25" customHeight="1">
      <c r="B46" s="949"/>
      <c r="C46" s="962"/>
      <c r="D46" s="963"/>
      <c r="E46" s="295"/>
      <c r="F46" s="296">
        <f>C45</f>
        <v>0</v>
      </c>
      <c r="G46" s="295"/>
      <c r="H46" s="296">
        <f>I45</f>
        <v>0</v>
      </c>
      <c r="I46" s="964"/>
      <c r="J46" s="965"/>
      <c r="K46" s="966"/>
      <c r="L46" s="967"/>
      <c r="M46" s="967"/>
      <c r="N46" s="963"/>
      <c r="O46" s="930"/>
      <c r="P46" s="931"/>
      <c r="Q46" s="931"/>
      <c r="R46" s="931"/>
      <c r="S46" s="932"/>
      <c r="T46" s="312" t="s">
        <v>224</v>
      </c>
      <c r="U46" s="313"/>
      <c r="V46" s="314"/>
      <c r="W46" s="300" t="s">
        <v>621</v>
      </c>
      <c r="X46" s="301" t="s">
        <v>621</v>
      </c>
      <c r="Y46" s="301" t="s">
        <v>621</v>
      </c>
      <c r="Z46" s="301" t="s">
        <v>621</v>
      </c>
      <c r="AA46" s="301" t="s">
        <v>621</v>
      </c>
      <c r="AB46" s="301" t="s">
        <v>621</v>
      </c>
      <c r="AC46" s="302" t="s">
        <v>621</v>
      </c>
      <c r="AD46" s="300" t="s">
        <v>621</v>
      </c>
      <c r="AE46" s="301" t="s">
        <v>621</v>
      </c>
      <c r="AF46" s="301" t="s">
        <v>621</v>
      </c>
      <c r="AG46" s="301" t="s">
        <v>621</v>
      </c>
      <c r="AH46" s="301" t="s">
        <v>621</v>
      </c>
      <c r="AI46" s="301" t="s">
        <v>621</v>
      </c>
      <c r="AJ46" s="302" t="s">
        <v>621</v>
      </c>
      <c r="AK46" s="300" t="s">
        <v>621</v>
      </c>
      <c r="AL46" s="301" t="s">
        <v>621</v>
      </c>
      <c r="AM46" s="301" t="s">
        <v>621</v>
      </c>
      <c r="AN46" s="301" t="s">
        <v>621</v>
      </c>
      <c r="AO46" s="301" t="s">
        <v>621</v>
      </c>
      <c r="AP46" s="301" t="s">
        <v>621</v>
      </c>
      <c r="AQ46" s="302" t="s">
        <v>621</v>
      </c>
      <c r="AR46" s="300" t="s">
        <v>621</v>
      </c>
      <c r="AS46" s="301" t="s">
        <v>621</v>
      </c>
      <c r="AT46" s="301" t="s">
        <v>621</v>
      </c>
      <c r="AU46" s="301" t="s">
        <v>621</v>
      </c>
      <c r="AV46" s="301" t="s">
        <v>621</v>
      </c>
      <c r="AW46" s="301" t="s">
        <v>621</v>
      </c>
      <c r="AX46" s="302" t="s">
        <v>621</v>
      </c>
      <c r="AY46" s="300" t="s">
        <v>621</v>
      </c>
      <c r="AZ46" s="301" t="s">
        <v>621</v>
      </c>
      <c r="BA46" s="301" t="s">
        <v>621</v>
      </c>
      <c r="BB46" s="971">
        <f>IF($BE$3="４週",SUM(W46:AX46),IF($BE$3="暦月",SUM(W46:BA46),""))</f>
        <v>0</v>
      </c>
      <c r="BC46" s="972"/>
      <c r="BD46" s="973">
        <f>IF($BE$3="４週",BB46/4,IF($BE$3="暦月",(BB46/($BE$8/7)),""))</f>
        <v>0</v>
      </c>
      <c r="BE46" s="972"/>
      <c r="BF46" s="968"/>
      <c r="BG46" s="969"/>
      <c r="BH46" s="969"/>
      <c r="BI46" s="969"/>
      <c r="BJ46" s="970"/>
    </row>
    <row r="47" spans="2:62" s="263" customFormat="1" ht="20.25" customHeight="1">
      <c r="B47" s="916">
        <f>B45+1</f>
        <v>16</v>
      </c>
      <c r="C47" s="918"/>
      <c r="D47" s="919"/>
      <c r="E47" s="295"/>
      <c r="F47" s="296"/>
      <c r="G47" s="295"/>
      <c r="H47" s="296"/>
      <c r="I47" s="922"/>
      <c r="J47" s="923"/>
      <c r="K47" s="926"/>
      <c r="L47" s="927"/>
      <c r="M47" s="927"/>
      <c r="N47" s="919"/>
      <c r="O47" s="930"/>
      <c r="P47" s="931"/>
      <c r="Q47" s="931"/>
      <c r="R47" s="931"/>
      <c r="S47" s="932"/>
      <c r="T47" s="315" t="s">
        <v>221</v>
      </c>
      <c r="V47" s="316"/>
      <c r="W47" s="308"/>
      <c r="X47" s="309"/>
      <c r="Y47" s="309"/>
      <c r="Z47" s="309"/>
      <c r="AA47" s="309"/>
      <c r="AB47" s="309"/>
      <c r="AC47" s="310"/>
      <c r="AD47" s="308"/>
      <c r="AE47" s="309"/>
      <c r="AF47" s="309"/>
      <c r="AG47" s="309"/>
      <c r="AH47" s="309"/>
      <c r="AI47" s="309"/>
      <c r="AJ47" s="310"/>
      <c r="AK47" s="308"/>
      <c r="AL47" s="309"/>
      <c r="AM47" s="309"/>
      <c r="AN47" s="309"/>
      <c r="AO47" s="309"/>
      <c r="AP47" s="309"/>
      <c r="AQ47" s="310"/>
      <c r="AR47" s="308"/>
      <c r="AS47" s="309"/>
      <c r="AT47" s="309"/>
      <c r="AU47" s="309"/>
      <c r="AV47" s="309"/>
      <c r="AW47" s="309"/>
      <c r="AX47" s="310"/>
      <c r="AY47" s="308"/>
      <c r="AZ47" s="309"/>
      <c r="BA47" s="311"/>
      <c r="BB47" s="936"/>
      <c r="BC47" s="937"/>
      <c r="BD47" s="938"/>
      <c r="BE47" s="939"/>
      <c r="BF47" s="940"/>
      <c r="BG47" s="941"/>
      <c r="BH47" s="941"/>
      <c r="BI47" s="941"/>
      <c r="BJ47" s="942"/>
    </row>
    <row r="48" spans="2:62" s="263" customFormat="1" ht="20.25" customHeight="1">
      <c r="B48" s="949"/>
      <c r="C48" s="962"/>
      <c r="D48" s="963"/>
      <c r="E48" s="295"/>
      <c r="F48" s="296">
        <f>C47</f>
        <v>0</v>
      </c>
      <c r="G48" s="295"/>
      <c r="H48" s="296">
        <f>I47</f>
        <v>0</v>
      </c>
      <c r="I48" s="964"/>
      <c r="J48" s="965"/>
      <c r="K48" s="966"/>
      <c r="L48" s="967"/>
      <c r="M48" s="967"/>
      <c r="N48" s="963"/>
      <c r="O48" s="930"/>
      <c r="P48" s="931"/>
      <c r="Q48" s="931"/>
      <c r="R48" s="931"/>
      <c r="S48" s="932"/>
      <c r="T48" s="312" t="s">
        <v>224</v>
      </c>
      <c r="U48" s="313"/>
      <c r="V48" s="314"/>
      <c r="W48" s="300" t="s">
        <v>621</v>
      </c>
      <c r="X48" s="301" t="s">
        <v>621</v>
      </c>
      <c r="Y48" s="301" t="s">
        <v>621</v>
      </c>
      <c r="Z48" s="301" t="s">
        <v>621</v>
      </c>
      <c r="AA48" s="301" t="s">
        <v>621</v>
      </c>
      <c r="AB48" s="301" t="s">
        <v>621</v>
      </c>
      <c r="AC48" s="302" t="s">
        <v>621</v>
      </c>
      <c r="AD48" s="300" t="s">
        <v>621</v>
      </c>
      <c r="AE48" s="301" t="s">
        <v>621</v>
      </c>
      <c r="AF48" s="301" t="s">
        <v>621</v>
      </c>
      <c r="AG48" s="301" t="s">
        <v>621</v>
      </c>
      <c r="AH48" s="301" t="s">
        <v>621</v>
      </c>
      <c r="AI48" s="301" t="s">
        <v>621</v>
      </c>
      <c r="AJ48" s="302" t="s">
        <v>621</v>
      </c>
      <c r="AK48" s="300" t="s">
        <v>621</v>
      </c>
      <c r="AL48" s="301" t="s">
        <v>621</v>
      </c>
      <c r="AM48" s="301" t="s">
        <v>621</v>
      </c>
      <c r="AN48" s="301" t="s">
        <v>621</v>
      </c>
      <c r="AO48" s="301" t="s">
        <v>621</v>
      </c>
      <c r="AP48" s="301" t="s">
        <v>621</v>
      </c>
      <c r="AQ48" s="302" t="s">
        <v>621</v>
      </c>
      <c r="AR48" s="300" t="s">
        <v>621</v>
      </c>
      <c r="AS48" s="301" t="s">
        <v>621</v>
      </c>
      <c r="AT48" s="301" t="s">
        <v>621</v>
      </c>
      <c r="AU48" s="301" t="s">
        <v>621</v>
      </c>
      <c r="AV48" s="301" t="s">
        <v>621</v>
      </c>
      <c r="AW48" s="301" t="s">
        <v>621</v>
      </c>
      <c r="AX48" s="302" t="s">
        <v>621</v>
      </c>
      <c r="AY48" s="300" t="s">
        <v>621</v>
      </c>
      <c r="AZ48" s="301" t="s">
        <v>621</v>
      </c>
      <c r="BA48" s="301" t="s">
        <v>621</v>
      </c>
      <c r="BB48" s="971">
        <f>IF($BE$3="４週",SUM(W48:AX48),IF($BE$3="暦月",SUM(W48:BA48),""))</f>
        <v>0</v>
      </c>
      <c r="BC48" s="972"/>
      <c r="BD48" s="973">
        <f>IF($BE$3="４週",BB48/4,IF($BE$3="暦月",(BB48/($BE$8/7)),""))</f>
        <v>0</v>
      </c>
      <c r="BE48" s="972"/>
      <c r="BF48" s="968"/>
      <c r="BG48" s="969"/>
      <c r="BH48" s="969"/>
      <c r="BI48" s="969"/>
      <c r="BJ48" s="970"/>
    </row>
    <row r="49" spans="2:62" s="263" customFormat="1" ht="20.25" customHeight="1">
      <c r="B49" s="916">
        <f>B47+1</f>
        <v>17</v>
      </c>
      <c r="C49" s="918"/>
      <c r="D49" s="919"/>
      <c r="E49" s="295"/>
      <c r="F49" s="296"/>
      <c r="G49" s="295"/>
      <c r="H49" s="296"/>
      <c r="I49" s="922"/>
      <c r="J49" s="923"/>
      <c r="K49" s="926"/>
      <c r="L49" s="927"/>
      <c r="M49" s="927"/>
      <c r="N49" s="919"/>
      <c r="O49" s="930"/>
      <c r="P49" s="931"/>
      <c r="Q49" s="931"/>
      <c r="R49" s="931"/>
      <c r="S49" s="932"/>
      <c r="T49" s="315" t="s">
        <v>221</v>
      </c>
      <c r="V49" s="316"/>
      <c r="W49" s="308"/>
      <c r="X49" s="309"/>
      <c r="Y49" s="309"/>
      <c r="Z49" s="309"/>
      <c r="AA49" s="309"/>
      <c r="AB49" s="309"/>
      <c r="AC49" s="310"/>
      <c r="AD49" s="308"/>
      <c r="AE49" s="309"/>
      <c r="AF49" s="309"/>
      <c r="AG49" s="309"/>
      <c r="AH49" s="309"/>
      <c r="AI49" s="309"/>
      <c r="AJ49" s="310"/>
      <c r="AK49" s="308"/>
      <c r="AL49" s="309"/>
      <c r="AM49" s="309"/>
      <c r="AN49" s="309"/>
      <c r="AO49" s="309"/>
      <c r="AP49" s="309"/>
      <c r="AQ49" s="310"/>
      <c r="AR49" s="308"/>
      <c r="AS49" s="309"/>
      <c r="AT49" s="309"/>
      <c r="AU49" s="309"/>
      <c r="AV49" s="309"/>
      <c r="AW49" s="309"/>
      <c r="AX49" s="310"/>
      <c r="AY49" s="308"/>
      <c r="AZ49" s="309"/>
      <c r="BA49" s="311"/>
      <c r="BB49" s="936"/>
      <c r="BC49" s="937"/>
      <c r="BD49" s="938"/>
      <c r="BE49" s="939"/>
      <c r="BF49" s="940"/>
      <c r="BG49" s="941"/>
      <c r="BH49" s="941"/>
      <c r="BI49" s="941"/>
      <c r="BJ49" s="942"/>
    </row>
    <row r="50" spans="2:62" s="263" customFormat="1" ht="20.25" customHeight="1">
      <c r="B50" s="949"/>
      <c r="C50" s="962"/>
      <c r="D50" s="963"/>
      <c r="E50" s="295"/>
      <c r="F50" s="296">
        <f>C49</f>
        <v>0</v>
      </c>
      <c r="G50" s="295"/>
      <c r="H50" s="296">
        <f>I49</f>
        <v>0</v>
      </c>
      <c r="I50" s="964"/>
      <c r="J50" s="965"/>
      <c r="K50" s="966"/>
      <c r="L50" s="967"/>
      <c r="M50" s="967"/>
      <c r="N50" s="963"/>
      <c r="O50" s="930"/>
      <c r="P50" s="931"/>
      <c r="Q50" s="931"/>
      <c r="R50" s="931"/>
      <c r="S50" s="932"/>
      <c r="T50" s="312" t="s">
        <v>224</v>
      </c>
      <c r="U50" s="313"/>
      <c r="V50" s="314"/>
      <c r="W50" s="300" t="s">
        <v>621</v>
      </c>
      <c r="X50" s="301" t="s">
        <v>621</v>
      </c>
      <c r="Y50" s="301" t="s">
        <v>621</v>
      </c>
      <c r="Z50" s="301" t="s">
        <v>621</v>
      </c>
      <c r="AA50" s="301" t="s">
        <v>621</v>
      </c>
      <c r="AB50" s="301" t="s">
        <v>621</v>
      </c>
      <c r="AC50" s="302" t="s">
        <v>621</v>
      </c>
      <c r="AD50" s="300" t="s">
        <v>621</v>
      </c>
      <c r="AE50" s="301" t="s">
        <v>621</v>
      </c>
      <c r="AF50" s="301" t="s">
        <v>621</v>
      </c>
      <c r="AG50" s="301" t="s">
        <v>621</v>
      </c>
      <c r="AH50" s="301" t="s">
        <v>621</v>
      </c>
      <c r="AI50" s="301" t="s">
        <v>621</v>
      </c>
      <c r="AJ50" s="302" t="s">
        <v>621</v>
      </c>
      <c r="AK50" s="300" t="s">
        <v>621</v>
      </c>
      <c r="AL50" s="301" t="s">
        <v>621</v>
      </c>
      <c r="AM50" s="301" t="s">
        <v>621</v>
      </c>
      <c r="AN50" s="301" t="s">
        <v>621</v>
      </c>
      <c r="AO50" s="301" t="s">
        <v>621</v>
      </c>
      <c r="AP50" s="301" t="s">
        <v>621</v>
      </c>
      <c r="AQ50" s="302" t="s">
        <v>621</v>
      </c>
      <c r="AR50" s="300" t="s">
        <v>621</v>
      </c>
      <c r="AS50" s="301" t="s">
        <v>621</v>
      </c>
      <c r="AT50" s="301" t="s">
        <v>621</v>
      </c>
      <c r="AU50" s="301" t="s">
        <v>621</v>
      </c>
      <c r="AV50" s="301" t="s">
        <v>621</v>
      </c>
      <c r="AW50" s="301" t="s">
        <v>621</v>
      </c>
      <c r="AX50" s="302" t="s">
        <v>621</v>
      </c>
      <c r="AY50" s="300" t="s">
        <v>621</v>
      </c>
      <c r="AZ50" s="301" t="s">
        <v>621</v>
      </c>
      <c r="BA50" s="301" t="s">
        <v>621</v>
      </c>
      <c r="BB50" s="971">
        <f>IF($BE$3="４週",SUM(W50:AX50),IF($BE$3="暦月",SUM(W50:BA50),""))</f>
        <v>0</v>
      </c>
      <c r="BC50" s="972"/>
      <c r="BD50" s="973">
        <f>IF($BE$3="４週",BB50/4,IF($BE$3="暦月",(BB50/($BE$8/7)),""))</f>
        <v>0</v>
      </c>
      <c r="BE50" s="972"/>
      <c r="BF50" s="968"/>
      <c r="BG50" s="969"/>
      <c r="BH50" s="969"/>
      <c r="BI50" s="969"/>
      <c r="BJ50" s="970"/>
    </row>
    <row r="51" spans="2:62" s="263" customFormat="1" ht="20.25" customHeight="1">
      <c r="B51" s="916">
        <f>B49+1</f>
        <v>18</v>
      </c>
      <c r="C51" s="918"/>
      <c r="D51" s="919"/>
      <c r="E51" s="295"/>
      <c r="F51" s="296"/>
      <c r="G51" s="295"/>
      <c r="H51" s="296"/>
      <c r="I51" s="922"/>
      <c r="J51" s="923"/>
      <c r="K51" s="926"/>
      <c r="L51" s="927"/>
      <c r="M51" s="927"/>
      <c r="N51" s="919"/>
      <c r="O51" s="930"/>
      <c r="P51" s="931"/>
      <c r="Q51" s="931"/>
      <c r="R51" s="931"/>
      <c r="S51" s="932"/>
      <c r="T51" s="315" t="s">
        <v>221</v>
      </c>
      <c r="V51" s="316"/>
      <c r="W51" s="308"/>
      <c r="X51" s="309"/>
      <c r="Y51" s="309"/>
      <c r="Z51" s="309"/>
      <c r="AA51" s="309"/>
      <c r="AB51" s="309"/>
      <c r="AC51" s="310"/>
      <c r="AD51" s="308"/>
      <c r="AE51" s="309"/>
      <c r="AF51" s="309"/>
      <c r="AG51" s="309"/>
      <c r="AH51" s="309"/>
      <c r="AI51" s="309"/>
      <c r="AJ51" s="310"/>
      <c r="AK51" s="308"/>
      <c r="AL51" s="309"/>
      <c r="AM51" s="309"/>
      <c r="AN51" s="309"/>
      <c r="AO51" s="309"/>
      <c r="AP51" s="309"/>
      <c r="AQ51" s="310"/>
      <c r="AR51" s="308"/>
      <c r="AS51" s="309"/>
      <c r="AT51" s="309"/>
      <c r="AU51" s="309"/>
      <c r="AV51" s="309"/>
      <c r="AW51" s="309"/>
      <c r="AX51" s="310"/>
      <c r="AY51" s="308"/>
      <c r="AZ51" s="309"/>
      <c r="BA51" s="311"/>
      <c r="BB51" s="936"/>
      <c r="BC51" s="937"/>
      <c r="BD51" s="938"/>
      <c r="BE51" s="939"/>
      <c r="BF51" s="940"/>
      <c r="BG51" s="941"/>
      <c r="BH51" s="941"/>
      <c r="BI51" s="941"/>
      <c r="BJ51" s="942"/>
    </row>
    <row r="52" spans="2:62" s="263" customFormat="1" ht="20.25" customHeight="1">
      <c r="B52" s="949"/>
      <c r="C52" s="962"/>
      <c r="D52" s="963"/>
      <c r="E52" s="295"/>
      <c r="F52" s="296">
        <f>C51</f>
        <v>0</v>
      </c>
      <c r="G52" s="295"/>
      <c r="H52" s="296">
        <f>I51</f>
        <v>0</v>
      </c>
      <c r="I52" s="964"/>
      <c r="J52" s="965"/>
      <c r="K52" s="966"/>
      <c r="L52" s="967"/>
      <c r="M52" s="967"/>
      <c r="N52" s="963"/>
      <c r="O52" s="930"/>
      <c r="P52" s="931"/>
      <c r="Q52" s="931"/>
      <c r="R52" s="931"/>
      <c r="S52" s="932"/>
      <c r="T52" s="312" t="s">
        <v>224</v>
      </c>
      <c r="U52" s="313"/>
      <c r="V52" s="314"/>
      <c r="W52" s="300" t="s">
        <v>621</v>
      </c>
      <c r="X52" s="301" t="s">
        <v>621</v>
      </c>
      <c r="Y52" s="301" t="s">
        <v>621</v>
      </c>
      <c r="Z52" s="301" t="s">
        <v>621</v>
      </c>
      <c r="AA52" s="301" t="s">
        <v>621</v>
      </c>
      <c r="AB52" s="301" t="s">
        <v>621</v>
      </c>
      <c r="AC52" s="302" t="s">
        <v>621</v>
      </c>
      <c r="AD52" s="300" t="s">
        <v>621</v>
      </c>
      <c r="AE52" s="301" t="s">
        <v>621</v>
      </c>
      <c r="AF52" s="301" t="s">
        <v>621</v>
      </c>
      <c r="AG52" s="301" t="s">
        <v>621</v>
      </c>
      <c r="AH52" s="301" t="s">
        <v>621</v>
      </c>
      <c r="AI52" s="301" t="s">
        <v>621</v>
      </c>
      <c r="AJ52" s="302" t="s">
        <v>621</v>
      </c>
      <c r="AK52" s="300" t="s">
        <v>621</v>
      </c>
      <c r="AL52" s="301" t="s">
        <v>621</v>
      </c>
      <c r="AM52" s="301" t="s">
        <v>621</v>
      </c>
      <c r="AN52" s="301" t="s">
        <v>621</v>
      </c>
      <c r="AO52" s="301" t="s">
        <v>621</v>
      </c>
      <c r="AP52" s="301" t="s">
        <v>621</v>
      </c>
      <c r="AQ52" s="302" t="s">
        <v>621</v>
      </c>
      <c r="AR52" s="300" t="s">
        <v>621</v>
      </c>
      <c r="AS52" s="301" t="s">
        <v>621</v>
      </c>
      <c r="AT52" s="301" t="s">
        <v>621</v>
      </c>
      <c r="AU52" s="301" t="s">
        <v>621</v>
      </c>
      <c r="AV52" s="301" t="s">
        <v>621</v>
      </c>
      <c r="AW52" s="301" t="s">
        <v>621</v>
      </c>
      <c r="AX52" s="302" t="s">
        <v>621</v>
      </c>
      <c r="AY52" s="300" t="s">
        <v>621</v>
      </c>
      <c r="AZ52" s="301" t="s">
        <v>621</v>
      </c>
      <c r="BA52" s="301" t="s">
        <v>621</v>
      </c>
      <c r="BB52" s="971">
        <f>IF($BE$3="４週",SUM(W52:AX52),IF($BE$3="暦月",SUM(W52:BA52),""))</f>
        <v>0</v>
      </c>
      <c r="BC52" s="972"/>
      <c r="BD52" s="973">
        <f>IF($BE$3="４週",BB52/4,IF($BE$3="暦月",(BB52/($BE$8/7)),""))</f>
        <v>0</v>
      </c>
      <c r="BE52" s="972"/>
      <c r="BF52" s="968"/>
      <c r="BG52" s="969"/>
      <c r="BH52" s="969"/>
      <c r="BI52" s="969"/>
      <c r="BJ52" s="970"/>
    </row>
    <row r="53" spans="2:62" s="263" customFormat="1" ht="20.25" customHeight="1">
      <c r="B53" s="916">
        <f>B51+1</f>
        <v>19</v>
      </c>
      <c r="C53" s="918"/>
      <c r="D53" s="919"/>
      <c r="E53" s="303"/>
      <c r="F53" s="304"/>
      <c r="G53" s="303"/>
      <c r="H53" s="304"/>
      <c r="I53" s="922"/>
      <c r="J53" s="923"/>
      <c r="K53" s="926"/>
      <c r="L53" s="927"/>
      <c r="M53" s="927"/>
      <c r="N53" s="919"/>
      <c r="O53" s="930"/>
      <c r="P53" s="931"/>
      <c r="Q53" s="931"/>
      <c r="R53" s="931"/>
      <c r="S53" s="932"/>
      <c r="T53" s="305" t="s">
        <v>221</v>
      </c>
      <c r="U53" s="306"/>
      <c r="V53" s="307"/>
      <c r="W53" s="308"/>
      <c r="X53" s="309"/>
      <c r="Y53" s="309"/>
      <c r="Z53" s="309"/>
      <c r="AA53" s="309"/>
      <c r="AB53" s="309"/>
      <c r="AC53" s="310"/>
      <c r="AD53" s="308"/>
      <c r="AE53" s="309"/>
      <c r="AF53" s="309"/>
      <c r="AG53" s="309"/>
      <c r="AH53" s="309"/>
      <c r="AI53" s="309"/>
      <c r="AJ53" s="310"/>
      <c r="AK53" s="308"/>
      <c r="AL53" s="309"/>
      <c r="AM53" s="309"/>
      <c r="AN53" s="309"/>
      <c r="AO53" s="309"/>
      <c r="AP53" s="309"/>
      <c r="AQ53" s="310"/>
      <c r="AR53" s="308"/>
      <c r="AS53" s="309"/>
      <c r="AT53" s="309"/>
      <c r="AU53" s="309"/>
      <c r="AV53" s="309"/>
      <c r="AW53" s="309"/>
      <c r="AX53" s="310"/>
      <c r="AY53" s="308"/>
      <c r="AZ53" s="309"/>
      <c r="BA53" s="311"/>
      <c r="BB53" s="936"/>
      <c r="BC53" s="937"/>
      <c r="BD53" s="938"/>
      <c r="BE53" s="939"/>
      <c r="BF53" s="940"/>
      <c r="BG53" s="941"/>
      <c r="BH53" s="941"/>
      <c r="BI53" s="941"/>
      <c r="BJ53" s="942"/>
    </row>
    <row r="54" spans="2:62" s="263" customFormat="1" ht="20.25" customHeight="1">
      <c r="B54" s="949"/>
      <c r="C54" s="962"/>
      <c r="D54" s="963"/>
      <c r="E54" s="295"/>
      <c r="F54" s="296">
        <f>C53</f>
        <v>0</v>
      </c>
      <c r="G54" s="295"/>
      <c r="H54" s="296">
        <f>I53</f>
        <v>0</v>
      </c>
      <c r="I54" s="964"/>
      <c r="J54" s="965"/>
      <c r="K54" s="966"/>
      <c r="L54" s="967"/>
      <c r="M54" s="967"/>
      <c r="N54" s="963"/>
      <c r="O54" s="930"/>
      <c r="P54" s="931"/>
      <c r="Q54" s="931"/>
      <c r="R54" s="931"/>
      <c r="S54" s="932"/>
      <c r="T54" s="312" t="s">
        <v>224</v>
      </c>
      <c r="U54" s="298"/>
      <c r="V54" s="299"/>
      <c r="W54" s="300" t="s">
        <v>621</v>
      </c>
      <c r="X54" s="301" t="s">
        <v>621</v>
      </c>
      <c r="Y54" s="301" t="s">
        <v>621</v>
      </c>
      <c r="Z54" s="301" t="s">
        <v>621</v>
      </c>
      <c r="AA54" s="301" t="s">
        <v>621</v>
      </c>
      <c r="AB54" s="301" t="s">
        <v>621</v>
      </c>
      <c r="AC54" s="302" t="s">
        <v>621</v>
      </c>
      <c r="AD54" s="300" t="s">
        <v>621</v>
      </c>
      <c r="AE54" s="301" t="s">
        <v>621</v>
      </c>
      <c r="AF54" s="301" t="s">
        <v>621</v>
      </c>
      <c r="AG54" s="301" t="s">
        <v>621</v>
      </c>
      <c r="AH54" s="301" t="s">
        <v>621</v>
      </c>
      <c r="AI54" s="301" t="s">
        <v>621</v>
      </c>
      <c r="AJ54" s="302" t="s">
        <v>621</v>
      </c>
      <c r="AK54" s="300" t="s">
        <v>621</v>
      </c>
      <c r="AL54" s="301" t="s">
        <v>621</v>
      </c>
      <c r="AM54" s="301" t="s">
        <v>621</v>
      </c>
      <c r="AN54" s="301" t="s">
        <v>621</v>
      </c>
      <c r="AO54" s="301" t="s">
        <v>621</v>
      </c>
      <c r="AP54" s="301" t="s">
        <v>621</v>
      </c>
      <c r="AQ54" s="302" t="s">
        <v>621</v>
      </c>
      <c r="AR54" s="300" t="s">
        <v>621</v>
      </c>
      <c r="AS54" s="301" t="s">
        <v>621</v>
      </c>
      <c r="AT54" s="301" t="s">
        <v>621</v>
      </c>
      <c r="AU54" s="301" t="s">
        <v>621</v>
      </c>
      <c r="AV54" s="301" t="s">
        <v>621</v>
      </c>
      <c r="AW54" s="301" t="s">
        <v>621</v>
      </c>
      <c r="AX54" s="302" t="s">
        <v>621</v>
      </c>
      <c r="AY54" s="300" t="s">
        <v>621</v>
      </c>
      <c r="AZ54" s="301" t="s">
        <v>621</v>
      </c>
      <c r="BA54" s="301" t="s">
        <v>621</v>
      </c>
      <c r="BB54" s="971">
        <f>IF($BE$3="４週",SUM(W54:AX54),IF($BE$3="暦月",SUM(W54:BA54),""))</f>
        <v>0</v>
      </c>
      <c r="BC54" s="972"/>
      <c r="BD54" s="973">
        <f>IF($BE$3="４週",BB54/4,IF($BE$3="暦月",(BB54/($BE$8/7)),""))</f>
        <v>0</v>
      </c>
      <c r="BE54" s="972"/>
      <c r="BF54" s="968"/>
      <c r="BG54" s="969"/>
      <c r="BH54" s="969"/>
      <c r="BI54" s="969"/>
      <c r="BJ54" s="970"/>
    </row>
    <row r="55" spans="2:62" s="263" customFormat="1" ht="20.25" customHeight="1">
      <c r="B55" s="916">
        <f>B53+1</f>
        <v>20</v>
      </c>
      <c r="C55" s="918"/>
      <c r="D55" s="919"/>
      <c r="E55" s="303"/>
      <c r="F55" s="304"/>
      <c r="G55" s="303"/>
      <c r="H55" s="304"/>
      <c r="I55" s="922"/>
      <c r="J55" s="923"/>
      <c r="K55" s="926"/>
      <c r="L55" s="927"/>
      <c r="M55" s="927"/>
      <c r="N55" s="919"/>
      <c r="O55" s="930"/>
      <c r="P55" s="931"/>
      <c r="Q55" s="931"/>
      <c r="R55" s="931"/>
      <c r="S55" s="932"/>
      <c r="T55" s="305" t="s">
        <v>221</v>
      </c>
      <c r="U55" s="306"/>
      <c r="V55" s="307"/>
      <c r="W55" s="308"/>
      <c r="X55" s="309"/>
      <c r="Y55" s="309"/>
      <c r="Z55" s="309"/>
      <c r="AA55" s="309"/>
      <c r="AB55" s="309"/>
      <c r="AC55" s="310"/>
      <c r="AD55" s="308"/>
      <c r="AE55" s="309"/>
      <c r="AF55" s="309"/>
      <c r="AG55" s="309"/>
      <c r="AH55" s="309"/>
      <c r="AI55" s="309"/>
      <c r="AJ55" s="310"/>
      <c r="AK55" s="308"/>
      <c r="AL55" s="309"/>
      <c r="AM55" s="309"/>
      <c r="AN55" s="309"/>
      <c r="AO55" s="309"/>
      <c r="AP55" s="309"/>
      <c r="AQ55" s="310"/>
      <c r="AR55" s="308"/>
      <c r="AS55" s="309"/>
      <c r="AT55" s="309"/>
      <c r="AU55" s="309"/>
      <c r="AV55" s="309"/>
      <c r="AW55" s="309"/>
      <c r="AX55" s="310"/>
      <c r="AY55" s="308"/>
      <c r="AZ55" s="309"/>
      <c r="BA55" s="311"/>
      <c r="BB55" s="936"/>
      <c r="BC55" s="937"/>
      <c r="BD55" s="938"/>
      <c r="BE55" s="939"/>
      <c r="BF55" s="940"/>
      <c r="BG55" s="941"/>
      <c r="BH55" s="941"/>
      <c r="BI55" s="941"/>
      <c r="BJ55" s="942"/>
    </row>
    <row r="56" spans="2:62" s="263" customFormat="1" ht="20.25" customHeight="1">
      <c r="B56" s="949"/>
      <c r="C56" s="962"/>
      <c r="D56" s="963"/>
      <c r="E56" s="295"/>
      <c r="F56" s="296">
        <f>C55</f>
        <v>0</v>
      </c>
      <c r="G56" s="295"/>
      <c r="H56" s="296">
        <f>I55</f>
        <v>0</v>
      </c>
      <c r="I56" s="964"/>
      <c r="J56" s="965"/>
      <c r="K56" s="966"/>
      <c r="L56" s="967"/>
      <c r="M56" s="967"/>
      <c r="N56" s="963"/>
      <c r="O56" s="930"/>
      <c r="P56" s="931"/>
      <c r="Q56" s="931"/>
      <c r="R56" s="931"/>
      <c r="S56" s="932"/>
      <c r="T56" s="312" t="s">
        <v>224</v>
      </c>
      <c r="U56" s="313"/>
      <c r="V56" s="314"/>
      <c r="W56" s="300" t="s">
        <v>621</v>
      </c>
      <c r="X56" s="301" t="s">
        <v>621</v>
      </c>
      <c r="Y56" s="301" t="s">
        <v>621</v>
      </c>
      <c r="Z56" s="301" t="s">
        <v>621</v>
      </c>
      <c r="AA56" s="301" t="s">
        <v>621</v>
      </c>
      <c r="AB56" s="301" t="s">
        <v>621</v>
      </c>
      <c r="AC56" s="302" t="s">
        <v>621</v>
      </c>
      <c r="AD56" s="300" t="s">
        <v>621</v>
      </c>
      <c r="AE56" s="301" t="s">
        <v>621</v>
      </c>
      <c r="AF56" s="301" t="s">
        <v>621</v>
      </c>
      <c r="AG56" s="301" t="s">
        <v>621</v>
      </c>
      <c r="AH56" s="301" t="s">
        <v>621</v>
      </c>
      <c r="AI56" s="301" t="s">
        <v>621</v>
      </c>
      <c r="AJ56" s="302" t="s">
        <v>621</v>
      </c>
      <c r="AK56" s="300" t="s">
        <v>621</v>
      </c>
      <c r="AL56" s="301" t="s">
        <v>621</v>
      </c>
      <c r="AM56" s="301" t="s">
        <v>621</v>
      </c>
      <c r="AN56" s="301" t="s">
        <v>621</v>
      </c>
      <c r="AO56" s="301" t="s">
        <v>621</v>
      </c>
      <c r="AP56" s="301" t="s">
        <v>621</v>
      </c>
      <c r="AQ56" s="302" t="s">
        <v>621</v>
      </c>
      <c r="AR56" s="300" t="s">
        <v>621</v>
      </c>
      <c r="AS56" s="301" t="s">
        <v>621</v>
      </c>
      <c r="AT56" s="301" t="s">
        <v>621</v>
      </c>
      <c r="AU56" s="301" t="s">
        <v>621</v>
      </c>
      <c r="AV56" s="301" t="s">
        <v>621</v>
      </c>
      <c r="AW56" s="301" t="s">
        <v>621</v>
      </c>
      <c r="AX56" s="302" t="s">
        <v>621</v>
      </c>
      <c r="AY56" s="300" t="s">
        <v>621</v>
      </c>
      <c r="AZ56" s="301" t="s">
        <v>621</v>
      </c>
      <c r="BA56" s="301" t="s">
        <v>621</v>
      </c>
      <c r="BB56" s="971">
        <f>IF($BE$3="４週",SUM(W56:AX56),IF($BE$3="暦月",SUM(W56:BA56),""))</f>
        <v>0</v>
      </c>
      <c r="BC56" s="972"/>
      <c r="BD56" s="973">
        <f>IF($BE$3="４週",BB56/4,IF($BE$3="暦月",(BB56/($BE$8/7)),""))</f>
        <v>0</v>
      </c>
      <c r="BE56" s="972"/>
      <c r="BF56" s="968"/>
      <c r="BG56" s="969"/>
      <c r="BH56" s="969"/>
      <c r="BI56" s="969"/>
      <c r="BJ56" s="970"/>
    </row>
    <row r="57" spans="2:62" s="263" customFormat="1" ht="20.25" customHeight="1">
      <c r="B57" s="916">
        <f>B55+1</f>
        <v>21</v>
      </c>
      <c r="C57" s="918"/>
      <c r="D57" s="919"/>
      <c r="E57" s="295"/>
      <c r="F57" s="296"/>
      <c r="G57" s="295"/>
      <c r="H57" s="296"/>
      <c r="I57" s="922"/>
      <c r="J57" s="923"/>
      <c r="K57" s="926"/>
      <c r="L57" s="927"/>
      <c r="M57" s="927"/>
      <c r="N57" s="919"/>
      <c r="O57" s="930"/>
      <c r="P57" s="931"/>
      <c r="Q57" s="931"/>
      <c r="R57" s="931"/>
      <c r="S57" s="932"/>
      <c r="T57" s="315" t="s">
        <v>221</v>
      </c>
      <c r="V57" s="316"/>
      <c r="W57" s="308"/>
      <c r="X57" s="309"/>
      <c r="Y57" s="309"/>
      <c r="Z57" s="309"/>
      <c r="AA57" s="309"/>
      <c r="AB57" s="309"/>
      <c r="AC57" s="310"/>
      <c r="AD57" s="308"/>
      <c r="AE57" s="309"/>
      <c r="AF57" s="309"/>
      <c r="AG57" s="309"/>
      <c r="AH57" s="309"/>
      <c r="AI57" s="309"/>
      <c r="AJ57" s="310"/>
      <c r="AK57" s="308"/>
      <c r="AL57" s="309"/>
      <c r="AM57" s="309"/>
      <c r="AN57" s="309"/>
      <c r="AO57" s="309"/>
      <c r="AP57" s="309"/>
      <c r="AQ57" s="310"/>
      <c r="AR57" s="308"/>
      <c r="AS57" s="309"/>
      <c r="AT57" s="309"/>
      <c r="AU57" s="309"/>
      <c r="AV57" s="309"/>
      <c r="AW57" s="309"/>
      <c r="AX57" s="310"/>
      <c r="AY57" s="308"/>
      <c r="AZ57" s="309"/>
      <c r="BA57" s="311"/>
      <c r="BB57" s="936"/>
      <c r="BC57" s="937"/>
      <c r="BD57" s="938"/>
      <c r="BE57" s="939"/>
      <c r="BF57" s="940"/>
      <c r="BG57" s="941"/>
      <c r="BH57" s="941"/>
      <c r="BI57" s="941"/>
      <c r="BJ57" s="942"/>
    </row>
    <row r="58" spans="2:62" s="263" customFormat="1" ht="20.25" customHeight="1">
      <c r="B58" s="949"/>
      <c r="C58" s="962"/>
      <c r="D58" s="963"/>
      <c r="E58" s="295"/>
      <c r="F58" s="296">
        <f>C57</f>
        <v>0</v>
      </c>
      <c r="G58" s="295"/>
      <c r="H58" s="296">
        <f>I57</f>
        <v>0</v>
      </c>
      <c r="I58" s="964"/>
      <c r="J58" s="965"/>
      <c r="K58" s="966"/>
      <c r="L58" s="967"/>
      <c r="M58" s="967"/>
      <c r="N58" s="963"/>
      <c r="O58" s="930"/>
      <c r="P58" s="931"/>
      <c r="Q58" s="931"/>
      <c r="R58" s="931"/>
      <c r="S58" s="932"/>
      <c r="T58" s="312" t="s">
        <v>224</v>
      </c>
      <c r="U58" s="313"/>
      <c r="V58" s="314"/>
      <c r="W58" s="300" t="s">
        <v>621</v>
      </c>
      <c r="X58" s="301" t="s">
        <v>621</v>
      </c>
      <c r="Y58" s="301" t="s">
        <v>621</v>
      </c>
      <c r="Z58" s="301" t="s">
        <v>621</v>
      </c>
      <c r="AA58" s="301" t="s">
        <v>621</v>
      </c>
      <c r="AB58" s="301" t="s">
        <v>621</v>
      </c>
      <c r="AC58" s="302" t="s">
        <v>621</v>
      </c>
      <c r="AD58" s="300" t="s">
        <v>621</v>
      </c>
      <c r="AE58" s="301" t="s">
        <v>621</v>
      </c>
      <c r="AF58" s="301" t="s">
        <v>621</v>
      </c>
      <c r="AG58" s="301" t="s">
        <v>621</v>
      </c>
      <c r="AH58" s="301" t="s">
        <v>621</v>
      </c>
      <c r="AI58" s="301" t="s">
        <v>621</v>
      </c>
      <c r="AJ58" s="302" t="s">
        <v>621</v>
      </c>
      <c r="AK58" s="300" t="s">
        <v>621</v>
      </c>
      <c r="AL58" s="301" t="s">
        <v>621</v>
      </c>
      <c r="AM58" s="301" t="s">
        <v>621</v>
      </c>
      <c r="AN58" s="301" t="s">
        <v>621</v>
      </c>
      <c r="AO58" s="301" t="s">
        <v>621</v>
      </c>
      <c r="AP58" s="301" t="s">
        <v>621</v>
      </c>
      <c r="AQ58" s="302" t="s">
        <v>621</v>
      </c>
      <c r="AR58" s="300" t="s">
        <v>621</v>
      </c>
      <c r="AS58" s="301" t="s">
        <v>621</v>
      </c>
      <c r="AT58" s="301" t="s">
        <v>621</v>
      </c>
      <c r="AU58" s="301" t="s">
        <v>621</v>
      </c>
      <c r="AV58" s="301" t="s">
        <v>621</v>
      </c>
      <c r="AW58" s="301" t="s">
        <v>621</v>
      </c>
      <c r="AX58" s="302" t="s">
        <v>621</v>
      </c>
      <c r="AY58" s="300" t="s">
        <v>621</v>
      </c>
      <c r="AZ58" s="301" t="s">
        <v>621</v>
      </c>
      <c r="BA58" s="301" t="s">
        <v>621</v>
      </c>
      <c r="BB58" s="971">
        <f>IF($BE$3="４週",SUM(W58:AX58),IF($BE$3="暦月",SUM(W58:BA58),""))</f>
        <v>0</v>
      </c>
      <c r="BC58" s="972"/>
      <c r="BD58" s="973">
        <f>IF($BE$3="４週",BB58/4,IF($BE$3="暦月",(BB58/($BE$8/7)),""))</f>
        <v>0</v>
      </c>
      <c r="BE58" s="972"/>
      <c r="BF58" s="968"/>
      <c r="BG58" s="969"/>
      <c r="BH58" s="969"/>
      <c r="BI58" s="969"/>
      <c r="BJ58" s="970"/>
    </row>
    <row r="59" spans="2:62" s="263" customFormat="1" ht="20.25" customHeight="1">
      <c r="B59" s="916">
        <f>B57+1</f>
        <v>22</v>
      </c>
      <c r="C59" s="918"/>
      <c r="D59" s="919"/>
      <c r="E59" s="295"/>
      <c r="F59" s="296"/>
      <c r="G59" s="295"/>
      <c r="H59" s="296"/>
      <c r="I59" s="922"/>
      <c r="J59" s="923"/>
      <c r="K59" s="926"/>
      <c r="L59" s="927"/>
      <c r="M59" s="927"/>
      <c r="N59" s="919"/>
      <c r="O59" s="930"/>
      <c r="P59" s="931"/>
      <c r="Q59" s="931"/>
      <c r="R59" s="931"/>
      <c r="S59" s="932"/>
      <c r="T59" s="315" t="s">
        <v>221</v>
      </c>
      <c r="V59" s="316"/>
      <c r="W59" s="308"/>
      <c r="X59" s="309"/>
      <c r="Y59" s="309"/>
      <c r="Z59" s="309"/>
      <c r="AA59" s="309"/>
      <c r="AB59" s="309"/>
      <c r="AC59" s="310"/>
      <c r="AD59" s="308"/>
      <c r="AE59" s="309"/>
      <c r="AF59" s="309"/>
      <c r="AG59" s="309"/>
      <c r="AH59" s="309"/>
      <c r="AI59" s="309"/>
      <c r="AJ59" s="310"/>
      <c r="AK59" s="308"/>
      <c r="AL59" s="309"/>
      <c r="AM59" s="309"/>
      <c r="AN59" s="309"/>
      <c r="AO59" s="309"/>
      <c r="AP59" s="309"/>
      <c r="AQ59" s="310"/>
      <c r="AR59" s="308"/>
      <c r="AS59" s="309"/>
      <c r="AT59" s="309"/>
      <c r="AU59" s="309"/>
      <c r="AV59" s="309"/>
      <c r="AW59" s="309"/>
      <c r="AX59" s="310"/>
      <c r="AY59" s="308"/>
      <c r="AZ59" s="309"/>
      <c r="BA59" s="311"/>
      <c r="BB59" s="936"/>
      <c r="BC59" s="937"/>
      <c r="BD59" s="938"/>
      <c r="BE59" s="939"/>
      <c r="BF59" s="940"/>
      <c r="BG59" s="941"/>
      <c r="BH59" s="941"/>
      <c r="BI59" s="941"/>
      <c r="BJ59" s="942"/>
    </row>
    <row r="60" spans="2:62" s="263" customFormat="1" ht="20.25" customHeight="1">
      <c r="B60" s="949"/>
      <c r="C60" s="962"/>
      <c r="D60" s="963"/>
      <c r="E60" s="295"/>
      <c r="F60" s="296">
        <f>C59</f>
        <v>0</v>
      </c>
      <c r="G60" s="295"/>
      <c r="H60" s="296">
        <f>I59</f>
        <v>0</v>
      </c>
      <c r="I60" s="964"/>
      <c r="J60" s="965"/>
      <c r="K60" s="966"/>
      <c r="L60" s="967"/>
      <c r="M60" s="967"/>
      <c r="N60" s="963"/>
      <c r="O60" s="930"/>
      <c r="P60" s="931"/>
      <c r="Q60" s="931"/>
      <c r="R60" s="931"/>
      <c r="S60" s="932"/>
      <c r="T60" s="312" t="s">
        <v>224</v>
      </c>
      <c r="U60" s="313"/>
      <c r="V60" s="314"/>
      <c r="W60" s="300" t="s">
        <v>621</v>
      </c>
      <c r="X60" s="301" t="s">
        <v>621</v>
      </c>
      <c r="Y60" s="301" t="s">
        <v>621</v>
      </c>
      <c r="Z60" s="301" t="s">
        <v>621</v>
      </c>
      <c r="AA60" s="301" t="s">
        <v>621</v>
      </c>
      <c r="AB60" s="301" t="s">
        <v>621</v>
      </c>
      <c r="AC60" s="302" t="s">
        <v>621</v>
      </c>
      <c r="AD60" s="300" t="s">
        <v>621</v>
      </c>
      <c r="AE60" s="301" t="s">
        <v>621</v>
      </c>
      <c r="AF60" s="301" t="s">
        <v>621</v>
      </c>
      <c r="AG60" s="301" t="s">
        <v>621</v>
      </c>
      <c r="AH60" s="301" t="s">
        <v>621</v>
      </c>
      <c r="AI60" s="301" t="s">
        <v>621</v>
      </c>
      <c r="AJ60" s="302" t="s">
        <v>621</v>
      </c>
      <c r="AK60" s="300" t="s">
        <v>621</v>
      </c>
      <c r="AL60" s="301" t="s">
        <v>621</v>
      </c>
      <c r="AM60" s="301" t="s">
        <v>621</v>
      </c>
      <c r="AN60" s="301" t="s">
        <v>621</v>
      </c>
      <c r="AO60" s="301" t="s">
        <v>621</v>
      </c>
      <c r="AP60" s="301" t="s">
        <v>621</v>
      </c>
      <c r="AQ60" s="302" t="s">
        <v>621</v>
      </c>
      <c r="AR60" s="300" t="s">
        <v>621</v>
      </c>
      <c r="AS60" s="301" t="s">
        <v>621</v>
      </c>
      <c r="AT60" s="301" t="s">
        <v>621</v>
      </c>
      <c r="AU60" s="301" t="s">
        <v>621</v>
      </c>
      <c r="AV60" s="301" t="s">
        <v>621</v>
      </c>
      <c r="AW60" s="301" t="s">
        <v>621</v>
      </c>
      <c r="AX60" s="302" t="s">
        <v>621</v>
      </c>
      <c r="AY60" s="300" t="s">
        <v>621</v>
      </c>
      <c r="AZ60" s="301" t="s">
        <v>621</v>
      </c>
      <c r="BA60" s="301" t="s">
        <v>621</v>
      </c>
      <c r="BB60" s="971">
        <f>IF($BE$3="４週",SUM(W60:AX60),IF($BE$3="暦月",SUM(W60:BA60),""))</f>
        <v>0</v>
      </c>
      <c r="BC60" s="972"/>
      <c r="BD60" s="973">
        <f>IF($BE$3="４週",BB60/4,IF($BE$3="暦月",(BB60/($BE$8/7)),""))</f>
        <v>0</v>
      </c>
      <c r="BE60" s="972"/>
      <c r="BF60" s="968"/>
      <c r="BG60" s="969"/>
      <c r="BH60" s="969"/>
      <c r="BI60" s="969"/>
      <c r="BJ60" s="970"/>
    </row>
    <row r="61" spans="2:62" s="263" customFormat="1" ht="20.25" customHeight="1">
      <c r="B61" s="916">
        <f>B59+1</f>
        <v>23</v>
      </c>
      <c r="C61" s="918"/>
      <c r="D61" s="919"/>
      <c r="E61" s="295"/>
      <c r="F61" s="296"/>
      <c r="G61" s="295"/>
      <c r="H61" s="296"/>
      <c r="I61" s="922"/>
      <c r="J61" s="923"/>
      <c r="K61" s="926"/>
      <c r="L61" s="927"/>
      <c r="M61" s="927"/>
      <c r="N61" s="919"/>
      <c r="O61" s="930"/>
      <c r="P61" s="931"/>
      <c r="Q61" s="931"/>
      <c r="R61" s="931"/>
      <c r="S61" s="932"/>
      <c r="T61" s="315" t="s">
        <v>221</v>
      </c>
      <c r="V61" s="316"/>
      <c r="W61" s="308"/>
      <c r="X61" s="309"/>
      <c r="Y61" s="309"/>
      <c r="Z61" s="309"/>
      <c r="AA61" s="309"/>
      <c r="AB61" s="309"/>
      <c r="AC61" s="310"/>
      <c r="AD61" s="308"/>
      <c r="AE61" s="309"/>
      <c r="AF61" s="309"/>
      <c r="AG61" s="309"/>
      <c r="AH61" s="309"/>
      <c r="AI61" s="309"/>
      <c r="AJ61" s="310"/>
      <c r="AK61" s="308"/>
      <c r="AL61" s="309"/>
      <c r="AM61" s="309"/>
      <c r="AN61" s="309"/>
      <c r="AO61" s="309"/>
      <c r="AP61" s="309"/>
      <c r="AQ61" s="310"/>
      <c r="AR61" s="308"/>
      <c r="AS61" s="309"/>
      <c r="AT61" s="309"/>
      <c r="AU61" s="309"/>
      <c r="AV61" s="309"/>
      <c r="AW61" s="309"/>
      <c r="AX61" s="310"/>
      <c r="AY61" s="308"/>
      <c r="AZ61" s="309"/>
      <c r="BA61" s="311"/>
      <c r="BB61" s="936"/>
      <c r="BC61" s="937"/>
      <c r="BD61" s="938"/>
      <c r="BE61" s="939"/>
      <c r="BF61" s="940"/>
      <c r="BG61" s="941"/>
      <c r="BH61" s="941"/>
      <c r="BI61" s="941"/>
      <c r="BJ61" s="942"/>
    </row>
    <row r="62" spans="2:62" s="263" customFormat="1" ht="20.25" customHeight="1">
      <c r="B62" s="949"/>
      <c r="C62" s="962"/>
      <c r="D62" s="963"/>
      <c r="E62" s="295"/>
      <c r="F62" s="296">
        <f>C61</f>
        <v>0</v>
      </c>
      <c r="G62" s="295"/>
      <c r="H62" s="296">
        <f>I61</f>
        <v>0</v>
      </c>
      <c r="I62" s="964"/>
      <c r="J62" s="965"/>
      <c r="K62" s="966"/>
      <c r="L62" s="967"/>
      <c r="M62" s="967"/>
      <c r="N62" s="963"/>
      <c r="O62" s="930"/>
      <c r="P62" s="931"/>
      <c r="Q62" s="931"/>
      <c r="R62" s="931"/>
      <c r="S62" s="932"/>
      <c r="T62" s="312" t="s">
        <v>224</v>
      </c>
      <c r="U62" s="313"/>
      <c r="V62" s="314"/>
      <c r="W62" s="300" t="s">
        <v>621</v>
      </c>
      <c r="X62" s="301" t="s">
        <v>621</v>
      </c>
      <c r="Y62" s="301" t="s">
        <v>621</v>
      </c>
      <c r="Z62" s="301" t="s">
        <v>621</v>
      </c>
      <c r="AA62" s="301" t="s">
        <v>621</v>
      </c>
      <c r="AB62" s="301" t="s">
        <v>621</v>
      </c>
      <c r="AC62" s="302" t="s">
        <v>621</v>
      </c>
      <c r="AD62" s="300" t="s">
        <v>621</v>
      </c>
      <c r="AE62" s="301" t="s">
        <v>621</v>
      </c>
      <c r="AF62" s="301" t="s">
        <v>621</v>
      </c>
      <c r="AG62" s="301" t="s">
        <v>621</v>
      </c>
      <c r="AH62" s="301" t="s">
        <v>621</v>
      </c>
      <c r="AI62" s="301" t="s">
        <v>621</v>
      </c>
      <c r="AJ62" s="302" t="s">
        <v>621</v>
      </c>
      <c r="AK62" s="300" t="s">
        <v>621</v>
      </c>
      <c r="AL62" s="301" t="s">
        <v>621</v>
      </c>
      <c r="AM62" s="301" t="s">
        <v>621</v>
      </c>
      <c r="AN62" s="301" t="s">
        <v>621</v>
      </c>
      <c r="AO62" s="301" t="s">
        <v>621</v>
      </c>
      <c r="AP62" s="301" t="s">
        <v>621</v>
      </c>
      <c r="AQ62" s="302" t="s">
        <v>621</v>
      </c>
      <c r="AR62" s="300" t="s">
        <v>621</v>
      </c>
      <c r="AS62" s="301" t="s">
        <v>621</v>
      </c>
      <c r="AT62" s="301" t="s">
        <v>621</v>
      </c>
      <c r="AU62" s="301" t="s">
        <v>621</v>
      </c>
      <c r="AV62" s="301" t="s">
        <v>621</v>
      </c>
      <c r="AW62" s="301" t="s">
        <v>621</v>
      </c>
      <c r="AX62" s="302" t="s">
        <v>621</v>
      </c>
      <c r="AY62" s="300" t="s">
        <v>621</v>
      </c>
      <c r="AZ62" s="301" t="s">
        <v>621</v>
      </c>
      <c r="BA62" s="301" t="s">
        <v>621</v>
      </c>
      <c r="BB62" s="971">
        <f>IF($BE$3="４週",SUM(W62:AX62),IF($BE$3="暦月",SUM(W62:BA62),""))</f>
        <v>0</v>
      </c>
      <c r="BC62" s="972"/>
      <c r="BD62" s="973">
        <f>IF($BE$3="４週",BB62/4,IF($BE$3="暦月",(BB62/($BE$8/7)),""))</f>
        <v>0</v>
      </c>
      <c r="BE62" s="972"/>
      <c r="BF62" s="968"/>
      <c r="BG62" s="969"/>
      <c r="BH62" s="969"/>
      <c r="BI62" s="969"/>
      <c r="BJ62" s="970"/>
    </row>
    <row r="63" spans="2:62" s="263" customFormat="1" ht="20.25" customHeight="1">
      <c r="B63" s="916">
        <f>B61+1</f>
        <v>24</v>
      </c>
      <c r="C63" s="918"/>
      <c r="D63" s="919"/>
      <c r="E63" s="295"/>
      <c r="F63" s="296"/>
      <c r="G63" s="295"/>
      <c r="H63" s="296"/>
      <c r="I63" s="922"/>
      <c r="J63" s="923"/>
      <c r="K63" s="926"/>
      <c r="L63" s="927"/>
      <c r="M63" s="927"/>
      <c r="N63" s="919"/>
      <c r="O63" s="930"/>
      <c r="P63" s="931"/>
      <c r="Q63" s="931"/>
      <c r="R63" s="931"/>
      <c r="S63" s="932"/>
      <c r="T63" s="315" t="s">
        <v>221</v>
      </c>
      <c r="V63" s="316"/>
      <c r="W63" s="308"/>
      <c r="X63" s="309"/>
      <c r="Y63" s="309"/>
      <c r="Z63" s="309"/>
      <c r="AA63" s="309"/>
      <c r="AB63" s="309"/>
      <c r="AC63" s="310"/>
      <c r="AD63" s="308"/>
      <c r="AE63" s="309"/>
      <c r="AF63" s="309"/>
      <c r="AG63" s="309"/>
      <c r="AH63" s="309"/>
      <c r="AI63" s="309"/>
      <c r="AJ63" s="310"/>
      <c r="AK63" s="308"/>
      <c r="AL63" s="309"/>
      <c r="AM63" s="309"/>
      <c r="AN63" s="309"/>
      <c r="AO63" s="309"/>
      <c r="AP63" s="309"/>
      <c r="AQ63" s="310"/>
      <c r="AR63" s="308"/>
      <c r="AS63" s="309"/>
      <c r="AT63" s="309"/>
      <c r="AU63" s="309"/>
      <c r="AV63" s="309"/>
      <c r="AW63" s="309"/>
      <c r="AX63" s="310"/>
      <c r="AY63" s="308"/>
      <c r="AZ63" s="309"/>
      <c r="BA63" s="311"/>
      <c r="BB63" s="936"/>
      <c r="BC63" s="937"/>
      <c r="BD63" s="938"/>
      <c r="BE63" s="939"/>
      <c r="BF63" s="940"/>
      <c r="BG63" s="941"/>
      <c r="BH63" s="941"/>
      <c r="BI63" s="941"/>
      <c r="BJ63" s="942"/>
    </row>
    <row r="64" spans="2:62" s="263" customFormat="1" ht="20.25" customHeight="1">
      <c r="B64" s="949"/>
      <c r="C64" s="962"/>
      <c r="D64" s="963"/>
      <c r="E64" s="295"/>
      <c r="F64" s="296">
        <f>C63</f>
        <v>0</v>
      </c>
      <c r="G64" s="295"/>
      <c r="H64" s="296">
        <f>I63</f>
        <v>0</v>
      </c>
      <c r="I64" s="964"/>
      <c r="J64" s="965"/>
      <c r="K64" s="966"/>
      <c r="L64" s="967"/>
      <c r="M64" s="967"/>
      <c r="N64" s="963"/>
      <c r="O64" s="930"/>
      <c r="P64" s="931"/>
      <c r="Q64" s="931"/>
      <c r="R64" s="931"/>
      <c r="S64" s="932"/>
      <c r="T64" s="312" t="s">
        <v>224</v>
      </c>
      <c r="U64" s="313"/>
      <c r="V64" s="314"/>
      <c r="W64" s="300" t="s">
        <v>621</v>
      </c>
      <c r="X64" s="301" t="s">
        <v>621</v>
      </c>
      <c r="Y64" s="301" t="s">
        <v>621</v>
      </c>
      <c r="Z64" s="301" t="s">
        <v>621</v>
      </c>
      <c r="AA64" s="301" t="s">
        <v>621</v>
      </c>
      <c r="AB64" s="301" t="s">
        <v>621</v>
      </c>
      <c r="AC64" s="302" t="s">
        <v>621</v>
      </c>
      <c r="AD64" s="300" t="s">
        <v>621</v>
      </c>
      <c r="AE64" s="301" t="s">
        <v>621</v>
      </c>
      <c r="AF64" s="301" t="s">
        <v>621</v>
      </c>
      <c r="AG64" s="301" t="s">
        <v>621</v>
      </c>
      <c r="AH64" s="301" t="s">
        <v>621</v>
      </c>
      <c r="AI64" s="301" t="s">
        <v>621</v>
      </c>
      <c r="AJ64" s="302" t="s">
        <v>621</v>
      </c>
      <c r="AK64" s="300" t="s">
        <v>621</v>
      </c>
      <c r="AL64" s="301" t="s">
        <v>621</v>
      </c>
      <c r="AM64" s="301" t="s">
        <v>621</v>
      </c>
      <c r="AN64" s="301" t="s">
        <v>621</v>
      </c>
      <c r="AO64" s="301" t="s">
        <v>621</v>
      </c>
      <c r="AP64" s="301" t="s">
        <v>621</v>
      </c>
      <c r="AQ64" s="302" t="s">
        <v>621</v>
      </c>
      <c r="AR64" s="300" t="s">
        <v>621</v>
      </c>
      <c r="AS64" s="301" t="s">
        <v>621</v>
      </c>
      <c r="AT64" s="301" t="s">
        <v>621</v>
      </c>
      <c r="AU64" s="301" t="s">
        <v>621</v>
      </c>
      <c r="AV64" s="301" t="s">
        <v>621</v>
      </c>
      <c r="AW64" s="301" t="s">
        <v>621</v>
      </c>
      <c r="AX64" s="302" t="s">
        <v>621</v>
      </c>
      <c r="AY64" s="300" t="s">
        <v>621</v>
      </c>
      <c r="AZ64" s="301" t="s">
        <v>621</v>
      </c>
      <c r="BA64" s="301" t="s">
        <v>621</v>
      </c>
      <c r="BB64" s="971">
        <f>IF($BE$3="４週",SUM(W64:AX64),IF($BE$3="暦月",SUM(W64:BA64),""))</f>
        <v>0</v>
      </c>
      <c r="BC64" s="972"/>
      <c r="BD64" s="973">
        <f>IF($BE$3="４週",BB64/4,IF($BE$3="暦月",(BB64/($BE$8/7)),""))</f>
        <v>0</v>
      </c>
      <c r="BE64" s="972"/>
      <c r="BF64" s="968"/>
      <c r="BG64" s="969"/>
      <c r="BH64" s="969"/>
      <c r="BI64" s="969"/>
      <c r="BJ64" s="970"/>
    </row>
    <row r="65" spans="2:62" s="263" customFormat="1" ht="20.25" customHeight="1">
      <c r="B65" s="916">
        <f>B63+1</f>
        <v>25</v>
      </c>
      <c r="C65" s="918"/>
      <c r="D65" s="919"/>
      <c r="E65" s="295"/>
      <c r="F65" s="296"/>
      <c r="G65" s="295"/>
      <c r="H65" s="296"/>
      <c r="I65" s="922"/>
      <c r="J65" s="923"/>
      <c r="K65" s="926"/>
      <c r="L65" s="927"/>
      <c r="M65" s="927"/>
      <c r="N65" s="919"/>
      <c r="O65" s="930"/>
      <c r="P65" s="931"/>
      <c r="Q65" s="931"/>
      <c r="R65" s="931"/>
      <c r="S65" s="932"/>
      <c r="T65" s="315" t="s">
        <v>221</v>
      </c>
      <c r="V65" s="316"/>
      <c r="W65" s="308"/>
      <c r="X65" s="309"/>
      <c r="Y65" s="309"/>
      <c r="Z65" s="309"/>
      <c r="AA65" s="309"/>
      <c r="AB65" s="309"/>
      <c r="AC65" s="310"/>
      <c r="AD65" s="308"/>
      <c r="AE65" s="309"/>
      <c r="AF65" s="309"/>
      <c r="AG65" s="309"/>
      <c r="AH65" s="309"/>
      <c r="AI65" s="309"/>
      <c r="AJ65" s="310"/>
      <c r="AK65" s="308"/>
      <c r="AL65" s="309"/>
      <c r="AM65" s="309"/>
      <c r="AN65" s="309"/>
      <c r="AO65" s="309"/>
      <c r="AP65" s="309"/>
      <c r="AQ65" s="310"/>
      <c r="AR65" s="308"/>
      <c r="AS65" s="309"/>
      <c r="AT65" s="309"/>
      <c r="AU65" s="309"/>
      <c r="AV65" s="309"/>
      <c r="AW65" s="309"/>
      <c r="AX65" s="310"/>
      <c r="AY65" s="308"/>
      <c r="AZ65" s="309"/>
      <c r="BA65" s="311"/>
      <c r="BB65" s="936"/>
      <c r="BC65" s="937"/>
      <c r="BD65" s="938"/>
      <c r="BE65" s="939"/>
      <c r="BF65" s="940"/>
      <c r="BG65" s="941"/>
      <c r="BH65" s="941"/>
      <c r="BI65" s="941"/>
      <c r="BJ65" s="942"/>
    </row>
    <row r="66" spans="2:62" s="263" customFormat="1" ht="20.25" customHeight="1">
      <c r="B66" s="949"/>
      <c r="C66" s="962"/>
      <c r="D66" s="963"/>
      <c r="E66" s="295"/>
      <c r="F66" s="296">
        <f>C65</f>
        <v>0</v>
      </c>
      <c r="G66" s="295"/>
      <c r="H66" s="296">
        <f>I65</f>
        <v>0</v>
      </c>
      <c r="I66" s="964"/>
      <c r="J66" s="965"/>
      <c r="K66" s="966"/>
      <c r="L66" s="967"/>
      <c r="M66" s="967"/>
      <c r="N66" s="963"/>
      <c r="O66" s="930"/>
      <c r="P66" s="931"/>
      <c r="Q66" s="931"/>
      <c r="R66" s="931"/>
      <c r="S66" s="932"/>
      <c r="T66" s="312" t="s">
        <v>224</v>
      </c>
      <c r="U66" s="313"/>
      <c r="V66" s="314"/>
      <c r="W66" s="300" t="s">
        <v>621</v>
      </c>
      <c r="X66" s="301" t="s">
        <v>621</v>
      </c>
      <c r="Y66" s="301" t="s">
        <v>621</v>
      </c>
      <c r="Z66" s="301" t="s">
        <v>621</v>
      </c>
      <c r="AA66" s="301" t="s">
        <v>621</v>
      </c>
      <c r="AB66" s="301" t="s">
        <v>621</v>
      </c>
      <c r="AC66" s="302" t="s">
        <v>621</v>
      </c>
      <c r="AD66" s="300" t="s">
        <v>621</v>
      </c>
      <c r="AE66" s="301" t="s">
        <v>621</v>
      </c>
      <c r="AF66" s="301" t="s">
        <v>621</v>
      </c>
      <c r="AG66" s="301" t="s">
        <v>621</v>
      </c>
      <c r="AH66" s="301" t="s">
        <v>621</v>
      </c>
      <c r="AI66" s="301" t="s">
        <v>621</v>
      </c>
      <c r="AJ66" s="302" t="s">
        <v>621</v>
      </c>
      <c r="AK66" s="300" t="s">
        <v>621</v>
      </c>
      <c r="AL66" s="301" t="s">
        <v>621</v>
      </c>
      <c r="AM66" s="301" t="s">
        <v>621</v>
      </c>
      <c r="AN66" s="301" t="s">
        <v>621</v>
      </c>
      <c r="AO66" s="301" t="s">
        <v>621</v>
      </c>
      <c r="AP66" s="301" t="s">
        <v>621</v>
      </c>
      <c r="AQ66" s="302" t="s">
        <v>621</v>
      </c>
      <c r="AR66" s="300" t="s">
        <v>621</v>
      </c>
      <c r="AS66" s="301" t="s">
        <v>621</v>
      </c>
      <c r="AT66" s="301" t="s">
        <v>621</v>
      </c>
      <c r="AU66" s="301" t="s">
        <v>621</v>
      </c>
      <c r="AV66" s="301" t="s">
        <v>621</v>
      </c>
      <c r="AW66" s="301" t="s">
        <v>621</v>
      </c>
      <c r="AX66" s="302" t="s">
        <v>621</v>
      </c>
      <c r="AY66" s="300" t="s">
        <v>621</v>
      </c>
      <c r="AZ66" s="301" t="s">
        <v>621</v>
      </c>
      <c r="BA66" s="301" t="s">
        <v>621</v>
      </c>
      <c r="BB66" s="971">
        <f>IF($BE$3="４週",SUM(W66:AX66),IF($BE$3="暦月",SUM(W66:BA66),""))</f>
        <v>0</v>
      </c>
      <c r="BC66" s="972"/>
      <c r="BD66" s="973">
        <f>IF($BE$3="４週",BB66/4,IF($BE$3="暦月",(BB66/($BE$8/7)),""))</f>
        <v>0</v>
      </c>
      <c r="BE66" s="972"/>
      <c r="BF66" s="968"/>
      <c r="BG66" s="969"/>
      <c r="BH66" s="969"/>
      <c r="BI66" s="969"/>
      <c r="BJ66" s="970"/>
    </row>
    <row r="67" spans="2:62" s="263" customFormat="1" ht="20.25" customHeight="1">
      <c r="B67" s="916">
        <f>B65+1</f>
        <v>26</v>
      </c>
      <c r="C67" s="918"/>
      <c r="D67" s="919"/>
      <c r="E67" s="295"/>
      <c r="F67" s="296"/>
      <c r="G67" s="295"/>
      <c r="H67" s="296"/>
      <c r="I67" s="922"/>
      <c r="J67" s="923"/>
      <c r="K67" s="926"/>
      <c r="L67" s="927"/>
      <c r="M67" s="927"/>
      <c r="N67" s="919"/>
      <c r="O67" s="930"/>
      <c r="P67" s="931"/>
      <c r="Q67" s="931"/>
      <c r="R67" s="931"/>
      <c r="S67" s="932"/>
      <c r="T67" s="315" t="s">
        <v>221</v>
      </c>
      <c r="V67" s="316"/>
      <c r="W67" s="308"/>
      <c r="X67" s="309"/>
      <c r="Y67" s="309"/>
      <c r="Z67" s="309"/>
      <c r="AA67" s="309"/>
      <c r="AB67" s="309"/>
      <c r="AC67" s="310"/>
      <c r="AD67" s="308"/>
      <c r="AE67" s="309"/>
      <c r="AF67" s="309"/>
      <c r="AG67" s="309"/>
      <c r="AH67" s="309"/>
      <c r="AI67" s="309"/>
      <c r="AJ67" s="310"/>
      <c r="AK67" s="308"/>
      <c r="AL67" s="309"/>
      <c r="AM67" s="309"/>
      <c r="AN67" s="309"/>
      <c r="AO67" s="309"/>
      <c r="AP67" s="309"/>
      <c r="AQ67" s="310"/>
      <c r="AR67" s="308"/>
      <c r="AS67" s="309"/>
      <c r="AT67" s="309"/>
      <c r="AU67" s="309"/>
      <c r="AV67" s="309"/>
      <c r="AW67" s="309"/>
      <c r="AX67" s="310"/>
      <c r="AY67" s="308"/>
      <c r="AZ67" s="309"/>
      <c r="BA67" s="311"/>
      <c r="BB67" s="936"/>
      <c r="BC67" s="937"/>
      <c r="BD67" s="938"/>
      <c r="BE67" s="939"/>
      <c r="BF67" s="940"/>
      <c r="BG67" s="941"/>
      <c r="BH67" s="941"/>
      <c r="BI67" s="941"/>
      <c r="BJ67" s="942"/>
    </row>
    <row r="68" spans="2:62" s="263" customFormat="1" ht="20.25" customHeight="1">
      <c r="B68" s="949"/>
      <c r="C68" s="962"/>
      <c r="D68" s="963"/>
      <c r="E68" s="295"/>
      <c r="F68" s="296">
        <f>C67</f>
        <v>0</v>
      </c>
      <c r="G68" s="295"/>
      <c r="H68" s="296">
        <f>I67</f>
        <v>0</v>
      </c>
      <c r="I68" s="964"/>
      <c r="J68" s="965"/>
      <c r="K68" s="966"/>
      <c r="L68" s="967"/>
      <c r="M68" s="967"/>
      <c r="N68" s="963"/>
      <c r="O68" s="930"/>
      <c r="P68" s="931"/>
      <c r="Q68" s="931"/>
      <c r="R68" s="931"/>
      <c r="S68" s="932"/>
      <c r="T68" s="312" t="s">
        <v>224</v>
      </c>
      <c r="U68" s="313"/>
      <c r="V68" s="314"/>
      <c r="W68" s="300" t="s">
        <v>621</v>
      </c>
      <c r="X68" s="301" t="s">
        <v>621</v>
      </c>
      <c r="Y68" s="301" t="s">
        <v>621</v>
      </c>
      <c r="Z68" s="301" t="s">
        <v>621</v>
      </c>
      <c r="AA68" s="301" t="s">
        <v>621</v>
      </c>
      <c r="AB68" s="301" t="s">
        <v>621</v>
      </c>
      <c r="AC68" s="302" t="s">
        <v>621</v>
      </c>
      <c r="AD68" s="300" t="s">
        <v>621</v>
      </c>
      <c r="AE68" s="301" t="s">
        <v>621</v>
      </c>
      <c r="AF68" s="301" t="s">
        <v>621</v>
      </c>
      <c r="AG68" s="301" t="s">
        <v>621</v>
      </c>
      <c r="AH68" s="301" t="s">
        <v>621</v>
      </c>
      <c r="AI68" s="301" t="s">
        <v>621</v>
      </c>
      <c r="AJ68" s="302" t="s">
        <v>621</v>
      </c>
      <c r="AK68" s="300" t="s">
        <v>621</v>
      </c>
      <c r="AL68" s="301" t="s">
        <v>621</v>
      </c>
      <c r="AM68" s="301" t="s">
        <v>621</v>
      </c>
      <c r="AN68" s="301" t="s">
        <v>621</v>
      </c>
      <c r="AO68" s="301" t="s">
        <v>621</v>
      </c>
      <c r="AP68" s="301" t="s">
        <v>621</v>
      </c>
      <c r="AQ68" s="302" t="s">
        <v>621</v>
      </c>
      <c r="AR68" s="300" t="s">
        <v>621</v>
      </c>
      <c r="AS68" s="301" t="s">
        <v>621</v>
      </c>
      <c r="AT68" s="301" t="s">
        <v>621</v>
      </c>
      <c r="AU68" s="301" t="s">
        <v>621</v>
      </c>
      <c r="AV68" s="301" t="s">
        <v>621</v>
      </c>
      <c r="AW68" s="301" t="s">
        <v>621</v>
      </c>
      <c r="AX68" s="302" t="s">
        <v>621</v>
      </c>
      <c r="AY68" s="300" t="s">
        <v>621</v>
      </c>
      <c r="AZ68" s="301" t="s">
        <v>621</v>
      </c>
      <c r="BA68" s="301" t="s">
        <v>621</v>
      </c>
      <c r="BB68" s="971">
        <f>IF($BE$3="４週",SUM(W68:AX68),IF($BE$3="暦月",SUM(W68:BA68),""))</f>
        <v>0</v>
      </c>
      <c r="BC68" s="972"/>
      <c r="BD68" s="973">
        <f>IF($BE$3="４週",BB68/4,IF($BE$3="暦月",(BB68/($BE$8/7)),""))</f>
        <v>0</v>
      </c>
      <c r="BE68" s="972"/>
      <c r="BF68" s="968"/>
      <c r="BG68" s="969"/>
      <c r="BH68" s="969"/>
      <c r="BI68" s="969"/>
      <c r="BJ68" s="970"/>
    </row>
    <row r="69" spans="2:62" s="263" customFormat="1" ht="20.25" customHeight="1">
      <c r="B69" s="916">
        <f>B67+1</f>
        <v>27</v>
      </c>
      <c r="C69" s="918"/>
      <c r="D69" s="919"/>
      <c r="E69" s="295"/>
      <c r="F69" s="296"/>
      <c r="G69" s="295"/>
      <c r="H69" s="296"/>
      <c r="I69" s="922"/>
      <c r="J69" s="923"/>
      <c r="K69" s="926"/>
      <c r="L69" s="927"/>
      <c r="M69" s="927"/>
      <c r="N69" s="919"/>
      <c r="O69" s="930"/>
      <c r="P69" s="931"/>
      <c r="Q69" s="931"/>
      <c r="R69" s="931"/>
      <c r="S69" s="932"/>
      <c r="T69" s="315" t="s">
        <v>221</v>
      </c>
      <c r="V69" s="316"/>
      <c r="W69" s="308"/>
      <c r="X69" s="309"/>
      <c r="Y69" s="309"/>
      <c r="Z69" s="309"/>
      <c r="AA69" s="309"/>
      <c r="AB69" s="309"/>
      <c r="AC69" s="310"/>
      <c r="AD69" s="308"/>
      <c r="AE69" s="309"/>
      <c r="AF69" s="309"/>
      <c r="AG69" s="309"/>
      <c r="AH69" s="309"/>
      <c r="AI69" s="309"/>
      <c r="AJ69" s="310"/>
      <c r="AK69" s="308"/>
      <c r="AL69" s="309"/>
      <c r="AM69" s="309"/>
      <c r="AN69" s="309"/>
      <c r="AO69" s="309"/>
      <c r="AP69" s="309"/>
      <c r="AQ69" s="310"/>
      <c r="AR69" s="308"/>
      <c r="AS69" s="309"/>
      <c r="AT69" s="309"/>
      <c r="AU69" s="309"/>
      <c r="AV69" s="309"/>
      <c r="AW69" s="309"/>
      <c r="AX69" s="310"/>
      <c r="AY69" s="308"/>
      <c r="AZ69" s="309"/>
      <c r="BA69" s="311"/>
      <c r="BB69" s="936"/>
      <c r="BC69" s="937"/>
      <c r="BD69" s="938"/>
      <c r="BE69" s="939"/>
      <c r="BF69" s="940"/>
      <c r="BG69" s="941"/>
      <c r="BH69" s="941"/>
      <c r="BI69" s="941"/>
      <c r="BJ69" s="942"/>
    </row>
    <row r="70" spans="2:62" s="263" customFormat="1" ht="20.25" customHeight="1">
      <c r="B70" s="949"/>
      <c r="C70" s="962"/>
      <c r="D70" s="963"/>
      <c r="E70" s="295"/>
      <c r="F70" s="296">
        <f>C69</f>
        <v>0</v>
      </c>
      <c r="G70" s="295"/>
      <c r="H70" s="296">
        <f>I69</f>
        <v>0</v>
      </c>
      <c r="I70" s="964"/>
      <c r="J70" s="965"/>
      <c r="K70" s="966"/>
      <c r="L70" s="967"/>
      <c r="M70" s="967"/>
      <c r="N70" s="963"/>
      <c r="O70" s="930"/>
      <c r="P70" s="931"/>
      <c r="Q70" s="931"/>
      <c r="R70" s="931"/>
      <c r="S70" s="932"/>
      <c r="T70" s="312" t="s">
        <v>224</v>
      </c>
      <c r="U70" s="313"/>
      <c r="V70" s="314"/>
      <c r="W70" s="300" t="s">
        <v>621</v>
      </c>
      <c r="X70" s="301" t="s">
        <v>621</v>
      </c>
      <c r="Y70" s="301" t="s">
        <v>621</v>
      </c>
      <c r="Z70" s="301" t="s">
        <v>621</v>
      </c>
      <c r="AA70" s="301" t="s">
        <v>621</v>
      </c>
      <c r="AB70" s="301" t="s">
        <v>621</v>
      </c>
      <c r="AC70" s="302" t="s">
        <v>621</v>
      </c>
      <c r="AD70" s="300" t="s">
        <v>621</v>
      </c>
      <c r="AE70" s="301" t="s">
        <v>621</v>
      </c>
      <c r="AF70" s="301" t="s">
        <v>621</v>
      </c>
      <c r="AG70" s="301" t="s">
        <v>621</v>
      </c>
      <c r="AH70" s="301" t="s">
        <v>621</v>
      </c>
      <c r="AI70" s="301" t="s">
        <v>621</v>
      </c>
      <c r="AJ70" s="302" t="s">
        <v>621</v>
      </c>
      <c r="AK70" s="300" t="s">
        <v>621</v>
      </c>
      <c r="AL70" s="301" t="s">
        <v>621</v>
      </c>
      <c r="AM70" s="301" t="s">
        <v>621</v>
      </c>
      <c r="AN70" s="301" t="s">
        <v>621</v>
      </c>
      <c r="AO70" s="301" t="s">
        <v>621</v>
      </c>
      <c r="AP70" s="301" t="s">
        <v>621</v>
      </c>
      <c r="AQ70" s="302" t="s">
        <v>621</v>
      </c>
      <c r="AR70" s="300" t="s">
        <v>621</v>
      </c>
      <c r="AS70" s="301" t="s">
        <v>621</v>
      </c>
      <c r="AT70" s="301" t="s">
        <v>621</v>
      </c>
      <c r="AU70" s="301" t="s">
        <v>621</v>
      </c>
      <c r="AV70" s="301" t="s">
        <v>621</v>
      </c>
      <c r="AW70" s="301" t="s">
        <v>621</v>
      </c>
      <c r="AX70" s="302" t="s">
        <v>621</v>
      </c>
      <c r="AY70" s="300" t="s">
        <v>621</v>
      </c>
      <c r="AZ70" s="301" t="s">
        <v>621</v>
      </c>
      <c r="BA70" s="301" t="s">
        <v>621</v>
      </c>
      <c r="BB70" s="971">
        <f>IF($BE$3="４週",SUM(W70:AX70),IF($BE$3="暦月",SUM(W70:BA70),""))</f>
        <v>0</v>
      </c>
      <c r="BC70" s="972"/>
      <c r="BD70" s="973">
        <f>IF($BE$3="４週",BB70/4,IF($BE$3="暦月",(BB70/($BE$8/7)),""))</f>
        <v>0</v>
      </c>
      <c r="BE70" s="972"/>
      <c r="BF70" s="968"/>
      <c r="BG70" s="969"/>
      <c r="BH70" s="969"/>
      <c r="BI70" s="969"/>
      <c r="BJ70" s="970"/>
    </row>
    <row r="71" spans="2:62" s="263" customFormat="1" ht="20.25" customHeight="1">
      <c r="B71" s="916">
        <f>B69+1</f>
        <v>28</v>
      </c>
      <c r="C71" s="918"/>
      <c r="D71" s="919"/>
      <c r="E71" s="295"/>
      <c r="F71" s="296"/>
      <c r="G71" s="295"/>
      <c r="H71" s="296"/>
      <c r="I71" s="922"/>
      <c r="J71" s="923"/>
      <c r="K71" s="926"/>
      <c r="L71" s="927"/>
      <c r="M71" s="927"/>
      <c r="N71" s="919"/>
      <c r="O71" s="930"/>
      <c r="P71" s="931"/>
      <c r="Q71" s="931"/>
      <c r="R71" s="931"/>
      <c r="S71" s="932"/>
      <c r="T71" s="315" t="s">
        <v>221</v>
      </c>
      <c r="V71" s="316"/>
      <c r="W71" s="308"/>
      <c r="X71" s="309"/>
      <c r="Y71" s="309"/>
      <c r="Z71" s="309"/>
      <c r="AA71" s="309"/>
      <c r="AB71" s="309"/>
      <c r="AC71" s="310"/>
      <c r="AD71" s="308"/>
      <c r="AE71" s="309"/>
      <c r="AF71" s="309"/>
      <c r="AG71" s="309"/>
      <c r="AH71" s="309"/>
      <c r="AI71" s="309"/>
      <c r="AJ71" s="310"/>
      <c r="AK71" s="308"/>
      <c r="AL71" s="309"/>
      <c r="AM71" s="309"/>
      <c r="AN71" s="309"/>
      <c r="AO71" s="309"/>
      <c r="AP71" s="309"/>
      <c r="AQ71" s="310"/>
      <c r="AR71" s="308"/>
      <c r="AS71" s="309"/>
      <c r="AT71" s="309"/>
      <c r="AU71" s="309"/>
      <c r="AV71" s="309"/>
      <c r="AW71" s="309"/>
      <c r="AX71" s="310"/>
      <c r="AY71" s="308"/>
      <c r="AZ71" s="309"/>
      <c r="BA71" s="311"/>
      <c r="BB71" s="936"/>
      <c r="BC71" s="937"/>
      <c r="BD71" s="938"/>
      <c r="BE71" s="939"/>
      <c r="BF71" s="940"/>
      <c r="BG71" s="941"/>
      <c r="BH71" s="941"/>
      <c r="BI71" s="941"/>
      <c r="BJ71" s="942"/>
    </row>
    <row r="72" spans="2:62" s="263" customFormat="1" ht="20.25" customHeight="1">
      <c r="B72" s="949"/>
      <c r="C72" s="962"/>
      <c r="D72" s="963"/>
      <c r="E72" s="295"/>
      <c r="F72" s="296">
        <f>C71</f>
        <v>0</v>
      </c>
      <c r="G72" s="295"/>
      <c r="H72" s="296">
        <f>I71</f>
        <v>0</v>
      </c>
      <c r="I72" s="964"/>
      <c r="J72" s="965"/>
      <c r="K72" s="966"/>
      <c r="L72" s="967"/>
      <c r="M72" s="967"/>
      <c r="N72" s="963"/>
      <c r="O72" s="930"/>
      <c r="P72" s="931"/>
      <c r="Q72" s="931"/>
      <c r="R72" s="931"/>
      <c r="S72" s="932"/>
      <c r="T72" s="312" t="s">
        <v>224</v>
      </c>
      <c r="U72" s="313"/>
      <c r="V72" s="314"/>
      <c r="W72" s="300" t="s">
        <v>621</v>
      </c>
      <c r="X72" s="301" t="s">
        <v>621</v>
      </c>
      <c r="Y72" s="301" t="s">
        <v>621</v>
      </c>
      <c r="Z72" s="301" t="s">
        <v>621</v>
      </c>
      <c r="AA72" s="301" t="s">
        <v>621</v>
      </c>
      <c r="AB72" s="301" t="s">
        <v>621</v>
      </c>
      <c r="AC72" s="302" t="s">
        <v>621</v>
      </c>
      <c r="AD72" s="300" t="s">
        <v>621</v>
      </c>
      <c r="AE72" s="301" t="s">
        <v>621</v>
      </c>
      <c r="AF72" s="301" t="s">
        <v>621</v>
      </c>
      <c r="AG72" s="301" t="s">
        <v>621</v>
      </c>
      <c r="AH72" s="301" t="s">
        <v>621</v>
      </c>
      <c r="AI72" s="301" t="s">
        <v>621</v>
      </c>
      <c r="AJ72" s="302" t="s">
        <v>621</v>
      </c>
      <c r="AK72" s="300" t="s">
        <v>621</v>
      </c>
      <c r="AL72" s="301" t="s">
        <v>621</v>
      </c>
      <c r="AM72" s="301" t="s">
        <v>621</v>
      </c>
      <c r="AN72" s="301" t="s">
        <v>621</v>
      </c>
      <c r="AO72" s="301" t="s">
        <v>621</v>
      </c>
      <c r="AP72" s="301" t="s">
        <v>621</v>
      </c>
      <c r="AQ72" s="302" t="s">
        <v>621</v>
      </c>
      <c r="AR72" s="300" t="s">
        <v>621</v>
      </c>
      <c r="AS72" s="301" t="s">
        <v>621</v>
      </c>
      <c r="AT72" s="301" t="s">
        <v>621</v>
      </c>
      <c r="AU72" s="301" t="s">
        <v>621</v>
      </c>
      <c r="AV72" s="301" t="s">
        <v>621</v>
      </c>
      <c r="AW72" s="301" t="s">
        <v>621</v>
      </c>
      <c r="AX72" s="302" t="s">
        <v>621</v>
      </c>
      <c r="AY72" s="300" t="s">
        <v>621</v>
      </c>
      <c r="AZ72" s="301" t="s">
        <v>621</v>
      </c>
      <c r="BA72" s="301" t="s">
        <v>621</v>
      </c>
      <c r="BB72" s="971">
        <f>IF($BE$3="４週",SUM(W72:AX72),IF($BE$3="暦月",SUM(W72:BA72),""))</f>
        <v>0</v>
      </c>
      <c r="BC72" s="972"/>
      <c r="BD72" s="973">
        <f>IF($BE$3="４週",BB72/4,IF($BE$3="暦月",(BB72/($BE$8/7)),""))</f>
        <v>0</v>
      </c>
      <c r="BE72" s="972"/>
      <c r="BF72" s="968"/>
      <c r="BG72" s="969"/>
      <c r="BH72" s="969"/>
      <c r="BI72" s="969"/>
      <c r="BJ72" s="970"/>
    </row>
    <row r="73" spans="2:62" s="263" customFormat="1" ht="20.25" customHeight="1">
      <c r="B73" s="916">
        <f>B71+1</f>
        <v>29</v>
      </c>
      <c r="C73" s="918"/>
      <c r="D73" s="919"/>
      <c r="E73" s="295"/>
      <c r="F73" s="296"/>
      <c r="G73" s="295"/>
      <c r="H73" s="296"/>
      <c r="I73" s="922"/>
      <c r="J73" s="923"/>
      <c r="K73" s="926"/>
      <c r="L73" s="927"/>
      <c r="M73" s="927"/>
      <c r="N73" s="919"/>
      <c r="O73" s="930"/>
      <c r="P73" s="931"/>
      <c r="Q73" s="931"/>
      <c r="R73" s="931"/>
      <c r="S73" s="932"/>
      <c r="T73" s="315" t="s">
        <v>221</v>
      </c>
      <c r="V73" s="316"/>
      <c r="W73" s="308"/>
      <c r="X73" s="309"/>
      <c r="Y73" s="309"/>
      <c r="Z73" s="309"/>
      <c r="AA73" s="309"/>
      <c r="AB73" s="309"/>
      <c r="AC73" s="310"/>
      <c r="AD73" s="308"/>
      <c r="AE73" s="309"/>
      <c r="AF73" s="309"/>
      <c r="AG73" s="309"/>
      <c r="AH73" s="309"/>
      <c r="AI73" s="309"/>
      <c r="AJ73" s="310"/>
      <c r="AK73" s="308"/>
      <c r="AL73" s="309"/>
      <c r="AM73" s="309"/>
      <c r="AN73" s="309"/>
      <c r="AO73" s="309"/>
      <c r="AP73" s="309"/>
      <c r="AQ73" s="310"/>
      <c r="AR73" s="308"/>
      <c r="AS73" s="309"/>
      <c r="AT73" s="309"/>
      <c r="AU73" s="309"/>
      <c r="AV73" s="309"/>
      <c r="AW73" s="309"/>
      <c r="AX73" s="310"/>
      <c r="AY73" s="308"/>
      <c r="AZ73" s="309"/>
      <c r="BA73" s="311"/>
      <c r="BB73" s="936"/>
      <c r="BC73" s="937"/>
      <c r="BD73" s="938"/>
      <c r="BE73" s="939"/>
      <c r="BF73" s="940"/>
      <c r="BG73" s="941"/>
      <c r="BH73" s="941"/>
      <c r="BI73" s="941"/>
      <c r="BJ73" s="942"/>
    </row>
    <row r="74" spans="2:62" s="263" customFormat="1" ht="20.25" customHeight="1">
      <c r="B74" s="949"/>
      <c r="C74" s="950"/>
      <c r="D74" s="951"/>
      <c r="E74" s="317"/>
      <c r="F74" s="318">
        <f>C73</f>
        <v>0</v>
      </c>
      <c r="G74" s="317"/>
      <c r="H74" s="318">
        <f>I73</f>
        <v>0</v>
      </c>
      <c r="I74" s="952"/>
      <c r="J74" s="953"/>
      <c r="K74" s="954"/>
      <c r="L74" s="955"/>
      <c r="M74" s="955"/>
      <c r="N74" s="951"/>
      <c r="O74" s="930"/>
      <c r="P74" s="931"/>
      <c r="Q74" s="931"/>
      <c r="R74" s="931"/>
      <c r="S74" s="932"/>
      <c r="T74" s="312" t="s">
        <v>224</v>
      </c>
      <c r="U74" s="313"/>
      <c r="V74" s="314"/>
      <c r="W74" s="300" t="s">
        <v>621</v>
      </c>
      <c r="X74" s="301" t="s">
        <v>621</v>
      </c>
      <c r="Y74" s="301" t="s">
        <v>621</v>
      </c>
      <c r="Z74" s="301" t="s">
        <v>621</v>
      </c>
      <c r="AA74" s="301" t="s">
        <v>621</v>
      </c>
      <c r="AB74" s="301" t="s">
        <v>621</v>
      </c>
      <c r="AC74" s="302" t="s">
        <v>621</v>
      </c>
      <c r="AD74" s="300" t="s">
        <v>621</v>
      </c>
      <c r="AE74" s="301" t="s">
        <v>621</v>
      </c>
      <c r="AF74" s="301" t="s">
        <v>621</v>
      </c>
      <c r="AG74" s="301" t="s">
        <v>621</v>
      </c>
      <c r="AH74" s="301" t="s">
        <v>621</v>
      </c>
      <c r="AI74" s="301" t="s">
        <v>621</v>
      </c>
      <c r="AJ74" s="302" t="s">
        <v>621</v>
      </c>
      <c r="AK74" s="300" t="s">
        <v>621</v>
      </c>
      <c r="AL74" s="301" t="s">
        <v>621</v>
      </c>
      <c r="AM74" s="301" t="s">
        <v>621</v>
      </c>
      <c r="AN74" s="301" t="s">
        <v>621</v>
      </c>
      <c r="AO74" s="301" t="s">
        <v>621</v>
      </c>
      <c r="AP74" s="301" t="s">
        <v>621</v>
      </c>
      <c r="AQ74" s="302" t="s">
        <v>621</v>
      </c>
      <c r="AR74" s="300" t="s">
        <v>621</v>
      </c>
      <c r="AS74" s="301" t="s">
        <v>621</v>
      </c>
      <c r="AT74" s="301" t="s">
        <v>621</v>
      </c>
      <c r="AU74" s="301" t="s">
        <v>621</v>
      </c>
      <c r="AV74" s="301" t="s">
        <v>621</v>
      </c>
      <c r="AW74" s="301" t="s">
        <v>621</v>
      </c>
      <c r="AX74" s="302" t="s">
        <v>621</v>
      </c>
      <c r="AY74" s="300" t="s">
        <v>621</v>
      </c>
      <c r="AZ74" s="301" t="s">
        <v>621</v>
      </c>
      <c r="BA74" s="301" t="s">
        <v>621</v>
      </c>
      <c r="BB74" s="959">
        <f>IF($BE$3="４週",SUM(W74:AX74),IF($BE$3="暦月",SUM(W74:BA74),""))</f>
        <v>0</v>
      </c>
      <c r="BC74" s="960"/>
      <c r="BD74" s="961">
        <f>IF($BE$3="４週",BB74/4,IF($BE$3="暦月",(BB74/($BE$8/7)),""))</f>
        <v>0</v>
      </c>
      <c r="BE74" s="960"/>
      <c r="BF74" s="956"/>
      <c r="BG74" s="957"/>
      <c r="BH74" s="957"/>
      <c r="BI74" s="957"/>
      <c r="BJ74" s="958"/>
    </row>
    <row r="75" spans="2:62" s="263" customFormat="1" ht="20.25" customHeight="1">
      <c r="B75" s="916">
        <f>B73+1</f>
        <v>30</v>
      </c>
      <c r="C75" s="918"/>
      <c r="D75" s="919"/>
      <c r="E75" s="295"/>
      <c r="F75" s="296"/>
      <c r="G75" s="295"/>
      <c r="H75" s="296"/>
      <c r="I75" s="922"/>
      <c r="J75" s="923"/>
      <c r="K75" s="926"/>
      <c r="L75" s="927"/>
      <c r="M75" s="927"/>
      <c r="N75" s="919"/>
      <c r="O75" s="930"/>
      <c r="P75" s="931"/>
      <c r="Q75" s="931"/>
      <c r="R75" s="931"/>
      <c r="S75" s="932"/>
      <c r="T75" s="315" t="s">
        <v>221</v>
      </c>
      <c r="V75" s="316"/>
      <c r="W75" s="308"/>
      <c r="X75" s="309"/>
      <c r="Y75" s="309"/>
      <c r="Z75" s="309"/>
      <c r="AA75" s="309"/>
      <c r="AB75" s="309"/>
      <c r="AC75" s="310"/>
      <c r="AD75" s="308"/>
      <c r="AE75" s="309"/>
      <c r="AF75" s="309"/>
      <c r="AG75" s="309"/>
      <c r="AH75" s="309"/>
      <c r="AI75" s="309"/>
      <c r="AJ75" s="310"/>
      <c r="AK75" s="308"/>
      <c r="AL75" s="309"/>
      <c r="AM75" s="309"/>
      <c r="AN75" s="309"/>
      <c r="AO75" s="309"/>
      <c r="AP75" s="309"/>
      <c r="AQ75" s="310"/>
      <c r="AR75" s="308"/>
      <c r="AS75" s="309"/>
      <c r="AT75" s="309"/>
      <c r="AU75" s="309"/>
      <c r="AV75" s="309"/>
      <c r="AW75" s="309"/>
      <c r="AX75" s="310"/>
      <c r="AY75" s="308"/>
      <c r="AZ75" s="309"/>
      <c r="BA75" s="311"/>
      <c r="BB75" s="936"/>
      <c r="BC75" s="937"/>
      <c r="BD75" s="938"/>
      <c r="BE75" s="939"/>
      <c r="BF75" s="940"/>
      <c r="BG75" s="941"/>
      <c r="BH75" s="941"/>
      <c r="BI75" s="941"/>
      <c r="BJ75" s="942"/>
    </row>
    <row r="76" spans="2:62" s="263" customFormat="1" ht="20.25" customHeight="1">
      <c r="B76" s="949"/>
      <c r="C76" s="950"/>
      <c r="D76" s="951"/>
      <c r="E76" s="317"/>
      <c r="F76" s="318">
        <f>C75</f>
        <v>0</v>
      </c>
      <c r="G76" s="317"/>
      <c r="H76" s="318">
        <f>I75</f>
        <v>0</v>
      </c>
      <c r="I76" s="952"/>
      <c r="J76" s="953"/>
      <c r="K76" s="954"/>
      <c r="L76" s="955"/>
      <c r="M76" s="955"/>
      <c r="N76" s="951"/>
      <c r="O76" s="930"/>
      <c r="P76" s="931"/>
      <c r="Q76" s="931"/>
      <c r="R76" s="931"/>
      <c r="S76" s="932"/>
      <c r="T76" s="312" t="s">
        <v>224</v>
      </c>
      <c r="U76" s="313"/>
      <c r="V76" s="314"/>
      <c r="W76" s="300" t="s">
        <v>621</v>
      </c>
      <c r="X76" s="301" t="s">
        <v>621</v>
      </c>
      <c r="Y76" s="301" t="s">
        <v>621</v>
      </c>
      <c r="Z76" s="301" t="s">
        <v>621</v>
      </c>
      <c r="AA76" s="301" t="s">
        <v>621</v>
      </c>
      <c r="AB76" s="301" t="s">
        <v>621</v>
      </c>
      <c r="AC76" s="302" t="s">
        <v>621</v>
      </c>
      <c r="AD76" s="300" t="s">
        <v>621</v>
      </c>
      <c r="AE76" s="301" t="s">
        <v>621</v>
      </c>
      <c r="AF76" s="301" t="s">
        <v>621</v>
      </c>
      <c r="AG76" s="301" t="s">
        <v>621</v>
      </c>
      <c r="AH76" s="301" t="s">
        <v>621</v>
      </c>
      <c r="AI76" s="301" t="s">
        <v>621</v>
      </c>
      <c r="AJ76" s="302" t="s">
        <v>621</v>
      </c>
      <c r="AK76" s="300" t="s">
        <v>621</v>
      </c>
      <c r="AL76" s="301" t="s">
        <v>621</v>
      </c>
      <c r="AM76" s="301" t="s">
        <v>621</v>
      </c>
      <c r="AN76" s="301" t="s">
        <v>621</v>
      </c>
      <c r="AO76" s="301" t="s">
        <v>621</v>
      </c>
      <c r="AP76" s="301" t="s">
        <v>621</v>
      </c>
      <c r="AQ76" s="302" t="s">
        <v>621</v>
      </c>
      <c r="AR76" s="300" t="s">
        <v>621</v>
      </c>
      <c r="AS76" s="301" t="s">
        <v>621</v>
      </c>
      <c r="AT76" s="301" t="s">
        <v>621</v>
      </c>
      <c r="AU76" s="301" t="s">
        <v>621</v>
      </c>
      <c r="AV76" s="301" t="s">
        <v>621</v>
      </c>
      <c r="AW76" s="301" t="s">
        <v>621</v>
      </c>
      <c r="AX76" s="302" t="s">
        <v>621</v>
      </c>
      <c r="AY76" s="300" t="s">
        <v>621</v>
      </c>
      <c r="AZ76" s="301" t="s">
        <v>621</v>
      </c>
      <c r="BA76" s="301" t="s">
        <v>621</v>
      </c>
      <c r="BB76" s="959">
        <f>IF($BE$3="４週",SUM(W76:AX76),IF($BE$3="暦月",SUM(W76:BA76),""))</f>
        <v>0</v>
      </c>
      <c r="BC76" s="960"/>
      <c r="BD76" s="961">
        <f>IF($BE$3="４週",BB76/4,IF($BE$3="暦月",(BB76/($BE$8/7)),""))</f>
        <v>0</v>
      </c>
      <c r="BE76" s="960"/>
      <c r="BF76" s="956"/>
      <c r="BG76" s="957"/>
      <c r="BH76" s="957"/>
      <c r="BI76" s="957"/>
      <c r="BJ76" s="958"/>
    </row>
    <row r="77" spans="2:62" s="263" customFormat="1" ht="20.25" customHeight="1">
      <c r="B77" s="916">
        <f>B75+1</f>
        <v>31</v>
      </c>
      <c r="C77" s="918"/>
      <c r="D77" s="919"/>
      <c r="E77" s="295"/>
      <c r="F77" s="296"/>
      <c r="G77" s="295"/>
      <c r="H77" s="296"/>
      <c r="I77" s="922"/>
      <c r="J77" s="923"/>
      <c r="K77" s="926"/>
      <c r="L77" s="927"/>
      <c r="M77" s="927"/>
      <c r="N77" s="919"/>
      <c r="O77" s="930"/>
      <c r="P77" s="931"/>
      <c r="Q77" s="931"/>
      <c r="R77" s="931"/>
      <c r="S77" s="932"/>
      <c r="T77" s="315" t="s">
        <v>221</v>
      </c>
      <c r="V77" s="316"/>
      <c r="W77" s="308"/>
      <c r="X77" s="309"/>
      <c r="Y77" s="309"/>
      <c r="Z77" s="309"/>
      <c r="AA77" s="309"/>
      <c r="AB77" s="309"/>
      <c r="AC77" s="310"/>
      <c r="AD77" s="308"/>
      <c r="AE77" s="309"/>
      <c r="AF77" s="309"/>
      <c r="AG77" s="309"/>
      <c r="AH77" s="309"/>
      <c r="AI77" s="309"/>
      <c r="AJ77" s="310"/>
      <c r="AK77" s="308"/>
      <c r="AL77" s="309"/>
      <c r="AM77" s="309"/>
      <c r="AN77" s="309"/>
      <c r="AO77" s="309"/>
      <c r="AP77" s="309"/>
      <c r="AQ77" s="310"/>
      <c r="AR77" s="308"/>
      <c r="AS77" s="309"/>
      <c r="AT77" s="309"/>
      <c r="AU77" s="309"/>
      <c r="AV77" s="309"/>
      <c r="AW77" s="309"/>
      <c r="AX77" s="310"/>
      <c r="AY77" s="308"/>
      <c r="AZ77" s="309"/>
      <c r="BA77" s="311"/>
      <c r="BB77" s="936"/>
      <c r="BC77" s="937"/>
      <c r="BD77" s="938"/>
      <c r="BE77" s="939"/>
      <c r="BF77" s="940"/>
      <c r="BG77" s="941"/>
      <c r="BH77" s="941"/>
      <c r="BI77" s="941"/>
      <c r="BJ77" s="942"/>
    </row>
    <row r="78" spans="2:62" s="263" customFormat="1" ht="20.25" customHeight="1">
      <c r="B78" s="949"/>
      <c r="C78" s="950"/>
      <c r="D78" s="951"/>
      <c r="E78" s="317"/>
      <c r="F78" s="318">
        <f>C77</f>
        <v>0</v>
      </c>
      <c r="G78" s="317"/>
      <c r="H78" s="318">
        <f>I77</f>
        <v>0</v>
      </c>
      <c r="I78" s="952"/>
      <c r="J78" s="953"/>
      <c r="K78" s="954"/>
      <c r="L78" s="955"/>
      <c r="M78" s="955"/>
      <c r="N78" s="951"/>
      <c r="O78" s="930"/>
      <c r="P78" s="931"/>
      <c r="Q78" s="931"/>
      <c r="R78" s="931"/>
      <c r="S78" s="932"/>
      <c r="T78" s="312" t="s">
        <v>224</v>
      </c>
      <c r="U78" s="313"/>
      <c r="V78" s="314"/>
      <c r="W78" s="300" t="s">
        <v>621</v>
      </c>
      <c r="X78" s="301" t="s">
        <v>621</v>
      </c>
      <c r="Y78" s="301" t="s">
        <v>621</v>
      </c>
      <c r="Z78" s="301" t="s">
        <v>621</v>
      </c>
      <c r="AA78" s="301" t="s">
        <v>621</v>
      </c>
      <c r="AB78" s="301" t="s">
        <v>621</v>
      </c>
      <c r="AC78" s="302" t="s">
        <v>621</v>
      </c>
      <c r="AD78" s="300" t="s">
        <v>621</v>
      </c>
      <c r="AE78" s="301" t="s">
        <v>621</v>
      </c>
      <c r="AF78" s="301" t="s">
        <v>621</v>
      </c>
      <c r="AG78" s="301" t="s">
        <v>621</v>
      </c>
      <c r="AH78" s="301" t="s">
        <v>621</v>
      </c>
      <c r="AI78" s="301" t="s">
        <v>621</v>
      </c>
      <c r="AJ78" s="302" t="s">
        <v>621</v>
      </c>
      <c r="AK78" s="300" t="s">
        <v>621</v>
      </c>
      <c r="AL78" s="301" t="s">
        <v>621</v>
      </c>
      <c r="AM78" s="301" t="s">
        <v>621</v>
      </c>
      <c r="AN78" s="301" t="s">
        <v>621</v>
      </c>
      <c r="AO78" s="301" t="s">
        <v>621</v>
      </c>
      <c r="AP78" s="301" t="s">
        <v>621</v>
      </c>
      <c r="AQ78" s="302" t="s">
        <v>621</v>
      </c>
      <c r="AR78" s="300" t="s">
        <v>621</v>
      </c>
      <c r="AS78" s="301" t="s">
        <v>621</v>
      </c>
      <c r="AT78" s="301" t="s">
        <v>621</v>
      </c>
      <c r="AU78" s="301" t="s">
        <v>621</v>
      </c>
      <c r="AV78" s="301" t="s">
        <v>621</v>
      </c>
      <c r="AW78" s="301" t="s">
        <v>621</v>
      </c>
      <c r="AX78" s="302" t="s">
        <v>621</v>
      </c>
      <c r="AY78" s="300" t="s">
        <v>621</v>
      </c>
      <c r="AZ78" s="301" t="s">
        <v>621</v>
      </c>
      <c r="BA78" s="301" t="s">
        <v>621</v>
      </c>
      <c r="BB78" s="959">
        <f>IF($BE$3="４週",SUM(W78:AX78),IF($BE$3="暦月",SUM(W78:BA78),""))</f>
        <v>0</v>
      </c>
      <c r="BC78" s="960"/>
      <c r="BD78" s="961">
        <f>IF($BE$3="４週",BB78/4,IF($BE$3="暦月",(BB78/($BE$8/7)),""))</f>
        <v>0</v>
      </c>
      <c r="BE78" s="960"/>
      <c r="BF78" s="956"/>
      <c r="BG78" s="957"/>
      <c r="BH78" s="957"/>
      <c r="BI78" s="957"/>
      <c r="BJ78" s="958"/>
    </row>
    <row r="79" spans="2:62" s="263" customFormat="1" ht="20.25" customHeight="1">
      <c r="B79" s="916">
        <f>B77+1</f>
        <v>32</v>
      </c>
      <c r="C79" s="918"/>
      <c r="D79" s="919"/>
      <c r="E79" s="295"/>
      <c r="F79" s="296"/>
      <c r="G79" s="295"/>
      <c r="H79" s="296"/>
      <c r="I79" s="922"/>
      <c r="J79" s="923"/>
      <c r="K79" s="926"/>
      <c r="L79" s="927"/>
      <c r="M79" s="927"/>
      <c r="N79" s="919"/>
      <c r="O79" s="930"/>
      <c r="P79" s="931"/>
      <c r="Q79" s="931"/>
      <c r="R79" s="931"/>
      <c r="S79" s="932"/>
      <c r="T79" s="315" t="s">
        <v>221</v>
      </c>
      <c r="V79" s="316"/>
      <c r="W79" s="308"/>
      <c r="X79" s="309"/>
      <c r="Y79" s="309"/>
      <c r="Z79" s="309"/>
      <c r="AA79" s="309"/>
      <c r="AB79" s="309"/>
      <c r="AC79" s="310"/>
      <c r="AD79" s="308"/>
      <c r="AE79" s="309"/>
      <c r="AF79" s="309"/>
      <c r="AG79" s="309"/>
      <c r="AH79" s="309"/>
      <c r="AI79" s="309"/>
      <c r="AJ79" s="310"/>
      <c r="AK79" s="308"/>
      <c r="AL79" s="309"/>
      <c r="AM79" s="309"/>
      <c r="AN79" s="309"/>
      <c r="AO79" s="309"/>
      <c r="AP79" s="309"/>
      <c r="AQ79" s="310"/>
      <c r="AR79" s="308"/>
      <c r="AS79" s="309"/>
      <c r="AT79" s="309"/>
      <c r="AU79" s="309"/>
      <c r="AV79" s="309"/>
      <c r="AW79" s="309"/>
      <c r="AX79" s="310"/>
      <c r="AY79" s="308"/>
      <c r="AZ79" s="309"/>
      <c r="BA79" s="311"/>
      <c r="BB79" s="936"/>
      <c r="BC79" s="937"/>
      <c r="BD79" s="938"/>
      <c r="BE79" s="939"/>
      <c r="BF79" s="940"/>
      <c r="BG79" s="941"/>
      <c r="BH79" s="941"/>
      <c r="BI79" s="941"/>
      <c r="BJ79" s="942"/>
    </row>
    <row r="80" spans="2:62" s="263" customFormat="1" ht="20.25" customHeight="1">
      <c r="B80" s="949"/>
      <c r="C80" s="950"/>
      <c r="D80" s="951"/>
      <c r="E80" s="317"/>
      <c r="F80" s="318">
        <f>C79</f>
        <v>0</v>
      </c>
      <c r="G80" s="317"/>
      <c r="H80" s="318">
        <f>I79</f>
        <v>0</v>
      </c>
      <c r="I80" s="952"/>
      <c r="J80" s="953"/>
      <c r="K80" s="954"/>
      <c r="L80" s="955"/>
      <c r="M80" s="955"/>
      <c r="N80" s="951"/>
      <c r="O80" s="930"/>
      <c r="P80" s="931"/>
      <c r="Q80" s="931"/>
      <c r="R80" s="931"/>
      <c r="S80" s="932"/>
      <c r="T80" s="312" t="s">
        <v>224</v>
      </c>
      <c r="U80" s="313"/>
      <c r="V80" s="314"/>
      <c r="W80" s="300" t="s">
        <v>621</v>
      </c>
      <c r="X80" s="301" t="s">
        <v>621</v>
      </c>
      <c r="Y80" s="301" t="s">
        <v>621</v>
      </c>
      <c r="Z80" s="301" t="s">
        <v>621</v>
      </c>
      <c r="AA80" s="301" t="s">
        <v>621</v>
      </c>
      <c r="AB80" s="301" t="s">
        <v>621</v>
      </c>
      <c r="AC80" s="302" t="s">
        <v>621</v>
      </c>
      <c r="AD80" s="300" t="s">
        <v>621</v>
      </c>
      <c r="AE80" s="301" t="s">
        <v>621</v>
      </c>
      <c r="AF80" s="301" t="s">
        <v>621</v>
      </c>
      <c r="AG80" s="301" t="s">
        <v>621</v>
      </c>
      <c r="AH80" s="301" t="s">
        <v>621</v>
      </c>
      <c r="AI80" s="301" t="s">
        <v>621</v>
      </c>
      <c r="AJ80" s="302" t="s">
        <v>621</v>
      </c>
      <c r="AK80" s="300" t="s">
        <v>621</v>
      </c>
      <c r="AL80" s="301" t="s">
        <v>621</v>
      </c>
      <c r="AM80" s="301" t="s">
        <v>621</v>
      </c>
      <c r="AN80" s="301" t="s">
        <v>621</v>
      </c>
      <c r="AO80" s="301" t="s">
        <v>621</v>
      </c>
      <c r="AP80" s="301" t="s">
        <v>621</v>
      </c>
      <c r="AQ80" s="302" t="s">
        <v>621</v>
      </c>
      <c r="AR80" s="300" t="s">
        <v>621</v>
      </c>
      <c r="AS80" s="301" t="s">
        <v>621</v>
      </c>
      <c r="AT80" s="301" t="s">
        <v>621</v>
      </c>
      <c r="AU80" s="301" t="s">
        <v>621</v>
      </c>
      <c r="AV80" s="301" t="s">
        <v>621</v>
      </c>
      <c r="AW80" s="301" t="s">
        <v>621</v>
      </c>
      <c r="AX80" s="302" t="s">
        <v>621</v>
      </c>
      <c r="AY80" s="300" t="s">
        <v>621</v>
      </c>
      <c r="AZ80" s="301" t="s">
        <v>621</v>
      </c>
      <c r="BA80" s="301" t="s">
        <v>621</v>
      </c>
      <c r="BB80" s="959">
        <f>IF($BE$3="４週",SUM(W80:AX80),IF($BE$3="暦月",SUM(W80:BA80),""))</f>
        <v>0</v>
      </c>
      <c r="BC80" s="960"/>
      <c r="BD80" s="961">
        <f>IF($BE$3="４週",BB80/4,IF($BE$3="暦月",(BB80/($BE$8/7)),""))</f>
        <v>0</v>
      </c>
      <c r="BE80" s="960"/>
      <c r="BF80" s="956"/>
      <c r="BG80" s="957"/>
      <c r="BH80" s="957"/>
      <c r="BI80" s="957"/>
      <c r="BJ80" s="958"/>
    </row>
    <row r="81" spans="2:62" s="263" customFormat="1" ht="20.25" customHeight="1">
      <c r="B81" s="916">
        <f>B79+1</f>
        <v>33</v>
      </c>
      <c r="C81" s="918"/>
      <c r="D81" s="919"/>
      <c r="E81" s="295"/>
      <c r="F81" s="296"/>
      <c r="G81" s="295"/>
      <c r="H81" s="296"/>
      <c r="I81" s="922"/>
      <c r="J81" s="923"/>
      <c r="K81" s="926"/>
      <c r="L81" s="927"/>
      <c r="M81" s="927"/>
      <c r="N81" s="919"/>
      <c r="O81" s="930"/>
      <c r="P81" s="931"/>
      <c r="Q81" s="931"/>
      <c r="R81" s="931"/>
      <c r="S81" s="932"/>
      <c r="T81" s="315" t="s">
        <v>221</v>
      </c>
      <c r="V81" s="316"/>
      <c r="W81" s="308"/>
      <c r="X81" s="309"/>
      <c r="Y81" s="309"/>
      <c r="Z81" s="309"/>
      <c r="AA81" s="309"/>
      <c r="AB81" s="309"/>
      <c r="AC81" s="310"/>
      <c r="AD81" s="308"/>
      <c r="AE81" s="309"/>
      <c r="AF81" s="309"/>
      <c r="AG81" s="309"/>
      <c r="AH81" s="309"/>
      <c r="AI81" s="309"/>
      <c r="AJ81" s="310"/>
      <c r="AK81" s="308"/>
      <c r="AL81" s="309"/>
      <c r="AM81" s="309"/>
      <c r="AN81" s="309"/>
      <c r="AO81" s="309"/>
      <c r="AP81" s="309"/>
      <c r="AQ81" s="310"/>
      <c r="AR81" s="308"/>
      <c r="AS81" s="309"/>
      <c r="AT81" s="309"/>
      <c r="AU81" s="309"/>
      <c r="AV81" s="309"/>
      <c r="AW81" s="309"/>
      <c r="AX81" s="310"/>
      <c r="AY81" s="308"/>
      <c r="AZ81" s="309"/>
      <c r="BA81" s="311"/>
      <c r="BB81" s="936"/>
      <c r="BC81" s="937"/>
      <c r="BD81" s="938"/>
      <c r="BE81" s="939"/>
      <c r="BF81" s="940"/>
      <c r="BG81" s="941"/>
      <c r="BH81" s="941"/>
      <c r="BI81" s="941"/>
      <c r="BJ81" s="942"/>
    </row>
    <row r="82" spans="2:62" s="263" customFormat="1" ht="20.25" customHeight="1">
      <c r="B82" s="949"/>
      <c r="C82" s="950"/>
      <c r="D82" s="951"/>
      <c r="E82" s="317"/>
      <c r="F82" s="318">
        <f>C81</f>
        <v>0</v>
      </c>
      <c r="G82" s="317"/>
      <c r="H82" s="318">
        <f>I81</f>
        <v>0</v>
      </c>
      <c r="I82" s="952"/>
      <c r="J82" s="953"/>
      <c r="K82" s="954"/>
      <c r="L82" s="955"/>
      <c r="M82" s="955"/>
      <c r="N82" s="951"/>
      <c r="O82" s="930"/>
      <c r="P82" s="931"/>
      <c r="Q82" s="931"/>
      <c r="R82" s="931"/>
      <c r="S82" s="932"/>
      <c r="T82" s="312" t="s">
        <v>224</v>
      </c>
      <c r="U82" s="313"/>
      <c r="V82" s="314"/>
      <c r="W82" s="300" t="s">
        <v>621</v>
      </c>
      <c r="X82" s="301" t="s">
        <v>621</v>
      </c>
      <c r="Y82" s="301" t="s">
        <v>621</v>
      </c>
      <c r="Z82" s="301" t="s">
        <v>621</v>
      </c>
      <c r="AA82" s="301" t="s">
        <v>621</v>
      </c>
      <c r="AB82" s="301" t="s">
        <v>621</v>
      </c>
      <c r="AC82" s="302" t="s">
        <v>621</v>
      </c>
      <c r="AD82" s="300" t="s">
        <v>621</v>
      </c>
      <c r="AE82" s="301" t="s">
        <v>621</v>
      </c>
      <c r="AF82" s="301" t="s">
        <v>621</v>
      </c>
      <c r="AG82" s="301" t="s">
        <v>621</v>
      </c>
      <c r="AH82" s="301" t="s">
        <v>621</v>
      </c>
      <c r="AI82" s="301" t="s">
        <v>621</v>
      </c>
      <c r="AJ82" s="302" t="s">
        <v>621</v>
      </c>
      <c r="AK82" s="300" t="s">
        <v>621</v>
      </c>
      <c r="AL82" s="301" t="s">
        <v>621</v>
      </c>
      <c r="AM82" s="301" t="s">
        <v>621</v>
      </c>
      <c r="AN82" s="301" t="s">
        <v>621</v>
      </c>
      <c r="AO82" s="301" t="s">
        <v>621</v>
      </c>
      <c r="AP82" s="301" t="s">
        <v>621</v>
      </c>
      <c r="AQ82" s="302" t="s">
        <v>621</v>
      </c>
      <c r="AR82" s="300" t="s">
        <v>621</v>
      </c>
      <c r="AS82" s="301" t="s">
        <v>621</v>
      </c>
      <c r="AT82" s="301" t="s">
        <v>621</v>
      </c>
      <c r="AU82" s="301" t="s">
        <v>621</v>
      </c>
      <c r="AV82" s="301" t="s">
        <v>621</v>
      </c>
      <c r="AW82" s="301" t="s">
        <v>621</v>
      </c>
      <c r="AX82" s="302" t="s">
        <v>621</v>
      </c>
      <c r="AY82" s="300" t="s">
        <v>621</v>
      </c>
      <c r="AZ82" s="301" t="s">
        <v>621</v>
      </c>
      <c r="BA82" s="301" t="s">
        <v>621</v>
      </c>
      <c r="BB82" s="959">
        <f>IF($BE$3="４週",SUM(W82:AX82),IF($BE$3="暦月",SUM(W82:BA82),""))</f>
        <v>0</v>
      </c>
      <c r="BC82" s="960"/>
      <c r="BD82" s="961">
        <f>IF($BE$3="４週",BB82/4,IF($BE$3="暦月",(BB82/($BE$8/7)),""))</f>
        <v>0</v>
      </c>
      <c r="BE82" s="960"/>
      <c r="BF82" s="956"/>
      <c r="BG82" s="957"/>
      <c r="BH82" s="957"/>
      <c r="BI82" s="957"/>
      <c r="BJ82" s="958"/>
    </row>
    <row r="83" spans="2:62" s="263" customFormat="1" ht="20.25" customHeight="1">
      <c r="B83" s="916">
        <f>B81+1</f>
        <v>34</v>
      </c>
      <c r="C83" s="918"/>
      <c r="D83" s="919"/>
      <c r="E83" s="295"/>
      <c r="F83" s="296"/>
      <c r="G83" s="295"/>
      <c r="H83" s="296"/>
      <c r="I83" s="922"/>
      <c r="J83" s="923"/>
      <c r="K83" s="926"/>
      <c r="L83" s="927"/>
      <c r="M83" s="927"/>
      <c r="N83" s="919"/>
      <c r="O83" s="930"/>
      <c r="P83" s="931"/>
      <c r="Q83" s="931"/>
      <c r="R83" s="931"/>
      <c r="S83" s="932"/>
      <c r="T83" s="315" t="s">
        <v>221</v>
      </c>
      <c r="V83" s="316"/>
      <c r="W83" s="308"/>
      <c r="X83" s="309"/>
      <c r="Y83" s="309"/>
      <c r="Z83" s="309"/>
      <c r="AA83" s="309"/>
      <c r="AB83" s="309"/>
      <c r="AC83" s="310"/>
      <c r="AD83" s="308"/>
      <c r="AE83" s="309"/>
      <c r="AF83" s="309"/>
      <c r="AG83" s="309"/>
      <c r="AH83" s="309"/>
      <c r="AI83" s="309"/>
      <c r="AJ83" s="310"/>
      <c r="AK83" s="308"/>
      <c r="AL83" s="309"/>
      <c r="AM83" s="309"/>
      <c r="AN83" s="309"/>
      <c r="AO83" s="309"/>
      <c r="AP83" s="309"/>
      <c r="AQ83" s="310"/>
      <c r="AR83" s="308"/>
      <c r="AS83" s="309"/>
      <c r="AT83" s="309"/>
      <c r="AU83" s="309"/>
      <c r="AV83" s="309"/>
      <c r="AW83" s="309"/>
      <c r="AX83" s="310"/>
      <c r="AY83" s="308"/>
      <c r="AZ83" s="309"/>
      <c r="BA83" s="311"/>
      <c r="BB83" s="936"/>
      <c r="BC83" s="937"/>
      <c r="BD83" s="938"/>
      <c r="BE83" s="939"/>
      <c r="BF83" s="940"/>
      <c r="BG83" s="941"/>
      <c r="BH83" s="941"/>
      <c r="BI83" s="941"/>
      <c r="BJ83" s="942"/>
    </row>
    <row r="84" spans="2:62" s="263" customFormat="1" ht="20.25" customHeight="1">
      <c r="B84" s="949"/>
      <c r="C84" s="950"/>
      <c r="D84" s="951"/>
      <c r="E84" s="317"/>
      <c r="F84" s="318">
        <f>C83</f>
        <v>0</v>
      </c>
      <c r="G84" s="317"/>
      <c r="H84" s="318">
        <f>I83</f>
        <v>0</v>
      </c>
      <c r="I84" s="952"/>
      <c r="J84" s="953"/>
      <c r="K84" s="954"/>
      <c r="L84" s="955"/>
      <c r="M84" s="955"/>
      <c r="N84" s="951"/>
      <c r="O84" s="930"/>
      <c r="P84" s="931"/>
      <c r="Q84" s="931"/>
      <c r="R84" s="931"/>
      <c r="S84" s="932"/>
      <c r="T84" s="312" t="s">
        <v>224</v>
      </c>
      <c r="U84" s="313"/>
      <c r="V84" s="314"/>
      <c r="W84" s="300" t="s">
        <v>621</v>
      </c>
      <c r="X84" s="301" t="s">
        <v>621</v>
      </c>
      <c r="Y84" s="301" t="s">
        <v>621</v>
      </c>
      <c r="Z84" s="301" t="s">
        <v>621</v>
      </c>
      <c r="AA84" s="301" t="s">
        <v>621</v>
      </c>
      <c r="AB84" s="301" t="s">
        <v>621</v>
      </c>
      <c r="AC84" s="302" t="s">
        <v>621</v>
      </c>
      <c r="AD84" s="300" t="s">
        <v>621</v>
      </c>
      <c r="AE84" s="301" t="s">
        <v>621</v>
      </c>
      <c r="AF84" s="301" t="s">
        <v>621</v>
      </c>
      <c r="AG84" s="301" t="s">
        <v>621</v>
      </c>
      <c r="AH84" s="301" t="s">
        <v>621</v>
      </c>
      <c r="AI84" s="301" t="s">
        <v>621</v>
      </c>
      <c r="AJ84" s="302" t="s">
        <v>621</v>
      </c>
      <c r="AK84" s="300" t="s">
        <v>621</v>
      </c>
      <c r="AL84" s="301" t="s">
        <v>621</v>
      </c>
      <c r="AM84" s="301" t="s">
        <v>621</v>
      </c>
      <c r="AN84" s="301" t="s">
        <v>621</v>
      </c>
      <c r="AO84" s="301" t="s">
        <v>621</v>
      </c>
      <c r="AP84" s="301" t="s">
        <v>621</v>
      </c>
      <c r="AQ84" s="302" t="s">
        <v>621</v>
      </c>
      <c r="AR84" s="300" t="s">
        <v>621</v>
      </c>
      <c r="AS84" s="301" t="s">
        <v>621</v>
      </c>
      <c r="AT84" s="301" t="s">
        <v>621</v>
      </c>
      <c r="AU84" s="301" t="s">
        <v>621</v>
      </c>
      <c r="AV84" s="301" t="s">
        <v>621</v>
      </c>
      <c r="AW84" s="301" t="s">
        <v>621</v>
      </c>
      <c r="AX84" s="302" t="s">
        <v>621</v>
      </c>
      <c r="AY84" s="300" t="s">
        <v>621</v>
      </c>
      <c r="AZ84" s="301" t="s">
        <v>621</v>
      </c>
      <c r="BA84" s="301" t="s">
        <v>621</v>
      </c>
      <c r="BB84" s="959">
        <f>IF($BE$3="４週",SUM(W84:AX84),IF($BE$3="暦月",SUM(W84:BA84),""))</f>
        <v>0</v>
      </c>
      <c r="BC84" s="960"/>
      <c r="BD84" s="961">
        <f>IF($BE$3="４週",BB84/4,IF($BE$3="暦月",(BB84/($BE$8/7)),""))</f>
        <v>0</v>
      </c>
      <c r="BE84" s="960"/>
      <c r="BF84" s="956"/>
      <c r="BG84" s="957"/>
      <c r="BH84" s="957"/>
      <c r="BI84" s="957"/>
      <c r="BJ84" s="958"/>
    </row>
    <row r="85" spans="2:62" s="263" customFormat="1" ht="20.25" customHeight="1">
      <c r="B85" s="916">
        <f>B83+1</f>
        <v>35</v>
      </c>
      <c r="C85" s="918"/>
      <c r="D85" s="919"/>
      <c r="E85" s="295"/>
      <c r="F85" s="296"/>
      <c r="G85" s="295"/>
      <c r="H85" s="296"/>
      <c r="I85" s="922"/>
      <c r="J85" s="923"/>
      <c r="K85" s="926"/>
      <c r="L85" s="927"/>
      <c r="M85" s="927"/>
      <c r="N85" s="919"/>
      <c r="O85" s="930"/>
      <c r="P85" s="931"/>
      <c r="Q85" s="931"/>
      <c r="R85" s="931"/>
      <c r="S85" s="932"/>
      <c r="T85" s="315" t="s">
        <v>221</v>
      </c>
      <c r="V85" s="316"/>
      <c r="W85" s="308"/>
      <c r="X85" s="309"/>
      <c r="Y85" s="309"/>
      <c r="Z85" s="309"/>
      <c r="AA85" s="309"/>
      <c r="AB85" s="309"/>
      <c r="AC85" s="310"/>
      <c r="AD85" s="308"/>
      <c r="AE85" s="309"/>
      <c r="AF85" s="309"/>
      <c r="AG85" s="309"/>
      <c r="AH85" s="309"/>
      <c r="AI85" s="309"/>
      <c r="AJ85" s="310"/>
      <c r="AK85" s="308"/>
      <c r="AL85" s="309"/>
      <c r="AM85" s="309"/>
      <c r="AN85" s="309"/>
      <c r="AO85" s="309"/>
      <c r="AP85" s="309"/>
      <c r="AQ85" s="310"/>
      <c r="AR85" s="308"/>
      <c r="AS85" s="309"/>
      <c r="AT85" s="309"/>
      <c r="AU85" s="309"/>
      <c r="AV85" s="309"/>
      <c r="AW85" s="309"/>
      <c r="AX85" s="310"/>
      <c r="AY85" s="308"/>
      <c r="AZ85" s="309"/>
      <c r="BA85" s="311"/>
      <c r="BB85" s="936"/>
      <c r="BC85" s="937"/>
      <c r="BD85" s="938"/>
      <c r="BE85" s="939"/>
      <c r="BF85" s="940"/>
      <c r="BG85" s="941"/>
      <c r="BH85" s="941"/>
      <c r="BI85" s="941"/>
      <c r="BJ85" s="942"/>
    </row>
    <row r="86" spans="2:62" s="263" customFormat="1" ht="20.25" customHeight="1">
      <c r="B86" s="949"/>
      <c r="C86" s="950"/>
      <c r="D86" s="951"/>
      <c r="E86" s="317"/>
      <c r="F86" s="318">
        <f>C85</f>
        <v>0</v>
      </c>
      <c r="G86" s="317"/>
      <c r="H86" s="318">
        <f>I85</f>
        <v>0</v>
      </c>
      <c r="I86" s="952"/>
      <c r="J86" s="953"/>
      <c r="K86" s="954"/>
      <c r="L86" s="955"/>
      <c r="M86" s="955"/>
      <c r="N86" s="951"/>
      <c r="O86" s="930"/>
      <c r="P86" s="931"/>
      <c r="Q86" s="931"/>
      <c r="R86" s="931"/>
      <c r="S86" s="932"/>
      <c r="T86" s="312" t="s">
        <v>224</v>
      </c>
      <c r="U86" s="313"/>
      <c r="V86" s="314"/>
      <c r="W86" s="300" t="s">
        <v>621</v>
      </c>
      <c r="X86" s="301" t="s">
        <v>621</v>
      </c>
      <c r="Y86" s="301" t="s">
        <v>621</v>
      </c>
      <c r="Z86" s="301" t="s">
        <v>621</v>
      </c>
      <c r="AA86" s="301" t="s">
        <v>621</v>
      </c>
      <c r="AB86" s="301" t="s">
        <v>621</v>
      </c>
      <c r="AC86" s="302" t="s">
        <v>621</v>
      </c>
      <c r="AD86" s="300" t="s">
        <v>621</v>
      </c>
      <c r="AE86" s="301" t="s">
        <v>621</v>
      </c>
      <c r="AF86" s="301" t="s">
        <v>621</v>
      </c>
      <c r="AG86" s="301" t="s">
        <v>621</v>
      </c>
      <c r="AH86" s="301" t="s">
        <v>621</v>
      </c>
      <c r="AI86" s="301" t="s">
        <v>621</v>
      </c>
      <c r="AJ86" s="302" t="s">
        <v>621</v>
      </c>
      <c r="AK86" s="300" t="s">
        <v>621</v>
      </c>
      <c r="AL86" s="301" t="s">
        <v>621</v>
      </c>
      <c r="AM86" s="301" t="s">
        <v>621</v>
      </c>
      <c r="AN86" s="301" t="s">
        <v>621</v>
      </c>
      <c r="AO86" s="301" t="s">
        <v>621</v>
      </c>
      <c r="AP86" s="301" t="s">
        <v>621</v>
      </c>
      <c r="AQ86" s="302" t="s">
        <v>621</v>
      </c>
      <c r="AR86" s="300" t="s">
        <v>621</v>
      </c>
      <c r="AS86" s="301" t="s">
        <v>621</v>
      </c>
      <c r="AT86" s="301" t="s">
        <v>621</v>
      </c>
      <c r="AU86" s="301" t="s">
        <v>621</v>
      </c>
      <c r="AV86" s="301" t="s">
        <v>621</v>
      </c>
      <c r="AW86" s="301" t="s">
        <v>621</v>
      </c>
      <c r="AX86" s="302" t="s">
        <v>621</v>
      </c>
      <c r="AY86" s="300" t="s">
        <v>621</v>
      </c>
      <c r="AZ86" s="301" t="s">
        <v>621</v>
      </c>
      <c r="BA86" s="301" t="s">
        <v>621</v>
      </c>
      <c r="BB86" s="959">
        <f>IF($BE$3="４週",SUM(W86:AX86),IF($BE$3="暦月",SUM(W86:BA86),""))</f>
        <v>0</v>
      </c>
      <c r="BC86" s="960"/>
      <c r="BD86" s="961">
        <f>IF($BE$3="４週",BB86/4,IF($BE$3="暦月",(BB86/($BE$8/7)),""))</f>
        <v>0</v>
      </c>
      <c r="BE86" s="960"/>
      <c r="BF86" s="956"/>
      <c r="BG86" s="957"/>
      <c r="BH86" s="957"/>
      <c r="BI86" s="957"/>
      <c r="BJ86" s="958"/>
    </row>
    <row r="87" spans="2:62" s="263" customFormat="1" ht="20.25" customHeight="1">
      <c r="B87" s="916">
        <f>B85+1</f>
        <v>36</v>
      </c>
      <c r="C87" s="918"/>
      <c r="D87" s="919"/>
      <c r="E87" s="295"/>
      <c r="F87" s="296"/>
      <c r="G87" s="295"/>
      <c r="H87" s="296"/>
      <c r="I87" s="922"/>
      <c r="J87" s="923"/>
      <c r="K87" s="926"/>
      <c r="L87" s="927"/>
      <c r="M87" s="927"/>
      <c r="N87" s="919"/>
      <c r="O87" s="930"/>
      <c r="P87" s="931"/>
      <c r="Q87" s="931"/>
      <c r="R87" s="931"/>
      <c r="S87" s="932"/>
      <c r="T87" s="315" t="s">
        <v>221</v>
      </c>
      <c r="V87" s="316"/>
      <c r="W87" s="308"/>
      <c r="X87" s="309"/>
      <c r="Y87" s="309"/>
      <c r="Z87" s="309"/>
      <c r="AA87" s="309"/>
      <c r="AB87" s="309"/>
      <c r="AC87" s="310"/>
      <c r="AD87" s="308"/>
      <c r="AE87" s="309"/>
      <c r="AF87" s="309"/>
      <c r="AG87" s="309"/>
      <c r="AH87" s="309"/>
      <c r="AI87" s="309"/>
      <c r="AJ87" s="310"/>
      <c r="AK87" s="308"/>
      <c r="AL87" s="309"/>
      <c r="AM87" s="309"/>
      <c r="AN87" s="309"/>
      <c r="AO87" s="309"/>
      <c r="AP87" s="309"/>
      <c r="AQ87" s="310"/>
      <c r="AR87" s="308"/>
      <c r="AS87" s="309"/>
      <c r="AT87" s="309"/>
      <c r="AU87" s="309"/>
      <c r="AV87" s="309"/>
      <c r="AW87" s="309"/>
      <c r="AX87" s="310"/>
      <c r="AY87" s="308"/>
      <c r="AZ87" s="309"/>
      <c r="BA87" s="311"/>
      <c r="BB87" s="936"/>
      <c r="BC87" s="937"/>
      <c r="BD87" s="938"/>
      <c r="BE87" s="939"/>
      <c r="BF87" s="940"/>
      <c r="BG87" s="941"/>
      <c r="BH87" s="941"/>
      <c r="BI87" s="941"/>
      <c r="BJ87" s="942"/>
    </row>
    <row r="88" spans="2:62" s="263" customFormat="1" ht="20.25" customHeight="1">
      <c r="B88" s="949"/>
      <c r="C88" s="950"/>
      <c r="D88" s="951"/>
      <c r="E88" s="317"/>
      <c r="F88" s="318">
        <f>C87</f>
        <v>0</v>
      </c>
      <c r="G88" s="317"/>
      <c r="H88" s="318">
        <f>I87</f>
        <v>0</v>
      </c>
      <c r="I88" s="952"/>
      <c r="J88" s="953"/>
      <c r="K88" s="954"/>
      <c r="L88" s="955"/>
      <c r="M88" s="955"/>
      <c r="N88" s="951"/>
      <c r="O88" s="930"/>
      <c r="P88" s="931"/>
      <c r="Q88" s="931"/>
      <c r="R88" s="931"/>
      <c r="S88" s="932"/>
      <c r="T88" s="312" t="s">
        <v>224</v>
      </c>
      <c r="U88" s="313"/>
      <c r="V88" s="314"/>
      <c r="W88" s="300" t="s">
        <v>621</v>
      </c>
      <c r="X88" s="301" t="s">
        <v>621</v>
      </c>
      <c r="Y88" s="301" t="s">
        <v>621</v>
      </c>
      <c r="Z88" s="301" t="s">
        <v>621</v>
      </c>
      <c r="AA88" s="301" t="s">
        <v>621</v>
      </c>
      <c r="AB88" s="301" t="s">
        <v>621</v>
      </c>
      <c r="AC88" s="302" t="s">
        <v>621</v>
      </c>
      <c r="AD88" s="300" t="s">
        <v>621</v>
      </c>
      <c r="AE88" s="301" t="s">
        <v>621</v>
      </c>
      <c r="AF88" s="301" t="s">
        <v>621</v>
      </c>
      <c r="AG88" s="301" t="s">
        <v>621</v>
      </c>
      <c r="AH88" s="301" t="s">
        <v>621</v>
      </c>
      <c r="AI88" s="301" t="s">
        <v>621</v>
      </c>
      <c r="AJ88" s="302" t="s">
        <v>621</v>
      </c>
      <c r="AK88" s="300" t="s">
        <v>621</v>
      </c>
      <c r="AL88" s="301" t="s">
        <v>621</v>
      </c>
      <c r="AM88" s="301" t="s">
        <v>621</v>
      </c>
      <c r="AN88" s="301" t="s">
        <v>621</v>
      </c>
      <c r="AO88" s="301" t="s">
        <v>621</v>
      </c>
      <c r="AP88" s="301" t="s">
        <v>621</v>
      </c>
      <c r="AQ88" s="302" t="s">
        <v>621</v>
      </c>
      <c r="AR88" s="300" t="s">
        <v>621</v>
      </c>
      <c r="AS88" s="301" t="s">
        <v>621</v>
      </c>
      <c r="AT88" s="301" t="s">
        <v>621</v>
      </c>
      <c r="AU88" s="301" t="s">
        <v>621</v>
      </c>
      <c r="AV88" s="301" t="s">
        <v>621</v>
      </c>
      <c r="AW88" s="301" t="s">
        <v>621</v>
      </c>
      <c r="AX88" s="302" t="s">
        <v>621</v>
      </c>
      <c r="AY88" s="300" t="s">
        <v>621</v>
      </c>
      <c r="AZ88" s="301" t="s">
        <v>621</v>
      </c>
      <c r="BA88" s="301" t="s">
        <v>621</v>
      </c>
      <c r="BB88" s="959">
        <f>IF($BE$3="４週",SUM(W88:AX88),IF($BE$3="暦月",SUM(W88:BA88),""))</f>
        <v>0</v>
      </c>
      <c r="BC88" s="960"/>
      <c r="BD88" s="961">
        <f>IF($BE$3="４週",BB88/4,IF($BE$3="暦月",(BB88/($BE$8/7)),""))</f>
        <v>0</v>
      </c>
      <c r="BE88" s="960"/>
      <c r="BF88" s="956"/>
      <c r="BG88" s="957"/>
      <c r="BH88" s="957"/>
      <c r="BI88" s="957"/>
      <c r="BJ88" s="958"/>
    </row>
    <row r="89" spans="2:62" s="263" customFormat="1" ht="20.25" customHeight="1">
      <c r="B89" s="916">
        <f>B87+1</f>
        <v>37</v>
      </c>
      <c r="C89" s="918"/>
      <c r="D89" s="919"/>
      <c r="E89" s="295"/>
      <c r="F89" s="296"/>
      <c r="G89" s="295"/>
      <c r="H89" s="296"/>
      <c r="I89" s="922"/>
      <c r="J89" s="923"/>
      <c r="K89" s="926"/>
      <c r="L89" s="927"/>
      <c r="M89" s="927"/>
      <c r="N89" s="919"/>
      <c r="O89" s="930"/>
      <c r="P89" s="931"/>
      <c r="Q89" s="931"/>
      <c r="R89" s="931"/>
      <c r="S89" s="932"/>
      <c r="T89" s="315" t="s">
        <v>221</v>
      </c>
      <c r="V89" s="316"/>
      <c r="W89" s="308"/>
      <c r="X89" s="309"/>
      <c r="Y89" s="309"/>
      <c r="Z89" s="309"/>
      <c r="AA89" s="309"/>
      <c r="AB89" s="309"/>
      <c r="AC89" s="310"/>
      <c r="AD89" s="308"/>
      <c r="AE89" s="309"/>
      <c r="AF89" s="309"/>
      <c r="AG89" s="309"/>
      <c r="AH89" s="309"/>
      <c r="AI89" s="309"/>
      <c r="AJ89" s="310"/>
      <c r="AK89" s="308"/>
      <c r="AL89" s="309"/>
      <c r="AM89" s="309"/>
      <c r="AN89" s="309"/>
      <c r="AO89" s="309"/>
      <c r="AP89" s="309"/>
      <c r="AQ89" s="310"/>
      <c r="AR89" s="308"/>
      <c r="AS89" s="309"/>
      <c r="AT89" s="309"/>
      <c r="AU89" s="309"/>
      <c r="AV89" s="309"/>
      <c r="AW89" s="309"/>
      <c r="AX89" s="310"/>
      <c r="AY89" s="308"/>
      <c r="AZ89" s="309"/>
      <c r="BA89" s="311"/>
      <c r="BB89" s="936"/>
      <c r="BC89" s="937"/>
      <c r="BD89" s="938"/>
      <c r="BE89" s="939"/>
      <c r="BF89" s="940"/>
      <c r="BG89" s="941"/>
      <c r="BH89" s="941"/>
      <c r="BI89" s="941"/>
      <c r="BJ89" s="942"/>
    </row>
    <row r="90" spans="2:62" s="263" customFormat="1" ht="20.25" customHeight="1">
      <c r="B90" s="949"/>
      <c r="C90" s="950"/>
      <c r="D90" s="951"/>
      <c r="E90" s="317"/>
      <c r="F90" s="318">
        <f>C89</f>
        <v>0</v>
      </c>
      <c r="G90" s="317"/>
      <c r="H90" s="318">
        <f>I89</f>
        <v>0</v>
      </c>
      <c r="I90" s="952"/>
      <c r="J90" s="953"/>
      <c r="K90" s="954"/>
      <c r="L90" s="955"/>
      <c r="M90" s="955"/>
      <c r="N90" s="951"/>
      <c r="O90" s="930"/>
      <c r="P90" s="931"/>
      <c r="Q90" s="931"/>
      <c r="R90" s="931"/>
      <c r="S90" s="932"/>
      <c r="T90" s="312" t="s">
        <v>224</v>
      </c>
      <c r="U90" s="313"/>
      <c r="V90" s="314"/>
      <c r="W90" s="300" t="s">
        <v>621</v>
      </c>
      <c r="X90" s="301" t="s">
        <v>621</v>
      </c>
      <c r="Y90" s="301" t="s">
        <v>621</v>
      </c>
      <c r="Z90" s="301" t="s">
        <v>621</v>
      </c>
      <c r="AA90" s="301" t="s">
        <v>621</v>
      </c>
      <c r="AB90" s="301" t="s">
        <v>621</v>
      </c>
      <c r="AC90" s="302" t="s">
        <v>621</v>
      </c>
      <c r="AD90" s="300" t="s">
        <v>621</v>
      </c>
      <c r="AE90" s="301" t="s">
        <v>621</v>
      </c>
      <c r="AF90" s="301" t="s">
        <v>621</v>
      </c>
      <c r="AG90" s="301" t="s">
        <v>621</v>
      </c>
      <c r="AH90" s="301" t="s">
        <v>621</v>
      </c>
      <c r="AI90" s="301" t="s">
        <v>621</v>
      </c>
      <c r="AJ90" s="302" t="s">
        <v>621</v>
      </c>
      <c r="AK90" s="300" t="s">
        <v>621</v>
      </c>
      <c r="AL90" s="301" t="s">
        <v>621</v>
      </c>
      <c r="AM90" s="301" t="s">
        <v>621</v>
      </c>
      <c r="AN90" s="301" t="s">
        <v>621</v>
      </c>
      <c r="AO90" s="301" t="s">
        <v>621</v>
      </c>
      <c r="AP90" s="301" t="s">
        <v>621</v>
      </c>
      <c r="AQ90" s="302" t="s">
        <v>621</v>
      </c>
      <c r="AR90" s="300" t="s">
        <v>621</v>
      </c>
      <c r="AS90" s="301" t="s">
        <v>621</v>
      </c>
      <c r="AT90" s="301" t="s">
        <v>621</v>
      </c>
      <c r="AU90" s="301" t="s">
        <v>621</v>
      </c>
      <c r="AV90" s="301" t="s">
        <v>621</v>
      </c>
      <c r="AW90" s="301" t="s">
        <v>621</v>
      </c>
      <c r="AX90" s="302" t="s">
        <v>621</v>
      </c>
      <c r="AY90" s="300" t="s">
        <v>621</v>
      </c>
      <c r="AZ90" s="301" t="s">
        <v>621</v>
      </c>
      <c r="BA90" s="301" t="s">
        <v>621</v>
      </c>
      <c r="BB90" s="959">
        <f>IF($BE$3="４週",SUM(W90:AX90),IF($BE$3="暦月",SUM(W90:BA90),""))</f>
        <v>0</v>
      </c>
      <c r="BC90" s="960"/>
      <c r="BD90" s="961">
        <f>IF($BE$3="４週",BB90/4,IF($BE$3="暦月",(BB90/($BE$8/7)),""))</f>
        <v>0</v>
      </c>
      <c r="BE90" s="960"/>
      <c r="BF90" s="956"/>
      <c r="BG90" s="957"/>
      <c r="BH90" s="957"/>
      <c r="BI90" s="957"/>
      <c r="BJ90" s="958"/>
    </row>
    <row r="91" spans="2:62" s="263" customFormat="1" ht="20.25" customHeight="1">
      <c r="B91" s="916">
        <f>B89+1</f>
        <v>38</v>
      </c>
      <c r="C91" s="918"/>
      <c r="D91" s="919"/>
      <c r="E91" s="295"/>
      <c r="F91" s="296"/>
      <c r="G91" s="295"/>
      <c r="H91" s="296"/>
      <c r="I91" s="922"/>
      <c r="J91" s="923"/>
      <c r="K91" s="926"/>
      <c r="L91" s="927"/>
      <c r="M91" s="927"/>
      <c r="N91" s="919"/>
      <c r="O91" s="930"/>
      <c r="P91" s="931"/>
      <c r="Q91" s="931"/>
      <c r="R91" s="931"/>
      <c r="S91" s="932"/>
      <c r="T91" s="315" t="s">
        <v>221</v>
      </c>
      <c r="V91" s="316"/>
      <c r="W91" s="308"/>
      <c r="X91" s="309"/>
      <c r="Y91" s="309"/>
      <c r="Z91" s="309"/>
      <c r="AA91" s="309"/>
      <c r="AB91" s="309"/>
      <c r="AC91" s="310"/>
      <c r="AD91" s="308"/>
      <c r="AE91" s="309"/>
      <c r="AF91" s="309"/>
      <c r="AG91" s="309"/>
      <c r="AH91" s="309"/>
      <c r="AI91" s="309"/>
      <c r="AJ91" s="310"/>
      <c r="AK91" s="308"/>
      <c r="AL91" s="309"/>
      <c r="AM91" s="309"/>
      <c r="AN91" s="309"/>
      <c r="AO91" s="309"/>
      <c r="AP91" s="309"/>
      <c r="AQ91" s="310"/>
      <c r="AR91" s="308"/>
      <c r="AS91" s="309"/>
      <c r="AT91" s="309"/>
      <c r="AU91" s="309"/>
      <c r="AV91" s="309"/>
      <c r="AW91" s="309"/>
      <c r="AX91" s="310"/>
      <c r="AY91" s="308"/>
      <c r="AZ91" s="309"/>
      <c r="BA91" s="311"/>
      <c r="BB91" s="936"/>
      <c r="BC91" s="937"/>
      <c r="BD91" s="938"/>
      <c r="BE91" s="939"/>
      <c r="BF91" s="940"/>
      <c r="BG91" s="941"/>
      <c r="BH91" s="941"/>
      <c r="BI91" s="941"/>
      <c r="BJ91" s="942"/>
    </row>
    <row r="92" spans="2:62" s="263" customFormat="1" ht="20.25" customHeight="1">
      <c r="B92" s="949"/>
      <c r="C92" s="950"/>
      <c r="D92" s="951"/>
      <c r="E92" s="317"/>
      <c r="F92" s="318">
        <f>C91</f>
        <v>0</v>
      </c>
      <c r="G92" s="317"/>
      <c r="H92" s="318">
        <f>I91</f>
        <v>0</v>
      </c>
      <c r="I92" s="952"/>
      <c r="J92" s="953"/>
      <c r="K92" s="954"/>
      <c r="L92" s="955"/>
      <c r="M92" s="955"/>
      <c r="N92" s="951"/>
      <c r="O92" s="930"/>
      <c r="P92" s="931"/>
      <c r="Q92" s="931"/>
      <c r="R92" s="931"/>
      <c r="S92" s="932"/>
      <c r="T92" s="312" t="s">
        <v>224</v>
      </c>
      <c r="U92" s="313"/>
      <c r="V92" s="314"/>
      <c r="W92" s="300" t="s">
        <v>621</v>
      </c>
      <c r="X92" s="301" t="s">
        <v>621</v>
      </c>
      <c r="Y92" s="301" t="s">
        <v>621</v>
      </c>
      <c r="Z92" s="301" t="s">
        <v>621</v>
      </c>
      <c r="AA92" s="301" t="s">
        <v>621</v>
      </c>
      <c r="AB92" s="301" t="s">
        <v>621</v>
      </c>
      <c r="AC92" s="302" t="s">
        <v>621</v>
      </c>
      <c r="AD92" s="300" t="s">
        <v>621</v>
      </c>
      <c r="AE92" s="301" t="s">
        <v>621</v>
      </c>
      <c r="AF92" s="301" t="s">
        <v>621</v>
      </c>
      <c r="AG92" s="301" t="s">
        <v>621</v>
      </c>
      <c r="AH92" s="301" t="s">
        <v>621</v>
      </c>
      <c r="AI92" s="301" t="s">
        <v>621</v>
      </c>
      <c r="AJ92" s="302" t="s">
        <v>621</v>
      </c>
      <c r="AK92" s="300" t="s">
        <v>621</v>
      </c>
      <c r="AL92" s="301" t="s">
        <v>621</v>
      </c>
      <c r="AM92" s="301" t="s">
        <v>621</v>
      </c>
      <c r="AN92" s="301" t="s">
        <v>621</v>
      </c>
      <c r="AO92" s="301" t="s">
        <v>621</v>
      </c>
      <c r="AP92" s="301" t="s">
        <v>621</v>
      </c>
      <c r="AQ92" s="302" t="s">
        <v>621</v>
      </c>
      <c r="AR92" s="300" t="s">
        <v>621</v>
      </c>
      <c r="AS92" s="301" t="s">
        <v>621</v>
      </c>
      <c r="AT92" s="301" t="s">
        <v>621</v>
      </c>
      <c r="AU92" s="301" t="s">
        <v>621</v>
      </c>
      <c r="AV92" s="301" t="s">
        <v>621</v>
      </c>
      <c r="AW92" s="301" t="s">
        <v>621</v>
      </c>
      <c r="AX92" s="302" t="s">
        <v>621</v>
      </c>
      <c r="AY92" s="300" t="s">
        <v>621</v>
      </c>
      <c r="AZ92" s="301" t="s">
        <v>621</v>
      </c>
      <c r="BA92" s="301" t="s">
        <v>621</v>
      </c>
      <c r="BB92" s="959">
        <f>IF($BE$3="４週",SUM(W92:AX92),IF($BE$3="暦月",SUM(W92:BA92),""))</f>
        <v>0</v>
      </c>
      <c r="BC92" s="960"/>
      <c r="BD92" s="961">
        <f>IF($BE$3="４週",BB92/4,IF($BE$3="暦月",(BB92/($BE$8/7)),""))</f>
        <v>0</v>
      </c>
      <c r="BE92" s="960"/>
      <c r="BF92" s="956"/>
      <c r="BG92" s="957"/>
      <c r="BH92" s="957"/>
      <c r="BI92" s="957"/>
      <c r="BJ92" s="958"/>
    </row>
    <row r="93" spans="2:62" s="263" customFormat="1" ht="20.25" customHeight="1">
      <c r="B93" s="916">
        <f>B91+1</f>
        <v>39</v>
      </c>
      <c r="C93" s="918"/>
      <c r="D93" s="919"/>
      <c r="E93" s="295"/>
      <c r="F93" s="296"/>
      <c r="G93" s="295"/>
      <c r="H93" s="296"/>
      <c r="I93" s="922"/>
      <c r="J93" s="923"/>
      <c r="K93" s="926"/>
      <c r="L93" s="927"/>
      <c r="M93" s="927"/>
      <c r="N93" s="919"/>
      <c r="O93" s="930"/>
      <c r="P93" s="931"/>
      <c r="Q93" s="931"/>
      <c r="R93" s="931"/>
      <c r="S93" s="932"/>
      <c r="T93" s="315" t="s">
        <v>221</v>
      </c>
      <c r="V93" s="316"/>
      <c r="W93" s="308"/>
      <c r="X93" s="309"/>
      <c r="Y93" s="309"/>
      <c r="Z93" s="309"/>
      <c r="AA93" s="309"/>
      <c r="AB93" s="309"/>
      <c r="AC93" s="310"/>
      <c r="AD93" s="308"/>
      <c r="AE93" s="309"/>
      <c r="AF93" s="309"/>
      <c r="AG93" s="309"/>
      <c r="AH93" s="309"/>
      <c r="AI93" s="309"/>
      <c r="AJ93" s="310"/>
      <c r="AK93" s="308"/>
      <c r="AL93" s="309"/>
      <c r="AM93" s="309"/>
      <c r="AN93" s="309"/>
      <c r="AO93" s="309"/>
      <c r="AP93" s="309"/>
      <c r="AQ93" s="310"/>
      <c r="AR93" s="308"/>
      <c r="AS93" s="309"/>
      <c r="AT93" s="309"/>
      <c r="AU93" s="309"/>
      <c r="AV93" s="309"/>
      <c r="AW93" s="309"/>
      <c r="AX93" s="310"/>
      <c r="AY93" s="308"/>
      <c r="AZ93" s="309"/>
      <c r="BA93" s="311"/>
      <c r="BB93" s="936"/>
      <c r="BC93" s="937"/>
      <c r="BD93" s="938"/>
      <c r="BE93" s="939"/>
      <c r="BF93" s="940"/>
      <c r="BG93" s="941"/>
      <c r="BH93" s="941"/>
      <c r="BI93" s="941"/>
      <c r="BJ93" s="942"/>
    </row>
    <row r="94" spans="2:62" s="263" customFormat="1" ht="20.25" customHeight="1">
      <c r="B94" s="949"/>
      <c r="C94" s="950"/>
      <c r="D94" s="951"/>
      <c r="E94" s="317"/>
      <c r="F94" s="318">
        <f>C93</f>
        <v>0</v>
      </c>
      <c r="G94" s="317"/>
      <c r="H94" s="318">
        <f>I93</f>
        <v>0</v>
      </c>
      <c r="I94" s="952"/>
      <c r="J94" s="953"/>
      <c r="K94" s="954"/>
      <c r="L94" s="955"/>
      <c r="M94" s="955"/>
      <c r="N94" s="951"/>
      <c r="O94" s="930"/>
      <c r="P94" s="931"/>
      <c r="Q94" s="931"/>
      <c r="R94" s="931"/>
      <c r="S94" s="932"/>
      <c r="T94" s="312" t="s">
        <v>224</v>
      </c>
      <c r="U94" s="313"/>
      <c r="V94" s="314"/>
      <c r="W94" s="300" t="s">
        <v>621</v>
      </c>
      <c r="X94" s="301" t="s">
        <v>621</v>
      </c>
      <c r="Y94" s="301" t="s">
        <v>621</v>
      </c>
      <c r="Z94" s="301" t="s">
        <v>621</v>
      </c>
      <c r="AA94" s="301" t="s">
        <v>621</v>
      </c>
      <c r="AB94" s="301" t="s">
        <v>621</v>
      </c>
      <c r="AC94" s="302" t="s">
        <v>621</v>
      </c>
      <c r="AD94" s="300" t="s">
        <v>621</v>
      </c>
      <c r="AE94" s="301" t="s">
        <v>621</v>
      </c>
      <c r="AF94" s="301" t="s">
        <v>621</v>
      </c>
      <c r="AG94" s="301" t="s">
        <v>621</v>
      </c>
      <c r="AH94" s="301" t="s">
        <v>621</v>
      </c>
      <c r="AI94" s="301" t="s">
        <v>621</v>
      </c>
      <c r="AJ94" s="302" t="s">
        <v>621</v>
      </c>
      <c r="AK94" s="300" t="s">
        <v>621</v>
      </c>
      <c r="AL94" s="301" t="s">
        <v>621</v>
      </c>
      <c r="AM94" s="301" t="s">
        <v>621</v>
      </c>
      <c r="AN94" s="301" t="s">
        <v>621</v>
      </c>
      <c r="AO94" s="301" t="s">
        <v>621</v>
      </c>
      <c r="AP94" s="301" t="s">
        <v>621</v>
      </c>
      <c r="AQ94" s="302" t="s">
        <v>621</v>
      </c>
      <c r="AR94" s="300" t="s">
        <v>621</v>
      </c>
      <c r="AS94" s="301" t="s">
        <v>621</v>
      </c>
      <c r="AT94" s="301" t="s">
        <v>621</v>
      </c>
      <c r="AU94" s="301" t="s">
        <v>621</v>
      </c>
      <c r="AV94" s="301" t="s">
        <v>621</v>
      </c>
      <c r="AW94" s="301" t="s">
        <v>621</v>
      </c>
      <c r="AX94" s="302" t="s">
        <v>621</v>
      </c>
      <c r="AY94" s="300" t="s">
        <v>621</v>
      </c>
      <c r="AZ94" s="301" t="s">
        <v>621</v>
      </c>
      <c r="BA94" s="301" t="s">
        <v>621</v>
      </c>
      <c r="BB94" s="959">
        <f>IF($BE$3="４週",SUM(W94:AX94),IF($BE$3="暦月",SUM(W94:BA94),""))</f>
        <v>0</v>
      </c>
      <c r="BC94" s="960"/>
      <c r="BD94" s="961">
        <f>IF($BE$3="４週",BB94/4,IF($BE$3="暦月",(BB94/($BE$8/7)),""))</f>
        <v>0</v>
      </c>
      <c r="BE94" s="960"/>
      <c r="BF94" s="956"/>
      <c r="BG94" s="957"/>
      <c r="BH94" s="957"/>
      <c r="BI94" s="957"/>
      <c r="BJ94" s="958"/>
    </row>
    <row r="95" spans="2:62" s="263" customFormat="1" ht="20.25" customHeight="1">
      <c r="B95" s="916">
        <f>B93+1</f>
        <v>40</v>
      </c>
      <c r="C95" s="918"/>
      <c r="D95" s="919"/>
      <c r="E95" s="295"/>
      <c r="F95" s="296"/>
      <c r="G95" s="295"/>
      <c r="H95" s="296"/>
      <c r="I95" s="922"/>
      <c r="J95" s="923"/>
      <c r="K95" s="926"/>
      <c r="L95" s="927"/>
      <c r="M95" s="927"/>
      <c r="N95" s="919"/>
      <c r="O95" s="930"/>
      <c r="P95" s="931"/>
      <c r="Q95" s="931"/>
      <c r="R95" s="931"/>
      <c r="S95" s="932"/>
      <c r="T95" s="315" t="s">
        <v>221</v>
      </c>
      <c r="V95" s="316"/>
      <c r="W95" s="308"/>
      <c r="X95" s="309"/>
      <c r="Y95" s="309"/>
      <c r="Z95" s="309"/>
      <c r="AA95" s="309"/>
      <c r="AB95" s="309"/>
      <c r="AC95" s="310"/>
      <c r="AD95" s="308"/>
      <c r="AE95" s="309"/>
      <c r="AF95" s="309"/>
      <c r="AG95" s="309"/>
      <c r="AH95" s="309"/>
      <c r="AI95" s="309"/>
      <c r="AJ95" s="310"/>
      <c r="AK95" s="308"/>
      <c r="AL95" s="309"/>
      <c r="AM95" s="309"/>
      <c r="AN95" s="309"/>
      <c r="AO95" s="309"/>
      <c r="AP95" s="309"/>
      <c r="AQ95" s="310"/>
      <c r="AR95" s="308"/>
      <c r="AS95" s="309"/>
      <c r="AT95" s="309"/>
      <c r="AU95" s="309"/>
      <c r="AV95" s="309"/>
      <c r="AW95" s="309"/>
      <c r="AX95" s="310"/>
      <c r="AY95" s="308"/>
      <c r="AZ95" s="309"/>
      <c r="BA95" s="311"/>
      <c r="BB95" s="936"/>
      <c r="BC95" s="937"/>
      <c r="BD95" s="938"/>
      <c r="BE95" s="939"/>
      <c r="BF95" s="940"/>
      <c r="BG95" s="941"/>
      <c r="BH95" s="941"/>
      <c r="BI95" s="941"/>
      <c r="BJ95" s="942"/>
    </row>
    <row r="96" spans="2:62" s="263" customFormat="1" ht="20.25" customHeight="1">
      <c r="B96" s="949"/>
      <c r="C96" s="950"/>
      <c r="D96" s="951"/>
      <c r="E96" s="317"/>
      <c r="F96" s="318">
        <f>C95</f>
        <v>0</v>
      </c>
      <c r="G96" s="317"/>
      <c r="H96" s="318">
        <f>I95</f>
        <v>0</v>
      </c>
      <c r="I96" s="952"/>
      <c r="J96" s="953"/>
      <c r="K96" s="954"/>
      <c r="L96" s="955"/>
      <c r="M96" s="955"/>
      <c r="N96" s="951"/>
      <c r="O96" s="930"/>
      <c r="P96" s="931"/>
      <c r="Q96" s="931"/>
      <c r="R96" s="931"/>
      <c r="S96" s="932"/>
      <c r="T96" s="312" t="s">
        <v>224</v>
      </c>
      <c r="U96" s="313"/>
      <c r="V96" s="314"/>
      <c r="W96" s="300" t="s">
        <v>621</v>
      </c>
      <c r="X96" s="301" t="s">
        <v>621</v>
      </c>
      <c r="Y96" s="301" t="s">
        <v>621</v>
      </c>
      <c r="Z96" s="301" t="s">
        <v>621</v>
      </c>
      <c r="AA96" s="301" t="s">
        <v>621</v>
      </c>
      <c r="AB96" s="301" t="s">
        <v>621</v>
      </c>
      <c r="AC96" s="302" t="s">
        <v>621</v>
      </c>
      <c r="AD96" s="300" t="s">
        <v>621</v>
      </c>
      <c r="AE96" s="301" t="s">
        <v>621</v>
      </c>
      <c r="AF96" s="301" t="s">
        <v>621</v>
      </c>
      <c r="AG96" s="301" t="s">
        <v>621</v>
      </c>
      <c r="AH96" s="301" t="s">
        <v>621</v>
      </c>
      <c r="AI96" s="301" t="s">
        <v>621</v>
      </c>
      <c r="AJ96" s="302" t="s">
        <v>621</v>
      </c>
      <c r="AK96" s="300" t="s">
        <v>621</v>
      </c>
      <c r="AL96" s="301" t="s">
        <v>621</v>
      </c>
      <c r="AM96" s="301" t="s">
        <v>621</v>
      </c>
      <c r="AN96" s="301" t="s">
        <v>621</v>
      </c>
      <c r="AO96" s="301" t="s">
        <v>621</v>
      </c>
      <c r="AP96" s="301" t="s">
        <v>621</v>
      </c>
      <c r="AQ96" s="302" t="s">
        <v>621</v>
      </c>
      <c r="AR96" s="300" t="s">
        <v>621</v>
      </c>
      <c r="AS96" s="301" t="s">
        <v>621</v>
      </c>
      <c r="AT96" s="301" t="s">
        <v>621</v>
      </c>
      <c r="AU96" s="301" t="s">
        <v>621</v>
      </c>
      <c r="AV96" s="301" t="s">
        <v>621</v>
      </c>
      <c r="AW96" s="301" t="s">
        <v>621</v>
      </c>
      <c r="AX96" s="302" t="s">
        <v>621</v>
      </c>
      <c r="AY96" s="300" t="s">
        <v>621</v>
      </c>
      <c r="AZ96" s="301" t="s">
        <v>621</v>
      </c>
      <c r="BA96" s="301" t="s">
        <v>621</v>
      </c>
      <c r="BB96" s="959">
        <f>IF($BE$3="４週",SUM(W96:AX96),IF($BE$3="暦月",SUM(W96:BA96),""))</f>
        <v>0</v>
      </c>
      <c r="BC96" s="960"/>
      <c r="BD96" s="961">
        <f>IF($BE$3="４週",BB96/4,IF($BE$3="暦月",(BB96/($BE$8/7)),""))</f>
        <v>0</v>
      </c>
      <c r="BE96" s="960"/>
      <c r="BF96" s="956"/>
      <c r="BG96" s="957"/>
      <c r="BH96" s="957"/>
      <c r="BI96" s="957"/>
      <c r="BJ96" s="958"/>
    </row>
    <row r="97" spans="2:62" s="263" customFormat="1" ht="20.25" customHeight="1">
      <c r="B97" s="916">
        <f>B95+1</f>
        <v>41</v>
      </c>
      <c r="C97" s="918"/>
      <c r="D97" s="919"/>
      <c r="E97" s="295"/>
      <c r="F97" s="296"/>
      <c r="G97" s="295"/>
      <c r="H97" s="296"/>
      <c r="I97" s="922"/>
      <c r="J97" s="923"/>
      <c r="K97" s="926"/>
      <c r="L97" s="927"/>
      <c r="M97" s="927"/>
      <c r="N97" s="919"/>
      <c r="O97" s="930"/>
      <c r="P97" s="931"/>
      <c r="Q97" s="931"/>
      <c r="R97" s="931"/>
      <c r="S97" s="932"/>
      <c r="T97" s="315" t="s">
        <v>221</v>
      </c>
      <c r="V97" s="316"/>
      <c r="W97" s="308"/>
      <c r="X97" s="309"/>
      <c r="Y97" s="309"/>
      <c r="Z97" s="309"/>
      <c r="AA97" s="309"/>
      <c r="AB97" s="309"/>
      <c r="AC97" s="310"/>
      <c r="AD97" s="308"/>
      <c r="AE97" s="309"/>
      <c r="AF97" s="309"/>
      <c r="AG97" s="309"/>
      <c r="AH97" s="309"/>
      <c r="AI97" s="309"/>
      <c r="AJ97" s="310"/>
      <c r="AK97" s="308"/>
      <c r="AL97" s="309"/>
      <c r="AM97" s="309"/>
      <c r="AN97" s="309"/>
      <c r="AO97" s="309"/>
      <c r="AP97" s="309"/>
      <c r="AQ97" s="310"/>
      <c r="AR97" s="308"/>
      <c r="AS97" s="309"/>
      <c r="AT97" s="309"/>
      <c r="AU97" s="309"/>
      <c r="AV97" s="309"/>
      <c r="AW97" s="309"/>
      <c r="AX97" s="310"/>
      <c r="AY97" s="308"/>
      <c r="AZ97" s="309"/>
      <c r="BA97" s="311"/>
      <c r="BB97" s="936"/>
      <c r="BC97" s="937"/>
      <c r="BD97" s="938"/>
      <c r="BE97" s="939"/>
      <c r="BF97" s="940"/>
      <c r="BG97" s="941"/>
      <c r="BH97" s="941"/>
      <c r="BI97" s="941"/>
      <c r="BJ97" s="942"/>
    </row>
    <row r="98" spans="2:62" s="263" customFormat="1" ht="20.25" customHeight="1">
      <c r="B98" s="949"/>
      <c r="C98" s="950"/>
      <c r="D98" s="951"/>
      <c r="E98" s="317"/>
      <c r="F98" s="318">
        <f>C97</f>
        <v>0</v>
      </c>
      <c r="G98" s="317"/>
      <c r="H98" s="318">
        <f>I97</f>
        <v>0</v>
      </c>
      <c r="I98" s="952"/>
      <c r="J98" s="953"/>
      <c r="K98" s="954"/>
      <c r="L98" s="955"/>
      <c r="M98" s="955"/>
      <c r="N98" s="951"/>
      <c r="O98" s="930"/>
      <c r="P98" s="931"/>
      <c r="Q98" s="931"/>
      <c r="R98" s="931"/>
      <c r="S98" s="932"/>
      <c r="T98" s="312" t="s">
        <v>224</v>
      </c>
      <c r="U98" s="313"/>
      <c r="V98" s="314"/>
      <c r="W98" s="300" t="s">
        <v>621</v>
      </c>
      <c r="X98" s="301" t="s">
        <v>621</v>
      </c>
      <c r="Y98" s="301" t="s">
        <v>621</v>
      </c>
      <c r="Z98" s="301" t="s">
        <v>621</v>
      </c>
      <c r="AA98" s="301" t="s">
        <v>621</v>
      </c>
      <c r="AB98" s="301" t="s">
        <v>621</v>
      </c>
      <c r="AC98" s="302" t="s">
        <v>621</v>
      </c>
      <c r="AD98" s="300" t="s">
        <v>621</v>
      </c>
      <c r="AE98" s="301" t="s">
        <v>621</v>
      </c>
      <c r="AF98" s="301" t="s">
        <v>621</v>
      </c>
      <c r="AG98" s="301" t="s">
        <v>621</v>
      </c>
      <c r="AH98" s="301" t="s">
        <v>621</v>
      </c>
      <c r="AI98" s="301" t="s">
        <v>621</v>
      </c>
      <c r="AJ98" s="302" t="s">
        <v>621</v>
      </c>
      <c r="AK98" s="300" t="s">
        <v>621</v>
      </c>
      <c r="AL98" s="301" t="s">
        <v>621</v>
      </c>
      <c r="AM98" s="301" t="s">
        <v>621</v>
      </c>
      <c r="AN98" s="301" t="s">
        <v>621</v>
      </c>
      <c r="AO98" s="301" t="s">
        <v>621</v>
      </c>
      <c r="AP98" s="301" t="s">
        <v>621</v>
      </c>
      <c r="AQ98" s="302" t="s">
        <v>621</v>
      </c>
      <c r="AR98" s="300" t="s">
        <v>621</v>
      </c>
      <c r="AS98" s="301" t="s">
        <v>621</v>
      </c>
      <c r="AT98" s="301" t="s">
        <v>621</v>
      </c>
      <c r="AU98" s="301" t="s">
        <v>621</v>
      </c>
      <c r="AV98" s="301" t="s">
        <v>621</v>
      </c>
      <c r="AW98" s="301" t="s">
        <v>621</v>
      </c>
      <c r="AX98" s="302" t="s">
        <v>621</v>
      </c>
      <c r="AY98" s="300" t="s">
        <v>621</v>
      </c>
      <c r="AZ98" s="301" t="s">
        <v>621</v>
      </c>
      <c r="BA98" s="301" t="s">
        <v>621</v>
      </c>
      <c r="BB98" s="959">
        <f>IF($BE$3="４週",SUM(W98:AX98),IF($BE$3="暦月",SUM(W98:BA98),""))</f>
        <v>0</v>
      </c>
      <c r="BC98" s="960"/>
      <c r="BD98" s="961">
        <f>IF($BE$3="４週",BB98/4,IF($BE$3="暦月",(BB98/($BE$8/7)),""))</f>
        <v>0</v>
      </c>
      <c r="BE98" s="960"/>
      <c r="BF98" s="956"/>
      <c r="BG98" s="957"/>
      <c r="BH98" s="957"/>
      <c r="BI98" s="957"/>
      <c r="BJ98" s="958"/>
    </row>
    <row r="99" spans="2:62" s="263" customFormat="1" ht="20.25" customHeight="1">
      <c r="B99" s="916">
        <f>B97+1</f>
        <v>42</v>
      </c>
      <c r="C99" s="918"/>
      <c r="D99" s="919"/>
      <c r="E99" s="295"/>
      <c r="F99" s="296"/>
      <c r="G99" s="295"/>
      <c r="H99" s="296"/>
      <c r="I99" s="922"/>
      <c r="J99" s="923"/>
      <c r="K99" s="926"/>
      <c r="L99" s="927"/>
      <c r="M99" s="927"/>
      <c r="N99" s="919"/>
      <c r="O99" s="930"/>
      <c r="P99" s="931"/>
      <c r="Q99" s="931"/>
      <c r="R99" s="931"/>
      <c r="S99" s="932"/>
      <c r="T99" s="315" t="s">
        <v>221</v>
      </c>
      <c r="V99" s="316"/>
      <c r="W99" s="308"/>
      <c r="X99" s="309"/>
      <c r="Y99" s="309"/>
      <c r="Z99" s="309"/>
      <c r="AA99" s="309"/>
      <c r="AB99" s="309"/>
      <c r="AC99" s="310"/>
      <c r="AD99" s="308"/>
      <c r="AE99" s="309"/>
      <c r="AF99" s="309"/>
      <c r="AG99" s="309"/>
      <c r="AH99" s="309"/>
      <c r="AI99" s="309"/>
      <c r="AJ99" s="310"/>
      <c r="AK99" s="308"/>
      <c r="AL99" s="309"/>
      <c r="AM99" s="309"/>
      <c r="AN99" s="309"/>
      <c r="AO99" s="309"/>
      <c r="AP99" s="309"/>
      <c r="AQ99" s="310"/>
      <c r="AR99" s="308"/>
      <c r="AS99" s="309"/>
      <c r="AT99" s="309"/>
      <c r="AU99" s="309"/>
      <c r="AV99" s="309"/>
      <c r="AW99" s="309"/>
      <c r="AX99" s="310"/>
      <c r="AY99" s="308"/>
      <c r="AZ99" s="309"/>
      <c r="BA99" s="311"/>
      <c r="BB99" s="936"/>
      <c r="BC99" s="937"/>
      <c r="BD99" s="938"/>
      <c r="BE99" s="939"/>
      <c r="BF99" s="940"/>
      <c r="BG99" s="941"/>
      <c r="BH99" s="941"/>
      <c r="BI99" s="941"/>
      <c r="BJ99" s="942"/>
    </row>
    <row r="100" spans="2:62" s="263" customFormat="1" ht="20.25" customHeight="1">
      <c r="B100" s="949"/>
      <c r="C100" s="950"/>
      <c r="D100" s="951"/>
      <c r="E100" s="317"/>
      <c r="F100" s="318">
        <f>C99</f>
        <v>0</v>
      </c>
      <c r="G100" s="317"/>
      <c r="H100" s="318">
        <f>I99</f>
        <v>0</v>
      </c>
      <c r="I100" s="952"/>
      <c r="J100" s="953"/>
      <c r="K100" s="954"/>
      <c r="L100" s="955"/>
      <c r="M100" s="955"/>
      <c r="N100" s="951"/>
      <c r="O100" s="930"/>
      <c r="P100" s="931"/>
      <c r="Q100" s="931"/>
      <c r="R100" s="931"/>
      <c r="S100" s="932"/>
      <c r="T100" s="312" t="s">
        <v>224</v>
      </c>
      <c r="U100" s="313"/>
      <c r="V100" s="314"/>
      <c r="W100" s="300" t="s">
        <v>621</v>
      </c>
      <c r="X100" s="301" t="s">
        <v>621</v>
      </c>
      <c r="Y100" s="301" t="s">
        <v>621</v>
      </c>
      <c r="Z100" s="301" t="s">
        <v>621</v>
      </c>
      <c r="AA100" s="301" t="s">
        <v>621</v>
      </c>
      <c r="AB100" s="301" t="s">
        <v>621</v>
      </c>
      <c r="AC100" s="302" t="s">
        <v>621</v>
      </c>
      <c r="AD100" s="300" t="s">
        <v>621</v>
      </c>
      <c r="AE100" s="301" t="s">
        <v>621</v>
      </c>
      <c r="AF100" s="301" t="s">
        <v>621</v>
      </c>
      <c r="AG100" s="301" t="s">
        <v>621</v>
      </c>
      <c r="AH100" s="301" t="s">
        <v>621</v>
      </c>
      <c r="AI100" s="301" t="s">
        <v>621</v>
      </c>
      <c r="AJ100" s="302" t="s">
        <v>621</v>
      </c>
      <c r="AK100" s="300" t="s">
        <v>621</v>
      </c>
      <c r="AL100" s="301" t="s">
        <v>621</v>
      </c>
      <c r="AM100" s="301" t="s">
        <v>621</v>
      </c>
      <c r="AN100" s="301" t="s">
        <v>621</v>
      </c>
      <c r="AO100" s="301" t="s">
        <v>621</v>
      </c>
      <c r="AP100" s="301" t="s">
        <v>621</v>
      </c>
      <c r="AQ100" s="302" t="s">
        <v>621</v>
      </c>
      <c r="AR100" s="300" t="s">
        <v>621</v>
      </c>
      <c r="AS100" s="301" t="s">
        <v>621</v>
      </c>
      <c r="AT100" s="301" t="s">
        <v>621</v>
      </c>
      <c r="AU100" s="301" t="s">
        <v>621</v>
      </c>
      <c r="AV100" s="301" t="s">
        <v>621</v>
      </c>
      <c r="AW100" s="301" t="s">
        <v>621</v>
      </c>
      <c r="AX100" s="302" t="s">
        <v>621</v>
      </c>
      <c r="AY100" s="300" t="s">
        <v>621</v>
      </c>
      <c r="AZ100" s="301" t="s">
        <v>621</v>
      </c>
      <c r="BA100" s="301" t="s">
        <v>621</v>
      </c>
      <c r="BB100" s="959">
        <f>IF($BE$3="４週",SUM(W100:AX100),IF($BE$3="暦月",SUM(W100:BA100),""))</f>
        <v>0</v>
      </c>
      <c r="BC100" s="960"/>
      <c r="BD100" s="961">
        <f>IF($BE$3="４週",BB100/4,IF($BE$3="暦月",(BB100/($BE$8/7)),""))</f>
        <v>0</v>
      </c>
      <c r="BE100" s="960"/>
      <c r="BF100" s="956"/>
      <c r="BG100" s="957"/>
      <c r="BH100" s="957"/>
      <c r="BI100" s="957"/>
      <c r="BJ100" s="958"/>
    </row>
    <row r="101" spans="2:62" s="263" customFormat="1" ht="20.25" customHeight="1">
      <c r="B101" s="916">
        <f>B99+1</f>
        <v>43</v>
      </c>
      <c r="C101" s="918"/>
      <c r="D101" s="919"/>
      <c r="E101" s="295"/>
      <c r="F101" s="296"/>
      <c r="G101" s="295"/>
      <c r="H101" s="296"/>
      <c r="I101" s="922"/>
      <c r="J101" s="923"/>
      <c r="K101" s="926"/>
      <c r="L101" s="927"/>
      <c r="M101" s="927"/>
      <c r="N101" s="919"/>
      <c r="O101" s="930"/>
      <c r="P101" s="931"/>
      <c r="Q101" s="931"/>
      <c r="R101" s="931"/>
      <c r="S101" s="932"/>
      <c r="T101" s="315" t="s">
        <v>221</v>
      </c>
      <c r="V101" s="316"/>
      <c r="W101" s="308"/>
      <c r="X101" s="309"/>
      <c r="Y101" s="309"/>
      <c r="Z101" s="309"/>
      <c r="AA101" s="309"/>
      <c r="AB101" s="309"/>
      <c r="AC101" s="310"/>
      <c r="AD101" s="308"/>
      <c r="AE101" s="309"/>
      <c r="AF101" s="309"/>
      <c r="AG101" s="309"/>
      <c r="AH101" s="309"/>
      <c r="AI101" s="309"/>
      <c r="AJ101" s="310"/>
      <c r="AK101" s="308"/>
      <c r="AL101" s="309"/>
      <c r="AM101" s="309"/>
      <c r="AN101" s="309"/>
      <c r="AO101" s="309"/>
      <c r="AP101" s="309"/>
      <c r="AQ101" s="310"/>
      <c r="AR101" s="308"/>
      <c r="AS101" s="309"/>
      <c r="AT101" s="309"/>
      <c r="AU101" s="309"/>
      <c r="AV101" s="309"/>
      <c r="AW101" s="309"/>
      <c r="AX101" s="310"/>
      <c r="AY101" s="308"/>
      <c r="AZ101" s="309"/>
      <c r="BA101" s="311"/>
      <c r="BB101" s="936"/>
      <c r="BC101" s="937"/>
      <c r="BD101" s="938"/>
      <c r="BE101" s="939"/>
      <c r="BF101" s="940"/>
      <c r="BG101" s="941"/>
      <c r="BH101" s="941"/>
      <c r="BI101" s="941"/>
      <c r="BJ101" s="942"/>
    </row>
    <row r="102" spans="2:62" s="263" customFormat="1" ht="20.25" customHeight="1">
      <c r="B102" s="949"/>
      <c r="C102" s="950"/>
      <c r="D102" s="951"/>
      <c r="E102" s="317"/>
      <c r="F102" s="318">
        <f>C101</f>
        <v>0</v>
      </c>
      <c r="G102" s="317"/>
      <c r="H102" s="318">
        <f>I101</f>
        <v>0</v>
      </c>
      <c r="I102" s="952"/>
      <c r="J102" s="953"/>
      <c r="K102" s="954"/>
      <c r="L102" s="955"/>
      <c r="M102" s="955"/>
      <c r="N102" s="951"/>
      <c r="O102" s="930"/>
      <c r="P102" s="931"/>
      <c r="Q102" s="931"/>
      <c r="R102" s="931"/>
      <c r="S102" s="932"/>
      <c r="T102" s="312" t="s">
        <v>224</v>
      </c>
      <c r="U102" s="313"/>
      <c r="V102" s="314"/>
      <c r="W102" s="300" t="s">
        <v>621</v>
      </c>
      <c r="X102" s="301" t="s">
        <v>621</v>
      </c>
      <c r="Y102" s="301" t="s">
        <v>621</v>
      </c>
      <c r="Z102" s="301" t="s">
        <v>621</v>
      </c>
      <c r="AA102" s="301" t="s">
        <v>621</v>
      </c>
      <c r="AB102" s="301" t="s">
        <v>621</v>
      </c>
      <c r="AC102" s="302" t="s">
        <v>621</v>
      </c>
      <c r="AD102" s="300" t="s">
        <v>621</v>
      </c>
      <c r="AE102" s="301" t="s">
        <v>621</v>
      </c>
      <c r="AF102" s="301" t="s">
        <v>621</v>
      </c>
      <c r="AG102" s="301" t="s">
        <v>621</v>
      </c>
      <c r="AH102" s="301" t="s">
        <v>621</v>
      </c>
      <c r="AI102" s="301" t="s">
        <v>621</v>
      </c>
      <c r="AJ102" s="302" t="s">
        <v>621</v>
      </c>
      <c r="AK102" s="300" t="s">
        <v>621</v>
      </c>
      <c r="AL102" s="301" t="s">
        <v>621</v>
      </c>
      <c r="AM102" s="301" t="s">
        <v>621</v>
      </c>
      <c r="AN102" s="301" t="s">
        <v>621</v>
      </c>
      <c r="AO102" s="301" t="s">
        <v>621</v>
      </c>
      <c r="AP102" s="301" t="s">
        <v>621</v>
      </c>
      <c r="AQ102" s="302" t="s">
        <v>621</v>
      </c>
      <c r="AR102" s="300" t="s">
        <v>621</v>
      </c>
      <c r="AS102" s="301" t="s">
        <v>621</v>
      </c>
      <c r="AT102" s="301" t="s">
        <v>621</v>
      </c>
      <c r="AU102" s="301" t="s">
        <v>621</v>
      </c>
      <c r="AV102" s="301" t="s">
        <v>621</v>
      </c>
      <c r="AW102" s="301" t="s">
        <v>621</v>
      </c>
      <c r="AX102" s="302" t="s">
        <v>621</v>
      </c>
      <c r="AY102" s="300" t="s">
        <v>621</v>
      </c>
      <c r="AZ102" s="301" t="s">
        <v>621</v>
      </c>
      <c r="BA102" s="301" t="s">
        <v>621</v>
      </c>
      <c r="BB102" s="959">
        <f>IF($BE$3="４週",SUM(W102:AX102),IF($BE$3="暦月",SUM(W102:BA102),""))</f>
        <v>0</v>
      </c>
      <c r="BC102" s="960"/>
      <c r="BD102" s="961">
        <f>IF($BE$3="４週",BB102/4,IF($BE$3="暦月",(BB102/($BE$8/7)),""))</f>
        <v>0</v>
      </c>
      <c r="BE102" s="960"/>
      <c r="BF102" s="956"/>
      <c r="BG102" s="957"/>
      <c r="BH102" s="957"/>
      <c r="BI102" s="957"/>
      <c r="BJ102" s="958"/>
    </row>
    <row r="103" spans="2:62" s="263" customFormat="1" ht="20.25" customHeight="1">
      <c r="B103" s="916">
        <f>B101+1</f>
        <v>44</v>
      </c>
      <c r="C103" s="918"/>
      <c r="D103" s="919"/>
      <c r="E103" s="295"/>
      <c r="F103" s="296"/>
      <c r="G103" s="295"/>
      <c r="H103" s="296"/>
      <c r="I103" s="922"/>
      <c r="J103" s="923"/>
      <c r="K103" s="926"/>
      <c r="L103" s="927"/>
      <c r="M103" s="927"/>
      <c r="N103" s="919"/>
      <c r="O103" s="930"/>
      <c r="P103" s="931"/>
      <c r="Q103" s="931"/>
      <c r="R103" s="931"/>
      <c r="S103" s="932"/>
      <c r="T103" s="315" t="s">
        <v>221</v>
      </c>
      <c r="V103" s="316"/>
      <c r="W103" s="308"/>
      <c r="X103" s="309"/>
      <c r="Y103" s="309"/>
      <c r="Z103" s="309"/>
      <c r="AA103" s="309"/>
      <c r="AB103" s="309"/>
      <c r="AC103" s="310"/>
      <c r="AD103" s="308"/>
      <c r="AE103" s="309"/>
      <c r="AF103" s="309"/>
      <c r="AG103" s="309"/>
      <c r="AH103" s="309"/>
      <c r="AI103" s="309"/>
      <c r="AJ103" s="310"/>
      <c r="AK103" s="308"/>
      <c r="AL103" s="309"/>
      <c r="AM103" s="309"/>
      <c r="AN103" s="309"/>
      <c r="AO103" s="309"/>
      <c r="AP103" s="309"/>
      <c r="AQ103" s="310"/>
      <c r="AR103" s="308"/>
      <c r="AS103" s="309"/>
      <c r="AT103" s="309"/>
      <c r="AU103" s="309"/>
      <c r="AV103" s="309"/>
      <c r="AW103" s="309"/>
      <c r="AX103" s="310"/>
      <c r="AY103" s="308"/>
      <c r="AZ103" s="309"/>
      <c r="BA103" s="311"/>
      <c r="BB103" s="936"/>
      <c r="BC103" s="937"/>
      <c r="BD103" s="938"/>
      <c r="BE103" s="939"/>
      <c r="BF103" s="940"/>
      <c r="BG103" s="941"/>
      <c r="BH103" s="941"/>
      <c r="BI103" s="941"/>
      <c r="BJ103" s="942"/>
    </row>
    <row r="104" spans="2:62" s="263" customFormat="1" ht="20.25" customHeight="1">
      <c r="B104" s="949"/>
      <c r="C104" s="950"/>
      <c r="D104" s="951"/>
      <c r="E104" s="317"/>
      <c r="F104" s="318">
        <f>C103</f>
        <v>0</v>
      </c>
      <c r="G104" s="317"/>
      <c r="H104" s="318">
        <f>I103</f>
        <v>0</v>
      </c>
      <c r="I104" s="952"/>
      <c r="J104" s="953"/>
      <c r="K104" s="954"/>
      <c r="L104" s="955"/>
      <c r="M104" s="955"/>
      <c r="N104" s="951"/>
      <c r="O104" s="930"/>
      <c r="P104" s="931"/>
      <c r="Q104" s="931"/>
      <c r="R104" s="931"/>
      <c r="S104" s="932"/>
      <c r="T104" s="312" t="s">
        <v>224</v>
      </c>
      <c r="U104" s="313"/>
      <c r="V104" s="314"/>
      <c r="W104" s="300" t="s">
        <v>621</v>
      </c>
      <c r="X104" s="301" t="s">
        <v>621</v>
      </c>
      <c r="Y104" s="301" t="s">
        <v>621</v>
      </c>
      <c r="Z104" s="301" t="s">
        <v>621</v>
      </c>
      <c r="AA104" s="301" t="s">
        <v>621</v>
      </c>
      <c r="AB104" s="301" t="s">
        <v>621</v>
      </c>
      <c r="AC104" s="302" t="s">
        <v>621</v>
      </c>
      <c r="AD104" s="300" t="s">
        <v>621</v>
      </c>
      <c r="AE104" s="301" t="s">
        <v>621</v>
      </c>
      <c r="AF104" s="301" t="s">
        <v>621</v>
      </c>
      <c r="AG104" s="301" t="s">
        <v>621</v>
      </c>
      <c r="AH104" s="301" t="s">
        <v>621</v>
      </c>
      <c r="AI104" s="301" t="s">
        <v>621</v>
      </c>
      <c r="AJ104" s="302" t="s">
        <v>621</v>
      </c>
      <c r="AK104" s="300" t="s">
        <v>621</v>
      </c>
      <c r="AL104" s="301" t="s">
        <v>621</v>
      </c>
      <c r="AM104" s="301" t="s">
        <v>621</v>
      </c>
      <c r="AN104" s="301" t="s">
        <v>621</v>
      </c>
      <c r="AO104" s="301" t="s">
        <v>621</v>
      </c>
      <c r="AP104" s="301" t="s">
        <v>621</v>
      </c>
      <c r="AQ104" s="302" t="s">
        <v>621</v>
      </c>
      <c r="AR104" s="300" t="s">
        <v>621</v>
      </c>
      <c r="AS104" s="301" t="s">
        <v>621</v>
      </c>
      <c r="AT104" s="301" t="s">
        <v>621</v>
      </c>
      <c r="AU104" s="301" t="s">
        <v>621</v>
      </c>
      <c r="AV104" s="301" t="s">
        <v>621</v>
      </c>
      <c r="AW104" s="301" t="s">
        <v>621</v>
      </c>
      <c r="AX104" s="302" t="s">
        <v>621</v>
      </c>
      <c r="AY104" s="300" t="s">
        <v>621</v>
      </c>
      <c r="AZ104" s="301" t="s">
        <v>621</v>
      </c>
      <c r="BA104" s="301" t="s">
        <v>621</v>
      </c>
      <c r="BB104" s="959">
        <f>IF($BE$3="４週",SUM(W104:AX104),IF($BE$3="暦月",SUM(W104:BA104),""))</f>
        <v>0</v>
      </c>
      <c r="BC104" s="960"/>
      <c r="BD104" s="961">
        <f>IF($BE$3="４週",BB104/4,IF($BE$3="暦月",(BB104/($BE$8/7)),""))</f>
        <v>0</v>
      </c>
      <c r="BE104" s="960"/>
      <c r="BF104" s="956"/>
      <c r="BG104" s="957"/>
      <c r="BH104" s="957"/>
      <c r="BI104" s="957"/>
      <c r="BJ104" s="958"/>
    </row>
    <row r="105" spans="2:62" s="263" customFormat="1" ht="20.25" customHeight="1">
      <c r="B105" s="916">
        <f>B103+1</f>
        <v>45</v>
      </c>
      <c r="C105" s="918"/>
      <c r="D105" s="919"/>
      <c r="E105" s="295"/>
      <c r="F105" s="296"/>
      <c r="G105" s="295"/>
      <c r="H105" s="296"/>
      <c r="I105" s="922"/>
      <c r="J105" s="923"/>
      <c r="K105" s="926"/>
      <c r="L105" s="927"/>
      <c r="M105" s="927"/>
      <c r="N105" s="919"/>
      <c r="O105" s="930"/>
      <c r="P105" s="931"/>
      <c r="Q105" s="931"/>
      <c r="R105" s="931"/>
      <c r="S105" s="932"/>
      <c r="T105" s="315" t="s">
        <v>221</v>
      </c>
      <c r="V105" s="316"/>
      <c r="W105" s="308"/>
      <c r="X105" s="309"/>
      <c r="Y105" s="309"/>
      <c r="Z105" s="309"/>
      <c r="AA105" s="309"/>
      <c r="AB105" s="309"/>
      <c r="AC105" s="310"/>
      <c r="AD105" s="308"/>
      <c r="AE105" s="309"/>
      <c r="AF105" s="309"/>
      <c r="AG105" s="309"/>
      <c r="AH105" s="309"/>
      <c r="AI105" s="309"/>
      <c r="AJ105" s="310"/>
      <c r="AK105" s="308"/>
      <c r="AL105" s="309"/>
      <c r="AM105" s="309"/>
      <c r="AN105" s="309"/>
      <c r="AO105" s="309"/>
      <c r="AP105" s="309"/>
      <c r="AQ105" s="310"/>
      <c r="AR105" s="308"/>
      <c r="AS105" s="309"/>
      <c r="AT105" s="309"/>
      <c r="AU105" s="309"/>
      <c r="AV105" s="309"/>
      <c r="AW105" s="309"/>
      <c r="AX105" s="310"/>
      <c r="AY105" s="308"/>
      <c r="AZ105" s="309"/>
      <c r="BA105" s="311"/>
      <c r="BB105" s="936"/>
      <c r="BC105" s="937"/>
      <c r="BD105" s="938"/>
      <c r="BE105" s="939"/>
      <c r="BF105" s="940"/>
      <c r="BG105" s="941"/>
      <c r="BH105" s="941"/>
      <c r="BI105" s="941"/>
      <c r="BJ105" s="942"/>
    </row>
    <row r="106" spans="2:62" s="263" customFormat="1" ht="20.25" customHeight="1">
      <c r="B106" s="949"/>
      <c r="C106" s="950"/>
      <c r="D106" s="951"/>
      <c r="E106" s="317"/>
      <c r="F106" s="318">
        <f>C105</f>
        <v>0</v>
      </c>
      <c r="G106" s="317"/>
      <c r="H106" s="318">
        <f>I105</f>
        <v>0</v>
      </c>
      <c r="I106" s="952"/>
      <c r="J106" s="953"/>
      <c r="K106" s="954"/>
      <c r="L106" s="955"/>
      <c r="M106" s="955"/>
      <c r="N106" s="951"/>
      <c r="O106" s="930"/>
      <c r="P106" s="931"/>
      <c r="Q106" s="931"/>
      <c r="R106" s="931"/>
      <c r="S106" s="932"/>
      <c r="T106" s="312" t="s">
        <v>224</v>
      </c>
      <c r="U106" s="313"/>
      <c r="V106" s="314"/>
      <c r="W106" s="300" t="s">
        <v>621</v>
      </c>
      <c r="X106" s="301" t="s">
        <v>621</v>
      </c>
      <c r="Y106" s="301" t="s">
        <v>621</v>
      </c>
      <c r="Z106" s="301" t="s">
        <v>621</v>
      </c>
      <c r="AA106" s="301" t="s">
        <v>621</v>
      </c>
      <c r="AB106" s="301" t="s">
        <v>621</v>
      </c>
      <c r="AC106" s="302" t="s">
        <v>621</v>
      </c>
      <c r="AD106" s="300" t="s">
        <v>621</v>
      </c>
      <c r="AE106" s="301" t="s">
        <v>621</v>
      </c>
      <c r="AF106" s="301" t="s">
        <v>621</v>
      </c>
      <c r="AG106" s="301" t="s">
        <v>621</v>
      </c>
      <c r="AH106" s="301" t="s">
        <v>621</v>
      </c>
      <c r="AI106" s="301" t="s">
        <v>621</v>
      </c>
      <c r="AJ106" s="302" t="s">
        <v>621</v>
      </c>
      <c r="AK106" s="300" t="s">
        <v>621</v>
      </c>
      <c r="AL106" s="301" t="s">
        <v>621</v>
      </c>
      <c r="AM106" s="301" t="s">
        <v>621</v>
      </c>
      <c r="AN106" s="301" t="s">
        <v>621</v>
      </c>
      <c r="AO106" s="301" t="s">
        <v>621</v>
      </c>
      <c r="AP106" s="301" t="s">
        <v>621</v>
      </c>
      <c r="AQ106" s="302" t="s">
        <v>621</v>
      </c>
      <c r="AR106" s="300" t="s">
        <v>621</v>
      </c>
      <c r="AS106" s="301" t="s">
        <v>621</v>
      </c>
      <c r="AT106" s="301" t="s">
        <v>621</v>
      </c>
      <c r="AU106" s="301" t="s">
        <v>621</v>
      </c>
      <c r="AV106" s="301" t="s">
        <v>621</v>
      </c>
      <c r="AW106" s="301" t="s">
        <v>621</v>
      </c>
      <c r="AX106" s="302" t="s">
        <v>621</v>
      </c>
      <c r="AY106" s="300" t="s">
        <v>621</v>
      </c>
      <c r="AZ106" s="301" t="s">
        <v>621</v>
      </c>
      <c r="BA106" s="301" t="s">
        <v>621</v>
      </c>
      <c r="BB106" s="959">
        <f>IF($BE$3="４週",SUM(W106:AX106),IF($BE$3="暦月",SUM(W106:BA106),""))</f>
        <v>0</v>
      </c>
      <c r="BC106" s="960"/>
      <c r="BD106" s="961">
        <f>IF($BE$3="４週",BB106/4,IF($BE$3="暦月",(BB106/($BE$8/7)),""))</f>
        <v>0</v>
      </c>
      <c r="BE106" s="960"/>
      <c r="BF106" s="956"/>
      <c r="BG106" s="957"/>
      <c r="BH106" s="957"/>
      <c r="BI106" s="957"/>
      <c r="BJ106" s="958"/>
    </row>
    <row r="107" spans="2:62" s="263" customFormat="1" ht="20.25" customHeight="1">
      <c r="B107" s="916">
        <f>B105+1</f>
        <v>46</v>
      </c>
      <c r="C107" s="918"/>
      <c r="D107" s="919"/>
      <c r="E107" s="295"/>
      <c r="F107" s="296"/>
      <c r="G107" s="295"/>
      <c r="H107" s="296"/>
      <c r="I107" s="922"/>
      <c r="J107" s="923"/>
      <c r="K107" s="926"/>
      <c r="L107" s="927"/>
      <c r="M107" s="927"/>
      <c r="N107" s="919"/>
      <c r="O107" s="930"/>
      <c r="P107" s="931"/>
      <c r="Q107" s="931"/>
      <c r="R107" s="931"/>
      <c r="S107" s="932"/>
      <c r="T107" s="315" t="s">
        <v>221</v>
      </c>
      <c r="V107" s="316"/>
      <c r="W107" s="308"/>
      <c r="X107" s="309"/>
      <c r="Y107" s="309"/>
      <c r="Z107" s="309"/>
      <c r="AA107" s="309"/>
      <c r="AB107" s="309"/>
      <c r="AC107" s="310"/>
      <c r="AD107" s="308"/>
      <c r="AE107" s="309"/>
      <c r="AF107" s="309"/>
      <c r="AG107" s="309"/>
      <c r="AH107" s="309"/>
      <c r="AI107" s="309"/>
      <c r="AJ107" s="310"/>
      <c r="AK107" s="308"/>
      <c r="AL107" s="309"/>
      <c r="AM107" s="309"/>
      <c r="AN107" s="309"/>
      <c r="AO107" s="309"/>
      <c r="AP107" s="309"/>
      <c r="AQ107" s="310"/>
      <c r="AR107" s="308"/>
      <c r="AS107" s="309"/>
      <c r="AT107" s="309"/>
      <c r="AU107" s="309"/>
      <c r="AV107" s="309"/>
      <c r="AW107" s="309"/>
      <c r="AX107" s="310"/>
      <c r="AY107" s="308"/>
      <c r="AZ107" s="309"/>
      <c r="BA107" s="311"/>
      <c r="BB107" s="936"/>
      <c r="BC107" s="937"/>
      <c r="BD107" s="938"/>
      <c r="BE107" s="939"/>
      <c r="BF107" s="940"/>
      <c r="BG107" s="941"/>
      <c r="BH107" s="941"/>
      <c r="BI107" s="941"/>
      <c r="BJ107" s="942"/>
    </row>
    <row r="108" spans="2:62" s="263" customFormat="1" ht="20.25" customHeight="1">
      <c r="B108" s="949"/>
      <c r="C108" s="950"/>
      <c r="D108" s="951"/>
      <c r="E108" s="317"/>
      <c r="F108" s="318">
        <f>C107</f>
        <v>0</v>
      </c>
      <c r="G108" s="317"/>
      <c r="H108" s="318">
        <f>I107</f>
        <v>0</v>
      </c>
      <c r="I108" s="952"/>
      <c r="J108" s="953"/>
      <c r="K108" s="954"/>
      <c r="L108" s="955"/>
      <c r="M108" s="955"/>
      <c r="N108" s="951"/>
      <c r="O108" s="930"/>
      <c r="P108" s="931"/>
      <c r="Q108" s="931"/>
      <c r="R108" s="931"/>
      <c r="S108" s="932"/>
      <c r="T108" s="312" t="s">
        <v>224</v>
      </c>
      <c r="U108" s="313"/>
      <c r="V108" s="314"/>
      <c r="W108" s="300" t="s">
        <v>621</v>
      </c>
      <c r="X108" s="301" t="s">
        <v>621</v>
      </c>
      <c r="Y108" s="301" t="s">
        <v>621</v>
      </c>
      <c r="Z108" s="301" t="s">
        <v>621</v>
      </c>
      <c r="AA108" s="301" t="s">
        <v>621</v>
      </c>
      <c r="AB108" s="301" t="s">
        <v>621</v>
      </c>
      <c r="AC108" s="302" t="s">
        <v>621</v>
      </c>
      <c r="AD108" s="300" t="s">
        <v>621</v>
      </c>
      <c r="AE108" s="301" t="s">
        <v>621</v>
      </c>
      <c r="AF108" s="301" t="s">
        <v>621</v>
      </c>
      <c r="AG108" s="301" t="s">
        <v>621</v>
      </c>
      <c r="AH108" s="301" t="s">
        <v>621</v>
      </c>
      <c r="AI108" s="301" t="s">
        <v>621</v>
      </c>
      <c r="AJ108" s="302" t="s">
        <v>621</v>
      </c>
      <c r="AK108" s="300" t="s">
        <v>621</v>
      </c>
      <c r="AL108" s="301" t="s">
        <v>621</v>
      </c>
      <c r="AM108" s="301" t="s">
        <v>621</v>
      </c>
      <c r="AN108" s="301" t="s">
        <v>621</v>
      </c>
      <c r="AO108" s="301" t="s">
        <v>621</v>
      </c>
      <c r="AP108" s="301" t="s">
        <v>621</v>
      </c>
      <c r="AQ108" s="302" t="s">
        <v>621</v>
      </c>
      <c r="AR108" s="300" t="s">
        <v>621</v>
      </c>
      <c r="AS108" s="301" t="s">
        <v>621</v>
      </c>
      <c r="AT108" s="301" t="s">
        <v>621</v>
      </c>
      <c r="AU108" s="301" t="s">
        <v>621</v>
      </c>
      <c r="AV108" s="301" t="s">
        <v>621</v>
      </c>
      <c r="AW108" s="301" t="s">
        <v>621</v>
      </c>
      <c r="AX108" s="302" t="s">
        <v>621</v>
      </c>
      <c r="AY108" s="300" t="s">
        <v>621</v>
      </c>
      <c r="AZ108" s="301" t="s">
        <v>621</v>
      </c>
      <c r="BA108" s="301" t="s">
        <v>621</v>
      </c>
      <c r="BB108" s="959">
        <f>IF($BE$3="４週",SUM(W108:AX108),IF($BE$3="暦月",SUM(W108:BA108),""))</f>
        <v>0</v>
      </c>
      <c r="BC108" s="960"/>
      <c r="BD108" s="961">
        <f>IF($BE$3="４週",BB108/4,IF($BE$3="暦月",(BB108/($BE$8/7)),""))</f>
        <v>0</v>
      </c>
      <c r="BE108" s="960"/>
      <c r="BF108" s="956"/>
      <c r="BG108" s="957"/>
      <c r="BH108" s="957"/>
      <c r="BI108" s="957"/>
      <c r="BJ108" s="958"/>
    </row>
    <row r="109" spans="2:62" s="263" customFormat="1" ht="20.25" customHeight="1">
      <c r="B109" s="916">
        <f>B107+1</f>
        <v>47</v>
      </c>
      <c r="C109" s="918"/>
      <c r="D109" s="919"/>
      <c r="E109" s="295"/>
      <c r="F109" s="296"/>
      <c r="G109" s="295"/>
      <c r="H109" s="296"/>
      <c r="I109" s="922"/>
      <c r="J109" s="923"/>
      <c r="K109" s="926"/>
      <c r="L109" s="927"/>
      <c r="M109" s="927"/>
      <c r="N109" s="919"/>
      <c r="O109" s="930"/>
      <c r="P109" s="931"/>
      <c r="Q109" s="931"/>
      <c r="R109" s="931"/>
      <c r="S109" s="932"/>
      <c r="T109" s="315" t="s">
        <v>221</v>
      </c>
      <c r="V109" s="316"/>
      <c r="W109" s="308"/>
      <c r="X109" s="309"/>
      <c r="Y109" s="309"/>
      <c r="Z109" s="309"/>
      <c r="AA109" s="309"/>
      <c r="AB109" s="309"/>
      <c r="AC109" s="310"/>
      <c r="AD109" s="308"/>
      <c r="AE109" s="309"/>
      <c r="AF109" s="309"/>
      <c r="AG109" s="309"/>
      <c r="AH109" s="309"/>
      <c r="AI109" s="309"/>
      <c r="AJ109" s="310"/>
      <c r="AK109" s="308"/>
      <c r="AL109" s="309"/>
      <c r="AM109" s="309"/>
      <c r="AN109" s="309"/>
      <c r="AO109" s="309"/>
      <c r="AP109" s="309"/>
      <c r="AQ109" s="310"/>
      <c r="AR109" s="308"/>
      <c r="AS109" s="309"/>
      <c r="AT109" s="309"/>
      <c r="AU109" s="309"/>
      <c r="AV109" s="309"/>
      <c r="AW109" s="309"/>
      <c r="AX109" s="310"/>
      <c r="AY109" s="308"/>
      <c r="AZ109" s="309"/>
      <c r="BA109" s="311"/>
      <c r="BB109" s="936"/>
      <c r="BC109" s="937"/>
      <c r="BD109" s="938"/>
      <c r="BE109" s="939"/>
      <c r="BF109" s="940"/>
      <c r="BG109" s="941"/>
      <c r="BH109" s="941"/>
      <c r="BI109" s="941"/>
      <c r="BJ109" s="942"/>
    </row>
    <row r="110" spans="2:62" s="263" customFormat="1" ht="20.25" customHeight="1">
      <c r="B110" s="949"/>
      <c r="C110" s="950"/>
      <c r="D110" s="951"/>
      <c r="E110" s="317"/>
      <c r="F110" s="318">
        <f>C109</f>
        <v>0</v>
      </c>
      <c r="G110" s="317"/>
      <c r="H110" s="318">
        <f>I109</f>
        <v>0</v>
      </c>
      <c r="I110" s="952"/>
      <c r="J110" s="953"/>
      <c r="K110" s="954"/>
      <c r="L110" s="955"/>
      <c r="M110" s="955"/>
      <c r="N110" s="951"/>
      <c r="O110" s="930"/>
      <c r="P110" s="931"/>
      <c r="Q110" s="931"/>
      <c r="R110" s="931"/>
      <c r="S110" s="932"/>
      <c r="T110" s="312" t="s">
        <v>224</v>
      </c>
      <c r="U110" s="313"/>
      <c r="V110" s="314"/>
      <c r="W110" s="300" t="s">
        <v>621</v>
      </c>
      <c r="X110" s="301" t="s">
        <v>621</v>
      </c>
      <c r="Y110" s="301" t="s">
        <v>621</v>
      </c>
      <c r="Z110" s="301" t="s">
        <v>621</v>
      </c>
      <c r="AA110" s="301" t="s">
        <v>621</v>
      </c>
      <c r="AB110" s="301" t="s">
        <v>621</v>
      </c>
      <c r="AC110" s="302" t="s">
        <v>621</v>
      </c>
      <c r="AD110" s="300" t="s">
        <v>621</v>
      </c>
      <c r="AE110" s="301" t="s">
        <v>621</v>
      </c>
      <c r="AF110" s="301" t="s">
        <v>621</v>
      </c>
      <c r="AG110" s="301" t="s">
        <v>621</v>
      </c>
      <c r="AH110" s="301" t="s">
        <v>621</v>
      </c>
      <c r="AI110" s="301" t="s">
        <v>621</v>
      </c>
      <c r="AJ110" s="302" t="s">
        <v>621</v>
      </c>
      <c r="AK110" s="300" t="s">
        <v>621</v>
      </c>
      <c r="AL110" s="301" t="s">
        <v>621</v>
      </c>
      <c r="AM110" s="301" t="s">
        <v>621</v>
      </c>
      <c r="AN110" s="301" t="s">
        <v>621</v>
      </c>
      <c r="AO110" s="301" t="s">
        <v>621</v>
      </c>
      <c r="AP110" s="301" t="s">
        <v>621</v>
      </c>
      <c r="AQ110" s="302" t="s">
        <v>621</v>
      </c>
      <c r="AR110" s="300" t="s">
        <v>621</v>
      </c>
      <c r="AS110" s="301" t="s">
        <v>621</v>
      </c>
      <c r="AT110" s="301" t="s">
        <v>621</v>
      </c>
      <c r="AU110" s="301" t="s">
        <v>621</v>
      </c>
      <c r="AV110" s="301" t="s">
        <v>621</v>
      </c>
      <c r="AW110" s="301" t="s">
        <v>621</v>
      </c>
      <c r="AX110" s="302" t="s">
        <v>621</v>
      </c>
      <c r="AY110" s="300" t="s">
        <v>621</v>
      </c>
      <c r="AZ110" s="301" t="s">
        <v>621</v>
      </c>
      <c r="BA110" s="301" t="s">
        <v>621</v>
      </c>
      <c r="BB110" s="959">
        <f>IF($BE$3="４週",SUM(W110:AX110),IF($BE$3="暦月",SUM(W110:BA110),""))</f>
        <v>0</v>
      </c>
      <c r="BC110" s="960"/>
      <c r="BD110" s="961">
        <f>IF($BE$3="４週",BB110/4,IF($BE$3="暦月",(BB110/($BE$8/7)),""))</f>
        <v>0</v>
      </c>
      <c r="BE110" s="960"/>
      <c r="BF110" s="956"/>
      <c r="BG110" s="957"/>
      <c r="BH110" s="957"/>
      <c r="BI110" s="957"/>
      <c r="BJ110" s="958"/>
    </row>
    <row r="111" spans="2:62" s="263" customFormat="1" ht="20.25" customHeight="1">
      <c r="B111" s="916">
        <f>B109+1</f>
        <v>48</v>
      </c>
      <c r="C111" s="918"/>
      <c r="D111" s="919"/>
      <c r="E111" s="295"/>
      <c r="F111" s="296"/>
      <c r="G111" s="295"/>
      <c r="H111" s="296"/>
      <c r="I111" s="922"/>
      <c r="J111" s="923"/>
      <c r="K111" s="926"/>
      <c r="L111" s="927"/>
      <c r="M111" s="927"/>
      <c r="N111" s="919"/>
      <c r="O111" s="930"/>
      <c r="P111" s="931"/>
      <c r="Q111" s="931"/>
      <c r="R111" s="931"/>
      <c r="S111" s="932"/>
      <c r="T111" s="315" t="s">
        <v>221</v>
      </c>
      <c r="V111" s="316"/>
      <c r="W111" s="308"/>
      <c r="X111" s="309"/>
      <c r="Y111" s="309"/>
      <c r="Z111" s="309"/>
      <c r="AA111" s="309"/>
      <c r="AB111" s="309"/>
      <c r="AC111" s="310"/>
      <c r="AD111" s="308"/>
      <c r="AE111" s="309"/>
      <c r="AF111" s="309"/>
      <c r="AG111" s="309"/>
      <c r="AH111" s="309"/>
      <c r="AI111" s="309"/>
      <c r="AJ111" s="310"/>
      <c r="AK111" s="308"/>
      <c r="AL111" s="309"/>
      <c r="AM111" s="309"/>
      <c r="AN111" s="309"/>
      <c r="AO111" s="309"/>
      <c r="AP111" s="309"/>
      <c r="AQ111" s="310"/>
      <c r="AR111" s="308"/>
      <c r="AS111" s="309"/>
      <c r="AT111" s="309"/>
      <c r="AU111" s="309"/>
      <c r="AV111" s="309"/>
      <c r="AW111" s="309"/>
      <c r="AX111" s="310"/>
      <c r="AY111" s="308"/>
      <c r="AZ111" s="309"/>
      <c r="BA111" s="311"/>
      <c r="BB111" s="936"/>
      <c r="BC111" s="937"/>
      <c r="BD111" s="938"/>
      <c r="BE111" s="939"/>
      <c r="BF111" s="940"/>
      <c r="BG111" s="941"/>
      <c r="BH111" s="941"/>
      <c r="BI111" s="941"/>
      <c r="BJ111" s="942"/>
    </row>
    <row r="112" spans="2:62" s="263" customFormat="1" ht="20.25" customHeight="1">
      <c r="B112" s="949"/>
      <c r="C112" s="950"/>
      <c r="D112" s="951"/>
      <c r="E112" s="317"/>
      <c r="F112" s="318">
        <f>C111</f>
        <v>0</v>
      </c>
      <c r="G112" s="317"/>
      <c r="H112" s="318">
        <f>I111</f>
        <v>0</v>
      </c>
      <c r="I112" s="952"/>
      <c r="J112" s="953"/>
      <c r="K112" s="954"/>
      <c r="L112" s="955"/>
      <c r="M112" s="955"/>
      <c r="N112" s="951"/>
      <c r="O112" s="930"/>
      <c r="P112" s="931"/>
      <c r="Q112" s="931"/>
      <c r="R112" s="931"/>
      <c r="S112" s="932"/>
      <c r="T112" s="312" t="s">
        <v>224</v>
      </c>
      <c r="U112" s="313"/>
      <c r="V112" s="314"/>
      <c r="W112" s="300" t="s">
        <v>621</v>
      </c>
      <c r="X112" s="301" t="s">
        <v>621</v>
      </c>
      <c r="Y112" s="301" t="s">
        <v>621</v>
      </c>
      <c r="Z112" s="301" t="s">
        <v>621</v>
      </c>
      <c r="AA112" s="301" t="s">
        <v>621</v>
      </c>
      <c r="AB112" s="301" t="s">
        <v>621</v>
      </c>
      <c r="AC112" s="302" t="s">
        <v>621</v>
      </c>
      <c r="AD112" s="300" t="s">
        <v>621</v>
      </c>
      <c r="AE112" s="301" t="s">
        <v>621</v>
      </c>
      <c r="AF112" s="301" t="s">
        <v>621</v>
      </c>
      <c r="AG112" s="301" t="s">
        <v>621</v>
      </c>
      <c r="AH112" s="301" t="s">
        <v>621</v>
      </c>
      <c r="AI112" s="301" t="s">
        <v>621</v>
      </c>
      <c r="AJ112" s="302" t="s">
        <v>621</v>
      </c>
      <c r="AK112" s="300" t="s">
        <v>621</v>
      </c>
      <c r="AL112" s="301" t="s">
        <v>621</v>
      </c>
      <c r="AM112" s="301" t="s">
        <v>621</v>
      </c>
      <c r="AN112" s="301" t="s">
        <v>621</v>
      </c>
      <c r="AO112" s="301" t="s">
        <v>621</v>
      </c>
      <c r="AP112" s="301" t="s">
        <v>621</v>
      </c>
      <c r="AQ112" s="302" t="s">
        <v>621</v>
      </c>
      <c r="AR112" s="300" t="s">
        <v>621</v>
      </c>
      <c r="AS112" s="301" t="s">
        <v>621</v>
      </c>
      <c r="AT112" s="301" t="s">
        <v>621</v>
      </c>
      <c r="AU112" s="301" t="s">
        <v>621</v>
      </c>
      <c r="AV112" s="301" t="s">
        <v>621</v>
      </c>
      <c r="AW112" s="301" t="s">
        <v>621</v>
      </c>
      <c r="AX112" s="302" t="s">
        <v>621</v>
      </c>
      <c r="AY112" s="300" t="s">
        <v>621</v>
      </c>
      <c r="AZ112" s="301" t="s">
        <v>621</v>
      </c>
      <c r="BA112" s="301" t="s">
        <v>621</v>
      </c>
      <c r="BB112" s="959">
        <f>IF($BE$3="４週",SUM(W112:AX112),IF($BE$3="暦月",SUM(W112:BA112),""))</f>
        <v>0</v>
      </c>
      <c r="BC112" s="960"/>
      <c r="BD112" s="961">
        <f>IF($BE$3="４週",BB112/4,IF($BE$3="暦月",(BB112/($BE$8/7)),""))</f>
        <v>0</v>
      </c>
      <c r="BE112" s="960"/>
      <c r="BF112" s="956"/>
      <c r="BG112" s="957"/>
      <c r="BH112" s="957"/>
      <c r="BI112" s="957"/>
      <c r="BJ112" s="958"/>
    </row>
    <row r="113" spans="2:62" s="263" customFormat="1" ht="20.25" customHeight="1">
      <c r="B113" s="916">
        <f>B111+1</f>
        <v>49</v>
      </c>
      <c r="C113" s="918"/>
      <c r="D113" s="919"/>
      <c r="E113" s="295"/>
      <c r="F113" s="296"/>
      <c r="G113" s="295"/>
      <c r="H113" s="296"/>
      <c r="I113" s="922"/>
      <c r="J113" s="923"/>
      <c r="K113" s="926"/>
      <c r="L113" s="927"/>
      <c r="M113" s="927"/>
      <c r="N113" s="919"/>
      <c r="O113" s="930"/>
      <c r="P113" s="931"/>
      <c r="Q113" s="931"/>
      <c r="R113" s="931"/>
      <c r="S113" s="932"/>
      <c r="T113" s="315" t="s">
        <v>221</v>
      </c>
      <c r="V113" s="316"/>
      <c r="W113" s="308"/>
      <c r="X113" s="309"/>
      <c r="Y113" s="309"/>
      <c r="Z113" s="309"/>
      <c r="AA113" s="309"/>
      <c r="AB113" s="309"/>
      <c r="AC113" s="310"/>
      <c r="AD113" s="308"/>
      <c r="AE113" s="309"/>
      <c r="AF113" s="309"/>
      <c r="AG113" s="309"/>
      <c r="AH113" s="309"/>
      <c r="AI113" s="309"/>
      <c r="AJ113" s="310"/>
      <c r="AK113" s="308"/>
      <c r="AL113" s="309"/>
      <c r="AM113" s="309"/>
      <c r="AN113" s="309"/>
      <c r="AO113" s="309"/>
      <c r="AP113" s="309"/>
      <c r="AQ113" s="310"/>
      <c r="AR113" s="308"/>
      <c r="AS113" s="309"/>
      <c r="AT113" s="309"/>
      <c r="AU113" s="309"/>
      <c r="AV113" s="309"/>
      <c r="AW113" s="309"/>
      <c r="AX113" s="310"/>
      <c r="AY113" s="308"/>
      <c r="AZ113" s="309"/>
      <c r="BA113" s="311"/>
      <c r="BB113" s="936"/>
      <c r="BC113" s="937"/>
      <c r="BD113" s="938"/>
      <c r="BE113" s="939"/>
      <c r="BF113" s="940"/>
      <c r="BG113" s="941"/>
      <c r="BH113" s="941"/>
      <c r="BI113" s="941"/>
      <c r="BJ113" s="942"/>
    </row>
    <row r="114" spans="2:62" s="263" customFormat="1" ht="20.25" customHeight="1">
      <c r="B114" s="949"/>
      <c r="C114" s="950"/>
      <c r="D114" s="951"/>
      <c r="E114" s="317"/>
      <c r="F114" s="318">
        <f>C113</f>
        <v>0</v>
      </c>
      <c r="G114" s="317"/>
      <c r="H114" s="318">
        <f>I113</f>
        <v>0</v>
      </c>
      <c r="I114" s="952"/>
      <c r="J114" s="953"/>
      <c r="K114" s="954"/>
      <c r="L114" s="955"/>
      <c r="M114" s="955"/>
      <c r="N114" s="951"/>
      <c r="O114" s="930"/>
      <c r="P114" s="931"/>
      <c r="Q114" s="931"/>
      <c r="R114" s="931"/>
      <c r="S114" s="932"/>
      <c r="T114" s="312" t="s">
        <v>224</v>
      </c>
      <c r="U114" s="313"/>
      <c r="V114" s="314"/>
      <c r="W114" s="300" t="s">
        <v>621</v>
      </c>
      <c r="X114" s="301" t="s">
        <v>621</v>
      </c>
      <c r="Y114" s="301" t="s">
        <v>621</v>
      </c>
      <c r="Z114" s="301" t="s">
        <v>621</v>
      </c>
      <c r="AA114" s="301" t="s">
        <v>621</v>
      </c>
      <c r="AB114" s="301" t="s">
        <v>621</v>
      </c>
      <c r="AC114" s="302" t="s">
        <v>621</v>
      </c>
      <c r="AD114" s="300" t="s">
        <v>621</v>
      </c>
      <c r="AE114" s="301" t="s">
        <v>621</v>
      </c>
      <c r="AF114" s="301" t="s">
        <v>621</v>
      </c>
      <c r="AG114" s="301" t="s">
        <v>621</v>
      </c>
      <c r="AH114" s="301" t="s">
        <v>621</v>
      </c>
      <c r="AI114" s="301" t="s">
        <v>621</v>
      </c>
      <c r="AJ114" s="302" t="s">
        <v>621</v>
      </c>
      <c r="AK114" s="300" t="s">
        <v>621</v>
      </c>
      <c r="AL114" s="301" t="s">
        <v>621</v>
      </c>
      <c r="AM114" s="301" t="s">
        <v>621</v>
      </c>
      <c r="AN114" s="301" t="s">
        <v>621</v>
      </c>
      <c r="AO114" s="301" t="s">
        <v>621</v>
      </c>
      <c r="AP114" s="301" t="s">
        <v>621</v>
      </c>
      <c r="AQ114" s="302" t="s">
        <v>621</v>
      </c>
      <c r="AR114" s="300" t="s">
        <v>621</v>
      </c>
      <c r="AS114" s="301" t="s">
        <v>621</v>
      </c>
      <c r="AT114" s="301" t="s">
        <v>621</v>
      </c>
      <c r="AU114" s="301" t="s">
        <v>621</v>
      </c>
      <c r="AV114" s="301" t="s">
        <v>621</v>
      </c>
      <c r="AW114" s="301" t="s">
        <v>621</v>
      </c>
      <c r="AX114" s="302" t="s">
        <v>621</v>
      </c>
      <c r="AY114" s="300" t="s">
        <v>621</v>
      </c>
      <c r="AZ114" s="301" t="s">
        <v>621</v>
      </c>
      <c r="BA114" s="301" t="s">
        <v>621</v>
      </c>
      <c r="BB114" s="959">
        <f>IF($BE$3="４週",SUM(W114:AX114),IF($BE$3="暦月",SUM(W114:BA114),""))</f>
        <v>0</v>
      </c>
      <c r="BC114" s="960"/>
      <c r="BD114" s="961">
        <f>IF($BE$3="４週",BB114/4,IF($BE$3="暦月",(BB114/($BE$8/7)),""))</f>
        <v>0</v>
      </c>
      <c r="BE114" s="960"/>
      <c r="BF114" s="956"/>
      <c r="BG114" s="957"/>
      <c r="BH114" s="957"/>
      <c r="BI114" s="957"/>
      <c r="BJ114" s="958"/>
    </row>
    <row r="115" spans="2:62" s="263" customFormat="1" ht="20.25" customHeight="1">
      <c r="B115" s="916">
        <f>B113+1</f>
        <v>50</v>
      </c>
      <c r="C115" s="918"/>
      <c r="D115" s="919"/>
      <c r="E115" s="295"/>
      <c r="F115" s="296"/>
      <c r="G115" s="295"/>
      <c r="H115" s="296"/>
      <c r="I115" s="922"/>
      <c r="J115" s="923"/>
      <c r="K115" s="926"/>
      <c r="L115" s="927"/>
      <c r="M115" s="927"/>
      <c r="N115" s="919"/>
      <c r="O115" s="930"/>
      <c r="P115" s="931"/>
      <c r="Q115" s="931"/>
      <c r="R115" s="931"/>
      <c r="S115" s="932"/>
      <c r="T115" s="315" t="s">
        <v>221</v>
      </c>
      <c r="V115" s="316"/>
      <c r="W115" s="308"/>
      <c r="X115" s="309"/>
      <c r="Y115" s="309"/>
      <c r="Z115" s="309"/>
      <c r="AA115" s="309"/>
      <c r="AB115" s="309"/>
      <c r="AC115" s="310"/>
      <c r="AD115" s="308"/>
      <c r="AE115" s="309"/>
      <c r="AF115" s="309"/>
      <c r="AG115" s="309"/>
      <c r="AH115" s="309"/>
      <c r="AI115" s="309"/>
      <c r="AJ115" s="310"/>
      <c r="AK115" s="308"/>
      <c r="AL115" s="309"/>
      <c r="AM115" s="309"/>
      <c r="AN115" s="309"/>
      <c r="AO115" s="309"/>
      <c r="AP115" s="309"/>
      <c r="AQ115" s="310"/>
      <c r="AR115" s="308"/>
      <c r="AS115" s="309"/>
      <c r="AT115" s="309"/>
      <c r="AU115" s="309"/>
      <c r="AV115" s="309"/>
      <c r="AW115" s="309"/>
      <c r="AX115" s="310"/>
      <c r="AY115" s="308"/>
      <c r="AZ115" s="309"/>
      <c r="BA115" s="311"/>
      <c r="BB115" s="936"/>
      <c r="BC115" s="937"/>
      <c r="BD115" s="938"/>
      <c r="BE115" s="939"/>
      <c r="BF115" s="940"/>
      <c r="BG115" s="941"/>
      <c r="BH115" s="941"/>
      <c r="BI115" s="941"/>
      <c r="BJ115" s="942"/>
    </row>
    <row r="116" spans="2:62" s="263" customFormat="1" ht="20.25" customHeight="1">
      <c r="B116" s="949"/>
      <c r="C116" s="950"/>
      <c r="D116" s="951"/>
      <c r="E116" s="317"/>
      <c r="F116" s="318">
        <f>C115</f>
        <v>0</v>
      </c>
      <c r="G116" s="317"/>
      <c r="H116" s="318">
        <f>I115</f>
        <v>0</v>
      </c>
      <c r="I116" s="952"/>
      <c r="J116" s="953"/>
      <c r="K116" s="954"/>
      <c r="L116" s="955"/>
      <c r="M116" s="955"/>
      <c r="N116" s="951"/>
      <c r="O116" s="930"/>
      <c r="P116" s="931"/>
      <c r="Q116" s="931"/>
      <c r="R116" s="931"/>
      <c r="S116" s="932"/>
      <c r="T116" s="312" t="s">
        <v>224</v>
      </c>
      <c r="U116" s="313"/>
      <c r="V116" s="314"/>
      <c r="W116" s="300" t="s">
        <v>621</v>
      </c>
      <c r="X116" s="301" t="s">
        <v>621</v>
      </c>
      <c r="Y116" s="301" t="s">
        <v>621</v>
      </c>
      <c r="Z116" s="301" t="s">
        <v>621</v>
      </c>
      <c r="AA116" s="301" t="s">
        <v>621</v>
      </c>
      <c r="AB116" s="301" t="s">
        <v>621</v>
      </c>
      <c r="AC116" s="302" t="s">
        <v>621</v>
      </c>
      <c r="AD116" s="300" t="s">
        <v>621</v>
      </c>
      <c r="AE116" s="301" t="s">
        <v>621</v>
      </c>
      <c r="AF116" s="301" t="s">
        <v>621</v>
      </c>
      <c r="AG116" s="301" t="s">
        <v>621</v>
      </c>
      <c r="AH116" s="301" t="s">
        <v>621</v>
      </c>
      <c r="AI116" s="301" t="s">
        <v>621</v>
      </c>
      <c r="AJ116" s="302" t="s">
        <v>621</v>
      </c>
      <c r="AK116" s="300" t="s">
        <v>621</v>
      </c>
      <c r="AL116" s="301" t="s">
        <v>621</v>
      </c>
      <c r="AM116" s="301" t="s">
        <v>621</v>
      </c>
      <c r="AN116" s="301" t="s">
        <v>621</v>
      </c>
      <c r="AO116" s="301" t="s">
        <v>621</v>
      </c>
      <c r="AP116" s="301" t="s">
        <v>621</v>
      </c>
      <c r="AQ116" s="302" t="s">
        <v>621</v>
      </c>
      <c r="AR116" s="300" t="s">
        <v>621</v>
      </c>
      <c r="AS116" s="301" t="s">
        <v>621</v>
      </c>
      <c r="AT116" s="301" t="s">
        <v>621</v>
      </c>
      <c r="AU116" s="301" t="s">
        <v>621</v>
      </c>
      <c r="AV116" s="301" t="s">
        <v>621</v>
      </c>
      <c r="AW116" s="301" t="s">
        <v>621</v>
      </c>
      <c r="AX116" s="302" t="s">
        <v>621</v>
      </c>
      <c r="AY116" s="300" t="s">
        <v>621</v>
      </c>
      <c r="AZ116" s="301" t="s">
        <v>621</v>
      </c>
      <c r="BA116" s="301" t="s">
        <v>621</v>
      </c>
      <c r="BB116" s="959">
        <f>IF($BE$3="４週",SUM(W116:AX116),IF($BE$3="暦月",SUM(W116:BA116),""))</f>
        <v>0</v>
      </c>
      <c r="BC116" s="960"/>
      <c r="BD116" s="961">
        <f>IF($BE$3="４週",BB116/4,IF($BE$3="暦月",(BB116/($BE$8/7)),""))</f>
        <v>0</v>
      </c>
      <c r="BE116" s="960"/>
      <c r="BF116" s="956"/>
      <c r="BG116" s="957"/>
      <c r="BH116" s="957"/>
      <c r="BI116" s="957"/>
      <c r="BJ116" s="958"/>
    </row>
    <row r="117" spans="2:62" s="263" customFormat="1" ht="20.25" customHeight="1">
      <c r="B117" s="916">
        <f>B115+1</f>
        <v>51</v>
      </c>
      <c r="C117" s="918"/>
      <c r="D117" s="919"/>
      <c r="E117" s="295"/>
      <c r="F117" s="296"/>
      <c r="G117" s="295"/>
      <c r="H117" s="296"/>
      <c r="I117" s="922"/>
      <c r="J117" s="923"/>
      <c r="K117" s="926"/>
      <c r="L117" s="927"/>
      <c r="M117" s="927"/>
      <c r="N117" s="919"/>
      <c r="O117" s="930"/>
      <c r="P117" s="931"/>
      <c r="Q117" s="931"/>
      <c r="R117" s="931"/>
      <c r="S117" s="932"/>
      <c r="T117" s="315" t="s">
        <v>221</v>
      </c>
      <c r="V117" s="316"/>
      <c r="W117" s="308"/>
      <c r="X117" s="309"/>
      <c r="Y117" s="309"/>
      <c r="Z117" s="309"/>
      <c r="AA117" s="309"/>
      <c r="AB117" s="309"/>
      <c r="AC117" s="310"/>
      <c r="AD117" s="308"/>
      <c r="AE117" s="309"/>
      <c r="AF117" s="309"/>
      <c r="AG117" s="309"/>
      <c r="AH117" s="309"/>
      <c r="AI117" s="309"/>
      <c r="AJ117" s="310"/>
      <c r="AK117" s="308"/>
      <c r="AL117" s="309"/>
      <c r="AM117" s="309"/>
      <c r="AN117" s="309"/>
      <c r="AO117" s="309"/>
      <c r="AP117" s="309"/>
      <c r="AQ117" s="310"/>
      <c r="AR117" s="308"/>
      <c r="AS117" s="309"/>
      <c r="AT117" s="309"/>
      <c r="AU117" s="309"/>
      <c r="AV117" s="309"/>
      <c r="AW117" s="309"/>
      <c r="AX117" s="310"/>
      <c r="AY117" s="308"/>
      <c r="AZ117" s="309"/>
      <c r="BA117" s="311"/>
      <c r="BB117" s="936"/>
      <c r="BC117" s="937"/>
      <c r="BD117" s="938"/>
      <c r="BE117" s="939"/>
      <c r="BF117" s="940"/>
      <c r="BG117" s="941"/>
      <c r="BH117" s="941"/>
      <c r="BI117" s="941"/>
      <c r="BJ117" s="942"/>
    </row>
    <row r="118" spans="2:62" s="263" customFormat="1" ht="20.25" customHeight="1">
      <c r="B118" s="949"/>
      <c r="C118" s="950"/>
      <c r="D118" s="951"/>
      <c r="E118" s="317"/>
      <c r="F118" s="318">
        <f>C117</f>
        <v>0</v>
      </c>
      <c r="G118" s="317"/>
      <c r="H118" s="318">
        <f>I117</f>
        <v>0</v>
      </c>
      <c r="I118" s="952"/>
      <c r="J118" s="953"/>
      <c r="K118" s="954"/>
      <c r="L118" s="955"/>
      <c r="M118" s="955"/>
      <c r="N118" s="951"/>
      <c r="O118" s="930"/>
      <c r="P118" s="931"/>
      <c r="Q118" s="931"/>
      <c r="R118" s="931"/>
      <c r="S118" s="932"/>
      <c r="T118" s="312" t="s">
        <v>224</v>
      </c>
      <c r="U118" s="313"/>
      <c r="V118" s="314"/>
      <c r="W118" s="300" t="s">
        <v>621</v>
      </c>
      <c r="X118" s="301" t="s">
        <v>621</v>
      </c>
      <c r="Y118" s="301" t="s">
        <v>621</v>
      </c>
      <c r="Z118" s="301" t="s">
        <v>621</v>
      </c>
      <c r="AA118" s="301" t="s">
        <v>621</v>
      </c>
      <c r="AB118" s="301" t="s">
        <v>621</v>
      </c>
      <c r="AC118" s="302" t="s">
        <v>621</v>
      </c>
      <c r="AD118" s="300" t="s">
        <v>621</v>
      </c>
      <c r="AE118" s="301" t="s">
        <v>621</v>
      </c>
      <c r="AF118" s="301" t="s">
        <v>621</v>
      </c>
      <c r="AG118" s="301" t="s">
        <v>621</v>
      </c>
      <c r="AH118" s="301" t="s">
        <v>621</v>
      </c>
      <c r="AI118" s="301" t="s">
        <v>621</v>
      </c>
      <c r="AJ118" s="302" t="s">
        <v>621</v>
      </c>
      <c r="AK118" s="300" t="s">
        <v>621</v>
      </c>
      <c r="AL118" s="301" t="s">
        <v>621</v>
      </c>
      <c r="AM118" s="301" t="s">
        <v>621</v>
      </c>
      <c r="AN118" s="301" t="s">
        <v>621</v>
      </c>
      <c r="AO118" s="301" t="s">
        <v>621</v>
      </c>
      <c r="AP118" s="301" t="s">
        <v>621</v>
      </c>
      <c r="AQ118" s="302" t="s">
        <v>621</v>
      </c>
      <c r="AR118" s="300" t="s">
        <v>621</v>
      </c>
      <c r="AS118" s="301" t="s">
        <v>621</v>
      </c>
      <c r="AT118" s="301" t="s">
        <v>621</v>
      </c>
      <c r="AU118" s="301" t="s">
        <v>621</v>
      </c>
      <c r="AV118" s="301" t="s">
        <v>621</v>
      </c>
      <c r="AW118" s="301" t="s">
        <v>621</v>
      </c>
      <c r="AX118" s="302" t="s">
        <v>621</v>
      </c>
      <c r="AY118" s="300" t="s">
        <v>621</v>
      </c>
      <c r="AZ118" s="301" t="s">
        <v>621</v>
      </c>
      <c r="BA118" s="301" t="s">
        <v>621</v>
      </c>
      <c r="BB118" s="959">
        <f>IF($BE$3="４週",SUM(W118:AX118),IF($BE$3="暦月",SUM(W118:BA118),""))</f>
        <v>0</v>
      </c>
      <c r="BC118" s="960"/>
      <c r="BD118" s="961">
        <f>IF($BE$3="４週",BB118/4,IF($BE$3="暦月",(BB118/($BE$8/7)),""))</f>
        <v>0</v>
      </c>
      <c r="BE118" s="960"/>
      <c r="BF118" s="956"/>
      <c r="BG118" s="957"/>
      <c r="BH118" s="957"/>
      <c r="BI118" s="957"/>
      <c r="BJ118" s="958"/>
    </row>
    <row r="119" spans="2:62" s="263" customFormat="1" ht="20.25" customHeight="1">
      <c r="B119" s="916">
        <f>B117+1</f>
        <v>52</v>
      </c>
      <c r="C119" s="918"/>
      <c r="D119" s="919"/>
      <c r="E119" s="295"/>
      <c r="F119" s="296"/>
      <c r="G119" s="295"/>
      <c r="H119" s="296"/>
      <c r="I119" s="922"/>
      <c r="J119" s="923"/>
      <c r="K119" s="926"/>
      <c r="L119" s="927"/>
      <c r="M119" s="927"/>
      <c r="N119" s="919"/>
      <c r="O119" s="930"/>
      <c r="P119" s="931"/>
      <c r="Q119" s="931"/>
      <c r="R119" s="931"/>
      <c r="S119" s="932"/>
      <c r="T119" s="315" t="s">
        <v>221</v>
      </c>
      <c r="V119" s="316"/>
      <c r="W119" s="308"/>
      <c r="X119" s="309"/>
      <c r="Y119" s="309"/>
      <c r="Z119" s="309"/>
      <c r="AA119" s="309"/>
      <c r="AB119" s="309"/>
      <c r="AC119" s="310"/>
      <c r="AD119" s="308"/>
      <c r="AE119" s="309"/>
      <c r="AF119" s="309"/>
      <c r="AG119" s="309"/>
      <c r="AH119" s="309"/>
      <c r="AI119" s="309"/>
      <c r="AJ119" s="310"/>
      <c r="AK119" s="308"/>
      <c r="AL119" s="309"/>
      <c r="AM119" s="309"/>
      <c r="AN119" s="309"/>
      <c r="AO119" s="309"/>
      <c r="AP119" s="309"/>
      <c r="AQ119" s="310"/>
      <c r="AR119" s="308"/>
      <c r="AS119" s="309"/>
      <c r="AT119" s="309"/>
      <c r="AU119" s="309"/>
      <c r="AV119" s="309"/>
      <c r="AW119" s="309"/>
      <c r="AX119" s="310"/>
      <c r="AY119" s="308"/>
      <c r="AZ119" s="309"/>
      <c r="BA119" s="311"/>
      <c r="BB119" s="936"/>
      <c r="BC119" s="937"/>
      <c r="BD119" s="938"/>
      <c r="BE119" s="939"/>
      <c r="BF119" s="940"/>
      <c r="BG119" s="941"/>
      <c r="BH119" s="941"/>
      <c r="BI119" s="941"/>
      <c r="BJ119" s="942"/>
    </row>
    <row r="120" spans="2:62" s="263" customFormat="1" ht="20.25" customHeight="1">
      <c r="B120" s="949"/>
      <c r="C120" s="950"/>
      <c r="D120" s="951"/>
      <c r="E120" s="317"/>
      <c r="F120" s="318">
        <f>C119</f>
        <v>0</v>
      </c>
      <c r="G120" s="317"/>
      <c r="H120" s="318">
        <f>I119</f>
        <v>0</v>
      </c>
      <c r="I120" s="952"/>
      <c r="J120" s="953"/>
      <c r="K120" s="954"/>
      <c r="L120" s="955"/>
      <c r="M120" s="955"/>
      <c r="N120" s="951"/>
      <c r="O120" s="930"/>
      <c r="P120" s="931"/>
      <c r="Q120" s="931"/>
      <c r="R120" s="931"/>
      <c r="S120" s="932"/>
      <c r="T120" s="312" t="s">
        <v>224</v>
      </c>
      <c r="U120" s="313"/>
      <c r="V120" s="314"/>
      <c r="W120" s="300" t="s">
        <v>621</v>
      </c>
      <c r="X120" s="301" t="s">
        <v>621</v>
      </c>
      <c r="Y120" s="301" t="s">
        <v>621</v>
      </c>
      <c r="Z120" s="301" t="s">
        <v>621</v>
      </c>
      <c r="AA120" s="301" t="s">
        <v>621</v>
      </c>
      <c r="AB120" s="301" t="s">
        <v>621</v>
      </c>
      <c r="AC120" s="302" t="s">
        <v>621</v>
      </c>
      <c r="AD120" s="300" t="s">
        <v>621</v>
      </c>
      <c r="AE120" s="301" t="s">
        <v>621</v>
      </c>
      <c r="AF120" s="301" t="s">
        <v>621</v>
      </c>
      <c r="AG120" s="301" t="s">
        <v>621</v>
      </c>
      <c r="AH120" s="301" t="s">
        <v>621</v>
      </c>
      <c r="AI120" s="301" t="s">
        <v>621</v>
      </c>
      <c r="AJ120" s="302" t="s">
        <v>621</v>
      </c>
      <c r="AK120" s="300" t="s">
        <v>621</v>
      </c>
      <c r="AL120" s="301" t="s">
        <v>621</v>
      </c>
      <c r="AM120" s="301" t="s">
        <v>621</v>
      </c>
      <c r="AN120" s="301" t="s">
        <v>621</v>
      </c>
      <c r="AO120" s="301" t="s">
        <v>621</v>
      </c>
      <c r="AP120" s="301" t="s">
        <v>621</v>
      </c>
      <c r="AQ120" s="302" t="s">
        <v>621</v>
      </c>
      <c r="AR120" s="300" t="s">
        <v>621</v>
      </c>
      <c r="AS120" s="301" t="s">
        <v>621</v>
      </c>
      <c r="AT120" s="301" t="s">
        <v>621</v>
      </c>
      <c r="AU120" s="301" t="s">
        <v>621</v>
      </c>
      <c r="AV120" s="301" t="s">
        <v>621</v>
      </c>
      <c r="AW120" s="301" t="s">
        <v>621</v>
      </c>
      <c r="AX120" s="302" t="s">
        <v>621</v>
      </c>
      <c r="AY120" s="300" t="s">
        <v>621</v>
      </c>
      <c r="AZ120" s="301" t="s">
        <v>621</v>
      </c>
      <c r="BA120" s="301" t="s">
        <v>621</v>
      </c>
      <c r="BB120" s="959">
        <f>IF($BE$3="４週",SUM(W120:AX120),IF($BE$3="暦月",SUM(W120:BA120),""))</f>
        <v>0</v>
      </c>
      <c r="BC120" s="960"/>
      <c r="BD120" s="961">
        <f>IF($BE$3="４週",BB120/4,IF($BE$3="暦月",(BB120/($BE$8/7)),""))</f>
        <v>0</v>
      </c>
      <c r="BE120" s="960"/>
      <c r="BF120" s="956"/>
      <c r="BG120" s="957"/>
      <c r="BH120" s="957"/>
      <c r="BI120" s="957"/>
      <c r="BJ120" s="958"/>
    </row>
    <row r="121" spans="2:62" s="263" customFormat="1" ht="20.25" customHeight="1">
      <c r="B121" s="916">
        <f>B119+1</f>
        <v>53</v>
      </c>
      <c r="C121" s="918"/>
      <c r="D121" s="919"/>
      <c r="E121" s="295"/>
      <c r="F121" s="296"/>
      <c r="G121" s="295"/>
      <c r="H121" s="296"/>
      <c r="I121" s="922"/>
      <c r="J121" s="923"/>
      <c r="K121" s="926"/>
      <c r="L121" s="927"/>
      <c r="M121" s="927"/>
      <c r="N121" s="919"/>
      <c r="O121" s="930"/>
      <c r="P121" s="931"/>
      <c r="Q121" s="931"/>
      <c r="R121" s="931"/>
      <c r="S121" s="932"/>
      <c r="T121" s="315" t="s">
        <v>221</v>
      </c>
      <c r="V121" s="316"/>
      <c r="W121" s="308"/>
      <c r="X121" s="309"/>
      <c r="Y121" s="309"/>
      <c r="Z121" s="309"/>
      <c r="AA121" s="309"/>
      <c r="AB121" s="309"/>
      <c r="AC121" s="310"/>
      <c r="AD121" s="308"/>
      <c r="AE121" s="309"/>
      <c r="AF121" s="309"/>
      <c r="AG121" s="309"/>
      <c r="AH121" s="309"/>
      <c r="AI121" s="309"/>
      <c r="AJ121" s="310"/>
      <c r="AK121" s="308"/>
      <c r="AL121" s="309"/>
      <c r="AM121" s="309"/>
      <c r="AN121" s="309"/>
      <c r="AO121" s="309"/>
      <c r="AP121" s="309"/>
      <c r="AQ121" s="310"/>
      <c r="AR121" s="308"/>
      <c r="AS121" s="309"/>
      <c r="AT121" s="309"/>
      <c r="AU121" s="309"/>
      <c r="AV121" s="309"/>
      <c r="AW121" s="309"/>
      <c r="AX121" s="310"/>
      <c r="AY121" s="308"/>
      <c r="AZ121" s="309"/>
      <c r="BA121" s="311"/>
      <c r="BB121" s="936"/>
      <c r="BC121" s="937"/>
      <c r="BD121" s="938"/>
      <c r="BE121" s="939"/>
      <c r="BF121" s="940"/>
      <c r="BG121" s="941"/>
      <c r="BH121" s="941"/>
      <c r="BI121" s="941"/>
      <c r="BJ121" s="942"/>
    </row>
    <row r="122" spans="2:62" s="263" customFormat="1" ht="20.25" customHeight="1">
      <c r="B122" s="949"/>
      <c r="C122" s="950"/>
      <c r="D122" s="951"/>
      <c r="E122" s="317"/>
      <c r="F122" s="318">
        <f>C121</f>
        <v>0</v>
      </c>
      <c r="G122" s="317"/>
      <c r="H122" s="318">
        <f>I121</f>
        <v>0</v>
      </c>
      <c r="I122" s="952"/>
      <c r="J122" s="953"/>
      <c r="K122" s="954"/>
      <c r="L122" s="955"/>
      <c r="M122" s="955"/>
      <c r="N122" s="951"/>
      <c r="O122" s="930"/>
      <c r="P122" s="931"/>
      <c r="Q122" s="931"/>
      <c r="R122" s="931"/>
      <c r="S122" s="932"/>
      <c r="T122" s="312" t="s">
        <v>224</v>
      </c>
      <c r="U122" s="313"/>
      <c r="V122" s="314"/>
      <c r="W122" s="300" t="s">
        <v>621</v>
      </c>
      <c r="X122" s="301" t="s">
        <v>621</v>
      </c>
      <c r="Y122" s="301" t="s">
        <v>621</v>
      </c>
      <c r="Z122" s="301" t="s">
        <v>621</v>
      </c>
      <c r="AA122" s="301" t="s">
        <v>621</v>
      </c>
      <c r="AB122" s="301" t="s">
        <v>621</v>
      </c>
      <c r="AC122" s="302" t="s">
        <v>621</v>
      </c>
      <c r="AD122" s="300" t="s">
        <v>621</v>
      </c>
      <c r="AE122" s="301" t="s">
        <v>621</v>
      </c>
      <c r="AF122" s="301" t="s">
        <v>621</v>
      </c>
      <c r="AG122" s="301" t="s">
        <v>621</v>
      </c>
      <c r="AH122" s="301" t="s">
        <v>621</v>
      </c>
      <c r="AI122" s="301" t="s">
        <v>621</v>
      </c>
      <c r="AJ122" s="302" t="s">
        <v>621</v>
      </c>
      <c r="AK122" s="300" t="s">
        <v>621</v>
      </c>
      <c r="AL122" s="301" t="s">
        <v>621</v>
      </c>
      <c r="AM122" s="301" t="s">
        <v>621</v>
      </c>
      <c r="AN122" s="301" t="s">
        <v>621</v>
      </c>
      <c r="AO122" s="301" t="s">
        <v>621</v>
      </c>
      <c r="AP122" s="301" t="s">
        <v>621</v>
      </c>
      <c r="AQ122" s="302" t="s">
        <v>621</v>
      </c>
      <c r="AR122" s="300" t="s">
        <v>621</v>
      </c>
      <c r="AS122" s="301" t="s">
        <v>621</v>
      </c>
      <c r="AT122" s="301" t="s">
        <v>621</v>
      </c>
      <c r="AU122" s="301" t="s">
        <v>621</v>
      </c>
      <c r="AV122" s="301" t="s">
        <v>621</v>
      </c>
      <c r="AW122" s="301" t="s">
        <v>621</v>
      </c>
      <c r="AX122" s="302" t="s">
        <v>621</v>
      </c>
      <c r="AY122" s="300" t="s">
        <v>621</v>
      </c>
      <c r="AZ122" s="301" t="s">
        <v>621</v>
      </c>
      <c r="BA122" s="301" t="s">
        <v>621</v>
      </c>
      <c r="BB122" s="959">
        <f>IF($BE$3="４週",SUM(W122:AX122),IF($BE$3="暦月",SUM(W122:BA122),""))</f>
        <v>0</v>
      </c>
      <c r="BC122" s="960"/>
      <c r="BD122" s="961">
        <f>IF($BE$3="４週",BB122/4,IF($BE$3="暦月",(BB122/($BE$8/7)),""))</f>
        <v>0</v>
      </c>
      <c r="BE122" s="960"/>
      <c r="BF122" s="956"/>
      <c r="BG122" s="957"/>
      <c r="BH122" s="957"/>
      <c r="BI122" s="957"/>
      <c r="BJ122" s="958"/>
    </row>
    <row r="123" spans="2:62" s="263" customFormat="1" ht="20.25" customHeight="1">
      <c r="B123" s="916">
        <f>B121+1</f>
        <v>54</v>
      </c>
      <c r="C123" s="918"/>
      <c r="D123" s="919"/>
      <c r="E123" s="295"/>
      <c r="F123" s="296"/>
      <c r="G123" s="295"/>
      <c r="H123" s="296"/>
      <c r="I123" s="922"/>
      <c r="J123" s="923"/>
      <c r="K123" s="926"/>
      <c r="L123" s="927"/>
      <c r="M123" s="927"/>
      <c r="N123" s="919"/>
      <c r="O123" s="930"/>
      <c r="P123" s="931"/>
      <c r="Q123" s="931"/>
      <c r="R123" s="931"/>
      <c r="S123" s="932"/>
      <c r="T123" s="315" t="s">
        <v>221</v>
      </c>
      <c r="V123" s="316"/>
      <c r="W123" s="308"/>
      <c r="X123" s="309"/>
      <c r="Y123" s="309"/>
      <c r="Z123" s="309"/>
      <c r="AA123" s="309"/>
      <c r="AB123" s="309"/>
      <c r="AC123" s="310"/>
      <c r="AD123" s="308"/>
      <c r="AE123" s="309"/>
      <c r="AF123" s="309"/>
      <c r="AG123" s="309"/>
      <c r="AH123" s="309"/>
      <c r="AI123" s="309"/>
      <c r="AJ123" s="310"/>
      <c r="AK123" s="308"/>
      <c r="AL123" s="309"/>
      <c r="AM123" s="309"/>
      <c r="AN123" s="309"/>
      <c r="AO123" s="309"/>
      <c r="AP123" s="309"/>
      <c r="AQ123" s="310"/>
      <c r="AR123" s="308"/>
      <c r="AS123" s="309"/>
      <c r="AT123" s="309"/>
      <c r="AU123" s="309"/>
      <c r="AV123" s="309"/>
      <c r="AW123" s="309"/>
      <c r="AX123" s="310"/>
      <c r="AY123" s="308"/>
      <c r="AZ123" s="309"/>
      <c r="BA123" s="311"/>
      <c r="BB123" s="936"/>
      <c r="BC123" s="937"/>
      <c r="BD123" s="938"/>
      <c r="BE123" s="939"/>
      <c r="BF123" s="940"/>
      <c r="BG123" s="941"/>
      <c r="BH123" s="941"/>
      <c r="BI123" s="941"/>
      <c r="BJ123" s="942"/>
    </row>
    <row r="124" spans="2:62" s="263" customFormat="1" ht="20.25" customHeight="1">
      <c r="B124" s="949"/>
      <c r="C124" s="950"/>
      <c r="D124" s="951"/>
      <c r="E124" s="317"/>
      <c r="F124" s="318">
        <f>C123</f>
        <v>0</v>
      </c>
      <c r="G124" s="317"/>
      <c r="H124" s="318">
        <f>I123</f>
        <v>0</v>
      </c>
      <c r="I124" s="952"/>
      <c r="J124" s="953"/>
      <c r="K124" s="954"/>
      <c r="L124" s="955"/>
      <c r="M124" s="955"/>
      <c r="N124" s="951"/>
      <c r="O124" s="930"/>
      <c r="P124" s="931"/>
      <c r="Q124" s="931"/>
      <c r="R124" s="931"/>
      <c r="S124" s="932"/>
      <c r="T124" s="312" t="s">
        <v>224</v>
      </c>
      <c r="U124" s="313"/>
      <c r="V124" s="314"/>
      <c r="W124" s="300" t="s">
        <v>621</v>
      </c>
      <c r="X124" s="301" t="s">
        <v>621</v>
      </c>
      <c r="Y124" s="301" t="s">
        <v>621</v>
      </c>
      <c r="Z124" s="301" t="s">
        <v>621</v>
      </c>
      <c r="AA124" s="301" t="s">
        <v>621</v>
      </c>
      <c r="AB124" s="301" t="s">
        <v>621</v>
      </c>
      <c r="AC124" s="302" t="s">
        <v>621</v>
      </c>
      <c r="AD124" s="300" t="s">
        <v>621</v>
      </c>
      <c r="AE124" s="301" t="s">
        <v>621</v>
      </c>
      <c r="AF124" s="301" t="s">
        <v>621</v>
      </c>
      <c r="AG124" s="301" t="s">
        <v>621</v>
      </c>
      <c r="AH124" s="301" t="s">
        <v>621</v>
      </c>
      <c r="AI124" s="301" t="s">
        <v>621</v>
      </c>
      <c r="AJ124" s="302" t="s">
        <v>621</v>
      </c>
      <c r="AK124" s="300" t="s">
        <v>621</v>
      </c>
      <c r="AL124" s="301" t="s">
        <v>621</v>
      </c>
      <c r="AM124" s="301" t="s">
        <v>621</v>
      </c>
      <c r="AN124" s="301" t="s">
        <v>621</v>
      </c>
      <c r="AO124" s="301" t="s">
        <v>621</v>
      </c>
      <c r="AP124" s="301" t="s">
        <v>621</v>
      </c>
      <c r="AQ124" s="302" t="s">
        <v>621</v>
      </c>
      <c r="AR124" s="300" t="s">
        <v>621</v>
      </c>
      <c r="AS124" s="301" t="s">
        <v>621</v>
      </c>
      <c r="AT124" s="301" t="s">
        <v>621</v>
      </c>
      <c r="AU124" s="301" t="s">
        <v>621</v>
      </c>
      <c r="AV124" s="301" t="s">
        <v>621</v>
      </c>
      <c r="AW124" s="301" t="s">
        <v>621</v>
      </c>
      <c r="AX124" s="302" t="s">
        <v>621</v>
      </c>
      <c r="AY124" s="300" t="s">
        <v>621</v>
      </c>
      <c r="AZ124" s="301" t="s">
        <v>621</v>
      </c>
      <c r="BA124" s="301" t="s">
        <v>621</v>
      </c>
      <c r="BB124" s="959">
        <f>IF($BE$3="４週",SUM(W124:AX124),IF($BE$3="暦月",SUM(W124:BA124),""))</f>
        <v>0</v>
      </c>
      <c r="BC124" s="960"/>
      <c r="BD124" s="961">
        <f>IF($BE$3="４週",BB124/4,IF($BE$3="暦月",(BB124/($BE$8/7)),""))</f>
        <v>0</v>
      </c>
      <c r="BE124" s="960"/>
      <c r="BF124" s="956"/>
      <c r="BG124" s="957"/>
      <c r="BH124" s="957"/>
      <c r="BI124" s="957"/>
      <c r="BJ124" s="958"/>
    </row>
    <row r="125" spans="2:62" s="263" customFormat="1" ht="20.25" customHeight="1">
      <c r="B125" s="916">
        <f>B123+1</f>
        <v>55</v>
      </c>
      <c r="C125" s="918"/>
      <c r="D125" s="919"/>
      <c r="E125" s="295"/>
      <c r="F125" s="296"/>
      <c r="G125" s="295"/>
      <c r="H125" s="296"/>
      <c r="I125" s="922"/>
      <c r="J125" s="923"/>
      <c r="K125" s="926"/>
      <c r="L125" s="927"/>
      <c r="M125" s="927"/>
      <c r="N125" s="919"/>
      <c r="O125" s="930"/>
      <c r="P125" s="931"/>
      <c r="Q125" s="931"/>
      <c r="R125" s="931"/>
      <c r="S125" s="932"/>
      <c r="T125" s="315" t="s">
        <v>221</v>
      </c>
      <c r="V125" s="316"/>
      <c r="W125" s="308"/>
      <c r="X125" s="309"/>
      <c r="Y125" s="309"/>
      <c r="Z125" s="309"/>
      <c r="AA125" s="309"/>
      <c r="AB125" s="309"/>
      <c r="AC125" s="310"/>
      <c r="AD125" s="308"/>
      <c r="AE125" s="309"/>
      <c r="AF125" s="309"/>
      <c r="AG125" s="309"/>
      <c r="AH125" s="309"/>
      <c r="AI125" s="309"/>
      <c r="AJ125" s="310"/>
      <c r="AK125" s="308"/>
      <c r="AL125" s="309"/>
      <c r="AM125" s="309"/>
      <c r="AN125" s="309"/>
      <c r="AO125" s="309"/>
      <c r="AP125" s="309"/>
      <c r="AQ125" s="310"/>
      <c r="AR125" s="308"/>
      <c r="AS125" s="309"/>
      <c r="AT125" s="309"/>
      <c r="AU125" s="309"/>
      <c r="AV125" s="309"/>
      <c r="AW125" s="309"/>
      <c r="AX125" s="310"/>
      <c r="AY125" s="308"/>
      <c r="AZ125" s="309"/>
      <c r="BA125" s="311"/>
      <c r="BB125" s="936"/>
      <c r="BC125" s="937"/>
      <c r="BD125" s="938"/>
      <c r="BE125" s="939"/>
      <c r="BF125" s="940"/>
      <c r="BG125" s="941"/>
      <c r="BH125" s="941"/>
      <c r="BI125" s="941"/>
      <c r="BJ125" s="942"/>
    </row>
    <row r="126" spans="2:62" s="263" customFormat="1" ht="20.25" customHeight="1">
      <c r="B126" s="949"/>
      <c r="C126" s="950"/>
      <c r="D126" s="951"/>
      <c r="E126" s="317"/>
      <c r="F126" s="318">
        <f>C125</f>
        <v>0</v>
      </c>
      <c r="G126" s="317"/>
      <c r="H126" s="318">
        <f>I125</f>
        <v>0</v>
      </c>
      <c r="I126" s="952"/>
      <c r="J126" s="953"/>
      <c r="K126" s="954"/>
      <c r="L126" s="955"/>
      <c r="M126" s="955"/>
      <c r="N126" s="951"/>
      <c r="O126" s="930"/>
      <c r="P126" s="931"/>
      <c r="Q126" s="931"/>
      <c r="R126" s="931"/>
      <c r="S126" s="932"/>
      <c r="T126" s="312" t="s">
        <v>224</v>
      </c>
      <c r="U126" s="313"/>
      <c r="V126" s="314"/>
      <c r="W126" s="300" t="s">
        <v>621</v>
      </c>
      <c r="X126" s="301" t="s">
        <v>621</v>
      </c>
      <c r="Y126" s="301" t="s">
        <v>621</v>
      </c>
      <c r="Z126" s="301" t="s">
        <v>621</v>
      </c>
      <c r="AA126" s="301" t="s">
        <v>621</v>
      </c>
      <c r="AB126" s="301" t="s">
        <v>621</v>
      </c>
      <c r="AC126" s="302" t="s">
        <v>621</v>
      </c>
      <c r="AD126" s="300" t="s">
        <v>621</v>
      </c>
      <c r="AE126" s="301" t="s">
        <v>621</v>
      </c>
      <c r="AF126" s="301" t="s">
        <v>621</v>
      </c>
      <c r="AG126" s="301" t="s">
        <v>621</v>
      </c>
      <c r="AH126" s="301" t="s">
        <v>621</v>
      </c>
      <c r="AI126" s="301" t="s">
        <v>621</v>
      </c>
      <c r="AJ126" s="302" t="s">
        <v>621</v>
      </c>
      <c r="AK126" s="300" t="s">
        <v>621</v>
      </c>
      <c r="AL126" s="301" t="s">
        <v>621</v>
      </c>
      <c r="AM126" s="301" t="s">
        <v>621</v>
      </c>
      <c r="AN126" s="301" t="s">
        <v>621</v>
      </c>
      <c r="AO126" s="301" t="s">
        <v>621</v>
      </c>
      <c r="AP126" s="301" t="s">
        <v>621</v>
      </c>
      <c r="AQ126" s="302" t="s">
        <v>621</v>
      </c>
      <c r="AR126" s="300" t="s">
        <v>621</v>
      </c>
      <c r="AS126" s="301" t="s">
        <v>621</v>
      </c>
      <c r="AT126" s="301" t="s">
        <v>621</v>
      </c>
      <c r="AU126" s="301" t="s">
        <v>621</v>
      </c>
      <c r="AV126" s="301" t="s">
        <v>621</v>
      </c>
      <c r="AW126" s="301" t="s">
        <v>621</v>
      </c>
      <c r="AX126" s="302" t="s">
        <v>621</v>
      </c>
      <c r="AY126" s="300" t="s">
        <v>621</v>
      </c>
      <c r="AZ126" s="301" t="s">
        <v>621</v>
      </c>
      <c r="BA126" s="301" t="s">
        <v>621</v>
      </c>
      <c r="BB126" s="959">
        <f>IF($BE$3="４週",SUM(W126:AX126),IF($BE$3="暦月",SUM(W126:BA126),""))</f>
        <v>0</v>
      </c>
      <c r="BC126" s="960"/>
      <c r="BD126" s="961">
        <f>IF($BE$3="４週",BB126/4,IF($BE$3="暦月",(BB126/($BE$8/7)),""))</f>
        <v>0</v>
      </c>
      <c r="BE126" s="960"/>
      <c r="BF126" s="956"/>
      <c r="BG126" s="957"/>
      <c r="BH126" s="957"/>
      <c r="BI126" s="957"/>
      <c r="BJ126" s="958"/>
    </row>
    <row r="127" spans="2:62" s="263" customFormat="1" ht="20.25" customHeight="1">
      <c r="B127" s="916">
        <f>B125+1</f>
        <v>56</v>
      </c>
      <c r="C127" s="918"/>
      <c r="D127" s="919"/>
      <c r="E127" s="295"/>
      <c r="F127" s="296"/>
      <c r="G127" s="295"/>
      <c r="H127" s="296"/>
      <c r="I127" s="922"/>
      <c r="J127" s="923"/>
      <c r="K127" s="926"/>
      <c r="L127" s="927"/>
      <c r="M127" s="927"/>
      <c r="N127" s="919"/>
      <c r="O127" s="930"/>
      <c r="P127" s="931"/>
      <c r="Q127" s="931"/>
      <c r="R127" s="931"/>
      <c r="S127" s="932"/>
      <c r="T127" s="315" t="s">
        <v>221</v>
      </c>
      <c r="V127" s="316"/>
      <c r="W127" s="308"/>
      <c r="X127" s="309"/>
      <c r="Y127" s="309"/>
      <c r="Z127" s="309"/>
      <c r="AA127" s="309"/>
      <c r="AB127" s="309"/>
      <c r="AC127" s="310"/>
      <c r="AD127" s="308"/>
      <c r="AE127" s="309"/>
      <c r="AF127" s="309"/>
      <c r="AG127" s="309"/>
      <c r="AH127" s="309"/>
      <c r="AI127" s="309"/>
      <c r="AJ127" s="310"/>
      <c r="AK127" s="308"/>
      <c r="AL127" s="309"/>
      <c r="AM127" s="309"/>
      <c r="AN127" s="309"/>
      <c r="AO127" s="309"/>
      <c r="AP127" s="309"/>
      <c r="AQ127" s="310"/>
      <c r="AR127" s="308"/>
      <c r="AS127" s="309"/>
      <c r="AT127" s="309"/>
      <c r="AU127" s="309"/>
      <c r="AV127" s="309"/>
      <c r="AW127" s="309"/>
      <c r="AX127" s="310"/>
      <c r="AY127" s="308"/>
      <c r="AZ127" s="309"/>
      <c r="BA127" s="311"/>
      <c r="BB127" s="936"/>
      <c r="BC127" s="937"/>
      <c r="BD127" s="938"/>
      <c r="BE127" s="939"/>
      <c r="BF127" s="940"/>
      <c r="BG127" s="941"/>
      <c r="BH127" s="941"/>
      <c r="BI127" s="941"/>
      <c r="BJ127" s="942"/>
    </row>
    <row r="128" spans="2:62" s="263" customFormat="1" ht="20.25" customHeight="1">
      <c r="B128" s="949"/>
      <c r="C128" s="950"/>
      <c r="D128" s="951"/>
      <c r="E128" s="317"/>
      <c r="F128" s="318">
        <f>C127</f>
        <v>0</v>
      </c>
      <c r="G128" s="317"/>
      <c r="H128" s="318">
        <f>I127</f>
        <v>0</v>
      </c>
      <c r="I128" s="952"/>
      <c r="J128" s="953"/>
      <c r="K128" s="954"/>
      <c r="L128" s="955"/>
      <c r="M128" s="955"/>
      <c r="N128" s="951"/>
      <c r="O128" s="930"/>
      <c r="P128" s="931"/>
      <c r="Q128" s="931"/>
      <c r="R128" s="931"/>
      <c r="S128" s="932"/>
      <c r="T128" s="312" t="s">
        <v>224</v>
      </c>
      <c r="U128" s="313"/>
      <c r="V128" s="314"/>
      <c r="W128" s="300" t="s">
        <v>621</v>
      </c>
      <c r="X128" s="301" t="s">
        <v>621</v>
      </c>
      <c r="Y128" s="301" t="s">
        <v>621</v>
      </c>
      <c r="Z128" s="301" t="s">
        <v>621</v>
      </c>
      <c r="AA128" s="301" t="s">
        <v>621</v>
      </c>
      <c r="AB128" s="301" t="s">
        <v>621</v>
      </c>
      <c r="AC128" s="302" t="s">
        <v>621</v>
      </c>
      <c r="AD128" s="300" t="s">
        <v>621</v>
      </c>
      <c r="AE128" s="301" t="s">
        <v>621</v>
      </c>
      <c r="AF128" s="301" t="s">
        <v>621</v>
      </c>
      <c r="AG128" s="301" t="s">
        <v>621</v>
      </c>
      <c r="AH128" s="301" t="s">
        <v>621</v>
      </c>
      <c r="AI128" s="301" t="s">
        <v>621</v>
      </c>
      <c r="AJ128" s="302" t="s">
        <v>621</v>
      </c>
      <c r="AK128" s="300" t="s">
        <v>621</v>
      </c>
      <c r="AL128" s="301" t="s">
        <v>621</v>
      </c>
      <c r="AM128" s="301" t="s">
        <v>621</v>
      </c>
      <c r="AN128" s="301" t="s">
        <v>621</v>
      </c>
      <c r="AO128" s="301" t="s">
        <v>621</v>
      </c>
      <c r="AP128" s="301" t="s">
        <v>621</v>
      </c>
      <c r="AQ128" s="302" t="s">
        <v>621</v>
      </c>
      <c r="AR128" s="300" t="s">
        <v>621</v>
      </c>
      <c r="AS128" s="301" t="s">
        <v>621</v>
      </c>
      <c r="AT128" s="301" t="s">
        <v>621</v>
      </c>
      <c r="AU128" s="301" t="s">
        <v>621</v>
      </c>
      <c r="AV128" s="301" t="s">
        <v>621</v>
      </c>
      <c r="AW128" s="301" t="s">
        <v>621</v>
      </c>
      <c r="AX128" s="302" t="s">
        <v>621</v>
      </c>
      <c r="AY128" s="300" t="s">
        <v>621</v>
      </c>
      <c r="AZ128" s="301" t="s">
        <v>621</v>
      </c>
      <c r="BA128" s="301" t="s">
        <v>621</v>
      </c>
      <c r="BB128" s="959">
        <f>IF($BE$3="４週",SUM(W128:AX128),IF($BE$3="暦月",SUM(W128:BA128),""))</f>
        <v>0</v>
      </c>
      <c r="BC128" s="960"/>
      <c r="BD128" s="961">
        <f>IF($BE$3="４週",BB128/4,IF($BE$3="暦月",(BB128/($BE$8/7)),""))</f>
        <v>0</v>
      </c>
      <c r="BE128" s="960"/>
      <c r="BF128" s="956"/>
      <c r="BG128" s="957"/>
      <c r="BH128" s="957"/>
      <c r="BI128" s="957"/>
      <c r="BJ128" s="958"/>
    </row>
    <row r="129" spans="2:62" s="263" customFormat="1" ht="20.25" customHeight="1">
      <c r="B129" s="916">
        <f>B127+1</f>
        <v>57</v>
      </c>
      <c r="C129" s="918"/>
      <c r="D129" s="919"/>
      <c r="E129" s="295"/>
      <c r="F129" s="296"/>
      <c r="G129" s="295"/>
      <c r="H129" s="296"/>
      <c r="I129" s="922"/>
      <c r="J129" s="923"/>
      <c r="K129" s="926"/>
      <c r="L129" s="927"/>
      <c r="M129" s="927"/>
      <c r="N129" s="919"/>
      <c r="O129" s="930"/>
      <c r="P129" s="931"/>
      <c r="Q129" s="931"/>
      <c r="R129" s="931"/>
      <c r="S129" s="932"/>
      <c r="T129" s="315" t="s">
        <v>221</v>
      </c>
      <c r="V129" s="316"/>
      <c r="W129" s="308"/>
      <c r="X129" s="309"/>
      <c r="Y129" s="309"/>
      <c r="Z129" s="309"/>
      <c r="AA129" s="309"/>
      <c r="AB129" s="309"/>
      <c r="AC129" s="310"/>
      <c r="AD129" s="308"/>
      <c r="AE129" s="309"/>
      <c r="AF129" s="309"/>
      <c r="AG129" s="309"/>
      <c r="AH129" s="309"/>
      <c r="AI129" s="309"/>
      <c r="AJ129" s="310"/>
      <c r="AK129" s="308"/>
      <c r="AL129" s="309"/>
      <c r="AM129" s="309"/>
      <c r="AN129" s="309"/>
      <c r="AO129" s="309"/>
      <c r="AP129" s="309"/>
      <c r="AQ129" s="310"/>
      <c r="AR129" s="308"/>
      <c r="AS129" s="309"/>
      <c r="AT129" s="309"/>
      <c r="AU129" s="309"/>
      <c r="AV129" s="309"/>
      <c r="AW129" s="309"/>
      <c r="AX129" s="310"/>
      <c r="AY129" s="308"/>
      <c r="AZ129" s="309"/>
      <c r="BA129" s="311"/>
      <c r="BB129" s="936"/>
      <c r="BC129" s="937"/>
      <c r="BD129" s="938"/>
      <c r="BE129" s="939"/>
      <c r="BF129" s="940"/>
      <c r="BG129" s="941"/>
      <c r="BH129" s="941"/>
      <c r="BI129" s="941"/>
      <c r="BJ129" s="942"/>
    </row>
    <row r="130" spans="2:62" s="263" customFormat="1" ht="20.25" customHeight="1">
      <c r="B130" s="949"/>
      <c r="C130" s="950"/>
      <c r="D130" s="951"/>
      <c r="E130" s="317"/>
      <c r="F130" s="318">
        <f>C129</f>
        <v>0</v>
      </c>
      <c r="G130" s="317"/>
      <c r="H130" s="318">
        <f>I129</f>
        <v>0</v>
      </c>
      <c r="I130" s="952"/>
      <c r="J130" s="953"/>
      <c r="K130" s="954"/>
      <c r="L130" s="955"/>
      <c r="M130" s="955"/>
      <c r="N130" s="951"/>
      <c r="O130" s="930"/>
      <c r="P130" s="931"/>
      <c r="Q130" s="931"/>
      <c r="R130" s="931"/>
      <c r="S130" s="932"/>
      <c r="T130" s="312" t="s">
        <v>224</v>
      </c>
      <c r="U130" s="313"/>
      <c r="V130" s="314"/>
      <c r="W130" s="300" t="s">
        <v>621</v>
      </c>
      <c r="X130" s="301" t="s">
        <v>621</v>
      </c>
      <c r="Y130" s="301" t="s">
        <v>621</v>
      </c>
      <c r="Z130" s="301" t="s">
        <v>621</v>
      </c>
      <c r="AA130" s="301" t="s">
        <v>621</v>
      </c>
      <c r="AB130" s="301" t="s">
        <v>621</v>
      </c>
      <c r="AC130" s="302" t="s">
        <v>621</v>
      </c>
      <c r="AD130" s="300" t="s">
        <v>621</v>
      </c>
      <c r="AE130" s="301" t="s">
        <v>621</v>
      </c>
      <c r="AF130" s="301" t="s">
        <v>621</v>
      </c>
      <c r="AG130" s="301" t="s">
        <v>621</v>
      </c>
      <c r="AH130" s="301" t="s">
        <v>621</v>
      </c>
      <c r="AI130" s="301" t="s">
        <v>621</v>
      </c>
      <c r="AJ130" s="302" t="s">
        <v>621</v>
      </c>
      <c r="AK130" s="300" t="s">
        <v>621</v>
      </c>
      <c r="AL130" s="301" t="s">
        <v>621</v>
      </c>
      <c r="AM130" s="301" t="s">
        <v>621</v>
      </c>
      <c r="AN130" s="301" t="s">
        <v>621</v>
      </c>
      <c r="AO130" s="301" t="s">
        <v>621</v>
      </c>
      <c r="AP130" s="301" t="s">
        <v>621</v>
      </c>
      <c r="AQ130" s="302" t="s">
        <v>621</v>
      </c>
      <c r="AR130" s="300" t="s">
        <v>621</v>
      </c>
      <c r="AS130" s="301" t="s">
        <v>621</v>
      </c>
      <c r="AT130" s="301" t="s">
        <v>621</v>
      </c>
      <c r="AU130" s="301" t="s">
        <v>621</v>
      </c>
      <c r="AV130" s="301" t="s">
        <v>621</v>
      </c>
      <c r="AW130" s="301" t="s">
        <v>621</v>
      </c>
      <c r="AX130" s="302" t="s">
        <v>621</v>
      </c>
      <c r="AY130" s="300" t="s">
        <v>621</v>
      </c>
      <c r="AZ130" s="301" t="s">
        <v>621</v>
      </c>
      <c r="BA130" s="301" t="s">
        <v>621</v>
      </c>
      <c r="BB130" s="959">
        <f>IF($BE$3="４週",SUM(W130:AX130),IF($BE$3="暦月",SUM(W130:BA130),""))</f>
        <v>0</v>
      </c>
      <c r="BC130" s="960"/>
      <c r="BD130" s="961">
        <f>IF($BE$3="４週",BB130/4,IF($BE$3="暦月",(BB130/($BE$8/7)),""))</f>
        <v>0</v>
      </c>
      <c r="BE130" s="960"/>
      <c r="BF130" s="956"/>
      <c r="BG130" s="957"/>
      <c r="BH130" s="957"/>
      <c r="BI130" s="957"/>
      <c r="BJ130" s="958"/>
    </row>
    <row r="131" spans="2:62" s="263" customFormat="1" ht="20.25" customHeight="1">
      <c r="B131" s="916">
        <f>B129+1</f>
        <v>58</v>
      </c>
      <c r="C131" s="918"/>
      <c r="D131" s="919"/>
      <c r="E131" s="295"/>
      <c r="F131" s="296"/>
      <c r="G131" s="295"/>
      <c r="H131" s="296"/>
      <c r="I131" s="922"/>
      <c r="J131" s="923"/>
      <c r="K131" s="926"/>
      <c r="L131" s="927"/>
      <c r="M131" s="927"/>
      <c r="N131" s="919"/>
      <c r="O131" s="930"/>
      <c r="P131" s="931"/>
      <c r="Q131" s="931"/>
      <c r="R131" s="931"/>
      <c r="S131" s="932"/>
      <c r="T131" s="315" t="s">
        <v>221</v>
      </c>
      <c r="V131" s="316"/>
      <c r="W131" s="308"/>
      <c r="X131" s="309"/>
      <c r="Y131" s="309"/>
      <c r="Z131" s="309"/>
      <c r="AA131" s="309"/>
      <c r="AB131" s="309"/>
      <c r="AC131" s="310"/>
      <c r="AD131" s="308"/>
      <c r="AE131" s="309"/>
      <c r="AF131" s="309"/>
      <c r="AG131" s="309"/>
      <c r="AH131" s="309"/>
      <c r="AI131" s="309"/>
      <c r="AJ131" s="310"/>
      <c r="AK131" s="308"/>
      <c r="AL131" s="309"/>
      <c r="AM131" s="309"/>
      <c r="AN131" s="309"/>
      <c r="AO131" s="309"/>
      <c r="AP131" s="309"/>
      <c r="AQ131" s="310"/>
      <c r="AR131" s="308"/>
      <c r="AS131" s="309"/>
      <c r="AT131" s="309"/>
      <c r="AU131" s="309"/>
      <c r="AV131" s="309"/>
      <c r="AW131" s="309"/>
      <c r="AX131" s="310"/>
      <c r="AY131" s="308"/>
      <c r="AZ131" s="309"/>
      <c r="BA131" s="311"/>
      <c r="BB131" s="936"/>
      <c r="BC131" s="937"/>
      <c r="BD131" s="938"/>
      <c r="BE131" s="939"/>
      <c r="BF131" s="940"/>
      <c r="BG131" s="941"/>
      <c r="BH131" s="941"/>
      <c r="BI131" s="941"/>
      <c r="BJ131" s="942"/>
    </row>
    <row r="132" spans="2:62" s="263" customFormat="1" ht="20.25" customHeight="1">
      <c r="B132" s="949"/>
      <c r="C132" s="950"/>
      <c r="D132" s="951"/>
      <c r="E132" s="317"/>
      <c r="F132" s="318">
        <f>C131</f>
        <v>0</v>
      </c>
      <c r="G132" s="317"/>
      <c r="H132" s="318">
        <f>I131</f>
        <v>0</v>
      </c>
      <c r="I132" s="952"/>
      <c r="J132" s="953"/>
      <c r="K132" s="954"/>
      <c r="L132" s="955"/>
      <c r="M132" s="955"/>
      <c r="N132" s="951"/>
      <c r="O132" s="930"/>
      <c r="P132" s="931"/>
      <c r="Q132" s="931"/>
      <c r="R132" s="931"/>
      <c r="S132" s="932"/>
      <c r="T132" s="312" t="s">
        <v>224</v>
      </c>
      <c r="U132" s="313"/>
      <c r="V132" s="314"/>
      <c r="W132" s="300" t="s">
        <v>621</v>
      </c>
      <c r="X132" s="301" t="s">
        <v>621</v>
      </c>
      <c r="Y132" s="301" t="s">
        <v>621</v>
      </c>
      <c r="Z132" s="301" t="s">
        <v>621</v>
      </c>
      <c r="AA132" s="301" t="s">
        <v>621</v>
      </c>
      <c r="AB132" s="301" t="s">
        <v>621</v>
      </c>
      <c r="AC132" s="302" t="s">
        <v>621</v>
      </c>
      <c r="AD132" s="300" t="s">
        <v>621</v>
      </c>
      <c r="AE132" s="301" t="s">
        <v>621</v>
      </c>
      <c r="AF132" s="301" t="s">
        <v>621</v>
      </c>
      <c r="AG132" s="301" t="s">
        <v>621</v>
      </c>
      <c r="AH132" s="301" t="s">
        <v>621</v>
      </c>
      <c r="AI132" s="301" t="s">
        <v>621</v>
      </c>
      <c r="AJ132" s="302" t="s">
        <v>621</v>
      </c>
      <c r="AK132" s="300" t="s">
        <v>621</v>
      </c>
      <c r="AL132" s="301" t="s">
        <v>621</v>
      </c>
      <c r="AM132" s="301" t="s">
        <v>621</v>
      </c>
      <c r="AN132" s="301" t="s">
        <v>621</v>
      </c>
      <c r="AO132" s="301" t="s">
        <v>621</v>
      </c>
      <c r="AP132" s="301" t="s">
        <v>621</v>
      </c>
      <c r="AQ132" s="302" t="s">
        <v>621</v>
      </c>
      <c r="AR132" s="300" t="s">
        <v>621</v>
      </c>
      <c r="AS132" s="301" t="s">
        <v>621</v>
      </c>
      <c r="AT132" s="301" t="s">
        <v>621</v>
      </c>
      <c r="AU132" s="301" t="s">
        <v>621</v>
      </c>
      <c r="AV132" s="301" t="s">
        <v>621</v>
      </c>
      <c r="AW132" s="301" t="s">
        <v>621</v>
      </c>
      <c r="AX132" s="302" t="s">
        <v>621</v>
      </c>
      <c r="AY132" s="300" t="s">
        <v>621</v>
      </c>
      <c r="AZ132" s="301" t="s">
        <v>621</v>
      </c>
      <c r="BA132" s="301" t="s">
        <v>621</v>
      </c>
      <c r="BB132" s="959">
        <f>IF($BE$3="４週",SUM(W132:AX132),IF($BE$3="暦月",SUM(W132:BA132),""))</f>
        <v>0</v>
      </c>
      <c r="BC132" s="960"/>
      <c r="BD132" s="961">
        <f>IF($BE$3="４週",BB132/4,IF($BE$3="暦月",(BB132/($BE$8/7)),""))</f>
        <v>0</v>
      </c>
      <c r="BE132" s="960"/>
      <c r="BF132" s="956"/>
      <c r="BG132" s="957"/>
      <c r="BH132" s="957"/>
      <c r="BI132" s="957"/>
      <c r="BJ132" s="958"/>
    </row>
    <row r="133" spans="2:62" s="263" customFormat="1" ht="20.25" customHeight="1">
      <c r="B133" s="916">
        <f>B131+1</f>
        <v>59</v>
      </c>
      <c r="C133" s="918"/>
      <c r="D133" s="919"/>
      <c r="E133" s="295"/>
      <c r="F133" s="296"/>
      <c r="G133" s="295"/>
      <c r="H133" s="296"/>
      <c r="I133" s="922"/>
      <c r="J133" s="923"/>
      <c r="K133" s="926"/>
      <c r="L133" s="927"/>
      <c r="M133" s="927"/>
      <c r="N133" s="919"/>
      <c r="O133" s="930"/>
      <c r="P133" s="931"/>
      <c r="Q133" s="931"/>
      <c r="R133" s="931"/>
      <c r="S133" s="932"/>
      <c r="T133" s="315" t="s">
        <v>221</v>
      </c>
      <c r="V133" s="316"/>
      <c r="W133" s="308"/>
      <c r="X133" s="309"/>
      <c r="Y133" s="309"/>
      <c r="Z133" s="309"/>
      <c r="AA133" s="309"/>
      <c r="AB133" s="309"/>
      <c r="AC133" s="310"/>
      <c r="AD133" s="308"/>
      <c r="AE133" s="309"/>
      <c r="AF133" s="309"/>
      <c r="AG133" s="309"/>
      <c r="AH133" s="309"/>
      <c r="AI133" s="309"/>
      <c r="AJ133" s="310"/>
      <c r="AK133" s="308"/>
      <c r="AL133" s="309"/>
      <c r="AM133" s="309"/>
      <c r="AN133" s="309"/>
      <c r="AO133" s="309"/>
      <c r="AP133" s="309"/>
      <c r="AQ133" s="310"/>
      <c r="AR133" s="308"/>
      <c r="AS133" s="309"/>
      <c r="AT133" s="309"/>
      <c r="AU133" s="309"/>
      <c r="AV133" s="309"/>
      <c r="AW133" s="309"/>
      <c r="AX133" s="310"/>
      <c r="AY133" s="308"/>
      <c r="AZ133" s="309"/>
      <c r="BA133" s="311"/>
      <c r="BB133" s="936"/>
      <c r="BC133" s="937"/>
      <c r="BD133" s="938"/>
      <c r="BE133" s="939"/>
      <c r="BF133" s="940"/>
      <c r="BG133" s="941"/>
      <c r="BH133" s="941"/>
      <c r="BI133" s="941"/>
      <c r="BJ133" s="942"/>
    </row>
    <row r="134" spans="2:62" s="263" customFormat="1" ht="20.25" customHeight="1">
      <c r="B134" s="949"/>
      <c r="C134" s="950"/>
      <c r="D134" s="951"/>
      <c r="E134" s="317"/>
      <c r="F134" s="318">
        <f>C133</f>
        <v>0</v>
      </c>
      <c r="G134" s="317"/>
      <c r="H134" s="318">
        <f>I133</f>
        <v>0</v>
      </c>
      <c r="I134" s="952"/>
      <c r="J134" s="953"/>
      <c r="K134" s="954"/>
      <c r="L134" s="955"/>
      <c r="M134" s="955"/>
      <c r="N134" s="951"/>
      <c r="O134" s="930"/>
      <c r="P134" s="931"/>
      <c r="Q134" s="931"/>
      <c r="R134" s="931"/>
      <c r="S134" s="932"/>
      <c r="T134" s="312" t="s">
        <v>224</v>
      </c>
      <c r="U134" s="313"/>
      <c r="V134" s="314"/>
      <c r="W134" s="300" t="s">
        <v>621</v>
      </c>
      <c r="X134" s="301" t="s">
        <v>621</v>
      </c>
      <c r="Y134" s="301" t="s">
        <v>621</v>
      </c>
      <c r="Z134" s="301" t="s">
        <v>621</v>
      </c>
      <c r="AA134" s="301" t="s">
        <v>621</v>
      </c>
      <c r="AB134" s="301" t="s">
        <v>621</v>
      </c>
      <c r="AC134" s="302" t="s">
        <v>621</v>
      </c>
      <c r="AD134" s="300" t="s">
        <v>621</v>
      </c>
      <c r="AE134" s="301" t="s">
        <v>621</v>
      </c>
      <c r="AF134" s="301" t="s">
        <v>621</v>
      </c>
      <c r="AG134" s="301" t="s">
        <v>621</v>
      </c>
      <c r="AH134" s="301" t="s">
        <v>621</v>
      </c>
      <c r="AI134" s="301" t="s">
        <v>621</v>
      </c>
      <c r="AJ134" s="302" t="s">
        <v>621</v>
      </c>
      <c r="AK134" s="300" t="s">
        <v>621</v>
      </c>
      <c r="AL134" s="301" t="s">
        <v>621</v>
      </c>
      <c r="AM134" s="301" t="s">
        <v>621</v>
      </c>
      <c r="AN134" s="301" t="s">
        <v>621</v>
      </c>
      <c r="AO134" s="301" t="s">
        <v>621</v>
      </c>
      <c r="AP134" s="301" t="s">
        <v>621</v>
      </c>
      <c r="AQ134" s="302" t="s">
        <v>621</v>
      </c>
      <c r="AR134" s="300" t="s">
        <v>621</v>
      </c>
      <c r="AS134" s="301" t="s">
        <v>621</v>
      </c>
      <c r="AT134" s="301" t="s">
        <v>621</v>
      </c>
      <c r="AU134" s="301" t="s">
        <v>621</v>
      </c>
      <c r="AV134" s="301" t="s">
        <v>621</v>
      </c>
      <c r="AW134" s="301" t="s">
        <v>621</v>
      </c>
      <c r="AX134" s="302" t="s">
        <v>621</v>
      </c>
      <c r="AY134" s="300" t="s">
        <v>621</v>
      </c>
      <c r="AZ134" s="301" t="s">
        <v>621</v>
      </c>
      <c r="BA134" s="301" t="s">
        <v>621</v>
      </c>
      <c r="BB134" s="959">
        <f>IF($BE$3="４週",SUM(W134:AX134),IF($BE$3="暦月",SUM(W134:BA134),""))</f>
        <v>0</v>
      </c>
      <c r="BC134" s="960"/>
      <c r="BD134" s="961">
        <f>IF($BE$3="４週",BB134/4,IF($BE$3="暦月",(BB134/($BE$8/7)),""))</f>
        <v>0</v>
      </c>
      <c r="BE134" s="960"/>
      <c r="BF134" s="956"/>
      <c r="BG134" s="957"/>
      <c r="BH134" s="957"/>
      <c r="BI134" s="957"/>
      <c r="BJ134" s="958"/>
    </row>
    <row r="135" spans="2:62" s="263" customFormat="1" ht="20.25" customHeight="1">
      <c r="B135" s="916">
        <f>B133+1</f>
        <v>60</v>
      </c>
      <c r="C135" s="918"/>
      <c r="D135" s="919"/>
      <c r="E135" s="295"/>
      <c r="F135" s="296"/>
      <c r="G135" s="295"/>
      <c r="H135" s="296"/>
      <c r="I135" s="922"/>
      <c r="J135" s="923"/>
      <c r="K135" s="926"/>
      <c r="L135" s="927"/>
      <c r="M135" s="927"/>
      <c r="N135" s="919"/>
      <c r="O135" s="930"/>
      <c r="P135" s="931"/>
      <c r="Q135" s="931"/>
      <c r="R135" s="931"/>
      <c r="S135" s="932"/>
      <c r="T135" s="315" t="s">
        <v>221</v>
      </c>
      <c r="V135" s="316"/>
      <c r="W135" s="308"/>
      <c r="X135" s="309"/>
      <c r="Y135" s="309"/>
      <c r="Z135" s="309"/>
      <c r="AA135" s="309"/>
      <c r="AB135" s="309"/>
      <c r="AC135" s="310"/>
      <c r="AD135" s="308"/>
      <c r="AE135" s="309"/>
      <c r="AF135" s="309"/>
      <c r="AG135" s="309"/>
      <c r="AH135" s="309"/>
      <c r="AI135" s="309"/>
      <c r="AJ135" s="310"/>
      <c r="AK135" s="308"/>
      <c r="AL135" s="309"/>
      <c r="AM135" s="309"/>
      <c r="AN135" s="309"/>
      <c r="AO135" s="309"/>
      <c r="AP135" s="309"/>
      <c r="AQ135" s="310"/>
      <c r="AR135" s="308"/>
      <c r="AS135" s="309"/>
      <c r="AT135" s="309"/>
      <c r="AU135" s="309"/>
      <c r="AV135" s="309"/>
      <c r="AW135" s="309"/>
      <c r="AX135" s="310"/>
      <c r="AY135" s="308"/>
      <c r="AZ135" s="309"/>
      <c r="BA135" s="311"/>
      <c r="BB135" s="936"/>
      <c r="BC135" s="937"/>
      <c r="BD135" s="938"/>
      <c r="BE135" s="939"/>
      <c r="BF135" s="940"/>
      <c r="BG135" s="941"/>
      <c r="BH135" s="941"/>
      <c r="BI135" s="941"/>
      <c r="BJ135" s="942"/>
    </row>
    <row r="136" spans="2:62" s="263" customFormat="1" ht="20.25" customHeight="1">
      <c r="B136" s="949"/>
      <c r="C136" s="950"/>
      <c r="D136" s="951"/>
      <c r="E136" s="317"/>
      <c r="F136" s="318">
        <f>C135</f>
        <v>0</v>
      </c>
      <c r="G136" s="317"/>
      <c r="H136" s="318">
        <f>I135</f>
        <v>0</v>
      </c>
      <c r="I136" s="952"/>
      <c r="J136" s="953"/>
      <c r="K136" s="954"/>
      <c r="L136" s="955"/>
      <c r="M136" s="955"/>
      <c r="N136" s="951"/>
      <c r="O136" s="930"/>
      <c r="P136" s="931"/>
      <c r="Q136" s="931"/>
      <c r="R136" s="931"/>
      <c r="S136" s="932"/>
      <c r="T136" s="312" t="s">
        <v>224</v>
      </c>
      <c r="U136" s="313"/>
      <c r="V136" s="314"/>
      <c r="W136" s="300" t="s">
        <v>621</v>
      </c>
      <c r="X136" s="301" t="s">
        <v>621</v>
      </c>
      <c r="Y136" s="301" t="s">
        <v>621</v>
      </c>
      <c r="Z136" s="301" t="s">
        <v>621</v>
      </c>
      <c r="AA136" s="301" t="s">
        <v>621</v>
      </c>
      <c r="AB136" s="301" t="s">
        <v>621</v>
      </c>
      <c r="AC136" s="302" t="s">
        <v>621</v>
      </c>
      <c r="AD136" s="300" t="s">
        <v>621</v>
      </c>
      <c r="AE136" s="301" t="s">
        <v>621</v>
      </c>
      <c r="AF136" s="301" t="s">
        <v>621</v>
      </c>
      <c r="AG136" s="301" t="s">
        <v>621</v>
      </c>
      <c r="AH136" s="301" t="s">
        <v>621</v>
      </c>
      <c r="AI136" s="301" t="s">
        <v>621</v>
      </c>
      <c r="AJ136" s="302" t="s">
        <v>621</v>
      </c>
      <c r="AK136" s="300" t="s">
        <v>621</v>
      </c>
      <c r="AL136" s="301" t="s">
        <v>621</v>
      </c>
      <c r="AM136" s="301" t="s">
        <v>621</v>
      </c>
      <c r="AN136" s="301" t="s">
        <v>621</v>
      </c>
      <c r="AO136" s="301" t="s">
        <v>621</v>
      </c>
      <c r="AP136" s="301" t="s">
        <v>621</v>
      </c>
      <c r="AQ136" s="302" t="s">
        <v>621</v>
      </c>
      <c r="AR136" s="300" t="s">
        <v>621</v>
      </c>
      <c r="AS136" s="301" t="s">
        <v>621</v>
      </c>
      <c r="AT136" s="301" t="s">
        <v>621</v>
      </c>
      <c r="AU136" s="301" t="s">
        <v>621</v>
      </c>
      <c r="AV136" s="301" t="s">
        <v>621</v>
      </c>
      <c r="AW136" s="301" t="s">
        <v>621</v>
      </c>
      <c r="AX136" s="302" t="s">
        <v>621</v>
      </c>
      <c r="AY136" s="300" t="s">
        <v>621</v>
      </c>
      <c r="AZ136" s="301" t="s">
        <v>621</v>
      </c>
      <c r="BA136" s="301" t="s">
        <v>621</v>
      </c>
      <c r="BB136" s="959">
        <f>IF($BE$3="４週",SUM(W136:AX136),IF($BE$3="暦月",SUM(W136:BA136),""))</f>
        <v>0</v>
      </c>
      <c r="BC136" s="960"/>
      <c r="BD136" s="961">
        <f>IF($BE$3="４週",BB136/4,IF($BE$3="暦月",(BB136/($BE$8/7)),""))</f>
        <v>0</v>
      </c>
      <c r="BE136" s="960"/>
      <c r="BF136" s="956"/>
      <c r="BG136" s="957"/>
      <c r="BH136" s="957"/>
      <c r="BI136" s="957"/>
      <c r="BJ136" s="958"/>
    </row>
    <row r="137" spans="2:62" s="263" customFormat="1" ht="20.25" customHeight="1">
      <c r="B137" s="916">
        <f>B135+1</f>
        <v>61</v>
      </c>
      <c r="C137" s="918"/>
      <c r="D137" s="919"/>
      <c r="E137" s="295"/>
      <c r="F137" s="296"/>
      <c r="G137" s="295"/>
      <c r="H137" s="296"/>
      <c r="I137" s="922"/>
      <c r="J137" s="923"/>
      <c r="K137" s="926"/>
      <c r="L137" s="927"/>
      <c r="M137" s="927"/>
      <c r="N137" s="919"/>
      <c r="O137" s="930"/>
      <c r="P137" s="931"/>
      <c r="Q137" s="931"/>
      <c r="R137" s="931"/>
      <c r="S137" s="932"/>
      <c r="T137" s="315" t="s">
        <v>221</v>
      </c>
      <c r="V137" s="316"/>
      <c r="W137" s="308"/>
      <c r="X137" s="309"/>
      <c r="Y137" s="309"/>
      <c r="Z137" s="309"/>
      <c r="AA137" s="309"/>
      <c r="AB137" s="309"/>
      <c r="AC137" s="310"/>
      <c r="AD137" s="308"/>
      <c r="AE137" s="309"/>
      <c r="AF137" s="309"/>
      <c r="AG137" s="309"/>
      <c r="AH137" s="309"/>
      <c r="AI137" s="309"/>
      <c r="AJ137" s="310"/>
      <c r="AK137" s="308"/>
      <c r="AL137" s="309"/>
      <c r="AM137" s="309"/>
      <c r="AN137" s="309"/>
      <c r="AO137" s="309"/>
      <c r="AP137" s="309"/>
      <c r="AQ137" s="310"/>
      <c r="AR137" s="308"/>
      <c r="AS137" s="309"/>
      <c r="AT137" s="309"/>
      <c r="AU137" s="309"/>
      <c r="AV137" s="309"/>
      <c r="AW137" s="309"/>
      <c r="AX137" s="310"/>
      <c r="AY137" s="308"/>
      <c r="AZ137" s="309"/>
      <c r="BA137" s="311"/>
      <c r="BB137" s="936"/>
      <c r="BC137" s="937"/>
      <c r="BD137" s="938"/>
      <c r="BE137" s="939"/>
      <c r="BF137" s="940"/>
      <c r="BG137" s="941"/>
      <c r="BH137" s="941"/>
      <c r="BI137" s="941"/>
      <c r="BJ137" s="942"/>
    </row>
    <row r="138" spans="2:62" s="263" customFormat="1" ht="20.25" customHeight="1">
      <c r="B138" s="949"/>
      <c r="C138" s="950"/>
      <c r="D138" s="951"/>
      <c r="E138" s="317"/>
      <c r="F138" s="318">
        <f>C137</f>
        <v>0</v>
      </c>
      <c r="G138" s="317"/>
      <c r="H138" s="318">
        <f>I137</f>
        <v>0</v>
      </c>
      <c r="I138" s="952"/>
      <c r="J138" s="953"/>
      <c r="K138" s="954"/>
      <c r="L138" s="955"/>
      <c r="M138" s="955"/>
      <c r="N138" s="951"/>
      <c r="O138" s="930"/>
      <c r="P138" s="931"/>
      <c r="Q138" s="931"/>
      <c r="R138" s="931"/>
      <c r="S138" s="932"/>
      <c r="T138" s="312" t="s">
        <v>224</v>
      </c>
      <c r="U138" s="313"/>
      <c r="V138" s="314"/>
      <c r="W138" s="300" t="s">
        <v>621</v>
      </c>
      <c r="X138" s="301" t="s">
        <v>621</v>
      </c>
      <c r="Y138" s="301" t="s">
        <v>621</v>
      </c>
      <c r="Z138" s="301" t="s">
        <v>621</v>
      </c>
      <c r="AA138" s="301" t="s">
        <v>621</v>
      </c>
      <c r="AB138" s="301" t="s">
        <v>621</v>
      </c>
      <c r="AC138" s="302" t="s">
        <v>621</v>
      </c>
      <c r="AD138" s="300" t="s">
        <v>621</v>
      </c>
      <c r="AE138" s="301" t="s">
        <v>621</v>
      </c>
      <c r="AF138" s="301" t="s">
        <v>621</v>
      </c>
      <c r="AG138" s="301" t="s">
        <v>621</v>
      </c>
      <c r="AH138" s="301" t="s">
        <v>621</v>
      </c>
      <c r="AI138" s="301" t="s">
        <v>621</v>
      </c>
      <c r="AJ138" s="302" t="s">
        <v>621</v>
      </c>
      <c r="AK138" s="300" t="s">
        <v>621</v>
      </c>
      <c r="AL138" s="301" t="s">
        <v>621</v>
      </c>
      <c r="AM138" s="301" t="s">
        <v>621</v>
      </c>
      <c r="AN138" s="301" t="s">
        <v>621</v>
      </c>
      <c r="AO138" s="301" t="s">
        <v>621</v>
      </c>
      <c r="AP138" s="301" t="s">
        <v>621</v>
      </c>
      <c r="AQ138" s="302" t="s">
        <v>621</v>
      </c>
      <c r="AR138" s="300" t="s">
        <v>621</v>
      </c>
      <c r="AS138" s="301" t="s">
        <v>621</v>
      </c>
      <c r="AT138" s="301" t="s">
        <v>621</v>
      </c>
      <c r="AU138" s="301" t="s">
        <v>621</v>
      </c>
      <c r="AV138" s="301" t="s">
        <v>621</v>
      </c>
      <c r="AW138" s="301" t="s">
        <v>621</v>
      </c>
      <c r="AX138" s="302" t="s">
        <v>621</v>
      </c>
      <c r="AY138" s="300" t="s">
        <v>621</v>
      </c>
      <c r="AZ138" s="301" t="s">
        <v>621</v>
      </c>
      <c r="BA138" s="301" t="s">
        <v>621</v>
      </c>
      <c r="BB138" s="959">
        <f>IF($BE$3="４週",SUM(W138:AX138),IF($BE$3="暦月",SUM(W138:BA138),""))</f>
        <v>0</v>
      </c>
      <c r="BC138" s="960"/>
      <c r="BD138" s="961">
        <f>IF($BE$3="４週",BB138/4,IF($BE$3="暦月",(BB138/($BE$8/7)),""))</f>
        <v>0</v>
      </c>
      <c r="BE138" s="960"/>
      <c r="BF138" s="956"/>
      <c r="BG138" s="957"/>
      <c r="BH138" s="957"/>
      <c r="BI138" s="957"/>
      <c r="BJ138" s="958"/>
    </row>
    <row r="139" spans="2:62" s="263" customFormat="1" ht="20.25" customHeight="1">
      <c r="B139" s="916">
        <f>B137+1</f>
        <v>62</v>
      </c>
      <c r="C139" s="918"/>
      <c r="D139" s="919"/>
      <c r="E139" s="295"/>
      <c r="F139" s="296"/>
      <c r="G139" s="295"/>
      <c r="H139" s="296"/>
      <c r="I139" s="922"/>
      <c r="J139" s="923"/>
      <c r="K139" s="926"/>
      <c r="L139" s="927"/>
      <c r="M139" s="927"/>
      <c r="N139" s="919"/>
      <c r="O139" s="930"/>
      <c r="P139" s="931"/>
      <c r="Q139" s="931"/>
      <c r="R139" s="931"/>
      <c r="S139" s="932"/>
      <c r="T139" s="315" t="s">
        <v>221</v>
      </c>
      <c r="V139" s="316"/>
      <c r="W139" s="308"/>
      <c r="X139" s="309"/>
      <c r="Y139" s="309"/>
      <c r="Z139" s="309"/>
      <c r="AA139" s="309"/>
      <c r="AB139" s="309"/>
      <c r="AC139" s="310"/>
      <c r="AD139" s="308"/>
      <c r="AE139" s="309"/>
      <c r="AF139" s="309"/>
      <c r="AG139" s="309"/>
      <c r="AH139" s="309"/>
      <c r="AI139" s="309"/>
      <c r="AJ139" s="310"/>
      <c r="AK139" s="308"/>
      <c r="AL139" s="309"/>
      <c r="AM139" s="309"/>
      <c r="AN139" s="309"/>
      <c r="AO139" s="309"/>
      <c r="AP139" s="309"/>
      <c r="AQ139" s="310"/>
      <c r="AR139" s="308"/>
      <c r="AS139" s="309"/>
      <c r="AT139" s="309"/>
      <c r="AU139" s="309"/>
      <c r="AV139" s="309"/>
      <c r="AW139" s="309"/>
      <c r="AX139" s="310"/>
      <c r="AY139" s="308"/>
      <c r="AZ139" s="309"/>
      <c r="BA139" s="311"/>
      <c r="BB139" s="936"/>
      <c r="BC139" s="937"/>
      <c r="BD139" s="938"/>
      <c r="BE139" s="939"/>
      <c r="BF139" s="940"/>
      <c r="BG139" s="941"/>
      <c r="BH139" s="941"/>
      <c r="BI139" s="941"/>
      <c r="BJ139" s="942"/>
    </row>
    <row r="140" spans="2:62" s="263" customFormat="1" ht="20.25" customHeight="1">
      <c r="B140" s="949"/>
      <c r="C140" s="950"/>
      <c r="D140" s="951"/>
      <c r="E140" s="317"/>
      <c r="F140" s="318">
        <f>C139</f>
        <v>0</v>
      </c>
      <c r="G140" s="317"/>
      <c r="H140" s="318">
        <f>I139</f>
        <v>0</v>
      </c>
      <c r="I140" s="952"/>
      <c r="J140" s="953"/>
      <c r="K140" s="954"/>
      <c r="L140" s="955"/>
      <c r="M140" s="955"/>
      <c r="N140" s="951"/>
      <c r="O140" s="930"/>
      <c r="P140" s="931"/>
      <c r="Q140" s="931"/>
      <c r="R140" s="931"/>
      <c r="S140" s="932"/>
      <c r="T140" s="312" t="s">
        <v>224</v>
      </c>
      <c r="U140" s="313"/>
      <c r="V140" s="314"/>
      <c r="W140" s="300" t="s">
        <v>621</v>
      </c>
      <c r="X140" s="301" t="s">
        <v>621</v>
      </c>
      <c r="Y140" s="301" t="s">
        <v>621</v>
      </c>
      <c r="Z140" s="301" t="s">
        <v>621</v>
      </c>
      <c r="AA140" s="301" t="s">
        <v>621</v>
      </c>
      <c r="AB140" s="301" t="s">
        <v>621</v>
      </c>
      <c r="AC140" s="302" t="s">
        <v>621</v>
      </c>
      <c r="AD140" s="300" t="s">
        <v>621</v>
      </c>
      <c r="AE140" s="301" t="s">
        <v>621</v>
      </c>
      <c r="AF140" s="301" t="s">
        <v>621</v>
      </c>
      <c r="AG140" s="301" t="s">
        <v>621</v>
      </c>
      <c r="AH140" s="301" t="s">
        <v>621</v>
      </c>
      <c r="AI140" s="301" t="s">
        <v>621</v>
      </c>
      <c r="AJ140" s="302" t="s">
        <v>621</v>
      </c>
      <c r="AK140" s="300" t="s">
        <v>621</v>
      </c>
      <c r="AL140" s="301" t="s">
        <v>621</v>
      </c>
      <c r="AM140" s="301" t="s">
        <v>621</v>
      </c>
      <c r="AN140" s="301" t="s">
        <v>621</v>
      </c>
      <c r="AO140" s="301" t="s">
        <v>621</v>
      </c>
      <c r="AP140" s="301" t="s">
        <v>621</v>
      </c>
      <c r="AQ140" s="302" t="s">
        <v>621</v>
      </c>
      <c r="AR140" s="300" t="s">
        <v>621</v>
      </c>
      <c r="AS140" s="301" t="s">
        <v>621</v>
      </c>
      <c r="AT140" s="301" t="s">
        <v>621</v>
      </c>
      <c r="AU140" s="301" t="s">
        <v>621</v>
      </c>
      <c r="AV140" s="301" t="s">
        <v>621</v>
      </c>
      <c r="AW140" s="301" t="s">
        <v>621</v>
      </c>
      <c r="AX140" s="302" t="s">
        <v>621</v>
      </c>
      <c r="AY140" s="300" t="s">
        <v>621</v>
      </c>
      <c r="AZ140" s="301" t="s">
        <v>621</v>
      </c>
      <c r="BA140" s="301" t="s">
        <v>621</v>
      </c>
      <c r="BB140" s="959">
        <f>IF($BE$3="４週",SUM(W140:AX140),IF($BE$3="暦月",SUM(W140:BA140),""))</f>
        <v>0</v>
      </c>
      <c r="BC140" s="960"/>
      <c r="BD140" s="961">
        <f>IF($BE$3="４週",BB140/4,IF($BE$3="暦月",(BB140/($BE$8/7)),""))</f>
        <v>0</v>
      </c>
      <c r="BE140" s="960"/>
      <c r="BF140" s="956"/>
      <c r="BG140" s="957"/>
      <c r="BH140" s="957"/>
      <c r="BI140" s="957"/>
      <c r="BJ140" s="958"/>
    </row>
    <row r="141" spans="2:62" s="263" customFormat="1" ht="20.25" customHeight="1">
      <c r="B141" s="916">
        <f>B139+1</f>
        <v>63</v>
      </c>
      <c r="C141" s="918"/>
      <c r="D141" s="919"/>
      <c r="E141" s="295"/>
      <c r="F141" s="296"/>
      <c r="G141" s="295"/>
      <c r="H141" s="296"/>
      <c r="I141" s="922"/>
      <c r="J141" s="923"/>
      <c r="K141" s="926"/>
      <c r="L141" s="927"/>
      <c r="M141" s="927"/>
      <c r="N141" s="919"/>
      <c r="O141" s="930"/>
      <c r="P141" s="931"/>
      <c r="Q141" s="931"/>
      <c r="R141" s="931"/>
      <c r="S141" s="932"/>
      <c r="T141" s="315" t="s">
        <v>221</v>
      </c>
      <c r="V141" s="316"/>
      <c r="W141" s="308"/>
      <c r="X141" s="309"/>
      <c r="Y141" s="309"/>
      <c r="Z141" s="309"/>
      <c r="AA141" s="309"/>
      <c r="AB141" s="309"/>
      <c r="AC141" s="310"/>
      <c r="AD141" s="308"/>
      <c r="AE141" s="309"/>
      <c r="AF141" s="309"/>
      <c r="AG141" s="309"/>
      <c r="AH141" s="309"/>
      <c r="AI141" s="309"/>
      <c r="AJ141" s="310"/>
      <c r="AK141" s="308"/>
      <c r="AL141" s="309"/>
      <c r="AM141" s="309"/>
      <c r="AN141" s="309"/>
      <c r="AO141" s="309"/>
      <c r="AP141" s="309"/>
      <c r="AQ141" s="310"/>
      <c r="AR141" s="308"/>
      <c r="AS141" s="309"/>
      <c r="AT141" s="309"/>
      <c r="AU141" s="309"/>
      <c r="AV141" s="309"/>
      <c r="AW141" s="309"/>
      <c r="AX141" s="310"/>
      <c r="AY141" s="308"/>
      <c r="AZ141" s="309"/>
      <c r="BA141" s="311"/>
      <c r="BB141" s="936"/>
      <c r="BC141" s="937"/>
      <c r="BD141" s="938"/>
      <c r="BE141" s="939"/>
      <c r="BF141" s="940"/>
      <c r="BG141" s="941"/>
      <c r="BH141" s="941"/>
      <c r="BI141" s="941"/>
      <c r="BJ141" s="942"/>
    </row>
    <row r="142" spans="2:62" s="263" customFormat="1" ht="20.25" customHeight="1">
      <c r="B142" s="949"/>
      <c r="C142" s="950"/>
      <c r="D142" s="951"/>
      <c r="E142" s="317"/>
      <c r="F142" s="318">
        <f>C141</f>
        <v>0</v>
      </c>
      <c r="G142" s="317"/>
      <c r="H142" s="318">
        <f>I141</f>
        <v>0</v>
      </c>
      <c r="I142" s="952"/>
      <c r="J142" s="953"/>
      <c r="K142" s="954"/>
      <c r="L142" s="955"/>
      <c r="M142" s="955"/>
      <c r="N142" s="951"/>
      <c r="O142" s="930"/>
      <c r="P142" s="931"/>
      <c r="Q142" s="931"/>
      <c r="R142" s="931"/>
      <c r="S142" s="932"/>
      <c r="T142" s="312" t="s">
        <v>224</v>
      </c>
      <c r="U142" s="313"/>
      <c r="V142" s="314"/>
      <c r="W142" s="300" t="s">
        <v>621</v>
      </c>
      <c r="X142" s="301" t="s">
        <v>621</v>
      </c>
      <c r="Y142" s="301" t="s">
        <v>621</v>
      </c>
      <c r="Z142" s="301" t="s">
        <v>621</v>
      </c>
      <c r="AA142" s="301" t="s">
        <v>621</v>
      </c>
      <c r="AB142" s="301" t="s">
        <v>621</v>
      </c>
      <c r="AC142" s="302" t="s">
        <v>621</v>
      </c>
      <c r="AD142" s="300" t="s">
        <v>621</v>
      </c>
      <c r="AE142" s="301" t="s">
        <v>621</v>
      </c>
      <c r="AF142" s="301" t="s">
        <v>621</v>
      </c>
      <c r="AG142" s="301" t="s">
        <v>621</v>
      </c>
      <c r="AH142" s="301" t="s">
        <v>621</v>
      </c>
      <c r="AI142" s="301" t="s">
        <v>621</v>
      </c>
      <c r="AJ142" s="302" t="s">
        <v>621</v>
      </c>
      <c r="AK142" s="300" t="s">
        <v>621</v>
      </c>
      <c r="AL142" s="301" t="s">
        <v>621</v>
      </c>
      <c r="AM142" s="301" t="s">
        <v>621</v>
      </c>
      <c r="AN142" s="301" t="s">
        <v>621</v>
      </c>
      <c r="AO142" s="301" t="s">
        <v>621</v>
      </c>
      <c r="AP142" s="301" t="s">
        <v>621</v>
      </c>
      <c r="AQ142" s="302" t="s">
        <v>621</v>
      </c>
      <c r="AR142" s="300" t="s">
        <v>621</v>
      </c>
      <c r="AS142" s="301" t="s">
        <v>621</v>
      </c>
      <c r="AT142" s="301" t="s">
        <v>621</v>
      </c>
      <c r="AU142" s="301" t="s">
        <v>621</v>
      </c>
      <c r="AV142" s="301" t="s">
        <v>621</v>
      </c>
      <c r="AW142" s="301" t="s">
        <v>621</v>
      </c>
      <c r="AX142" s="302" t="s">
        <v>621</v>
      </c>
      <c r="AY142" s="300" t="s">
        <v>621</v>
      </c>
      <c r="AZ142" s="301" t="s">
        <v>621</v>
      </c>
      <c r="BA142" s="301" t="s">
        <v>621</v>
      </c>
      <c r="BB142" s="959">
        <f>IF($BE$3="４週",SUM(W142:AX142),IF($BE$3="暦月",SUM(W142:BA142),""))</f>
        <v>0</v>
      </c>
      <c r="BC142" s="960"/>
      <c r="BD142" s="961">
        <f>IF($BE$3="４週",BB142/4,IF($BE$3="暦月",(BB142/($BE$8/7)),""))</f>
        <v>0</v>
      </c>
      <c r="BE142" s="960"/>
      <c r="BF142" s="956"/>
      <c r="BG142" s="957"/>
      <c r="BH142" s="957"/>
      <c r="BI142" s="957"/>
      <c r="BJ142" s="958"/>
    </row>
    <row r="143" spans="2:62" s="263" customFormat="1" ht="20.25" customHeight="1">
      <c r="B143" s="916">
        <f>B141+1</f>
        <v>64</v>
      </c>
      <c r="C143" s="918"/>
      <c r="D143" s="919"/>
      <c r="E143" s="295"/>
      <c r="F143" s="296"/>
      <c r="G143" s="295"/>
      <c r="H143" s="296"/>
      <c r="I143" s="922"/>
      <c r="J143" s="923"/>
      <c r="K143" s="926"/>
      <c r="L143" s="927"/>
      <c r="M143" s="927"/>
      <c r="N143" s="919"/>
      <c r="O143" s="930"/>
      <c r="P143" s="931"/>
      <c r="Q143" s="931"/>
      <c r="R143" s="931"/>
      <c r="S143" s="932"/>
      <c r="T143" s="315" t="s">
        <v>221</v>
      </c>
      <c r="V143" s="316"/>
      <c r="W143" s="308"/>
      <c r="X143" s="309"/>
      <c r="Y143" s="309"/>
      <c r="Z143" s="309"/>
      <c r="AA143" s="309"/>
      <c r="AB143" s="309"/>
      <c r="AC143" s="310"/>
      <c r="AD143" s="308"/>
      <c r="AE143" s="309"/>
      <c r="AF143" s="309"/>
      <c r="AG143" s="309"/>
      <c r="AH143" s="309"/>
      <c r="AI143" s="309"/>
      <c r="AJ143" s="310"/>
      <c r="AK143" s="308"/>
      <c r="AL143" s="309"/>
      <c r="AM143" s="309"/>
      <c r="AN143" s="309"/>
      <c r="AO143" s="309"/>
      <c r="AP143" s="309"/>
      <c r="AQ143" s="310"/>
      <c r="AR143" s="308"/>
      <c r="AS143" s="309"/>
      <c r="AT143" s="309"/>
      <c r="AU143" s="309"/>
      <c r="AV143" s="309"/>
      <c r="AW143" s="309"/>
      <c r="AX143" s="310"/>
      <c r="AY143" s="308"/>
      <c r="AZ143" s="309"/>
      <c r="BA143" s="311"/>
      <c r="BB143" s="936"/>
      <c r="BC143" s="937"/>
      <c r="BD143" s="938"/>
      <c r="BE143" s="939"/>
      <c r="BF143" s="940"/>
      <c r="BG143" s="941"/>
      <c r="BH143" s="941"/>
      <c r="BI143" s="941"/>
      <c r="BJ143" s="942"/>
    </row>
    <row r="144" spans="2:62" s="263" customFormat="1" ht="20.25" customHeight="1">
      <c r="B144" s="949"/>
      <c r="C144" s="950"/>
      <c r="D144" s="951"/>
      <c r="E144" s="317"/>
      <c r="F144" s="318">
        <f>C143</f>
        <v>0</v>
      </c>
      <c r="G144" s="317"/>
      <c r="H144" s="318">
        <f>I143</f>
        <v>0</v>
      </c>
      <c r="I144" s="952"/>
      <c r="J144" s="953"/>
      <c r="K144" s="954"/>
      <c r="L144" s="955"/>
      <c r="M144" s="955"/>
      <c r="N144" s="951"/>
      <c r="O144" s="930"/>
      <c r="P144" s="931"/>
      <c r="Q144" s="931"/>
      <c r="R144" s="931"/>
      <c r="S144" s="932"/>
      <c r="T144" s="312" t="s">
        <v>224</v>
      </c>
      <c r="U144" s="313"/>
      <c r="V144" s="314"/>
      <c r="W144" s="300" t="s">
        <v>621</v>
      </c>
      <c r="X144" s="301" t="s">
        <v>621</v>
      </c>
      <c r="Y144" s="301" t="s">
        <v>621</v>
      </c>
      <c r="Z144" s="301" t="s">
        <v>621</v>
      </c>
      <c r="AA144" s="301" t="s">
        <v>621</v>
      </c>
      <c r="AB144" s="301" t="s">
        <v>621</v>
      </c>
      <c r="AC144" s="302" t="s">
        <v>621</v>
      </c>
      <c r="AD144" s="300" t="s">
        <v>621</v>
      </c>
      <c r="AE144" s="301" t="s">
        <v>621</v>
      </c>
      <c r="AF144" s="301" t="s">
        <v>621</v>
      </c>
      <c r="AG144" s="301" t="s">
        <v>621</v>
      </c>
      <c r="AH144" s="301" t="s">
        <v>621</v>
      </c>
      <c r="AI144" s="301" t="s">
        <v>621</v>
      </c>
      <c r="AJ144" s="302" t="s">
        <v>621</v>
      </c>
      <c r="AK144" s="300" t="s">
        <v>621</v>
      </c>
      <c r="AL144" s="301" t="s">
        <v>621</v>
      </c>
      <c r="AM144" s="301" t="s">
        <v>621</v>
      </c>
      <c r="AN144" s="301" t="s">
        <v>621</v>
      </c>
      <c r="AO144" s="301" t="s">
        <v>621</v>
      </c>
      <c r="AP144" s="301" t="s">
        <v>621</v>
      </c>
      <c r="AQ144" s="302" t="s">
        <v>621</v>
      </c>
      <c r="AR144" s="300" t="s">
        <v>621</v>
      </c>
      <c r="AS144" s="301" t="s">
        <v>621</v>
      </c>
      <c r="AT144" s="301" t="s">
        <v>621</v>
      </c>
      <c r="AU144" s="301" t="s">
        <v>621</v>
      </c>
      <c r="AV144" s="301" t="s">
        <v>621</v>
      </c>
      <c r="AW144" s="301" t="s">
        <v>621</v>
      </c>
      <c r="AX144" s="302" t="s">
        <v>621</v>
      </c>
      <c r="AY144" s="300" t="s">
        <v>621</v>
      </c>
      <c r="AZ144" s="301" t="s">
        <v>621</v>
      </c>
      <c r="BA144" s="301" t="s">
        <v>621</v>
      </c>
      <c r="BB144" s="959">
        <f>IF($BE$3="４週",SUM(W144:AX144),IF($BE$3="暦月",SUM(W144:BA144),""))</f>
        <v>0</v>
      </c>
      <c r="BC144" s="960"/>
      <c r="BD144" s="961">
        <f>IF($BE$3="４週",BB144/4,IF($BE$3="暦月",(BB144/($BE$8/7)),""))</f>
        <v>0</v>
      </c>
      <c r="BE144" s="960"/>
      <c r="BF144" s="956"/>
      <c r="BG144" s="957"/>
      <c r="BH144" s="957"/>
      <c r="BI144" s="957"/>
      <c r="BJ144" s="958"/>
    </row>
    <row r="145" spans="2:62" s="263" customFormat="1" ht="20.25" customHeight="1">
      <c r="B145" s="916">
        <f>B143+1</f>
        <v>65</v>
      </c>
      <c r="C145" s="918"/>
      <c r="D145" s="919"/>
      <c r="E145" s="295"/>
      <c r="F145" s="296"/>
      <c r="G145" s="295"/>
      <c r="H145" s="296"/>
      <c r="I145" s="922"/>
      <c r="J145" s="923"/>
      <c r="K145" s="926"/>
      <c r="L145" s="927"/>
      <c r="M145" s="927"/>
      <c r="N145" s="919"/>
      <c r="O145" s="930"/>
      <c r="P145" s="931"/>
      <c r="Q145" s="931"/>
      <c r="R145" s="931"/>
      <c r="S145" s="932"/>
      <c r="T145" s="315" t="s">
        <v>221</v>
      </c>
      <c r="V145" s="316"/>
      <c r="W145" s="308"/>
      <c r="X145" s="309"/>
      <c r="Y145" s="309"/>
      <c r="Z145" s="309"/>
      <c r="AA145" s="309"/>
      <c r="AB145" s="309"/>
      <c r="AC145" s="310"/>
      <c r="AD145" s="308"/>
      <c r="AE145" s="309"/>
      <c r="AF145" s="309"/>
      <c r="AG145" s="309"/>
      <c r="AH145" s="309"/>
      <c r="AI145" s="309"/>
      <c r="AJ145" s="310"/>
      <c r="AK145" s="308"/>
      <c r="AL145" s="309"/>
      <c r="AM145" s="309"/>
      <c r="AN145" s="309"/>
      <c r="AO145" s="309"/>
      <c r="AP145" s="309"/>
      <c r="AQ145" s="310"/>
      <c r="AR145" s="308"/>
      <c r="AS145" s="309"/>
      <c r="AT145" s="309"/>
      <c r="AU145" s="309"/>
      <c r="AV145" s="309"/>
      <c r="AW145" s="309"/>
      <c r="AX145" s="310"/>
      <c r="AY145" s="308"/>
      <c r="AZ145" s="309"/>
      <c r="BA145" s="311"/>
      <c r="BB145" s="936"/>
      <c r="BC145" s="937"/>
      <c r="BD145" s="938"/>
      <c r="BE145" s="939"/>
      <c r="BF145" s="940"/>
      <c r="BG145" s="941"/>
      <c r="BH145" s="941"/>
      <c r="BI145" s="941"/>
      <c r="BJ145" s="942"/>
    </row>
    <row r="146" spans="2:62" s="263" customFormat="1" ht="20.25" customHeight="1">
      <c r="B146" s="949"/>
      <c r="C146" s="950"/>
      <c r="D146" s="951"/>
      <c r="E146" s="317"/>
      <c r="F146" s="318">
        <f>C145</f>
        <v>0</v>
      </c>
      <c r="G146" s="317"/>
      <c r="H146" s="318">
        <f>I145</f>
        <v>0</v>
      </c>
      <c r="I146" s="952"/>
      <c r="J146" s="953"/>
      <c r="K146" s="954"/>
      <c r="L146" s="955"/>
      <c r="M146" s="955"/>
      <c r="N146" s="951"/>
      <c r="O146" s="930"/>
      <c r="P146" s="931"/>
      <c r="Q146" s="931"/>
      <c r="R146" s="931"/>
      <c r="S146" s="932"/>
      <c r="T146" s="312" t="s">
        <v>224</v>
      </c>
      <c r="U146" s="313"/>
      <c r="V146" s="314"/>
      <c r="W146" s="300" t="s">
        <v>621</v>
      </c>
      <c r="X146" s="301" t="s">
        <v>621</v>
      </c>
      <c r="Y146" s="301" t="s">
        <v>621</v>
      </c>
      <c r="Z146" s="301" t="s">
        <v>621</v>
      </c>
      <c r="AA146" s="301" t="s">
        <v>621</v>
      </c>
      <c r="AB146" s="301" t="s">
        <v>621</v>
      </c>
      <c r="AC146" s="302" t="s">
        <v>621</v>
      </c>
      <c r="AD146" s="300" t="s">
        <v>621</v>
      </c>
      <c r="AE146" s="301" t="s">
        <v>621</v>
      </c>
      <c r="AF146" s="301" t="s">
        <v>621</v>
      </c>
      <c r="AG146" s="301" t="s">
        <v>621</v>
      </c>
      <c r="AH146" s="301" t="s">
        <v>621</v>
      </c>
      <c r="AI146" s="301" t="s">
        <v>621</v>
      </c>
      <c r="AJ146" s="302" t="s">
        <v>621</v>
      </c>
      <c r="AK146" s="300" t="s">
        <v>621</v>
      </c>
      <c r="AL146" s="301" t="s">
        <v>621</v>
      </c>
      <c r="AM146" s="301" t="s">
        <v>621</v>
      </c>
      <c r="AN146" s="301" t="s">
        <v>621</v>
      </c>
      <c r="AO146" s="301" t="s">
        <v>621</v>
      </c>
      <c r="AP146" s="301" t="s">
        <v>621</v>
      </c>
      <c r="AQ146" s="302" t="s">
        <v>621</v>
      </c>
      <c r="AR146" s="300" t="s">
        <v>621</v>
      </c>
      <c r="AS146" s="301" t="s">
        <v>621</v>
      </c>
      <c r="AT146" s="301" t="s">
        <v>621</v>
      </c>
      <c r="AU146" s="301" t="s">
        <v>621</v>
      </c>
      <c r="AV146" s="301" t="s">
        <v>621</v>
      </c>
      <c r="AW146" s="301" t="s">
        <v>621</v>
      </c>
      <c r="AX146" s="302" t="s">
        <v>621</v>
      </c>
      <c r="AY146" s="300" t="s">
        <v>621</v>
      </c>
      <c r="AZ146" s="301" t="s">
        <v>621</v>
      </c>
      <c r="BA146" s="301" t="s">
        <v>621</v>
      </c>
      <c r="BB146" s="959">
        <f>IF($BE$3="４週",SUM(W146:AX146),IF($BE$3="暦月",SUM(W146:BA146),""))</f>
        <v>0</v>
      </c>
      <c r="BC146" s="960"/>
      <c r="BD146" s="961">
        <f>IF($BE$3="４週",BB146/4,IF($BE$3="暦月",(BB146/($BE$8/7)),""))</f>
        <v>0</v>
      </c>
      <c r="BE146" s="960"/>
      <c r="BF146" s="956"/>
      <c r="BG146" s="957"/>
      <c r="BH146" s="957"/>
      <c r="BI146" s="957"/>
      <c r="BJ146" s="958"/>
    </row>
    <row r="147" spans="2:62" s="263" customFormat="1" ht="20.25" customHeight="1">
      <c r="B147" s="916">
        <f>B145+1</f>
        <v>66</v>
      </c>
      <c r="C147" s="918"/>
      <c r="D147" s="919"/>
      <c r="E147" s="295"/>
      <c r="F147" s="296"/>
      <c r="G147" s="295"/>
      <c r="H147" s="296"/>
      <c r="I147" s="922"/>
      <c r="J147" s="923"/>
      <c r="K147" s="926"/>
      <c r="L147" s="927"/>
      <c r="M147" s="927"/>
      <c r="N147" s="919"/>
      <c r="O147" s="930"/>
      <c r="P147" s="931"/>
      <c r="Q147" s="931"/>
      <c r="R147" s="931"/>
      <c r="S147" s="932"/>
      <c r="T147" s="315" t="s">
        <v>221</v>
      </c>
      <c r="V147" s="316"/>
      <c r="W147" s="308"/>
      <c r="X147" s="309"/>
      <c r="Y147" s="309"/>
      <c r="Z147" s="309"/>
      <c r="AA147" s="309"/>
      <c r="AB147" s="309"/>
      <c r="AC147" s="310"/>
      <c r="AD147" s="308"/>
      <c r="AE147" s="309"/>
      <c r="AF147" s="309"/>
      <c r="AG147" s="309"/>
      <c r="AH147" s="309"/>
      <c r="AI147" s="309"/>
      <c r="AJ147" s="310"/>
      <c r="AK147" s="308"/>
      <c r="AL147" s="309"/>
      <c r="AM147" s="309"/>
      <c r="AN147" s="309"/>
      <c r="AO147" s="309"/>
      <c r="AP147" s="309"/>
      <c r="AQ147" s="310"/>
      <c r="AR147" s="308"/>
      <c r="AS147" s="309"/>
      <c r="AT147" s="309"/>
      <c r="AU147" s="309"/>
      <c r="AV147" s="309"/>
      <c r="AW147" s="309"/>
      <c r="AX147" s="310"/>
      <c r="AY147" s="308"/>
      <c r="AZ147" s="309"/>
      <c r="BA147" s="311"/>
      <c r="BB147" s="936"/>
      <c r="BC147" s="937"/>
      <c r="BD147" s="938"/>
      <c r="BE147" s="939"/>
      <c r="BF147" s="940"/>
      <c r="BG147" s="941"/>
      <c r="BH147" s="941"/>
      <c r="BI147" s="941"/>
      <c r="BJ147" s="942"/>
    </row>
    <row r="148" spans="2:62" s="263" customFormat="1" ht="20.25" customHeight="1">
      <c r="B148" s="949"/>
      <c r="C148" s="950"/>
      <c r="D148" s="951"/>
      <c r="E148" s="317"/>
      <c r="F148" s="318">
        <f>C147</f>
        <v>0</v>
      </c>
      <c r="G148" s="317"/>
      <c r="H148" s="318">
        <f>I147</f>
        <v>0</v>
      </c>
      <c r="I148" s="952"/>
      <c r="J148" s="953"/>
      <c r="K148" s="954"/>
      <c r="L148" s="955"/>
      <c r="M148" s="955"/>
      <c r="N148" s="951"/>
      <c r="O148" s="930"/>
      <c r="P148" s="931"/>
      <c r="Q148" s="931"/>
      <c r="R148" s="931"/>
      <c r="S148" s="932"/>
      <c r="T148" s="312" t="s">
        <v>224</v>
      </c>
      <c r="U148" s="313"/>
      <c r="V148" s="314"/>
      <c r="W148" s="300" t="s">
        <v>621</v>
      </c>
      <c r="X148" s="301" t="s">
        <v>621</v>
      </c>
      <c r="Y148" s="301" t="s">
        <v>621</v>
      </c>
      <c r="Z148" s="301" t="s">
        <v>621</v>
      </c>
      <c r="AA148" s="301" t="s">
        <v>621</v>
      </c>
      <c r="AB148" s="301" t="s">
        <v>621</v>
      </c>
      <c r="AC148" s="302" t="s">
        <v>621</v>
      </c>
      <c r="AD148" s="300" t="s">
        <v>621</v>
      </c>
      <c r="AE148" s="301" t="s">
        <v>621</v>
      </c>
      <c r="AF148" s="301" t="s">
        <v>621</v>
      </c>
      <c r="AG148" s="301" t="s">
        <v>621</v>
      </c>
      <c r="AH148" s="301" t="s">
        <v>621</v>
      </c>
      <c r="AI148" s="301" t="s">
        <v>621</v>
      </c>
      <c r="AJ148" s="302" t="s">
        <v>621</v>
      </c>
      <c r="AK148" s="300" t="s">
        <v>621</v>
      </c>
      <c r="AL148" s="301" t="s">
        <v>621</v>
      </c>
      <c r="AM148" s="301" t="s">
        <v>621</v>
      </c>
      <c r="AN148" s="301" t="s">
        <v>621</v>
      </c>
      <c r="AO148" s="301" t="s">
        <v>621</v>
      </c>
      <c r="AP148" s="301" t="s">
        <v>621</v>
      </c>
      <c r="AQ148" s="302" t="s">
        <v>621</v>
      </c>
      <c r="AR148" s="300" t="s">
        <v>621</v>
      </c>
      <c r="AS148" s="301" t="s">
        <v>621</v>
      </c>
      <c r="AT148" s="301" t="s">
        <v>621</v>
      </c>
      <c r="AU148" s="301" t="s">
        <v>621</v>
      </c>
      <c r="AV148" s="301" t="s">
        <v>621</v>
      </c>
      <c r="AW148" s="301" t="s">
        <v>621</v>
      </c>
      <c r="AX148" s="302" t="s">
        <v>621</v>
      </c>
      <c r="AY148" s="300" t="s">
        <v>621</v>
      </c>
      <c r="AZ148" s="301" t="s">
        <v>621</v>
      </c>
      <c r="BA148" s="301" t="s">
        <v>621</v>
      </c>
      <c r="BB148" s="959">
        <f>IF($BE$3="４週",SUM(W148:AX148),IF($BE$3="暦月",SUM(W148:BA148),""))</f>
        <v>0</v>
      </c>
      <c r="BC148" s="960"/>
      <c r="BD148" s="961">
        <f>IF($BE$3="４週",BB148/4,IF($BE$3="暦月",(BB148/($BE$8/7)),""))</f>
        <v>0</v>
      </c>
      <c r="BE148" s="960"/>
      <c r="BF148" s="956"/>
      <c r="BG148" s="957"/>
      <c r="BH148" s="957"/>
      <c r="BI148" s="957"/>
      <c r="BJ148" s="958"/>
    </row>
    <row r="149" spans="2:62" s="263" customFormat="1" ht="20.25" customHeight="1">
      <c r="B149" s="916">
        <f>B147+1</f>
        <v>67</v>
      </c>
      <c r="C149" s="918"/>
      <c r="D149" s="919"/>
      <c r="E149" s="295"/>
      <c r="F149" s="296"/>
      <c r="G149" s="295"/>
      <c r="H149" s="296"/>
      <c r="I149" s="922"/>
      <c r="J149" s="923"/>
      <c r="K149" s="926"/>
      <c r="L149" s="927"/>
      <c r="M149" s="927"/>
      <c r="N149" s="919"/>
      <c r="O149" s="930"/>
      <c r="P149" s="931"/>
      <c r="Q149" s="931"/>
      <c r="R149" s="931"/>
      <c r="S149" s="932"/>
      <c r="T149" s="315" t="s">
        <v>221</v>
      </c>
      <c r="V149" s="316"/>
      <c r="W149" s="308"/>
      <c r="X149" s="309"/>
      <c r="Y149" s="309"/>
      <c r="Z149" s="309"/>
      <c r="AA149" s="309"/>
      <c r="AB149" s="309"/>
      <c r="AC149" s="310"/>
      <c r="AD149" s="308"/>
      <c r="AE149" s="309"/>
      <c r="AF149" s="309"/>
      <c r="AG149" s="309"/>
      <c r="AH149" s="309"/>
      <c r="AI149" s="309"/>
      <c r="AJ149" s="310"/>
      <c r="AK149" s="308"/>
      <c r="AL149" s="309"/>
      <c r="AM149" s="309"/>
      <c r="AN149" s="309"/>
      <c r="AO149" s="309"/>
      <c r="AP149" s="309"/>
      <c r="AQ149" s="310"/>
      <c r="AR149" s="308"/>
      <c r="AS149" s="309"/>
      <c r="AT149" s="309"/>
      <c r="AU149" s="309"/>
      <c r="AV149" s="309"/>
      <c r="AW149" s="309"/>
      <c r="AX149" s="310"/>
      <c r="AY149" s="308"/>
      <c r="AZ149" s="309"/>
      <c r="BA149" s="311"/>
      <c r="BB149" s="936"/>
      <c r="BC149" s="937"/>
      <c r="BD149" s="938"/>
      <c r="BE149" s="939"/>
      <c r="BF149" s="940"/>
      <c r="BG149" s="941"/>
      <c r="BH149" s="941"/>
      <c r="BI149" s="941"/>
      <c r="BJ149" s="942"/>
    </row>
    <row r="150" spans="2:62" s="263" customFormat="1" ht="20.25" customHeight="1">
      <c r="B150" s="949"/>
      <c r="C150" s="950"/>
      <c r="D150" s="951"/>
      <c r="E150" s="317"/>
      <c r="F150" s="318">
        <f>C149</f>
        <v>0</v>
      </c>
      <c r="G150" s="317"/>
      <c r="H150" s="318">
        <f>I149</f>
        <v>0</v>
      </c>
      <c r="I150" s="952"/>
      <c r="J150" s="953"/>
      <c r="K150" s="954"/>
      <c r="L150" s="955"/>
      <c r="M150" s="955"/>
      <c r="N150" s="951"/>
      <c r="O150" s="930"/>
      <c r="P150" s="931"/>
      <c r="Q150" s="931"/>
      <c r="R150" s="931"/>
      <c r="S150" s="932"/>
      <c r="T150" s="312" t="s">
        <v>224</v>
      </c>
      <c r="U150" s="313"/>
      <c r="V150" s="314"/>
      <c r="W150" s="300" t="s">
        <v>621</v>
      </c>
      <c r="X150" s="301" t="s">
        <v>621</v>
      </c>
      <c r="Y150" s="301" t="s">
        <v>621</v>
      </c>
      <c r="Z150" s="301" t="s">
        <v>621</v>
      </c>
      <c r="AA150" s="301" t="s">
        <v>621</v>
      </c>
      <c r="AB150" s="301" t="s">
        <v>621</v>
      </c>
      <c r="AC150" s="302" t="s">
        <v>621</v>
      </c>
      <c r="AD150" s="300" t="s">
        <v>621</v>
      </c>
      <c r="AE150" s="301" t="s">
        <v>621</v>
      </c>
      <c r="AF150" s="301" t="s">
        <v>621</v>
      </c>
      <c r="AG150" s="301" t="s">
        <v>621</v>
      </c>
      <c r="AH150" s="301" t="s">
        <v>621</v>
      </c>
      <c r="AI150" s="301" t="s">
        <v>621</v>
      </c>
      <c r="AJ150" s="302" t="s">
        <v>621</v>
      </c>
      <c r="AK150" s="300" t="s">
        <v>621</v>
      </c>
      <c r="AL150" s="301" t="s">
        <v>621</v>
      </c>
      <c r="AM150" s="301" t="s">
        <v>621</v>
      </c>
      <c r="AN150" s="301" t="s">
        <v>621</v>
      </c>
      <c r="AO150" s="301" t="s">
        <v>621</v>
      </c>
      <c r="AP150" s="301" t="s">
        <v>621</v>
      </c>
      <c r="AQ150" s="302" t="s">
        <v>621</v>
      </c>
      <c r="AR150" s="300" t="s">
        <v>621</v>
      </c>
      <c r="AS150" s="301" t="s">
        <v>621</v>
      </c>
      <c r="AT150" s="301" t="s">
        <v>621</v>
      </c>
      <c r="AU150" s="301" t="s">
        <v>621</v>
      </c>
      <c r="AV150" s="301" t="s">
        <v>621</v>
      </c>
      <c r="AW150" s="301" t="s">
        <v>621</v>
      </c>
      <c r="AX150" s="302" t="s">
        <v>621</v>
      </c>
      <c r="AY150" s="300" t="s">
        <v>621</v>
      </c>
      <c r="AZ150" s="301" t="s">
        <v>621</v>
      </c>
      <c r="BA150" s="301" t="s">
        <v>621</v>
      </c>
      <c r="BB150" s="959">
        <f>IF($BE$3="４週",SUM(W150:AX150),IF($BE$3="暦月",SUM(W150:BA150),""))</f>
        <v>0</v>
      </c>
      <c r="BC150" s="960"/>
      <c r="BD150" s="961">
        <f>IF($BE$3="４週",BB150/4,IF($BE$3="暦月",(BB150/($BE$8/7)),""))</f>
        <v>0</v>
      </c>
      <c r="BE150" s="960"/>
      <c r="BF150" s="956"/>
      <c r="BG150" s="957"/>
      <c r="BH150" s="957"/>
      <c r="BI150" s="957"/>
      <c r="BJ150" s="958"/>
    </row>
    <row r="151" spans="2:62" s="263" customFormat="1" ht="20.25" customHeight="1">
      <c r="B151" s="916">
        <f>B149+1</f>
        <v>68</v>
      </c>
      <c r="C151" s="918"/>
      <c r="D151" s="919"/>
      <c r="E151" s="295"/>
      <c r="F151" s="296"/>
      <c r="G151" s="295"/>
      <c r="H151" s="296"/>
      <c r="I151" s="922"/>
      <c r="J151" s="923"/>
      <c r="K151" s="926"/>
      <c r="L151" s="927"/>
      <c r="M151" s="927"/>
      <c r="N151" s="919"/>
      <c r="O151" s="930"/>
      <c r="P151" s="931"/>
      <c r="Q151" s="931"/>
      <c r="R151" s="931"/>
      <c r="S151" s="932"/>
      <c r="T151" s="315" t="s">
        <v>221</v>
      </c>
      <c r="V151" s="316"/>
      <c r="W151" s="308"/>
      <c r="X151" s="309"/>
      <c r="Y151" s="309"/>
      <c r="Z151" s="309"/>
      <c r="AA151" s="309"/>
      <c r="AB151" s="309"/>
      <c r="AC151" s="310"/>
      <c r="AD151" s="308"/>
      <c r="AE151" s="309"/>
      <c r="AF151" s="309"/>
      <c r="AG151" s="309"/>
      <c r="AH151" s="309"/>
      <c r="AI151" s="309"/>
      <c r="AJ151" s="310"/>
      <c r="AK151" s="308"/>
      <c r="AL151" s="309"/>
      <c r="AM151" s="309"/>
      <c r="AN151" s="309"/>
      <c r="AO151" s="309"/>
      <c r="AP151" s="309"/>
      <c r="AQ151" s="310"/>
      <c r="AR151" s="308"/>
      <c r="AS151" s="309"/>
      <c r="AT151" s="309"/>
      <c r="AU151" s="309"/>
      <c r="AV151" s="309"/>
      <c r="AW151" s="309"/>
      <c r="AX151" s="310"/>
      <c r="AY151" s="308"/>
      <c r="AZ151" s="309"/>
      <c r="BA151" s="311"/>
      <c r="BB151" s="936"/>
      <c r="BC151" s="937"/>
      <c r="BD151" s="938"/>
      <c r="BE151" s="939"/>
      <c r="BF151" s="940"/>
      <c r="BG151" s="941"/>
      <c r="BH151" s="941"/>
      <c r="BI151" s="941"/>
      <c r="BJ151" s="942"/>
    </row>
    <row r="152" spans="2:62" s="263" customFormat="1" ht="20.25" customHeight="1">
      <c r="B152" s="949"/>
      <c r="C152" s="950"/>
      <c r="D152" s="951"/>
      <c r="E152" s="317"/>
      <c r="F152" s="318">
        <f>C151</f>
        <v>0</v>
      </c>
      <c r="G152" s="317"/>
      <c r="H152" s="318">
        <f>I151</f>
        <v>0</v>
      </c>
      <c r="I152" s="952"/>
      <c r="J152" s="953"/>
      <c r="K152" s="954"/>
      <c r="L152" s="955"/>
      <c r="M152" s="955"/>
      <c r="N152" s="951"/>
      <c r="O152" s="930"/>
      <c r="P152" s="931"/>
      <c r="Q152" s="931"/>
      <c r="R152" s="931"/>
      <c r="S152" s="932"/>
      <c r="T152" s="312" t="s">
        <v>224</v>
      </c>
      <c r="U152" s="313"/>
      <c r="V152" s="314"/>
      <c r="W152" s="300" t="s">
        <v>621</v>
      </c>
      <c r="X152" s="301" t="s">
        <v>621</v>
      </c>
      <c r="Y152" s="301" t="s">
        <v>621</v>
      </c>
      <c r="Z152" s="301" t="s">
        <v>621</v>
      </c>
      <c r="AA152" s="301" t="s">
        <v>621</v>
      </c>
      <c r="AB152" s="301" t="s">
        <v>621</v>
      </c>
      <c r="AC152" s="302" t="s">
        <v>621</v>
      </c>
      <c r="AD152" s="300" t="s">
        <v>621</v>
      </c>
      <c r="AE152" s="301" t="s">
        <v>621</v>
      </c>
      <c r="AF152" s="301" t="s">
        <v>621</v>
      </c>
      <c r="AG152" s="301" t="s">
        <v>621</v>
      </c>
      <c r="AH152" s="301" t="s">
        <v>621</v>
      </c>
      <c r="AI152" s="301" t="s">
        <v>621</v>
      </c>
      <c r="AJ152" s="302" t="s">
        <v>621</v>
      </c>
      <c r="AK152" s="300" t="s">
        <v>621</v>
      </c>
      <c r="AL152" s="301" t="s">
        <v>621</v>
      </c>
      <c r="AM152" s="301" t="s">
        <v>621</v>
      </c>
      <c r="AN152" s="301" t="s">
        <v>621</v>
      </c>
      <c r="AO152" s="301" t="s">
        <v>621</v>
      </c>
      <c r="AP152" s="301" t="s">
        <v>621</v>
      </c>
      <c r="AQ152" s="302" t="s">
        <v>621</v>
      </c>
      <c r="AR152" s="300" t="s">
        <v>621</v>
      </c>
      <c r="AS152" s="301" t="s">
        <v>621</v>
      </c>
      <c r="AT152" s="301" t="s">
        <v>621</v>
      </c>
      <c r="AU152" s="301" t="s">
        <v>621</v>
      </c>
      <c r="AV152" s="301" t="s">
        <v>621</v>
      </c>
      <c r="AW152" s="301" t="s">
        <v>621</v>
      </c>
      <c r="AX152" s="302" t="s">
        <v>621</v>
      </c>
      <c r="AY152" s="300" t="s">
        <v>621</v>
      </c>
      <c r="AZ152" s="301" t="s">
        <v>621</v>
      </c>
      <c r="BA152" s="301" t="s">
        <v>621</v>
      </c>
      <c r="BB152" s="959">
        <f>IF($BE$3="４週",SUM(W152:AX152),IF($BE$3="暦月",SUM(W152:BA152),""))</f>
        <v>0</v>
      </c>
      <c r="BC152" s="960"/>
      <c r="BD152" s="961">
        <f>IF($BE$3="４週",BB152/4,IF($BE$3="暦月",(BB152/($BE$8/7)),""))</f>
        <v>0</v>
      </c>
      <c r="BE152" s="960"/>
      <c r="BF152" s="956"/>
      <c r="BG152" s="957"/>
      <c r="BH152" s="957"/>
      <c r="BI152" s="957"/>
      <c r="BJ152" s="958"/>
    </row>
    <row r="153" spans="2:62" s="263" customFormat="1" ht="20.25" customHeight="1">
      <c r="B153" s="916">
        <f>B151+1</f>
        <v>69</v>
      </c>
      <c r="C153" s="918"/>
      <c r="D153" s="919"/>
      <c r="E153" s="295"/>
      <c r="F153" s="296"/>
      <c r="G153" s="295"/>
      <c r="H153" s="296"/>
      <c r="I153" s="922"/>
      <c r="J153" s="923"/>
      <c r="K153" s="926"/>
      <c r="L153" s="927"/>
      <c r="M153" s="927"/>
      <c r="N153" s="919"/>
      <c r="O153" s="930"/>
      <c r="P153" s="931"/>
      <c r="Q153" s="931"/>
      <c r="R153" s="931"/>
      <c r="S153" s="932"/>
      <c r="T153" s="315" t="s">
        <v>221</v>
      </c>
      <c r="V153" s="316"/>
      <c r="W153" s="308"/>
      <c r="X153" s="309"/>
      <c r="Y153" s="309"/>
      <c r="Z153" s="309"/>
      <c r="AA153" s="309"/>
      <c r="AB153" s="309"/>
      <c r="AC153" s="310"/>
      <c r="AD153" s="308"/>
      <c r="AE153" s="309"/>
      <c r="AF153" s="309"/>
      <c r="AG153" s="309"/>
      <c r="AH153" s="309"/>
      <c r="AI153" s="309"/>
      <c r="AJ153" s="310"/>
      <c r="AK153" s="308"/>
      <c r="AL153" s="309"/>
      <c r="AM153" s="309"/>
      <c r="AN153" s="309"/>
      <c r="AO153" s="309"/>
      <c r="AP153" s="309"/>
      <c r="AQ153" s="310"/>
      <c r="AR153" s="308"/>
      <c r="AS153" s="309"/>
      <c r="AT153" s="309"/>
      <c r="AU153" s="309"/>
      <c r="AV153" s="309"/>
      <c r="AW153" s="309"/>
      <c r="AX153" s="310"/>
      <c r="AY153" s="308"/>
      <c r="AZ153" s="309"/>
      <c r="BA153" s="311"/>
      <c r="BB153" s="936"/>
      <c r="BC153" s="937"/>
      <c r="BD153" s="938"/>
      <c r="BE153" s="939"/>
      <c r="BF153" s="940"/>
      <c r="BG153" s="941"/>
      <c r="BH153" s="941"/>
      <c r="BI153" s="941"/>
      <c r="BJ153" s="942"/>
    </row>
    <row r="154" spans="2:62" s="263" customFormat="1" ht="20.25" customHeight="1">
      <c r="B154" s="949"/>
      <c r="C154" s="950"/>
      <c r="D154" s="951"/>
      <c r="E154" s="317"/>
      <c r="F154" s="318">
        <f>C153</f>
        <v>0</v>
      </c>
      <c r="G154" s="317"/>
      <c r="H154" s="318">
        <f>I153</f>
        <v>0</v>
      </c>
      <c r="I154" s="952"/>
      <c r="J154" s="953"/>
      <c r="K154" s="954"/>
      <c r="L154" s="955"/>
      <c r="M154" s="955"/>
      <c r="N154" s="951"/>
      <c r="O154" s="930"/>
      <c r="P154" s="931"/>
      <c r="Q154" s="931"/>
      <c r="R154" s="931"/>
      <c r="S154" s="932"/>
      <c r="T154" s="312" t="s">
        <v>224</v>
      </c>
      <c r="U154" s="313"/>
      <c r="V154" s="314"/>
      <c r="W154" s="300" t="s">
        <v>621</v>
      </c>
      <c r="X154" s="301" t="s">
        <v>621</v>
      </c>
      <c r="Y154" s="301" t="s">
        <v>621</v>
      </c>
      <c r="Z154" s="301" t="s">
        <v>621</v>
      </c>
      <c r="AA154" s="301" t="s">
        <v>621</v>
      </c>
      <c r="AB154" s="301" t="s">
        <v>621</v>
      </c>
      <c r="AC154" s="302" t="s">
        <v>621</v>
      </c>
      <c r="AD154" s="300" t="s">
        <v>621</v>
      </c>
      <c r="AE154" s="301" t="s">
        <v>621</v>
      </c>
      <c r="AF154" s="301" t="s">
        <v>621</v>
      </c>
      <c r="AG154" s="301" t="s">
        <v>621</v>
      </c>
      <c r="AH154" s="301" t="s">
        <v>621</v>
      </c>
      <c r="AI154" s="301" t="s">
        <v>621</v>
      </c>
      <c r="AJ154" s="302" t="s">
        <v>621</v>
      </c>
      <c r="AK154" s="300" t="s">
        <v>621</v>
      </c>
      <c r="AL154" s="301" t="s">
        <v>621</v>
      </c>
      <c r="AM154" s="301" t="s">
        <v>621</v>
      </c>
      <c r="AN154" s="301" t="s">
        <v>621</v>
      </c>
      <c r="AO154" s="301" t="s">
        <v>621</v>
      </c>
      <c r="AP154" s="301" t="s">
        <v>621</v>
      </c>
      <c r="AQ154" s="302" t="s">
        <v>621</v>
      </c>
      <c r="AR154" s="300" t="s">
        <v>621</v>
      </c>
      <c r="AS154" s="301" t="s">
        <v>621</v>
      </c>
      <c r="AT154" s="301" t="s">
        <v>621</v>
      </c>
      <c r="AU154" s="301" t="s">
        <v>621</v>
      </c>
      <c r="AV154" s="301" t="s">
        <v>621</v>
      </c>
      <c r="AW154" s="301" t="s">
        <v>621</v>
      </c>
      <c r="AX154" s="302" t="s">
        <v>621</v>
      </c>
      <c r="AY154" s="300" t="s">
        <v>621</v>
      </c>
      <c r="AZ154" s="301" t="s">
        <v>621</v>
      </c>
      <c r="BA154" s="301" t="s">
        <v>621</v>
      </c>
      <c r="BB154" s="959">
        <f>IF($BE$3="４週",SUM(W154:AX154),IF($BE$3="暦月",SUM(W154:BA154),""))</f>
        <v>0</v>
      </c>
      <c r="BC154" s="960"/>
      <c r="BD154" s="961">
        <f>IF($BE$3="４週",BB154/4,IF($BE$3="暦月",(BB154/($BE$8/7)),""))</f>
        <v>0</v>
      </c>
      <c r="BE154" s="960"/>
      <c r="BF154" s="956"/>
      <c r="BG154" s="957"/>
      <c r="BH154" s="957"/>
      <c r="BI154" s="957"/>
      <c r="BJ154" s="958"/>
    </row>
    <row r="155" spans="2:62" s="263" customFormat="1" ht="20.25" customHeight="1">
      <c r="B155" s="916">
        <f>B153+1</f>
        <v>70</v>
      </c>
      <c r="C155" s="918"/>
      <c r="D155" s="919"/>
      <c r="E155" s="295"/>
      <c r="F155" s="296"/>
      <c r="G155" s="295"/>
      <c r="H155" s="296"/>
      <c r="I155" s="922"/>
      <c r="J155" s="923"/>
      <c r="K155" s="926"/>
      <c r="L155" s="927"/>
      <c r="M155" s="927"/>
      <c r="N155" s="919"/>
      <c r="O155" s="930"/>
      <c r="P155" s="931"/>
      <c r="Q155" s="931"/>
      <c r="R155" s="931"/>
      <c r="S155" s="932"/>
      <c r="T155" s="315" t="s">
        <v>221</v>
      </c>
      <c r="V155" s="316"/>
      <c r="W155" s="308"/>
      <c r="X155" s="309"/>
      <c r="Y155" s="309"/>
      <c r="Z155" s="309"/>
      <c r="AA155" s="309"/>
      <c r="AB155" s="309"/>
      <c r="AC155" s="310"/>
      <c r="AD155" s="308"/>
      <c r="AE155" s="309"/>
      <c r="AF155" s="309"/>
      <c r="AG155" s="309"/>
      <c r="AH155" s="309"/>
      <c r="AI155" s="309"/>
      <c r="AJ155" s="310"/>
      <c r="AK155" s="308"/>
      <c r="AL155" s="309"/>
      <c r="AM155" s="309"/>
      <c r="AN155" s="309"/>
      <c r="AO155" s="309"/>
      <c r="AP155" s="309"/>
      <c r="AQ155" s="310"/>
      <c r="AR155" s="308"/>
      <c r="AS155" s="309"/>
      <c r="AT155" s="309"/>
      <c r="AU155" s="309"/>
      <c r="AV155" s="309"/>
      <c r="AW155" s="309"/>
      <c r="AX155" s="310"/>
      <c r="AY155" s="308"/>
      <c r="AZ155" s="309"/>
      <c r="BA155" s="311"/>
      <c r="BB155" s="936"/>
      <c r="BC155" s="937"/>
      <c r="BD155" s="938"/>
      <c r="BE155" s="939"/>
      <c r="BF155" s="940"/>
      <c r="BG155" s="941"/>
      <c r="BH155" s="941"/>
      <c r="BI155" s="941"/>
      <c r="BJ155" s="942"/>
    </row>
    <row r="156" spans="2:62" s="263" customFormat="1" ht="20.25" customHeight="1">
      <c r="B156" s="949"/>
      <c r="C156" s="950"/>
      <c r="D156" s="951"/>
      <c r="E156" s="317"/>
      <c r="F156" s="318">
        <f>C155</f>
        <v>0</v>
      </c>
      <c r="G156" s="317"/>
      <c r="H156" s="318">
        <f>I155</f>
        <v>0</v>
      </c>
      <c r="I156" s="952"/>
      <c r="J156" s="953"/>
      <c r="K156" s="954"/>
      <c r="L156" s="955"/>
      <c r="M156" s="955"/>
      <c r="N156" s="951"/>
      <c r="O156" s="930"/>
      <c r="P156" s="931"/>
      <c r="Q156" s="931"/>
      <c r="R156" s="931"/>
      <c r="S156" s="932"/>
      <c r="T156" s="312" t="s">
        <v>224</v>
      </c>
      <c r="U156" s="313"/>
      <c r="V156" s="314"/>
      <c r="W156" s="300" t="s">
        <v>621</v>
      </c>
      <c r="X156" s="301" t="s">
        <v>621</v>
      </c>
      <c r="Y156" s="301" t="s">
        <v>621</v>
      </c>
      <c r="Z156" s="301" t="s">
        <v>621</v>
      </c>
      <c r="AA156" s="301" t="s">
        <v>621</v>
      </c>
      <c r="AB156" s="301" t="s">
        <v>621</v>
      </c>
      <c r="AC156" s="302" t="s">
        <v>621</v>
      </c>
      <c r="AD156" s="300" t="s">
        <v>621</v>
      </c>
      <c r="AE156" s="301" t="s">
        <v>621</v>
      </c>
      <c r="AF156" s="301" t="s">
        <v>621</v>
      </c>
      <c r="AG156" s="301" t="s">
        <v>621</v>
      </c>
      <c r="AH156" s="301" t="s">
        <v>621</v>
      </c>
      <c r="AI156" s="301" t="s">
        <v>621</v>
      </c>
      <c r="AJ156" s="302" t="s">
        <v>621</v>
      </c>
      <c r="AK156" s="300" t="s">
        <v>621</v>
      </c>
      <c r="AL156" s="301" t="s">
        <v>621</v>
      </c>
      <c r="AM156" s="301" t="s">
        <v>621</v>
      </c>
      <c r="AN156" s="301" t="s">
        <v>621</v>
      </c>
      <c r="AO156" s="301" t="s">
        <v>621</v>
      </c>
      <c r="AP156" s="301" t="s">
        <v>621</v>
      </c>
      <c r="AQ156" s="302" t="s">
        <v>621</v>
      </c>
      <c r="AR156" s="300" t="s">
        <v>621</v>
      </c>
      <c r="AS156" s="301" t="s">
        <v>621</v>
      </c>
      <c r="AT156" s="301" t="s">
        <v>621</v>
      </c>
      <c r="AU156" s="301" t="s">
        <v>621</v>
      </c>
      <c r="AV156" s="301" t="s">
        <v>621</v>
      </c>
      <c r="AW156" s="301" t="s">
        <v>621</v>
      </c>
      <c r="AX156" s="302" t="s">
        <v>621</v>
      </c>
      <c r="AY156" s="300" t="s">
        <v>621</v>
      </c>
      <c r="AZ156" s="301" t="s">
        <v>621</v>
      </c>
      <c r="BA156" s="301" t="s">
        <v>621</v>
      </c>
      <c r="BB156" s="959">
        <f>IF($BE$3="４週",SUM(W156:AX156),IF($BE$3="暦月",SUM(W156:BA156),""))</f>
        <v>0</v>
      </c>
      <c r="BC156" s="960"/>
      <c r="BD156" s="961">
        <f>IF($BE$3="４週",BB156/4,IF($BE$3="暦月",(BB156/($BE$8/7)),""))</f>
        <v>0</v>
      </c>
      <c r="BE156" s="960"/>
      <c r="BF156" s="956"/>
      <c r="BG156" s="957"/>
      <c r="BH156" s="957"/>
      <c r="BI156" s="957"/>
      <c r="BJ156" s="958"/>
    </row>
    <row r="157" spans="2:62" s="263" customFormat="1" ht="20.25" customHeight="1">
      <c r="B157" s="916">
        <f>B155+1</f>
        <v>71</v>
      </c>
      <c r="C157" s="918"/>
      <c r="D157" s="919"/>
      <c r="E157" s="295"/>
      <c r="F157" s="296"/>
      <c r="G157" s="295"/>
      <c r="H157" s="296"/>
      <c r="I157" s="922"/>
      <c r="J157" s="923"/>
      <c r="K157" s="926"/>
      <c r="L157" s="927"/>
      <c r="M157" s="927"/>
      <c r="N157" s="919"/>
      <c r="O157" s="930"/>
      <c r="P157" s="931"/>
      <c r="Q157" s="931"/>
      <c r="R157" s="931"/>
      <c r="S157" s="932"/>
      <c r="T157" s="315" t="s">
        <v>221</v>
      </c>
      <c r="V157" s="316"/>
      <c r="W157" s="308"/>
      <c r="X157" s="309"/>
      <c r="Y157" s="309"/>
      <c r="Z157" s="309"/>
      <c r="AA157" s="309"/>
      <c r="AB157" s="309"/>
      <c r="AC157" s="310"/>
      <c r="AD157" s="308"/>
      <c r="AE157" s="309"/>
      <c r="AF157" s="309"/>
      <c r="AG157" s="309"/>
      <c r="AH157" s="309"/>
      <c r="AI157" s="309"/>
      <c r="AJ157" s="310"/>
      <c r="AK157" s="308"/>
      <c r="AL157" s="309"/>
      <c r="AM157" s="309"/>
      <c r="AN157" s="309"/>
      <c r="AO157" s="309"/>
      <c r="AP157" s="309"/>
      <c r="AQ157" s="310"/>
      <c r="AR157" s="308"/>
      <c r="AS157" s="309"/>
      <c r="AT157" s="309"/>
      <c r="AU157" s="309"/>
      <c r="AV157" s="309"/>
      <c r="AW157" s="309"/>
      <c r="AX157" s="310"/>
      <c r="AY157" s="308"/>
      <c r="AZ157" s="309"/>
      <c r="BA157" s="311"/>
      <c r="BB157" s="936"/>
      <c r="BC157" s="937"/>
      <c r="BD157" s="938"/>
      <c r="BE157" s="939"/>
      <c r="BF157" s="940"/>
      <c r="BG157" s="941"/>
      <c r="BH157" s="941"/>
      <c r="BI157" s="941"/>
      <c r="BJ157" s="942"/>
    </row>
    <row r="158" spans="2:62" s="263" customFormat="1" ht="20.25" customHeight="1">
      <c r="B158" s="949"/>
      <c r="C158" s="950"/>
      <c r="D158" s="951"/>
      <c r="E158" s="317"/>
      <c r="F158" s="318">
        <f>C157</f>
        <v>0</v>
      </c>
      <c r="G158" s="317"/>
      <c r="H158" s="318">
        <f>I157</f>
        <v>0</v>
      </c>
      <c r="I158" s="952"/>
      <c r="J158" s="953"/>
      <c r="K158" s="954"/>
      <c r="L158" s="955"/>
      <c r="M158" s="955"/>
      <c r="N158" s="951"/>
      <c r="O158" s="930"/>
      <c r="P158" s="931"/>
      <c r="Q158" s="931"/>
      <c r="R158" s="931"/>
      <c r="S158" s="932"/>
      <c r="T158" s="312" t="s">
        <v>224</v>
      </c>
      <c r="U158" s="313"/>
      <c r="V158" s="314"/>
      <c r="W158" s="300" t="s">
        <v>621</v>
      </c>
      <c r="X158" s="301" t="s">
        <v>621</v>
      </c>
      <c r="Y158" s="301" t="s">
        <v>621</v>
      </c>
      <c r="Z158" s="301" t="s">
        <v>621</v>
      </c>
      <c r="AA158" s="301" t="s">
        <v>621</v>
      </c>
      <c r="AB158" s="301" t="s">
        <v>621</v>
      </c>
      <c r="AC158" s="302" t="s">
        <v>621</v>
      </c>
      <c r="AD158" s="300" t="s">
        <v>621</v>
      </c>
      <c r="AE158" s="301" t="s">
        <v>621</v>
      </c>
      <c r="AF158" s="301" t="s">
        <v>621</v>
      </c>
      <c r="AG158" s="301" t="s">
        <v>621</v>
      </c>
      <c r="AH158" s="301" t="s">
        <v>621</v>
      </c>
      <c r="AI158" s="301" t="s">
        <v>621</v>
      </c>
      <c r="AJ158" s="302" t="s">
        <v>621</v>
      </c>
      <c r="AK158" s="300" t="s">
        <v>621</v>
      </c>
      <c r="AL158" s="301" t="s">
        <v>621</v>
      </c>
      <c r="AM158" s="301" t="s">
        <v>621</v>
      </c>
      <c r="AN158" s="301" t="s">
        <v>621</v>
      </c>
      <c r="AO158" s="301" t="s">
        <v>621</v>
      </c>
      <c r="AP158" s="301" t="s">
        <v>621</v>
      </c>
      <c r="AQ158" s="302" t="s">
        <v>621</v>
      </c>
      <c r="AR158" s="300" t="s">
        <v>621</v>
      </c>
      <c r="AS158" s="301" t="s">
        <v>621</v>
      </c>
      <c r="AT158" s="301" t="s">
        <v>621</v>
      </c>
      <c r="AU158" s="301" t="s">
        <v>621</v>
      </c>
      <c r="AV158" s="301" t="s">
        <v>621</v>
      </c>
      <c r="AW158" s="301" t="s">
        <v>621</v>
      </c>
      <c r="AX158" s="302" t="s">
        <v>621</v>
      </c>
      <c r="AY158" s="300" t="s">
        <v>621</v>
      </c>
      <c r="AZ158" s="301" t="s">
        <v>621</v>
      </c>
      <c r="BA158" s="301" t="s">
        <v>621</v>
      </c>
      <c r="BB158" s="959">
        <f>IF($BE$3="４週",SUM(W158:AX158),IF($BE$3="暦月",SUM(W158:BA158),""))</f>
        <v>0</v>
      </c>
      <c r="BC158" s="960"/>
      <c r="BD158" s="961">
        <f>IF($BE$3="４週",BB158/4,IF($BE$3="暦月",(BB158/($BE$8/7)),""))</f>
        <v>0</v>
      </c>
      <c r="BE158" s="960"/>
      <c r="BF158" s="956"/>
      <c r="BG158" s="957"/>
      <c r="BH158" s="957"/>
      <c r="BI158" s="957"/>
      <c r="BJ158" s="958"/>
    </row>
    <row r="159" spans="2:62" s="263" customFormat="1" ht="20.25" customHeight="1">
      <c r="B159" s="916">
        <f>B157+1</f>
        <v>72</v>
      </c>
      <c r="C159" s="918"/>
      <c r="D159" s="919"/>
      <c r="E159" s="295"/>
      <c r="F159" s="296"/>
      <c r="G159" s="295"/>
      <c r="H159" s="296"/>
      <c r="I159" s="922"/>
      <c r="J159" s="923"/>
      <c r="K159" s="926"/>
      <c r="L159" s="927"/>
      <c r="M159" s="927"/>
      <c r="N159" s="919"/>
      <c r="O159" s="930"/>
      <c r="P159" s="931"/>
      <c r="Q159" s="931"/>
      <c r="R159" s="931"/>
      <c r="S159" s="932"/>
      <c r="T159" s="315" t="s">
        <v>221</v>
      </c>
      <c r="V159" s="316"/>
      <c r="W159" s="308"/>
      <c r="X159" s="309"/>
      <c r="Y159" s="309"/>
      <c r="Z159" s="309"/>
      <c r="AA159" s="309"/>
      <c r="AB159" s="309"/>
      <c r="AC159" s="310"/>
      <c r="AD159" s="308"/>
      <c r="AE159" s="309"/>
      <c r="AF159" s="309"/>
      <c r="AG159" s="309"/>
      <c r="AH159" s="309"/>
      <c r="AI159" s="309"/>
      <c r="AJ159" s="310"/>
      <c r="AK159" s="308"/>
      <c r="AL159" s="309"/>
      <c r="AM159" s="309"/>
      <c r="AN159" s="309"/>
      <c r="AO159" s="309"/>
      <c r="AP159" s="309"/>
      <c r="AQ159" s="310"/>
      <c r="AR159" s="308"/>
      <c r="AS159" s="309"/>
      <c r="AT159" s="309"/>
      <c r="AU159" s="309"/>
      <c r="AV159" s="309"/>
      <c r="AW159" s="309"/>
      <c r="AX159" s="310"/>
      <c r="AY159" s="308"/>
      <c r="AZ159" s="309"/>
      <c r="BA159" s="311"/>
      <c r="BB159" s="936"/>
      <c r="BC159" s="937"/>
      <c r="BD159" s="938"/>
      <c r="BE159" s="939"/>
      <c r="BF159" s="940"/>
      <c r="BG159" s="941"/>
      <c r="BH159" s="941"/>
      <c r="BI159" s="941"/>
      <c r="BJ159" s="942"/>
    </row>
    <row r="160" spans="2:62" s="263" customFormat="1" ht="20.25" customHeight="1">
      <c r="B160" s="949"/>
      <c r="C160" s="950"/>
      <c r="D160" s="951"/>
      <c r="E160" s="317"/>
      <c r="F160" s="318">
        <f>C159</f>
        <v>0</v>
      </c>
      <c r="G160" s="317"/>
      <c r="H160" s="318">
        <f>I159</f>
        <v>0</v>
      </c>
      <c r="I160" s="952"/>
      <c r="J160" s="953"/>
      <c r="K160" s="954"/>
      <c r="L160" s="955"/>
      <c r="M160" s="955"/>
      <c r="N160" s="951"/>
      <c r="O160" s="930"/>
      <c r="P160" s="931"/>
      <c r="Q160" s="931"/>
      <c r="R160" s="931"/>
      <c r="S160" s="932"/>
      <c r="T160" s="312" t="s">
        <v>224</v>
      </c>
      <c r="U160" s="313"/>
      <c r="V160" s="314"/>
      <c r="W160" s="300" t="s">
        <v>621</v>
      </c>
      <c r="X160" s="301" t="s">
        <v>621</v>
      </c>
      <c r="Y160" s="301" t="s">
        <v>621</v>
      </c>
      <c r="Z160" s="301" t="s">
        <v>621</v>
      </c>
      <c r="AA160" s="301" t="s">
        <v>621</v>
      </c>
      <c r="AB160" s="301" t="s">
        <v>621</v>
      </c>
      <c r="AC160" s="302" t="s">
        <v>621</v>
      </c>
      <c r="AD160" s="300" t="s">
        <v>621</v>
      </c>
      <c r="AE160" s="301" t="s">
        <v>621</v>
      </c>
      <c r="AF160" s="301" t="s">
        <v>621</v>
      </c>
      <c r="AG160" s="301" t="s">
        <v>621</v>
      </c>
      <c r="AH160" s="301" t="s">
        <v>621</v>
      </c>
      <c r="AI160" s="301" t="s">
        <v>621</v>
      </c>
      <c r="AJ160" s="302" t="s">
        <v>621</v>
      </c>
      <c r="AK160" s="300" t="s">
        <v>621</v>
      </c>
      <c r="AL160" s="301" t="s">
        <v>621</v>
      </c>
      <c r="AM160" s="301" t="s">
        <v>621</v>
      </c>
      <c r="AN160" s="301" t="s">
        <v>621</v>
      </c>
      <c r="AO160" s="301" t="s">
        <v>621</v>
      </c>
      <c r="AP160" s="301" t="s">
        <v>621</v>
      </c>
      <c r="AQ160" s="302" t="s">
        <v>621</v>
      </c>
      <c r="AR160" s="300" t="s">
        <v>621</v>
      </c>
      <c r="AS160" s="301" t="s">
        <v>621</v>
      </c>
      <c r="AT160" s="301" t="s">
        <v>621</v>
      </c>
      <c r="AU160" s="301" t="s">
        <v>621</v>
      </c>
      <c r="AV160" s="301" t="s">
        <v>621</v>
      </c>
      <c r="AW160" s="301" t="s">
        <v>621</v>
      </c>
      <c r="AX160" s="302" t="s">
        <v>621</v>
      </c>
      <c r="AY160" s="300" t="s">
        <v>621</v>
      </c>
      <c r="AZ160" s="301" t="s">
        <v>621</v>
      </c>
      <c r="BA160" s="301" t="s">
        <v>621</v>
      </c>
      <c r="BB160" s="959">
        <f>IF($BE$3="４週",SUM(W160:AX160),IF($BE$3="暦月",SUM(W160:BA160),""))</f>
        <v>0</v>
      </c>
      <c r="BC160" s="960"/>
      <c r="BD160" s="961">
        <f>IF($BE$3="４週",BB160/4,IF($BE$3="暦月",(BB160/($BE$8/7)),""))</f>
        <v>0</v>
      </c>
      <c r="BE160" s="960"/>
      <c r="BF160" s="956"/>
      <c r="BG160" s="957"/>
      <c r="BH160" s="957"/>
      <c r="BI160" s="957"/>
      <c r="BJ160" s="958"/>
    </row>
    <row r="161" spans="2:62" s="263" customFormat="1" ht="20.25" customHeight="1">
      <c r="B161" s="916">
        <f>B159+1</f>
        <v>73</v>
      </c>
      <c r="C161" s="918"/>
      <c r="D161" s="919"/>
      <c r="E161" s="295"/>
      <c r="F161" s="296"/>
      <c r="G161" s="295"/>
      <c r="H161" s="296"/>
      <c r="I161" s="922"/>
      <c r="J161" s="923"/>
      <c r="K161" s="926"/>
      <c r="L161" s="927"/>
      <c r="M161" s="927"/>
      <c r="N161" s="919"/>
      <c r="O161" s="930"/>
      <c r="P161" s="931"/>
      <c r="Q161" s="931"/>
      <c r="R161" s="931"/>
      <c r="S161" s="932"/>
      <c r="T161" s="315" t="s">
        <v>221</v>
      </c>
      <c r="V161" s="316"/>
      <c r="W161" s="308"/>
      <c r="X161" s="309"/>
      <c r="Y161" s="309"/>
      <c r="Z161" s="309"/>
      <c r="AA161" s="309"/>
      <c r="AB161" s="309"/>
      <c r="AC161" s="310"/>
      <c r="AD161" s="308"/>
      <c r="AE161" s="309"/>
      <c r="AF161" s="309"/>
      <c r="AG161" s="309"/>
      <c r="AH161" s="309"/>
      <c r="AI161" s="309"/>
      <c r="AJ161" s="310"/>
      <c r="AK161" s="308"/>
      <c r="AL161" s="309"/>
      <c r="AM161" s="309"/>
      <c r="AN161" s="309"/>
      <c r="AO161" s="309"/>
      <c r="AP161" s="309"/>
      <c r="AQ161" s="310"/>
      <c r="AR161" s="308"/>
      <c r="AS161" s="309"/>
      <c r="AT161" s="309"/>
      <c r="AU161" s="309"/>
      <c r="AV161" s="309"/>
      <c r="AW161" s="309"/>
      <c r="AX161" s="310"/>
      <c r="AY161" s="308"/>
      <c r="AZ161" s="309"/>
      <c r="BA161" s="311"/>
      <c r="BB161" s="936"/>
      <c r="BC161" s="937"/>
      <c r="BD161" s="938"/>
      <c r="BE161" s="939"/>
      <c r="BF161" s="940"/>
      <c r="BG161" s="941"/>
      <c r="BH161" s="941"/>
      <c r="BI161" s="941"/>
      <c r="BJ161" s="942"/>
    </row>
    <row r="162" spans="2:62" s="263" customFormat="1" ht="20.25" customHeight="1">
      <c r="B162" s="949"/>
      <c r="C162" s="950"/>
      <c r="D162" s="951"/>
      <c r="E162" s="317"/>
      <c r="F162" s="318">
        <f>C161</f>
        <v>0</v>
      </c>
      <c r="G162" s="317"/>
      <c r="H162" s="318">
        <f>I161</f>
        <v>0</v>
      </c>
      <c r="I162" s="952"/>
      <c r="J162" s="953"/>
      <c r="K162" s="954"/>
      <c r="L162" s="955"/>
      <c r="M162" s="955"/>
      <c r="N162" s="951"/>
      <c r="O162" s="930"/>
      <c r="P162" s="931"/>
      <c r="Q162" s="931"/>
      <c r="R162" s="931"/>
      <c r="S162" s="932"/>
      <c r="T162" s="312" t="s">
        <v>224</v>
      </c>
      <c r="U162" s="313"/>
      <c r="V162" s="314"/>
      <c r="W162" s="300" t="s">
        <v>621</v>
      </c>
      <c r="X162" s="301" t="s">
        <v>621</v>
      </c>
      <c r="Y162" s="301" t="s">
        <v>621</v>
      </c>
      <c r="Z162" s="301" t="s">
        <v>621</v>
      </c>
      <c r="AA162" s="301" t="s">
        <v>621</v>
      </c>
      <c r="AB162" s="301" t="s">
        <v>621</v>
      </c>
      <c r="AC162" s="302" t="s">
        <v>621</v>
      </c>
      <c r="AD162" s="300" t="s">
        <v>621</v>
      </c>
      <c r="AE162" s="301" t="s">
        <v>621</v>
      </c>
      <c r="AF162" s="301" t="s">
        <v>621</v>
      </c>
      <c r="AG162" s="301" t="s">
        <v>621</v>
      </c>
      <c r="AH162" s="301" t="s">
        <v>621</v>
      </c>
      <c r="AI162" s="301" t="s">
        <v>621</v>
      </c>
      <c r="AJ162" s="302" t="s">
        <v>621</v>
      </c>
      <c r="AK162" s="300" t="s">
        <v>621</v>
      </c>
      <c r="AL162" s="301" t="s">
        <v>621</v>
      </c>
      <c r="AM162" s="301" t="s">
        <v>621</v>
      </c>
      <c r="AN162" s="301" t="s">
        <v>621</v>
      </c>
      <c r="AO162" s="301" t="s">
        <v>621</v>
      </c>
      <c r="AP162" s="301" t="s">
        <v>621</v>
      </c>
      <c r="AQ162" s="302" t="s">
        <v>621</v>
      </c>
      <c r="AR162" s="300" t="s">
        <v>621</v>
      </c>
      <c r="AS162" s="301" t="s">
        <v>621</v>
      </c>
      <c r="AT162" s="301" t="s">
        <v>621</v>
      </c>
      <c r="AU162" s="301" t="s">
        <v>621</v>
      </c>
      <c r="AV162" s="301" t="s">
        <v>621</v>
      </c>
      <c r="AW162" s="301" t="s">
        <v>621</v>
      </c>
      <c r="AX162" s="302" t="s">
        <v>621</v>
      </c>
      <c r="AY162" s="300" t="s">
        <v>621</v>
      </c>
      <c r="AZ162" s="301" t="s">
        <v>621</v>
      </c>
      <c r="BA162" s="301" t="s">
        <v>621</v>
      </c>
      <c r="BB162" s="959">
        <f>IF($BE$3="４週",SUM(W162:AX162),IF($BE$3="暦月",SUM(W162:BA162),""))</f>
        <v>0</v>
      </c>
      <c r="BC162" s="960"/>
      <c r="BD162" s="961">
        <f>IF($BE$3="４週",BB162/4,IF($BE$3="暦月",(BB162/($BE$8/7)),""))</f>
        <v>0</v>
      </c>
      <c r="BE162" s="960"/>
      <c r="BF162" s="956"/>
      <c r="BG162" s="957"/>
      <c r="BH162" s="957"/>
      <c r="BI162" s="957"/>
      <c r="BJ162" s="958"/>
    </row>
    <row r="163" spans="2:62" s="263" customFormat="1" ht="20.25" customHeight="1">
      <c r="B163" s="916">
        <f>B161+1</f>
        <v>74</v>
      </c>
      <c r="C163" s="918"/>
      <c r="D163" s="919"/>
      <c r="E163" s="295"/>
      <c r="F163" s="296"/>
      <c r="G163" s="295"/>
      <c r="H163" s="296"/>
      <c r="I163" s="922"/>
      <c r="J163" s="923"/>
      <c r="K163" s="926"/>
      <c r="L163" s="927"/>
      <c r="M163" s="927"/>
      <c r="N163" s="919"/>
      <c r="O163" s="930"/>
      <c r="P163" s="931"/>
      <c r="Q163" s="931"/>
      <c r="R163" s="931"/>
      <c r="S163" s="932"/>
      <c r="T163" s="315" t="s">
        <v>221</v>
      </c>
      <c r="V163" s="316"/>
      <c r="W163" s="308"/>
      <c r="X163" s="309"/>
      <c r="Y163" s="309"/>
      <c r="Z163" s="309"/>
      <c r="AA163" s="309"/>
      <c r="AB163" s="309"/>
      <c r="AC163" s="310"/>
      <c r="AD163" s="308"/>
      <c r="AE163" s="309"/>
      <c r="AF163" s="309"/>
      <c r="AG163" s="309"/>
      <c r="AH163" s="309"/>
      <c r="AI163" s="309"/>
      <c r="AJ163" s="310"/>
      <c r="AK163" s="308"/>
      <c r="AL163" s="309"/>
      <c r="AM163" s="309"/>
      <c r="AN163" s="309"/>
      <c r="AO163" s="309"/>
      <c r="AP163" s="309"/>
      <c r="AQ163" s="310"/>
      <c r="AR163" s="308"/>
      <c r="AS163" s="309"/>
      <c r="AT163" s="309"/>
      <c r="AU163" s="309"/>
      <c r="AV163" s="309"/>
      <c r="AW163" s="309"/>
      <c r="AX163" s="310"/>
      <c r="AY163" s="308"/>
      <c r="AZ163" s="309"/>
      <c r="BA163" s="311"/>
      <c r="BB163" s="936"/>
      <c r="BC163" s="937"/>
      <c r="BD163" s="938"/>
      <c r="BE163" s="939"/>
      <c r="BF163" s="940"/>
      <c r="BG163" s="941"/>
      <c r="BH163" s="941"/>
      <c r="BI163" s="941"/>
      <c r="BJ163" s="942"/>
    </row>
    <row r="164" spans="2:62" s="263" customFormat="1" ht="20.25" customHeight="1">
      <c r="B164" s="949"/>
      <c r="C164" s="950"/>
      <c r="D164" s="951"/>
      <c r="E164" s="317"/>
      <c r="F164" s="318">
        <f>C163</f>
        <v>0</v>
      </c>
      <c r="G164" s="317"/>
      <c r="H164" s="318">
        <f>I163</f>
        <v>0</v>
      </c>
      <c r="I164" s="952"/>
      <c r="J164" s="953"/>
      <c r="K164" s="954"/>
      <c r="L164" s="955"/>
      <c r="M164" s="955"/>
      <c r="N164" s="951"/>
      <c r="O164" s="930"/>
      <c r="P164" s="931"/>
      <c r="Q164" s="931"/>
      <c r="R164" s="931"/>
      <c r="S164" s="932"/>
      <c r="T164" s="312" t="s">
        <v>224</v>
      </c>
      <c r="U164" s="313"/>
      <c r="V164" s="314"/>
      <c r="W164" s="300" t="s">
        <v>621</v>
      </c>
      <c r="X164" s="301" t="s">
        <v>621</v>
      </c>
      <c r="Y164" s="301" t="s">
        <v>621</v>
      </c>
      <c r="Z164" s="301" t="s">
        <v>621</v>
      </c>
      <c r="AA164" s="301" t="s">
        <v>621</v>
      </c>
      <c r="AB164" s="301" t="s">
        <v>621</v>
      </c>
      <c r="AC164" s="302" t="s">
        <v>621</v>
      </c>
      <c r="AD164" s="300" t="s">
        <v>621</v>
      </c>
      <c r="AE164" s="301" t="s">
        <v>621</v>
      </c>
      <c r="AF164" s="301" t="s">
        <v>621</v>
      </c>
      <c r="AG164" s="301" t="s">
        <v>621</v>
      </c>
      <c r="AH164" s="301" t="s">
        <v>621</v>
      </c>
      <c r="AI164" s="301" t="s">
        <v>621</v>
      </c>
      <c r="AJ164" s="302" t="s">
        <v>621</v>
      </c>
      <c r="AK164" s="300" t="s">
        <v>621</v>
      </c>
      <c r="AL164" s="301" t="s">
        <v>621</v>
      </c>
      <c r="AM164" s="301" t="s">
        <v>621</v>
      </c>
      <c r="AN164" s="301" t="s">
        <v>621</v>
      </c>
      <c r="AO164" s="301" t="s">
        <v>621</v>
      </c>
      <c r="AP164" s="301" t="s">
        <v>621</v>
      </c>
      <c r="AQ164" s="302" t="s">
        <v>621</v>
      </c>
      <c r="AR164" s="300" t="s">
        <v>621</v>
      </c>
      <c r="AS164" s="301" t="s">
        <v>621</v>
      </c>
      <c r="AT164" s="301" t="s">
        <v>621</v>
      </c>
      <c r="AU164" s="301" t="s">
        <v>621</v>
      </c>
      <c r="AV164" s="301" t="s">
        <v>621</v>
      </c>
      <c r="AW164" s="301" t="s">
        <v>621</v>
      </c>
      <c r="AX164" s="302" t="s">
        <v>621</v>
      </c>
      <c r="AY164" s="300" t="s">
        <v>621</v>
      </c>
      <c r="AZ164" s="301" t="s">
        <v>621</v>
      </c>
      <c r="BA164" s="301" t="s">
        <v>621</v>
      </c>
      <c r="BB164" s="959">
        <f>IF($BE$3="４週",SUM(W164:AX164),IF($BE$3="暦月",SUM(W164:BA164),""))</f>
        <v>0</v>
      </c>
      <c r="BC164" s="960"/>
      <c r="BD164" s="961">
        <f>IF($BE$3="４週",BB164/4,IF($BE$3="暦月",(BB164/($BE$8/7)),""))</f>
        <v>0</v>
      </c>
      <c r="BE164" s="960"/>
      <c r="BF164" s="956"/>
      <c r="BG164" s="957"/>
      <c r="BH164" s="957"/>
      <c r="BI164" s="957"/>
      <c r="BJ164" s="958"/>
    </row>
    <row r="165" spans="2:62" s="263" customFormat="1" ht="20.25" customHeight="1">
      <c r="B165" s="916">
        <f>B163+1</f>
        <v>75</v>
      </c>
      <c r="C165" s="918"/>
      <c r="D165" s="919"/>
      <c r="E165" s="295"/>
      <c r="F165" s="296"/>
      <c r="G165" s="295"/>
      <c r="H165" s="296"/>
      <c r="I165" s="922"/>
      <c r="J165" s="923"/>
      <c r="K165" s="926"/>
      <c r="L165" s="927"/>
      <c r="M165" s="927"/>
      <c r="N165" s="919"/>
      <c r="O165" s="930"/>
      <c r="P165" s="931"/>
      <c r="Q165" s="931"/>
      <c r="R165" s="931"/>
      <c r="S165" s="932"/>
      <c r="T165" s="315" t="s">
        <v>221</v>
      </c>
      <c r="V165" s="316"/>
      <c r="W165" s="308"/>
      <c r="X165" s="309"/>
      <c r="Y165" s="309"/>
      <c r="Z165" s="309"/>
      <c r="AA165" s="309"/>
      <c r="AB165" s="309"/>
      <c r="AC165" s="310"/>
      <c r="AD165" s="308"/>
      <c r="AE165" s="309"/>
      <c r="AF165" s="309"/>
      <c r="AG165" s="309"/>
      <c r="AH165" s="309"/>
      <c r="AI165" s="309"/>
      <c r="AJ165" s="310"/>
      <c r="AK165" s="308"/>
      <c r="AL165" s="309"/>
      <c r="AM165" s="309"/>
      <c r="AN165" s="309"/>
      <c r="AO165" s="309"/>
      <c r="AP165" s="309"/>
      <c r="AQ165" s="310"/>
      <c r="AR165" s="308"/>
      <c r="AS165" s="309"/>
      <c r="AT165" s="309"/>
      <c r="AU165" s="309"/>
      <c r="AV165" s="309"/>
      <c r="AW165" s="309"/>
      <c r="AX165" s="310"/>
      <c r="AY165" s="308"/>
      <c r="AZ165" s="309"/>
      <c r="BA165" s="311"/>
      <c r="BB165" s="936"/>
      <c r="BC165" s="937"/>
      <c r="BD165" s="938"/>
      <c r="BE165" s="939"/>
      <c r="BF165" s="940"/>
      <c r="BG165" s="941"/>
      <c r="BH165" s="941"/>
      <c r="BI165" s="941"/>
      <c r="BJ165" s="942"/>
    </row>
    <row r="166" spans="2:62" s="263" customFormat="1" ht="20.25" customHeight="1">
      <c r="B166" s="949"/>
      <c r="C166" s="950"/>
      <c r="D166" s="951"/>
      <c r="E166" s="317"/>
      <c r="F166" s="318">
        <f>C165</f>
        <v>0</v>
      </c>
      <c r="G166" s="317"/>
      <c r="H166" s="318">
        <f>I165</f>
        <v>0</v>
      </c>
      <c r="I166" s="952"/>
      <c r="J166" s="953"/>
      <c r="K166" s="954"/>
      <c r="L166" s="955"/>
      <c r="M166" s="955"/>
      <c r="N166" s="951"/>
      <c r="O166" s="930"/>
      <c r="P166" s="931"/>
      <c r="Q166" s="931"/>
      <c r="R166" s="931"/>
      <c r="S166" s="932"/>
      <c r="T166" s="312" t="s">
        <v>224</v>
      </c>
      <c r="U166" s="313"/>
      <c r="V166" s="314"/>
      <c r="W166" s="300" t="s">
        <v>621</v>
      </c>
      <c r="X166" s="301" t="s">
        <v>621</v>
      </c>
      <c r="Y166" s="301" t="s">
        <v>621</v>
      </c>
      <c r="Z166" s="301" t="s">
        <v>621</v>
      </c>
      <c r="AA166" s="301" t="s">
        <v>621</v>
      </c>
      <c r="AB166" s="301" t="s">
        <v>621</v>
      </c>
      <c r="AC166" s="302" t="s">
        <v>621</v>
      </c>
      <c r="AD166" s="300" t="s">
        <v>621</v>
      </c>
      <c r="AE166" s="301" t="s">
        <v>621</v>
      </c>
      <c r="AF166" s="301" t="s">
        <v>621</v>
      </c>
      <c r="AG166" s="301" t="s">
        <v>621</v>
      </c>
      <c r="AH166" s="301" t="s">
        <v>621</v>
      </c>
      <c r="AI166" s="301" t="s">
        <v>621</v>
      </c>
      <c r="AJ166" s="302" t="s">
        <v>621</v>
      </c>
      <c r="AK166" s="300" t="s">
        <v>621</v>
      </c>
      <c r="AL166" s="301" t="s">
        <v>621</v>
      </c>
      <c r="AM166" s="301" t="s">
        <v>621</v>
      </c>
      <c r="AN166" s="301" t="s">
        <v>621</v>
      </c>
      <c r="AO166" s="301" t="s">
        <v>621</v>
      </c>
      <c r="AP166" s="301" t="s">
        <v>621</v>
      </c>
      <c r="AQ166" s="302" t="s">
        <v>621</v>
      </c>
      <c r="AR166" s="300" t="s">
        <v>621</v>
      </c>
      <c r="AS166" s="301" t="s">
        <v>621</v>
      </c>
      <c r="AT166" s="301" t="s">
        <v>621</v>
      </c>
      <c r="AU166" s="301" t="s">
        <v>621</v>
      </c>
      <c r="AV166" s="301" t="s">
        <v>621</v>
      </c>
      <c r="AW166" s="301" t="s">
        <v>621</v>
      </c>
      <c r="AX166" s="302" t="s">
        <v>621</v>
      </c>
      <c r="AY166" s="300" t="s">
        <v>621</v>
      </c>
      <c r="AZ166" s="301" t="s">
        <v>621</v>
      </c>
      <c r="BA166" s="301" t="s">
        <v>621</v>
      </c>
      <c r="BB166" s="959">
        <f>IF($BE$3="４週",SUM(W166:AX166),IF($BE$3="暦月",SUM(W166:BA166),""))</f>
        <v>0</v>
      </c>
      <c r="BC166" s="960"/>
      <c r="BD166" s="961">
        <f>IF($BE$3="４週",BB166/4,IF($BE$3="暦月",(BB166/($BE$8/7)),""))</f>
        <v>0</v>
      </c>
      <c r="BE166" s="960"/>
      <c r="BF166" s="956"/>
      <c r="BG166" s="957"/>
      <c r="BH166" s="957"/>
      <c r="BI166" s="957"/>
      <c r="BJ166" s="958"/>
    </row>
    <row r="167" spans="2:62" s="263" customFormat="1" ht="20.25" customHeight="1">
      <c r="B167" s="916">
        <f>B165+1</f>
        <v>76</v>
      </c>
      <c r="C167" s="918"/>
      <c r="D167" s="919"/>
      <c r="E167" s="295"/>
      <c r="F167" s="296"/>
      <c r="G167" s="295"/>
      <c r="H167" s="296"/>
      <c r="I167" s="922"/>
      <c r="J167" s="923"/>
      <c r="K167" s="926"/>
      <c r="L167" s="927"/>
      <c r="M167" s="927"/>
      <c r="N167" s="919"/>
      <c r="O167" s="930"/>
      <c r="P167" s="931"/>
      <c r="Q167" s="931"/>
      <c r="R167" s="931"/>
      <c r="S167" s="932"/>
      <c r="T167" s="315" t="s">
        <v>221</v>
      </c>
      <c r="V167" s="316"/>
      <c r="W167" s="308"/>
      <c r="X167" s="309"/>
      <c r="Y167" s="309"/>
      <c r="Z167" s="309"/>
      <c r="AA167" s="309"/>
      <c r="AB167" s="309"/>
      <c r="AC167" s="310"/>
      <c r="AD167" s="308"/>
      <c r="AE167" s="309"/>
      <c r="AF167" s="309"/>
      <c r="AG167" s="309"/>
      <c r="AH167" s="309"/>
      <c r="AI167" s="309"/>
      <c r="AJ167" s="310"/>
      <c r="AK167" s="308"/>
      <c r="AL167" s="309"/>
      <c r="AM167" s="309"/>
      <c r="AN167" s="309"/>
      <c r="AO167" s="309"/>
      <c r="AP167" s="309"/>
      <c r="AQ167" s="310"/>
      <c r="AR167" s="308"/>
      <c r="AS167" s="309"/>
      <c r="AT167" s="309"/>
      <c r="AU167" s="309"/>
      <c r="AV167" s="309"/>
      <c r="AW167" s="309"/>
      <c r="AX167" s="310"/>
      <c r="AY167" s="308"/>
      <c r="AZ167" s="309"/>
      <c r="BA167" s="311"/>
      <c r="BB167" s="936"/>
      <c r="BC167" s="937"/>
      <c r="BD167" s="938"/>
      <c r="BE167" s="939"/>
      <c r="BF167" s="940"/>
      <c r="BG167" s="941"/>
      <c r="BH167" s="941"/>
      <c r="BI167" s="941"/>
      <c r="BJ167" s="942"/>
    </row>
    <row r="168" spans="2:62" s="263" customFormat="1" ht="20.25" customHeight="1">
      <c r="B168" s="949"/>
      <c r="C168" s="950"/>
      <c r="D168" s="951"/>
      <c r="E168" s="317"/>
      <c r="F168" s="318">
        <f>C167</f>
        <v>0</v>
      </c>
      <c r="G168" s="317"/>
      <c r="H168" s="318">
        <f>I167</f>
        <v>0</v>
      </c>
      <c r="I168" s="952"/>
      <c r="J168" s="953"/>
      <c r="K168" s="954"/>
      <c r="L168" s="955"/>
      <c r="M168" s="955"/>
      <c r="N168" s="951"/>
      <c r="O168" s="930"/>
      <c r="P168" s="931"/>
      <c r="Q168" s="931"/>
      <c r="R168" s="931"/>
      <c r="S168" s="932"/>
      <c r="T168" s="312" t="s">
        <v>224</v>
      </c>
      <c r="U168" s="313"/>
      <c r="V168" s="314"/>
      <c r="W168" s="300" t="s">
        <v>621</v>
      </c>
      <c r="X168" s="301" t="s">
        <v>621</v>
      </c>
      <c r="Y168" s="301" t="s">
        <v>621</v>
      </c>
      <c r="Z168" s="301" t="s">
        <v>621</v>
      </c>
      <c r="AA168" s="301" t="s">
        <v>621</v>
      </c>
      <c r="AB168" s="301" t="s">
        <v>621</v>
      </c>
      <c r="AC168" s="302" t="s">
        <v>621</v>
      </c>
      <c r="AD168" s="300" t="s">
        <v>621</v>
      </c>
      <c r="AE168" s="301" t="s">
        <v>621</v>
      </c>
      <c r="AF168" s="301" t="s">
        <v>621</v>
      </c>
      <c r="AG168" s="301" t="s">
        <v>621</v>
      </c>
      <c r="AH168" s="301" t="s">
        <v>621</v>
      </c>
      <c r="AI168" s="301" t="s">
        <v>621</v>
      </c>
      <c r="AJ168" s="302" t="s">
        <v>621</v>
      </c>
      <c r="AK168" s="300" t="s">
        <v>621</v>
      </c>
      <c r="AL168" s="301" t="s">
        <v>621</v>
      </c>
      <c r="AM168" s="301" t="s">
        <v>621</v>
      </c>
      <c r="AN168" s="301" t="s">
        <v>621</v>
      </c>
      <c r="AO168" s="301" t="s">
        <v>621</v>
      </c>
      <c r="AP168" s="301" t="s">
        <v>621</v>
      </c>
      <c r="AQ168" s="302" t="s">
        <v>621</v>
      </c>
      <c r="AR168" s="300" t="s">
        <v>621</v>
      </c>
      <c r="AS168" s="301" t="s">
        <v>621</v>
      </c>
      <c r="AT168" s="301" t="s">
        <v>621</v>
      </c>
      <c r="AU168" s="301" t="s">
        <v>621</v>
      </c>
      <c r="AV168" s="301" t="s">
        <v>621</v>
      </c>
      <c r="AW168" s="301" t="s">
        <v>621</v>
      </c>
      <c r="AX168" s="302" t="s">
        <v>621</v>
      </c>
      <c r="AY168" s="300" t="s">
        <v>621</v>
      </c>
      <c r="AZ168" s="301" t="s">
        <v>621</v>
      </c>
      <c r="BA168" s="301" t="s">
        <v>621</v>
      </c>
      <c r="BB168" s="959">
        <f>IF($BE$3="４週",SUM(W168:AX168),IF($BE$3="暦月",SUM(W168:BA168),""))</f>
        <v>0</v>
      </c>
      <c r="BC168" s="960"/>
      <c r="BD168" s="961">
        <f>IF($BE$3="４週",BB168/4,IF($BE$3="暦月",(BB168/($BE$8/7)),""))</f>
        <v>0</v>
      </c>
      <c r="BE168" s="960"/>
      <c r="BF168" s="956"/>
      <c r="BG168" s="957"/>
      <c r="BH168" s="957"/>
      <c r="BI168" s="957"/>
      <c r="BJ168" s="958"/>
    </row>
    <row r="169" spans="2:62" s="263" customFormat="1" ht="20.25" customHeight="1">
      <c r="B169" s="916">
        <f>B167+1</f>
        <v>77</v>
      </c>
      <c r="C169" s="918"/>
      <c r="D169" s="919"/>
      <c r="E169" s="295"/>
      <c r="F169" s="296"/>
      <c r="G169" s="295"/>
      <c r="H169" s="296"/>
      <c r="I169" s="922"/>
      <c r="J169" s="923"/>
      <c r="K169" s="926"/>
      <c r="L169" s="927"/>
      <c r="M169" s="927"/>
      <c r="N169" s="919"/>
      <c r="O169" s="930"/>
      <c r="P169" s="931"/>
      <c r="Q169" s="931"/>
      <c r="R169" s="931"/>
      <c r="S169" s="932"/>
      <c r="T169" s="315" t="s">
        <v>221</v>
      </c>
      <c r="V169" s="316"/>
      <c r="W169" s="308"/>
      <c r="X169" s="309"/>
      <c r="Y169" s="309"/>
      <c r="Z169" s="309"/>
      <c r="AA169" s="309"/>
      <c r="AB169" s="309"/>
      <c r="AC169" s="310"/>
      <c r="AD169" s="308"/>
      <c r="AE169" s="309"/>
      <c r="AF169" s="309"/>
      <c r="AG169" s="309"/>
      <c r="AH169" s="309"/>
      <c r="AI169" s="309"/>
      <c r="AJ169" s="310"/>
      <c r="AK169" s="308"/>
      <c r="AL169" s="309"/>
      <c r="AM169" s="309"/>
      <c r="AN169" s="309"/>
      <c r="AO169" s="309"/>
      <c r="AP169" s="309"/>
      <c r="AQ169" s="310"/>
      <c r="AR169" s="308"/>
      <c r="AS169" s="309"/>
      <c r="AT169" s="309"/>
      <c r="AU169" s="309"/>
      <c r="AV169" s="309"/>
      <c r="AW169" s="309"/>
      <c r="AX169" s="310"/>
      <c r="AY169" s="308"/>
      <c r="AZ169" s="309"/>
      <c r="BA169" s="311"/>
      <c r="BB169" s="936"/>
      <c r="BC169" s="937"/>
      <c r="BD169" s="938"/>
      <c r="BE169" s="939"/>
      <c r="BF169" s="940"/>
      <c r="BG169" s="941"/>
      <c r="BH169" s="941"/>
      <c r="BI169" s="941"/>
      <c r="BJ169" s="942"/>
    </row>
    <row r="170" spans="2:62" s="263" customFormat="1" ht="20.25" customHeight="1">
      <c r="B170" s="949"/>
      <c r="C170" s="950"/>
      <c r="D170" s="951"/>
      <c r="E170" s="317"/>
      <c r="F170" s="318">
        <f>C169</f>
        <v>0</v>
      </c>
      <c r="G170" s="317"/>
      <c r="H170" s="318">
        <f>I169</f>
        <v>0</v>
      </c>
      <c r="I170" s="952"/>
      <c r="J170" s="953"/>
      <c r="K170" s="954"/>
      <c r="L170" s="955"/>
      <c r="M170" s="955"/>
      <c r="N170" s="951"/>
      <c r="O170" s="930"/>
      <c r="P170" s="931"/>
      <c r="Q170" s="931"/>
      <c r="R170" s="931"/>
      <c r="S170" s="932"/>
      <c r="T170" s="312" t="s">
        <v>224</v>
      </c>
      <c r="U170" s="313"/>
      <c r="V170" s="314"/>
      <c r="W170" s="300" t="s">
        <v>621</v>
      </c>
      <c r="X170" s="301" t="s">
        <v>621</v>
      </c>
      <c r="Y170" s="301" t="s">
        <v>621</v>
      </c>
      <c r="Z170" s="301" t="s">
        <v>621</v>
      </c>
      <c r="AA170" s="301" t="s">
        <v>621</v>
      </c>
      <c r="AB170" s="301" t="s">
        <v>621</v>
      </c>
      <c r="AC170" s="302" t="s">
        <v>621</v>
      </c>
      <c r="AD170" s="300" t="s">
        <v>621</v>
      </c>
      <c r="AE170" s="301" t="s">
        <v>621</v>
      </c>
      <c r="AF170" s="301" t="s">
        <v>621</v>
      </c>
      <c r="AG170" s="301" t="s">
        <v>621</v>
      </c>
      <c r="AH170" s="301" t="s">
        <v>621</v>
      </c>
      <c r="AI170" s="301" t="s">
        <v>621</v>
      </c>
      <c r="AJ170" s="302" t="s">
        <v>621</v>
      </c>
      <c r="AK170" s="300" t="s">
        <v>621</v>
      </c>
      <c r="AL170" s="301" t="s">
        <v>621</v>
      </c>
      <c r="AM170" s="301" t="s">
        <v>621</v>
      </c>
      <c r="AN170" s="301" t="s">
        <v>621</v>
      </c>
      <c r="AO170" s="301" t="s">
        <v>621</v>
      </c>
      <c r="AP170" s="301" t="s">
        <v>621</v>
      </c>
      <c r="AQ170" s="302" t="s">
        <v>621</v>
      </c>
      <c r="AR170" s="300" t="s">
        <v>621</v>
      </c>
      <c r="AS170" s="301" t="s">
        <v>621</v>
      </c>
      <c r="AT170" s="301" t="s">
        <v>621</v>
      </c>
      <c r="AU170" s="301" t="s">
        <v>621</v>
      </c>
      <c r="AV170" s="301" t="s">
        <v>621</v>
      </c>
      <c r="AW170" s="301" t="s">
        <v>621</v>
      </c>
      <c r="AX170" s="302" t="s">
        <v>621</v>
      </c>
      <c r="AY170" s="300" t="s">
        <v>621</v>
      </c>
      <c r="AZ170" s="301" t="s">
        <v>621</v>
      </c>
      <c r="BA170" s="301" t="s">
        <v>621</v>
      </c>
      <c r="BB170" s="959">
        <f>IF($BE$3="４週",SUM(W170:AX170),IF($BE$3="暦月",SUM(W170:BA170),""))</f>
        <v>0</v>
      </c>
      <c r="BC170" s="960"/>
      <c r="BD170" s="961">
        <f>IF($BE$3="４週",BB170/4,IF($BE$3="暦月",(BB170/($BE$8/7)),""))</f>
        <v>0</v>
      </c>
      <c r="BE170" s="960"/>
      <c r="BF170" s="956"/>
      <c r="BG170" s="957"/>
      <c r="BH170" s="957"/>
      <c r="BI170" s="957"/>
      <c r="BJ170" s="958"/>
    </row>
    <row r="171" spans="2:62" s="263" customFormat="1" ht="20.25" customHeight="1">
      <c r="B171" s="916">
        <f>B169+1</f>
        <v>78</v>
      </c>
      <c r="C171" s="918"/>
      <c r="D171" s="919"/>
      <c r="E171" s="295"/>
      <c r="F171" s="296"/>
      <c r="G171" s="295"/>
      <c r="H171" s="296"/>
      <c r="I171" s="922"/>
      <c r="J171" s="923"/>
      <c r="K171" s="926"/>
      <c r="L171" s="927"/>
      <c r="M171" s="927"/>
      <c r="N171" s="919"/>
      <c r="O171" s="930"/>
      <c r="P171" s="931"/>
      <c r="Q171" s="931"/>
      <c r="R171" s="931"/>
      <c r="S171" s="932"/>
      <c r="T171" s="315" t="s">
        <v>221</v>
      </c>
      <c r="V171" s="316"/>
      <c r="W171" s="308"/>
      <c r="X171" s="309"/>
      <c r="Y171" s="309"/>
      <c r="Z171" s="309"/>
      <c r="AA171" s="309"/>
      <c r="AB171" s="309"/>
      <c r="AC171" s="310"/>
      <c r="AD171" s="308"/>
      <c r="AE171" s="309"/>
      <c r="AF171" s="309"/>
      <c r="AG171" s="309"/>
      <c r="AH171" s="309"/>
      <c r="AI171" s="309"/>
      <c r="AJ171" s="310"/>
      <c r="AK171" s="308"/>
      <c r="AL171" s="309"/>
      <c r="AM171" s="309"/>
      <c r="AN171" s="309"/>
      <c r="AO171" s="309"/>
      <c r="AP171" s="309"/>
      <c r="AQ171" s="310"/>
      <c r="AR171" s="308"/>
      <c r="AS171" s="309"/>
      <c r="AT171" s="309"/>
      <c r="AU171" s="309"/>
      <c r="AV171" s="309"/>
      <c r="AW171" s="309"/>
      <c r="AX171" s="310"/>
      <c r="AY171" s="308"/>
      <c r="AZ171" s="309"/>
      <c r="BA171" s="311"/>
      <c r="BB171" s="936"/>
      <c r="BC171" s="937"/>
      <c r="BD171" s="938"/>
      <c r="BE171" s="939"/>
      <c r="BF171" s="940"/>
      <c r="BG171" s="941"/>
      <c r="BH171" s="941"/>
      <c r="BI171" s="941"/>
      <c r="BJ171" s="942"/>
    </row>
    <row r="172" spans="2:62" s="263" customFormat="1" ht="20.25" customHeight="1">
      <c r="B172" s="949"/>
      <c r="C172" s="950"/>
      <c r="D172" s="951"/>
      <c r="E172" s="317"/>
      <c r="F172" s="318">
        <f>C171</f>
        <v>0</v>
      </c>
      <c r="G172" s="317"/>
      <c r="H172" s="318">
        <f>I171</f>
        <v>0</v>
      </c>
      <c r="I172" s="952"/>
      <c r="J172" s="953"/>
      <c r="K172" s="954"/>
      <c r="L172" s="955"/>
      <c r="M172" s="955"/>
      <c r="N172" s="951"/>
      <c r="O172" s="930"/>
      <c r="P172" s="931"/>
      <c r="Q172" s="931"/>
      <c r="R172" s="931"/>
      <c r="S172" s="932"/>
      <c r="T172" s="312" t="s">
        <v>224</v>
      </c>
      <c r="U172" s="313"/>
      <c r="V172" s="314"/>
      <c r="W172" s="300" t="s">
        <v>621</v>
      </c>
      <c r="X172" s="301" t="s">
        <v>621</v>
      </c>
      <c r="Y172" s="301" t="s">
        <v>621</v>
      </c>
      <c r="Z172" s="301" t="s">
        <v>621</v>
      </c>
      <c r="AA172" s="301" t="s">
        <v>621</v>
      </c>
      <c r="AB172" s="301" t="s">
        <v>621</v>
      </c>
      <c r="AC172" s="302" t="s">
        <v>621</v>
      </c>
      <c r="AD172" s="300" t="s">
        <v>621</v>
      </c>
      <c r="AE172" s="301" t="s">
        <v>621</v>
      </c>
      <c r="AF172" s="301" t="s">
        <v>621</v>
      </c>
      <c r="AG172" s="301" t="s">
        <v>621</v>
      </c>
      <c r="AH172" s="301" t="s">
        <v>621</v>
      </c>
      <c r="AI172" s="301" t="s">
        <v>621</v>
      </c>
      <c r="AJ172" s="302" t="s">
        <v>621</v>
      </c>
      <c r="AK172" s="300" t="s">
        <v>621</v>
      </c>
      <c r="AL172" s="301" t="s">
        <v>621</v>
      </c>
      <c r="AM172" s="301" t="s">
        <v>621</v>
      </c>
      <c r="AN172" s="301" t="s">
        <v>621</v>
      </c>
      <c r="AO172" s="301" t="s">
        <v>621</v>
      </c>
      <c r="AP172" s="301" t="s">
        <v>621</v>
      </c>
      <c r="AQ172" s="302" t="s">
        <v>621</v>
      </c>
      <c r="AR172" s="300" t="s">
        <v>621</v>
      </c>
      <c r="AS172" s="301" t="s">
        <v>621</v>
      </c>
      <c r="AT172" s="301" t="s">
        <v>621</v>
      </c>
      <c r="AU172" s="301" t="s">
        <v>621</v>
      </c>
      <c r="AV172" s="301" t="s">
        <v>621</v>
      </c>
      <c r="AW172" s="301" t="s">
        <v>621</v>
      </c>
      <c r="AX172" s="302" t="s">
        <v>621</v>
      </c>
      <c r="AY172" s="300" t="s">
        <v>621</v>
      </c>
      <c r="AZ172" s="301" t="s">
        <v>621</v>
      </c>
      <c r="BA172" s="301" t="s">
        <v>621</v>
      </c>
      <c r="BB172" s="959">
        <f>IF($BE$3="４週",SUM(W172:AX172),IF($BE$3="暦月",SUM(W172:BA172),""))</f>
        <v>0</v>
      </c>
      <c r="BC172" s="960"/>
      <c r="BD172" s="961">
        <f>IF($BE$3="４週",BB172/4,IF($BE$3="暦月",(BB172/($BE$8/7)),""))</f>
        <v>0</v>
      </c>
      <c r="BE172" s="960"/>
      <c r="BF172" s="956"/>
      <c r="BG172" s="957"/>
      <c r="BH172" s="957"/>
      <c r="BI172" s="957"/>
      <c r="BJ172" s="958"/>
    </row>
    <row r="173" spans="2:62" s="263" customFormat="1" ht="20.25" customHeight="1">
      <c r="B173" s="916">
        <f>B171+1</f>
        <v>79</v>
      </c>
      <c r="C173" s="918"/>
      <c r="D173" s="919"/>
      <c r="E173" s="295"/>
      <c r="F173" s="296"/>
      <c r="G173" s="295"/>
      <c r="H173" s="296"/>
      <c r="I173" s="922"/>
      <c r="J173" s="923"/>
      <c r="K173" s="926"/>
      <c r="L173" s="927"/>
      <c r="M173" s="927"/>
      <c r="N173" s="919"/>
      <c r="O173" s="930"/>
      <c r="P173" s="931"/>
      <c r="Q173" s="931"/>
      <c r="R173" s="931"/>
      <c r="S173" s="932"/>
      <c r="T173" s="315" t="s">
        <v>221</v>
      </c>
      <c r="V173" s="316"/>
      <c r="W173" s="308"/>
      <c r="X173" s="309"/>
      <c r="Y173" s="309"/>
      <c r="Z173" s="309"/>
      <c r="AA173" s="309"/>
      <c r="AB173" s="309"/>
      <c r="AC173" s="310"/>
      <c r="AD173" s="308"/>
      <c r="AE173" s="309"/>
      <c r="AF173" s="309"/>
      <c r="AG173" s="309"/>
      <c r="AH173" s="309"/>
      <c r="AI173" s="309"/>
      <c r="AJ173" s="310"/>
      <c r="AK173" s="308"/>
      <c r="AL173" s="309"/>
      <c r="AM173" s="309"/>
      <c r="AN173" s="309"/>
      <c r="AO173" s="309"/>
      <c r="AP173" s="309"/>
      <c r="AQ173" s="310"/>
      <c r="AR173" s="308"/>
      <c r="AS173" s="309"/>
      <c r="AT173" s="309"/>
      <c r="AU173" s="309"/>
      <c r="AV173" s="309"/>
      <c r="AW173" s="309"/>
      <c r="AX173" s="310"/>
      <c r="AY173" s="308"/>
      <c r="AZ173" s="309"/>
      <c r="BA173" s="311"/>
      <c r="BB173" s="936"/>
      <c r="BC173" s="937"/>
      <c r="BD173" s="938"/>
      <c r="BE173" s="939"/>
      <c r="BF173" s="940"/>
      <c r="BG173" s="941"/>
      <c r="BH173" s="941"/>
      <c r="BI173" s="941"/>
      <c r="BJ173" s="942"/>
    </row>
    <row r="174" spans="2:62" s="263" customFormat="1" ht="20.25" customHeight="1">
      <c r="B174" s="949"/>
      <c r="C174" s="950"/>
      <c r="D174" s="951"/>
      <c r="E174" s="317"/>
      <c r="F174" s="318">
        <f>C173</f>
        <v>0</v>
      </c>
      <c r="G174" s="317"/>
      <c r="H174" s="318">
        <f>I173</f>
        <v>0</v>
      </c>
      <c r="I174" s="952"/>
      <c r="J174" s="953"/>
      <c r="K174" s="954"/>
      <c r="L174" s="955"/>
      <c r="M174" s="955"/>
      <c r="N174" s="951"/>
      <c r="O174" s="930"/>
      <c r="P174" s="931"/>
      <c r="Q174" s="931"/>
      <c r="R174" s="931"/>
      <c r="S174" s="932"/>
      <c r="T174" s="312" t="s">
        <v>224</v>
      </c>
      <c r="U174" s="313"/>
      <c r="V174" s="314"/>
      <c r="W174" s="300" t="s">
        <v>621</v>
      </c>
      <c r="X174" s="301" t="s">
        <v>621</v>
      </c>
      <c r="Y174" s="301" t="s">
        <v>621</v>
      </c>
      <c r="Z174" s="301" t="s">
        <v>621</v>
      </c>
      <c r="AA174" s="301" t="s">
        <v>621</v>
      </c>
      <c r="AB174" s="301" t="s">
        <v>621</v>
      </c>
      <c r="AC174" s="302" t="s">
        <v>621</v>
      </c>
      <c r="AD174" s="300" t="s">
        <v>621</v>
      </c>
      <c r="AE174" s="301" t="s">
        <v>621</v>
      </c>
      <c r="AF174" s="301" t="s">
        <v>621</v>
      </c>
      <c r="AG174" s="301" t="s">
        <v>621</v>
      </c>
      <c r="AH174" s="301" t="s">
        <v>621</v>
      </c>
      <c r="AI174" s="301" t="s">
        <v>621</v>
      </c>
      <c r="AJ174" s="302" t="s">
        <v>621</v>
      </c>
      <c r="AK174" s="300" t="s">
        <v>621</v>
      </c>
      <c r="AL174" s="301" t="s">
        <v>621</v>
      </c>
      <c r="AM174" s="301" t="s">
        <v>621</v>
      </c>
      <c r="AN174" s="301" t="s">
        <v>621</v>
      </c>
      <c r="AO174" s="301" t="s">
        <v>621</v>
      </c>
      <c r="AP174" s="301" t="s">
        <v>621</v>
      </c>
      <c r="AQ174" s="302" t="s">
        <v>621</v>
      </c>
      <c r="AR174" s="300" t="s">
        <v>621</v>
      </c>
      <c r="AS174" s="301" t="s">
        <v>621</v>
      </c>
      <c r="AT174" s="301" t="s">
        <v>621</v>
      </c>
      <c r="AU174" s="301" t="s">
        <v>621</v>
      </c>
      <c r="AV174" s="301" t="s">
        <v>621</v>
      </c>
      <c r="AW174" s="301" t="s">
        <v>621</v>
      </c>
      <c r="AX174" s="302" t="s">
        <v>621</v>
      </c>
      <c r="AY174" s="300" t="s">
        <v>621</v>
      </c>
      <c r="AZ174" s="301" t="s">
        <v>621</v>
      </c>
      <c r="BA174" s="301" t="s">
        <v>621</v>
      </c>
      <c r="BB174" s="959">
        <f>IF($BE$3="４週",SUM(W174:AX174),IF($BE$3="暦月",SUM(W174:BA174),""))</f>
        <v>0</v>
      </c>
      <c r="BC174" s="960"/>
      <c r="BD174" s="961">
        <f>IF($BE$3="４週",BB174/4,IF($BE$3="暦月",(BB174/($BE$8/7)),""))</f>
        <v>0</v>
      </c>
      <c r="BE174" s="960"/>
      <c r="BF174" s="956"/>
      <c r="BG174" s="957"/>
      <c r="BH174" s="957"/>
      <c r="BI174" s="957"/>
      <c r="BJ174" s="958"/>
    </row>
    <row r="175" spans="2:62" s="263" customFormat="1" ht="20.25" customHeight="1">
      <c r="B175" s="916">
        <f>B173+1</f>
        <v>80</v>
      </c>
      <c r="C175" s="918"/>
      <c r="D175" s="919"/>
      <c r="E175" s="295"/>
      <c r="F175" s="296"/>
      <c r="G175" s="295"/>
      <c r="H175" s="296"/>
      <c r="I175" s="922"/>
      <c r="J175" s="923"/>
      <c r="K175" s="926"/>
      <c r="L175" s="927"/>
      <c r="M175" s="927"/>
      <c r="N175" s="919"/>
      <c r="O175" s="930"/>
      <c r="P175" s="931"/>
      <c r="Q175" s="931"/>
      <c r="R175" s="931"/>
      <c r="S175" s="932"/>
      <c r="T175" s="315" t="s">
        <v>221</v>
      </c>
      <c r="V175" s="316"/>
      <c r="W175" s="308"/>
      <c r="X175" s="309"/>
      <c r="Y175" s="309"/>
      <c r="Z175" s="309"/>
      <c r="AA175" s="309"/>
      <c r="AB175" s="309"/>
      <c r="AC175" s="310"/>
      <c r="AD175" s="308"/>
      <c r="AE175" s="309"/>
      <c r="AF175" s="309"/>
      <c r="AG175" s="309"/>
      <c r="AH175" s="309"/>
      <c r="AI175" s="309"/>
      <c r="AJ175" s="310"/>
      <c r="AK175" s="308"/>
      <c r="AL175" s="309"/>
      <c r="AM175" s="309"/>
      <c r="AN175" s="309"/>
      <c r="AO175" s="309"/>
      <c r="AP175" s="309"/>
      <c r="AQ175" s="310"/>
      <c r="AR175" s="308"/>
      <c r="AS175" s="309"/>
      <c r="AT175" s="309"/>
      <c r="AU175" s="309"/>
      <c r="AV175" s="309"/>
      <c r="AW175" s="309"/>
      <c r="AX175" s="310"/>
      <c r="AY175" s="308"/>
      <c r="AZ175" s="309"/>
      <c r="BA175" s="311"/>
      <c r="BB175" s="936"/>
      <c r="BC175" s="937"/>
      <c r="BD175" s="938"/>
      <c r="BE175" s="939"/>
      <c r="BF175" s="940"/>
      <c r="BG175" s="941"/>
      <c r="BH175" s="941"/>
      <c r="BI175" s="941"/>
      <c r="BJ175" s="942"/>
    </row>
    <row r="176" spans="2:62" s="263" customFormat="1" ht="20.25" customHeight="1">
      <c r="B176" s="949"/>
      <c r="C176" s="950"/>
      <c r="D176" s="951"/>
      <c r="E176" s="317"/>
      <c r="F176" s="318">
        <f>C175</f>
        <v>0</v>
      </c>
      <c r="G176" s="317"/>
      <c r="H176" s="318">
        <f>I175</f>
        <v>0</v>
      </c>
      <c r="I176" s="952"/>
      <c r="J176" s="953"/>
      <c r="K176" s="954"/>
      <c r="L176" s="955"/>
      <c r="M176" s="955"/>
      <c r="N176" s="951"/>
      <c r="O176" s="930"/>
      <c r="P176" s="931"/>
      <c r="Q176" s="931"/>
      <c r="R176" s="931"/>
      <c r="S176" s="932"/>
      <c r="T176" s="312" t="s">
        <v>224</v>
      </c>
      <c r="U176" s="313"/>
      <c r="V176" s="314"/>
      <c r="W176" s="300" t="s">
        <v>621</v>
      </c>
      <c r="X176" s="301" t="s">
        <v>621</v>
      </c>
      <c r="Y176" s="301" t="s">
        <v>621</v>
      </c>
      <c r="Z176" s="301" t="s">
        <v>621</v>
      </c>
      <c r="AA176" s="301" t="s">
        <v>621</v>
      </c>
      <c r="AB176" s="301" t="s">
        <v>621</v>
      </c>
      <c r="AC176" s="302" t="s">
        <v>621</v>
      </c>
      <c r="AD176" s="300" t="s">
        <v>621</v>
      </c>
      <c r="AE176" s="301" t="s">
        <v>621</v>
      </c>
      <c r="AF176" s="301" t="s">
        <v>621</v>
      </c>
      <c r="AG176" s="301" t="s">
        <v>621</v>
      </c>
      <c r="AH176" s="301" t="s">
        <v>621</v>
      </c>
      <c r="AI176" s="301" t="s">
        <v>621</v>
      </c>
      <c r="AJ176" s="302" t="s">
        <v>621</v>
      </c>
      <c r="AK176" s="300" t="s">
        <v>621</v>
      </c>
      <c r="AL176" s="301" t="s">
        <v>621</v>
      </c>
      <c r="AM176" s="301" t="s">
        <v>621</v>
      </c>
      <c r="AN176" s="301" t="s">
        <v>621</v>
      </c>
      <c r="AO176" s="301" t="s">
        <v>621</v>
      </c>
      <c r="AP176" s="301" t="s">
        <v>621</v>
      </c>
      <c r="AQ176" s="302" t="s">
        <v>621</v>
      </c>
      <c r="AR176" s="300" t="s">
        <v>621</v>
      </c>
      <c r="AS176" s="301" t="s">
        <v>621</v>
      </c>
      <c r="AT176" s="301" t="s">
        <v>621</v>
      </c>
      <c r="AU176" s="301" t="s">
        <v>621</v>
      </c>
      <c r="AV176" s="301" t="s">
        <v>621</v>
      </c>
      <c r="AW176" s="301" t="s">
        <v>621</v>
      </c>
      <c r="AX176" s="302" t="s">
        <v>621</v>
      </c>
      <c r="AY176" s="300" t="s">
        <v>621</v>
      </c>
      <c r="AZ176" s="301" t="s">
        <v>621</v>
      </c>
      <c r="BA176" s="301" t="s">
        <v>621</v>
      </c>
      <c r="BB176" s="959">
        <f>IF($BE$3="４週",SUM(W176:AX176),IF($BE$3="暦月",SUM(W176:BA176),""))</f>
        <v>0</v>
      </c>
      <c r="BC176" s="960"/>
      <c r="BD176" s="961">
        <f>IF($BE$3="４週",BB176/4,IF($BE$3="暦月",(BB176/($BE$8/7)),""))</f>
        <v>0</v>
      </c>
      <c r="BE176" s="960"/>
      <c r="BF176" s="956"/>
      <c r="BG176" s="957"/>
      <c r="BH176" s="957"/>
      <c r="BI176" s="957"/>
      <c r="BJ176" s="958"/>
    </row>
    <row r="177" spans="2:62" s="263" customFormat="1" ht="20.25" customHeight="1">
      <c r="B177" s="916">
        <f>B175+1</f>
        <v>81</v>
      </c>
      <c r="C177" s="918"/>
      <c r="D177" s="919"/>
      <c r="E177" s="295"/>
      <c r="F177" s="296"/>
      <c r="G177" s="295"/>
      <c r="H177" s="296"/>
      <c r="I177" s="922"/>
      <c r="J177" s="923"/>
      <c r="K177" s="926"/>
      <c r="L177" s="927"/>
      <c r="M177" s="927"/>
      <c r="N177" s="919"/>
      <c r="O177" s="930"/>
      <c r="P177" s="931"/>
      <c r="Q177" s="931"/>
      <c r="R177" s="931"/>
      <c r="S177" s="932"/>
      <c r="T177" s="315" t="s">
        <v>221</v>
      </c>
      <c r="V177" s="316"/>
      <c r="W177" s="308"/>
      <c r="X177" s="309"/>
      <c r="Y177" s="309"/>
      <c r="Z177" s="309"/>
      <c r="AA177" s="309"/>
      <c r="AB177" s="309"/>
      <c r="AC177" s="310"/>
      <c r="AD177" s="308"/>
      <c r="AE177" s="309"/>
      <c r="AF177" s="309"/>
      <c r="AG177" s="309"/>
      <c r="AH177" s="309"/>
      <c r="AI177" s="309"/>
      <c r="AJ177" s="310"/>
      <c r="AK177" s="308"/>
      <c r="AL177" s="309"/>
      <c r="AM177" s="309"/>
      <c r="AN177" s="309"/>
      <c r="AO177" s="309"/>
      <c r="AP177" s="309"/>
      <c r="AQ177" s="310"/>
      <c r="AR177" s="308"/>
      <c r="AS177" s="309"/>
      <c r="AT177" s="309"/>
      <c r="AU177" s="309"/>
      <c r="AV177" s="309"/>
      <c r="AW177" s="309"/>
      <c r="AX177" s="310"/>
      <c r="AY177" s="308"/>
      <c r="AZ177" s="309"/>
      <c r="BA177" s="311"/>
      <c r="BB177" s="936"/>
      <c r="BC177" s="937"/>
      <c r="BD177" s="938"/>
      <c r="BE177" s="939"/>
      <c r="BF177" s="940"/>
      <c r="BG177" s="941"/>
      <c r="BH177" s="941"/>
      <c r="BI177" s="941"/>
      <c r="BJ177" s="942"/>
    </row>
    <row r="178" spans="2:62" s="263" customFormat="1" ht="20.25" customHeight="1">
      <c r="B178" s="949"/>
      <c r="C178" s="950"/>
      <c r="D178" s="951"/>
      <c r="E178" s="317"/>
      <c r="F178" s="318">
        <f>C177</f>
        <v>0</v>
      </c>
      <c r="G178" s="317"/>
      <c r="H178" s="318">
        <f>I177</f>
        <v>0</v>
      </c>
      <c r="I178" s="952"/>
      <c r="J178" s="953"/>
      <c r="K178" s="954"/>
      <c r="L178" s="955"/>
      <c r="M178" s="955"/>
      <c r="N178" s="951"/>
      <c r="O178" s="930"/>
      <c r="P178" s="931"/>
      <c r="Q178" s="931"/>
      <c r="R178" s="931"/>
      <c r="S178" s="932"/>
      <c r="T178" s="312" t="s">
        <v>224</v>
      </c>
      <c r="U178" s="313"/>
      <c r="V178" s="314"/>
      <c r="W178" s="300" t="s">
        <v>621</v>
      </c>
      <c r="X178" s="301" t="s">
        <v>621</v>
      </c>
      <c r="Y178" s="301" t="s">
        <v>621</v>
      </c>
      <c r="Z178" s="301" t="s">
        <v>621</v>
      </c>
      <c r="AA178" s="301" t="s">
        <v>621</v>
      </c>
      <c r="AB178" s="301" t="s">
        <v>621</v>
      </c>
      <c r="AC178" s="302" t="s">
        <v>621</v>
      </c>
      <c r="AD178" s="300" t="s">
        <v>621</v>
      </c>
      <c r="AE178" s="301" t="s">
        <v>621</v>
      </c>
      <c r="AF178" s="301" t="s">
        <v>621</v>
      </c>
      <c r="AG178" s="301" t="s">
        <v>621</v>
      </c>
      <c r="AH178" s="301" t="s">
        <v>621</v>
      </c>
      <c r="AI178" s="301" t="s">
        <v>621</v>
      </c>
      <c r="AJ178" s="302" t="s">
        <v>621</v>
      </c>
      <c r="AK178" s="300" t="s">
        <v>621</v>
      </c>
      <c r="AL178" s="301" t="s">
        <v>621</v>
      </c>
      <c r="AM178" s="301" t="s">
        <v>621</v>
      </c>
      <c r="AN178" s="301" t="s">
        <v>621</v>
      </c>
      <c r="AO178" s="301" t="s">
        <v>621</v>
      </c>
      <c r="AP178" s="301" t="s">
        <v>621</v>
      </c>
      <c r="AQ178" s="302" t="s">
        <v>621</v>
      </c>
      <c r="AR178" s="300" t="s">
        <v>621</v>
      </c>
      <c r="AS178" s="301" t="s">
        <v>621</v>
      </c>
      <c r="AT178" s="301" t="s">
        <v>621</v>
      </c>
      <c r="AU178" s="301" t="s">
        <v>621</v>
      </c>
      <c r="AV178" s="301" t="s">
        <v>621</v>
      </c>
      <c r="AW178" s="301" t="s">
        <v>621</v>
      </c>
      <c r="AX178" s="302" t="s">
        <v>621</v>
      </c>
      <c r="AY178" s="300" t="s">
        <v>621</v>
      </c>
      <c r="AZ178" s="301" t="s">
        <v>621</v>
      </c>
      <c r="BA178" s="301" t="s">
        <v>621</v>
      </c>
      <c r="BB178" s="959">
        <f>IF($BE$3="４週",SUM(W178:AX178),IF($BE$3="暦月",SUM(W178:BA178),""))</f>
        <v>0</v>
      </c>
      <c r="BC178" s="960"/>
      <c r="BD178" s="961">
        <f>IF($BE$3="４週",BB178/4,IF($BE$3="暦月",(BB178/($BE$8/7)),""))</f>
        <v>0</v>
      </c>
      <c r="BE178" s="960"/>
      <c r="BF178" s="956"/>
      <c r="BG178" s="957"/>
      <c r="BH178" s="957"/>
      <c r="BI178" s="957"/>
      <c r="BJ178" s="958"/>
    </row>
    <row r="179" spans="2:62" s="263" customFormat="1" ht="20.25" customHeight="1">
      <c r="B179" s="916">
        <f>B177+1</f>
        <v>82</v>
      </c>
      <c r="C179" s="918"/>
      <c r="D179" s="919"/>
      <c r="E179" s="295"/>
      <c r="F179" s="296"/>
      <c r="G179" s="295"/>
      <c r="H179" s="296"/>
      <c r="I179" s="922"/>
      <c r="J179" s="923"/>
      <c r="K179" s="926"/>
      <c r="L179" s="927"/>
      <c r="M179" s="927"/>
      <c r="N179" s="919"/>
      <c r="O179" s="930"/>
      <c r="P179" s="931"/>
      <c r="Q179" s="931"/>
      <c r="R179" s="931"/>
      <c r="S179" s="932"/>
      <c r="T179" s="315" t="s">
        <v>221</v>
      </c>
      <c r="V179" s="316"/>
      <c r="W179" s="308"/>
      <c r="X179" s="309"/>
      <c r="Y179" s="309"/>
      <c r="Z179" s="309"/>
      <c r="AA179" s="309"/>
      <c r="AB179" s="309"/>
      <c r="AC179" s="310"/>
      <c r="AD179" s="308"/>
      <c r="AE179" s="309"/>
      <c r="AF179" s="309"/>
      <c r="AG179" s="309"/>
      <c r="AH179" s="309"/>
      <c r="AI179" s="309"/>
      <c r="AJ179" s="310"/>
      <c r="AK179" s="308"/>
      <c r="AL179" s="309"/>
      <c r="AM179" s="309"/>
      <c r="AN179" s="309"/>
      <c r="AO179" s="309"/>
      <c r="AP179" s="309"/>
      <c r="AQ179" s="310"/>
      <c r="AR179" s="308"/>
      <c r="AS179" s="309"/>
      <c r="AT179" s="309"/>
      <c r="AU179" s="309"/>
      <c r="AV179" s="309"/>
      <c r="AW179" s="309"/>
      <c r="AX179" s="310"/>
      <c r="AY179" s="308"/>
      <c r="AZ179" s="309"/>
      <c r="BA179" s="311"/>
      <c r="BB179" s="936"/>
      <c r="BC179" s="937"/>
      <c r="BD179" s="938"/>
      <c r="BE179" s="939"/>
      <c r="BF179" s="940"/>
      <c r="BG179" s="941"/>
      <c r="BH179" s="941"/>
      <c r="BI179" s="941"/>
      <c r="BJ179" s="942"/>
    </row>
    <row r="180" spans="2:62" s="263" customFormat="1" ht="20.25" customHeight="1">
      <c r="B180" s="949"/>
      <c r="C180" s="950"/>
      <c r="D180" s="951"/>
      <c r="E180" s="317"/>
      <c r="F180" s="318">
        <f>C179</f>
        <v>0</v>
      </c>
      <c r="G180" s="317"/>
      <c r="H180" s="318">
        <f>I179</f>
        <v>0</v>
      </c>
      <c r="I180" s="952"/>
      <c r="J180" s="953"/>
      <c r="K180" s="954"/>
      <c r="L180" s="955"/>
      <c r="M180" s="955"/>
      <c r="N180" s="951"/>
      <c r="O180" s="930"/>
      <c r="P180" s="931"/>
      <c r="Q180" s="931"/>
      <c r="R180" s="931"/>
      <c r="S180" s="932"/>
      <c r="T180" s="312" t="s">
        <v>224</v>
      </c>
      <c r="U180" s="313"/>
      <c r="V180" s="314"/>
      <c r="W180" s="300" t="s">
        <v>621</v>
      </c>
      <c r="X180" s="301" t="s">
        <v>621</v>
      </c>
      <c r="Y180" s="301" t="s">
        <v>621</v>
      </c>
      <c r="Z180" s="301" t="s">
        <v>621</v>
      </c>
      <c r="AA180" s="301" t="s">
        <v>621</v>
      </c>
      <c r="AB180" s="301" t="s">
        <v>621</v>
      </c>
      <c r="AC180" s="302" t="s">
        <v>621</v>
      </c>
      <c r="AD180" s="300" t="s">
        <v>621</v>
      </c>
      <c r="AE180" s="301" t="s">
        <v>621</v>
      </c>
      <c r="AF180" s="301" t="s">
        <v>621</v>
      </c>
      <c r="AG180" s="301" t="s">
        <v>621</v>
      </c>
      <c r="AH180" s="301" t="s">
        <v>621</v>
      </c>
      <c r="AI180" s="301" t="s">
        <v>621</v>
      </c>
      <c r="AJ180" s="302" t="s">
        <v>621</v>
      </c>
      <c r="AK180" s="300" t="s">
        <v>621</v>
      </c>
      <c r="AL180" s="301" t="s">
        <v>621</v>
      </c>
      <c r="AM180" s="301" t="s">
        <v>621</v>
      </c>
      <c r="AN180" s="301" t="s">
        <v>621</v>
      </c>
      <c r="AO180" s="301" t="s">
        <v>621</v>
      </c>
      <c r="AP180" s="301" t="s">
        <v>621</v>
      </c>
      <c r="AQ180" s="302" t="s">
        <v>621</v>
      </c>
      <c r="AR180" s="300" t="s">
        <v>621</v>
      </c>
      <c r="AS180" s="301" t="s">
        <v>621</v>
      </c>
      <c r="AT180" s="301" t="s">
        <v>621</v>
      </c>
      <c r="AU180" s="301" t="s">
        <v>621</v>
      </c>
      <c r="AV180" s="301" t="s">
        <v>621</v>
      </c>
      <c r="AW180" s="301" t="s">
        <v>621</v>
      </c>
      <c r="AX180" s="302" t="s">
        <v>621</v>
      </c>
      <c r="AY180" s="300" t="s">
        <v>621</v>
      </c>
      <c r="AZ180" s="301" t="s">
        <v>621</v>
      </c>
      <c r="BA180" s="301" t="s">
        <v>621</v>
      </c>
      <c r="BB180" s="959">
        <f>IF($BE$3="４週",SUM(W180:AX180),IF($BE$3="暦月",SUM(W180:BA180),""))</f>
        <v>0</v>
      </c>
      <c r="BC180" s="960"/>
      <c r="BD180" s="961">
        <f>IF($BE$3="４週",BB180/4,IF($BE$3="暦月",(BB180/($BE$8/7)),""))</f>
        <v>0</v>
      </c>
      <c r="BE180" s="960"/>
      <c r="BF180" s="956"/>
      <c r="BG180" s="957"/>
      <c r="BH180" s="957"/>
      <c r="BI180" s="957"/>
      <c r="BJ180" s="958"/>
    </row>
    <row r="181" spans="2:62" s="263" customFormat="1" ht="20.25" customHeight="1">
      <c r="B181" s="916">
        <f>B179+1</f>
        <v>83</v>
      </c>
      <c r="C181" s="918"/>
      <c r="D181" s="919"/>
      <c r="E181" s="295"/>
      <c r="F181" s="296"/>
      <c r="G181" s="295"/>
      <c r="H181" s="296"/>
      <c r="I181" s="922"/>
      <c r="J181" s="923"/>
      <c r="K181" s="926"/>
      <c r="L181" s="927"/>
      <c r="M181" s="927"/>
      <c r="N181" s="919"/>
      <c r="O181" s="930"/>
      <c r="P181" s="931"/>
      <c r="Q181" s="931"/>
      <c r="R181" s="931"/>
      <c r="S181" s="932"/>
      <c r="T181" s="315" t="s">
        <v>221</v>
      </c>
      <c r="V181" s="316"/>
      <c r="W181" s="308"/>
      <c r="X181" s="309"/>
      <c r="Y181" s="309"/>
      <c r="Z181" s="309"/>
      <c r="AA181" s="309"/>
      <c r="AB181" s="309"/>
      <c r="AC181" s="310"/>
      <c r="AD181" s="308"/>
      <c r="AE181" s="309"/>
      <c r="AF181" s="309"/>
      <c r="AG181" s="309"/>
      <c r="AH181" s="309"/>
      <c r="AI181" s="309"/>
      <c r="AJ181" s="310"/>
      <c r="AK181" s="308"/>
      <c r="AL181" s="309"/>
      <c r="AM181" s="309"/>
      <c r="AN181" s="309"/>
      <c r="AO181" s="309"/>
      <c r="AP181" s="309"/>
      <c r="AQ181" s="310"/>
      <c r="AR181" s="308"/>
      <c r="AS181" s="309"/>
      <c r="AT181" s="309"/>
      <c r="AU181" s="309"/>
      <c r="AV181" s="309"/>
      <c r="AW181" s="309"/>
      <c r="AX181" s="310"/>
      <c r="AY181" s="308"/>
      <c r="AZ181" s="309"/>
      <c r="BA181" s="311"/>
      <c r="BB181" s="936"/>
      <c r="BC181" s="937"/>
      <c r="BD181" s="938"/>
      <c r="BE181" s="939"/>
      <c r="BF181" s="940"/>
      <c r="BG181" s="941"/>
      <c r="BH181" s="941"/>
      <c r="BI181" s="941"/>
      <c r="BJ181" s="942"/>
    </row>
    <row r="182" spans="2:62" s="263" customFormat="1" ht="20.25" customHeight="1">
      <c r="B182" s="949"/>
      <c r="C182" s="950"/>
      <c r="D182" s="951"/>
      <c r="E182" s="317"/>
      <c r="F182" s="318">
        <f>C181</f>
        <v>0</v>
      </c>
      <c r="G182" s="317"/>
      <c r="H182" s="318">
        <f>I181</f>
        <v>0</v>
      </c>
      <c r="I182" s="952"/>
      <c r="J182" s="953"/>
      <c r="K182" s="954"/>
      <c r="L182" s="955"/>
      <c r="M182" s="955"/>
      <c r="N182" s="951"/>
      <c r="O182" s="930"/>
      <c r="P182" s="931"/>
      <c r="Q182" s="931"/>
      <c r="R182" s="931"/>
      <c r="S182" s="932"/>
      <c r="T182" s="312" t="s">
        <v>224</v>
      </c>
      <c r="U182" s="313"/>
      <c r="V182" s="314"/>
      <c r="W182" s="300" t="s">
        <v>621</v>
      </c>
      <c r="X182" s="301" t="s">
        <v>621</v>
      </c>
      <c r="Y182" s="301" t="s">
        <v>621</v>
      </c>
      <c r="Z182" s="301" t="s">
        <v>621</v>
      </c>
      <c r="AA182" s="301" t="s">
        <v>621</v>
      </c>
      <c r="AB182" s="301" t="s">
        <v>621</v>
      </c>
      <c r="AC182" s="302" t="s">
        <v>621</v>
      </c>
      <c r="AD182" s="300" t="s">
        <v>621</v>
      </c>
      <c r="AE182" s="301" t="s">
        <v>621</v>
      </c>
      <c r="AF182" s="301" t="s">
        <v>621</v>
      </c>
      <c r="AG182" s="301" t="s">
        <v>621</v>
      </c>
      <c r="AH182" s="301" t="s">
        <v>621</v>
      </c>
      <c r="AI182" s="301" t="s">
        <v>621</v>
      </c>
      <c r="AJ182" s="302" t="s">
        <v>621</v>
      </c>
      <c r="AK182" s="300" t="s">
        <v>621</v>
      </c>
      <c r="AL182" s="301" t="s">
        <v>621</v>
      </c>
      <c r="AM182" s="301" t="s">
        <v>621</v>
      </c>
      <c r="AN182" s="301" t="s">
        <v>621</v>
      </c>
      <c r="AO182" s="301" t="s">
        <v>621</v>
      </c>
      <c r="AP182" s="301" t="s">
        <v>621</v>
      </c>
      <c r="AQ182" s="302" t="s">
        <v>621</v>
      </c>
      <c r="AR182" s="300" t="s">
        <v>621</v>
      </c>
      <c r="AS182" s="301" t="s">
        <v>621</v>
      </c>
      <c r="AT182" s="301" t="s">
        <v>621</v>
      </c>
      <c r="AU182" s="301" t="s">
        <v>621</v>
      </c>
      <c r="AV182" s="301" t="s">
        <v>621</v>
      </c>
      <c r="AW182" s="301" t="s">
        <v>621</v>
      </c>
      <c r="AX182" s="302" t="s">
        <v>621</v>
      </c>
      <c r="AY182" s="300" t="s">
        <v>621</v>
      </c>
      <c r="AZ182" s="301" t="s">
        <v>621</v>
      </c>
      <c r="BA182" s="301" t="s">
        <v>621</v>
      </c>
      <c r="BB182" s="959">
        <f>IF($BE$3="４週",SUM(W182:AX182),IF($BE$3="暦月",SUM(W182:BA182),""))</f>
        <v>0</v>
      </c>
      <c r="BC182" s="960"/>
      <c r="BD182" s="961">
        <f>IF($BE$3="４週",BB182/4,IF($BE$3="暦月",(BB182/($BE$8/7)),""))</f>
        <v>0</v>
      </c>
      <c r="BE182" s="960"/>
      <c r="BF182" s="956"/>
      <c r="BG182" s="957"/>
      <c r="BH182" s="957"/>
      <c r="BI182" s="957"/>
      <c r="BJ182" s="958"/>
    </row>
    <row r="183" spans="2:62" s="263" customFormat="1" ht="20.25" customHeight="1">
      <c r="B183" s="916">
        <f>B181+1</f>
        <v>84</v>
      </c>
      <c r="C183" s="918"/>
      <c r="D183" s="919"/>
      <c r="E183" s="295"/>
      <c r="F183" s="296"/>
      <c r="G183" s="295"/>
      <c r="H183" s="296"/>
      <c r="I183" s="922"/>
      <c r="J183" s="923"/>
      <c r="K183" s="926"/>
      <c r="L183" s="927"/>
      <c r="M183" s="927"/>
      <c r="N183" s="919"/>
      <c r="O183" s="930"/>
      <c r="P183" s="931"/>
      <c r="Q183" s="931"/>
      <c r="R183" s="931"/>
      <c r="S183" s="932"/>
      <c r="T183" s="315" t="s">
        <v>221</v>
      </c>
      <c r="V183" s="316"/>
      <c r="W183" s="308"/>
      <c r="X183" s="309"/>
      <c r="Y183" s="309"/>
      <c r="Z183" s="309"/>
      <c r="AA183" s="309"/>
      <c r="AB183" s="309"/>
      <c r="AC183" s="310"/>
      <c r="AD183" s="308"/>
      <c r="AE183" s="309"/>
      <c r="AF183" s="309"/>
      <c r="AG183" s="309"/>
      <c r="AH183" s="309"/>
      <c r="AI183" s="309"/>
      <c r="AJ183" s="310"/>
      <c r="AK183" s="308"/>
      <c r="AL183" s="309"/>
      <c r="AM183" s="309"/>
      <c r="AN183" s="309"/>
      <c r="AO183" s="309"/>
      <c r="AP183" s="309"/>
      <c r="AQ183" s="310"/>
      <c r="AR183" s="308"/>
      <c r="AS183" s="309"/>
      <c r="AT183" s="309"/>
      <c r="AU183" s="309"/>
      <c r="AV183" s="309"/>
      <c r="AW183" s="309"/>
      <c r="AX183" s="310"/>
      <c r="AY183" s="308"/>
      <c r="AZ183" s="309"/>
      <c r="BA183" s="311"/>
      <c r="BB183" s="936"/>
      <c r="BC183" s="937"/>
      <c r="BD183" s="938"/>
      <c r="BE183" s="939"/>
      <c r="BF183" s="940"/>
      <c r="BG183" s="941"/>
      <c r="BH183" s="941"/>
      <c r="BI183" s="941"/>
      <c r="BJ183" s="942"/>
    </row>
    <row r="184" spans="2:62" s="263" customFormat="1" ht="20.25" customHeight="1">
      <c r="B184" s="949"/>
      <c r="C184" s="950"/>
      <c r="D184" s="951"/>
      <c r="E184" s="317"/>
      <c r="F184" s="318">
        <f>C183</f>
        <v>0</v>
      </c>
      <c r="G184" s="317"/>
      <c r="H184" s="318">
        <f>I183</f>
        <v>0</v>
      </c>
      <c r="I184" s="952"/>
      <c r="J184" s="953"/>
      <c r="K184" s="954"/>
      <c r="L184" s="955"/>
      <c r="M184" s="955"/>
      <c r="N184" s="951"/>
      <c r="O184" s="930"/>
      <c r="P184" s="931"/>
      <c r="Q184" s="931"/>
      <c r="R184" s="931"/>
      <c r="S184" s="932"/>
      <c r="T184" s="312" t="s">
        <v>224</v>
      </c>
      <c r="U184" s="313"/>
      <c r="V184" s="314"/>
      <c r="W184" s="300" t="s">
        <v>621</v>
      </c>
      <c r="X184" s="301" t="s">
        <v>621</v>
      </c>
      <c r="Y184" s="301" t="s">
        <v>621</v>
      </c>
      <c r="Z184" s="301" t="s">
        <v>621</v>
      </c>
      <c r="AA184" s="301" t="s">
        <v>621</v>
      </c>
      <c r="AB184" s="301" t="s">
        <v>621</v>
      </c>
      <c r="AC184" s="302" t="s">
        <v>621</v>
      </c>
      <c r="AD184" s="300" t="s">
        <v>621</v>
      </c>
      <c r="AE184" s="301" t="s">
        <v>621</v>
      </c>
      <c r="AF184" s="301" t="s">
        <v>621</v>
      </c>
      <c r="AG184" s="301" t="s">
        <v>621</v>
      </c>
      <c r="AH184" s="301" t="s">
        <v>621</v>
      </c>
      <c r="AI184" s="301" t="s">
        <v>621</v>
      </c>
      <c r="AJ184" s="302" t="s">
        <v>621</v>
      </c>
      <c r="AK184" s="300" t="s">
        <v>621</v>
      </c>
      <c r="AL184" s="301" t="s">
        <v>621</v>
      </c>
      <c r="AM184" s="301" t="s">
        <v>621</v>
      </c>
      <c r="AN184" s="301" t="s">
        <v>621</v>
      </c>
      <c r="AO184" s="301" t="s">
        <v>621</v>
      </c>
      <c r="AP184" s="301" t="s">
        <v>621</v>
      </c>
      <c r="AQ184" s="302" t="s">
        <v>621</v>
      </c>
      <c r="AR184" s="300" t="s">
        <v>621</v>
      </c>
      <c r="AS184" s="301" t="s">
        <v>621</v>
      </c>
      <c r="AT184" s="301" t="s">
        <v>621</v>
      </c>
      <c r="AU184" s="301" t="s">
        <v>621</v>
      </c>
      <c r="AV184" s="301" t="s">
        <v>621</v>
      </c>
      <c r="AW184" s="301" t="s">
        <v>621</v>
      </c>
      <c r="AX184" s="302" t="s">
        <v>621</v>
      </c>
      <c r="AY184" s="300" t="s">
        <v>621</v>
      </c>
      <c r="AZ184" s="301" t="s">
        <v>621</v>
      </c>
      <c r="BA184" s="301" t="s">
        <v>621</v>
      </c>
      <c r="BB184" s="959">
        <f>IF($BE$3="４週",SUM(W184:AX184),IF($BE$3="暦月",SUM(W184:BA184),""))</f>
        <v>0</v>
      </c>
      <c r="BC184" s="960"/>
      <c r="BD184" s="961">
        <f>IF($BE$3="４週",BB184/4,IF($BE$3="暦月",(BB184/($BE$8/7)),""))</f>
        <v>0</v>
      </c>
      <c r="BE184" s="960"/>
      <c r="BF184" s="956"/>
      <c r="BG184" s="957"/>
      <c r="BH184" s="957"/>
      <c r="BI184" s="957"/>
      <c r="BJ184" s="958"/>
    </row>
    <row r="185" spans="2:62" s="263" customFormat="1" ht="20.25" customHeight="1">
      <c r="B185" s="916">
        <f>B183+1</f>
        <v>85</v>
      </c>
      <c r="C185" s="918"/>
      <c r="D185" s="919"/>
      <c r="E185" s="295"/>
      <c r="F185" s="296"/>
      <c r="G185" s="295"/>
      <c r="H185" s="296"/>
      <c r="I185" s="922"/>
      <c r="J185" s="923"/>
      <c r="K185" s="926"/>
      <c r="L185" s="927"/>
      <c r="M185" s="927"/>
      <c r="N185" s="919"/>
      <c r="O185" s="930"/>
      <c r="P185" s="931"/>
      <c r="Q185" s="931"/>
      <c r="R185" s="931"/>
      <c r="S185" s="932"/>
      <c r="T185" s="315" t="s">
        <v>221</v>
      </c>
      <c r="V185" s="316"/>
      <c r="W185" s="308"/>
      <c r="X185" s="309"/>
      <c r="Y185" s="309"/>
      <c r="Z185" s="309"/>
      <c r="AA185" s="309"/>
      <c r="AB185" s="309"/>
      <c r="AC185" s="310"/>
      <c r="AD185" s="308"/>
      <c r="AE185" s="309"/>
      <c r="AF185" s="309"/>
      <c r="AG185" s="309"/>
      <c r="AH185" s="309"/>
      <c r="AI185" s="309"/>
      <c r="AJ185" s="310"/>
      <c r="AK185" s="308"/>
      <c r="AL185" s="309"/>
      <c r="AM185" s="309"/>
      <c r="AN185" s="309"/>
      <c r="AO185" s="309"/>
      <c r="AP185" s="309"/>
      <c r="AQ185" s="310"/>
      <c r="AR185" s="308"/>
      <c r="AS185" s="309"/>
      <c r="AT185" s="309"/>
      <c r="AU185" s="309"/>
      <c r="AV185" s="309"/>
      <c r="AW185" s="309"/>
      <c r="AX185" s="310"/>
      <c r="AY185" s="308"/>
      <c r="AZ185" s="309"/>
      <c r="BA185" s="311"/>
      <c r="BB185" s="936"/>
      <c r="BC185" s="937"/>
      <c r="BD185" s="938"/>
      <c r="BE185" s="939"/>
      <c r="BF185" s="940"/>
      <c r="BG185" s="941"/>
      <c r="BH185" s="941"/>
      <c r="BI185" s="941"/>
      <c r="BJ185" s="942"/>
    </row>
    <row r="186" spans="2:62" s="263" customFormat="1" ht="20.25" customHeight="1">
      <c r="B186" s="949"/>
      <c r="C186" s="950"/>
      <c r="D186" s="951"/>
      <c r="E186" s="317"/>
      <c r="F186" s="318">
        <f>C185</f>
        <v>0</v>
      </c>
      <c r="G186" s="317"/>
      <c r="H186" s="318">
        <f>I185</f>
        <v>0</v>
      </c>
      <c r="I186" s="952"/>
      <c r="J186" s="953"/>
      <c r="K186" s="954"/>
      <c r="L186" s="955"/>
      <c r="M186" s="955"/>
      <c r="N186" s="951"/>
      <c r="O186" s="930"/>
      <c r="P186" s="931"/>
      <c r="Q186" s="931"/>
      <c r="R186" s="931"/>
      <c r="S186" s="932"/>
      <c r="T186" s="312" t="s">
        <v>224</v>
      </c>
      <c r="U186" s="313"/>
      <c r="V186" s="314"/>
      <c r="W186" s="300" t="s">
        <v>621</v>
      </c>
      <c r="X186" s="301" t="s">
        <v>621</v>
      </c>
      <c r="Y186" s="301" t="s">
        <v>621</v>
      </c>
      <c r="Z186" s="301" t="s">
        <v>621</v>
      </c>
      <c r="AA186" s="301" t="s">
        <v>621</v>
      </c>
      <c r="AB186" s="301" t="s">
        <v>621</v>
      </c>
      <c r="AC186" s="302" t="s">
        <v>621</v>
      </c>
      <c r="AD186" s="300" t="s">
        <v>621</v>
      </c>
      <c r="AE186" s="301" t="s">
        <v>621</v>
      </c>
      <c r="AF186" s="301" t="s">
        <v>621</v>
      </c>
      <c r="AG186" s="301" t="s">
        <v>621</v>
      </c>
      <c r="AH186" s="301" t="s">
        <v>621</v>
      </c>
      <c r="AI186" s="301" t="s">
        <v>621</v>
      </c>
      <c r="AJ186" s="302" t="s">
        <v>621</v>
      </c>
      <c r="AK186" s="300" t="s">
        <v>621</v>
      </c>
      <c r="AL186" s="301" t="s">
        <v>621</v>
      </c>
      <c r="AM186" s="301" t="s">
        <v>621</v>
      </c>
      <c r="AN186" s="301" t="s">
        <v>621</v>
      </c>
      <c r="AO186" s="301" t="s">
        <v>621</v>
      </c>
      <c r="AP186" s="301" t="s">
        <v>621</v>
      </c>
      <c r="AQ186" s="302" t="s">
        <v>621</v>
      </c>
      <c r="AR186" s="300" t="s">
        <v>621</v>
      </c>
      <c r="AS186" s="301" t="s">
        <v>621</v>
      </c>
      <c r="AT186" s="301" t="s">
        <v>621</v>
      </c>
      <c r="AU186" s="301" t="s">
        <v>621</v>
      </c>
      <c r="AV186" s="301" t="s">
        <v>621</v>
      </c>
      <c r="AW186" s="301" t="s">
        <v>621</v>
      </c>
      <c r="AX186" s="302" t="s">
        <v>621</v>
      </c>
      <c r="AY186" s="300" t="s">
        <v>621</v>
      </c>
      <c r="AZ186" s="301" t="s">
        <v>621</v>
      </c>
      <c r="BA186" s="301" t="s">
        <v>621</v>
      </c>
      <c r="BB186" s="959">
        <f>IF($BE$3="４週",SUM(W186:AX186),IF($BE$3="暦月",SUM(W186:BA186),""))</f>
        <v>0</v>
      </c>
      <c r="BC186" s="960"/>
      <c r="BD186" s="961">
        <f>IF($BE$3="４週",BB186/4,IF($BE$3="暦月",(BB186/($BE$8/7)),""))</f>
        <v>0</v>
      </c>
      <c r="BE186" s="960"/>
      <c r="BF186" s="956"/>
      <c r="BG186" s="957"/>
      <c r="BH186" s="957"/>
      <c r="BI186" s="957"/>
      <c r="BJ186" s="958"/>
    </row>
    <row r="187" spans="2:62" s="263" customFormat="1" ht="20.25" customHeight="1">
      <c r="B187" s="916">
        <f>B185+1</f>
        <v>86</v>
      </c>
      <c r="C187" s="918"/>
      <c r="D187" s="919"/>
      <c r="E187" s="295"/>
      <c r="F187" s="296"/>
      <c r="G187" s="295"/>
      <c r="H187" s="296"/>
      <c r="I187" s="922"/>
      <c r="J187" s="923"/>
      <c r="K187" s="926"/>
      <c r="L187" s="927"/>
      <c r="M187" s="927"/>
      <c r="N187" s="919"/>
      <c r="O187" s="930"/>
      <c r="P187" s="931"/>
      <c r="Q187" s="931"/>
      <c r="R187" s="931"/>
      <c r="S187" s="932"/>
      <c r="T187" s="315" t="s">
        <v>221</v>
      </c>
      <c r="V187" s="316"/>
      <c r="W187" s="308"/>
      <c r="X187" s="309"/>
      <c r="Y187" s="309"/>
      <c r="Z187" s="309"/>
      <c r="AA187" s="309"/>
      <c r="AB187" s="309"/>
      <c r="AC187" s="310"/>
      <c r="AD187" s="308"/>
      <c r="AE187" s="309"/>
      <c r="AF187" s="309"/>
      <c r="AG187" s="309"/>
      <c r="AH187" s="309"/>
      <c r="AI187" s="309"/>
      <c r="AJ187" s="310"/>
      <c r="AK187" s="308"/>
      <c r="AL187" s="309"/>
      <c r="AM187" s="309"/>
      <c r="AN187" s="309"/>
      <c r="AO187" s="309"/>
      <c r="AP187" s="309"/>
      <c r="AQ187" s="310"/>
      <c r="AR187" s="308"/>
      <c r="AS187" s="309"/>
      <c r="AT187" s="309"/>
      <c r="AU187" s="309"/>
      <c r="AV187" s="309"/>
      <c r="AW187" s="309"/>
      <c r="AX187" s="310"/>
      <c r="AY187" s="308"/>
      <c r="AZ187" s="309"/>
      <c r="BA187" s="311"/>
      <c r="BB187" s="936"/>
      <c r="BC187" s="937"/>
      <c r="BD187" s="938"/>
      <c r="BE187" s="939"/>
      <c r="BF187" s="940"/>
      <c r="BG187" s="941"/>
      <c r="BH187" s="941"/>
      <c r="BI187" s="941"/>
      <c r="BJ187" s="942"/>
    </row>
    <row r="188" spans="2:62" s="263" customFormat="1" ht="20.25" customHeight="1">
      <c r="B188" s="949"/>
      <c r="C188" s="950"/>
      <c r="D188" s="951"/>
      <c r="E188" s="317"/>
      <c r="F188" s="318">
        <f>C187</f>
        <v>0</v>
      </c>
      <c r="G188" s="317"/>
      <c r="H188" s="318">
        <f>I187</f>
        <v>0</v>
      </c>
      <c r="I188" s="952"/>
      <c r="J188" s="953"/>
      <c r="K188" s="954"/>
      <c r="L188" s="955"/>
      <c r="M188" s="955"/>
      <c r="N188" s="951"/>
      <c r="O188" s="930"/>
      <c r="P188" s="931"/>
      <c r="Q188" s="931"/>
      <c r="R188" s="931"/>
      <c r="S188" s="932"/>
      <c r="T188" s="312" t="s">
        <v>224</v>
      </c>
      <c r="U188" s="313"/>
      <c r="V188" s="314"/>
      <c r="W188" s="300" t="s">
        <v>621</v>
      </c>
      <c r="X188" s="301" t="s">
        <v>621</v>
      </c>
      <c r="Y188" s="301" t="s">
        <v>621</v>
      </c>
      <c r="Z188" s="301" t="s">
        <v>621</v>
      </c>
      <c r="AA188" s="301" t="s">
        <v>621</v>
      </c>
      <c r="AB188" s="301" t="s">
        <v>621</v>
      </c>
      <c r="AC188" s="302" t="s">
        <v>621</v>
      </c>
      <c r="AD188" s="300" t="s">
        <v>621</v>
      </c>
      <c r="AE188" s="301" t="s">
        <v>621</v>
      </c>
      <c r="AF188" s="301" t="s">
        <v>621</v>
      </c>
      <c r="AG188" s="301" t="s">
        <v>621</v>
      </c>
      <c r="AH188" s="301" t="s">
        <v>621</v>
      </c>
      <c r="AI188" s="301" t="s">
        <v>621</v>
      </c>
      <c r="AJ188" s="302" t="s">
        <v>621</v>
      </c>
      <c r="AK188" s="300" t="s">
        <v>621</v>
      </c>
      <c r="AL188" s="301" t="s">
        <v>621</v>
      </c>
      <c r="AM188" s="301" t="s">
        <v>621</v>
      </c>
      <c r="AN188" s="301" t="s">
        <v>621</v>
      </c>
      <c r="AO188" s="301" t="s">
        <v>621</v>
      </c>
      <c r="AP188" s="301" t="s">
        <v>621</v>
      </c>
      <c r="AQ188" s="302" t="s">
        <v>621</v>
      </c>
      <c r="AR188" s="300" t="s">
        <v>621</v>
      </c>
      <c r="AS188" s="301" t="s">
        <v>621</v>
      </c>
      <c r="AT188" s="301" t="s">
        <v>621</v>
      </c>
      <c r="AU188" s="301" t="s">
        <v>621</v>
      </c>
      <c r="AV188" s="301" t="s">
        <v>621</v>
      </c>
      <c r="AW188" s="301" t="s">
        <v>621</v>
      </c>
      <c r="AX188" s="302" t="s">
        <v>621</v>
      </c>
      <c r="AY188" s="300" t="s">
        <v>621</v>
      </c>
      <c r="AZ188" s="301" t="s">
        <v>621</v>
      </c>
      <c r="BA188" s="301" t="s">
        <v>621</v>
      </c>
      <c r="BB188" s="959">
        <f>IF($BE$3="４週",SUM(W188:AX188),IF($BE$3="暦月",SUM(W188:BA188),""))</f>
        <v>0</v>
      </c>
      <c r="BC188" s="960"/>
      <c r="BD188" s="961">
        <f>IF($BE$3="４週",BB188/4,IF($BE$3="暦月",(BB188/($BE$8/7)),""))</f>
        <v>0</v>
      </c>
      <c r="BE188" s="960"/>
      <c r="BF188" s="956"/>
      <c r="BG188" s="957"/>
      <c r="BH188" s="957"/>
      <c r="BI188" s="957"/>
      <c r="BJ188" s="958"/>
    </row>
    <row r="189" spans="2:62" s="263" customFormat="1" ht="20.25" customHeight="1">
      <c r="B189" s="916">
        <f>B187+1</f>
        <v>87</v>
      </c>
      <c r="C189" s="918"/>
      <c r="D189" s="919"/>
      <c r="E189" s="295"/>
      <c r="F189" s="296"/>
      <c r="G189" s="295"/>
      <c r="H189" s="296"/>
      <c r="I189" s="922"/>
      <c r="J189" s="923"/>
      <c r="K189" s="926"/>
      <c r="L189" s="927"/>
      <c r="M189" s="927"/>
      <c r="N189" s="919"/>
      <c r="O189" s="930"/>
      <c r="P189" s="931"/>
      <c r="Q189" s="931"/>
      <c r="R189" s="931"/>
      <c r="S189" s="932"/>
      <c r="T189" s="315" t="s">
        <v>221</v>
      </c>
      <c r="V189" s="316"/>
      <c r="W189" s="308"/>
      <c r="X189" s="309"/>
      <c r="Y189" s="309"/>
      <c r="Z189" s="309"/>
      <c r="AA189" s="309"/>
      <c r="AB189" s="309"/>
      <c r="AC189" s="310"/>
      <c r="AD189" s="308"/>
      <c r="AE189" s="309"/>
      <c r="AF189" s="309"/>
      <c r="AG189" s="309"/>
      <c r="AH189" s="309"/>
      <c r="AI189" s="309"/>
      <c r="AJ189" s="310"/>
      <c r="AK189" s="308"/>
      <c r="AL189" s="309"/>
      <c r="AM189" s="309"/>
      <c r="AN189" s="309"/>
      <c r="AO189" s="309"/>
      <c r="AP189" s="309"/>
      <c r="AQ189" s="310"/>
      <c r="AR189" s="308"/>
      <c r="AS189" s="309"/>
      <c r="AT189" s="309"/>
      <c r="AU189" s="309"/>
      <c r="AV189" s="309"/>
      <c r="AW189" s="309"/>
      <c r="AX189" s="310"/>
      <c r="AY189" s="308"/>
      <c r="AZ189" s="309"/>
      <c r="BA189" s="311"/>
      <c r="BB189" s="936"/>
      <c r="BC189" s="937"/>
      <c r="BD189" s="938"/>
      <c r="BE189" s="939"/>
      <c r="BF189" s="940"/>
      <c r="BG189" s="941"/>
      <c r="BH189" s="941"/>
      <c r="BI189" s="941"/>
      <c r="BJ189" s="942"/>
    </row>
    <row r="190" spans="2:62" s="263" customFormat="1" ht="20.25" customHeight="1">
      <c r="B190" s="949"/>
      <c r="C190" s="950"/>
      <c r="D190" s="951"/>
      <c r="E190" s="317"/>
      <c r="F190" s="318">
        <f>C189</f>
        <v>0</v>
      </c>
      <c r="G190" s="317"/>
      <c r="H190" s="318">
        <f>I189</f>
        <v>0</v>
      </c>
      <c r="I190" s="952"/>
      <c r="J190" s="953"/>
      <c r="K190" s="954"/>
      <c r="L190" s="955"/>
      <c r="M190" s="955"/>
      <c r="N190" s="951"/>
      <c r="O190" s="930"/>
      <c r="P190" s="931"/>
      <c r="Q190" s="931"/>
      <c r="R190" s="931"/>
      <c r="S190" s="932"/>
      <c r="T190" s="312" t="s">
        <v>224</v>
      </c>
      <c r="U190" s="313"/>
      <c r="V190" s="314"/>
      <c r="W190" s="300" t="s">
        <v>621</v>
      </c>
      <c r="X190" s="301" t="s">
        <v>621</v>
      </c>
      <c r="Y190" s="301" t="s">
        <v>621</v>
      </c>
      <c r="Z190" s="301" t="s">
        <v>621</v>
      </c>
      <c r="AA190" s="301" t="s">
        <v>621</v>
      </c>
      <c r="AB190" s="301" t="s">
        <v>621</v>
      </c>
      <c r="AC190" s="302" t="s">
        <v>621</v>
      </c>
      <c r="AD190" s="300" t="s">
        <v>621</v>
      </c>
      <c r="AE190" s="301" t="s">
        <v>621</v>
      </c>
      <c r="AF190" s="301" t="s">
        <v>621</v>
      </c>
      <c r="AG190" s="301" t="s">
        <v>621</v>
      </c>
      <c r="AH190" s="301" t="s">
        <v>621</v>
      </c>
      <c r="AI190" s="301" t="s">
        <v>621</v>
      </c>
      <c r="AJ190" s="302" t="s">
        <v>621</v>
      </c>
      <c r="AK190" s="300" t="s">
        <v>621</v>
      </c>
      <c r="AL190" s="301" t="s">
        <v>621</v>
      </c>
      <c r="AM190" s="301" t="s">
        <v>621</v>
      </c>
      <c r="AN190" s="301" t="s">
        <v>621</v>
      </c>
      <c r="AO190" s="301" t="s">
        <v>621</v>
      </c>
      <c r="AP190" s="301" t="s">
        <v>621</v>
      </c>
      <c r="AQ190" s="302" t="s">
        <v>621</v>
      </c>
      <c r="AR190" s="300" t="s">
        <v>621</v>
      </c>
      <c r="AS190" s="301" t="s">
        <v>621</v>
      </c>
      <c r="AT190" s="301" t="s">
        <v>621</v>
      </c>
      <c r="AU190" s="301" t="s">
        <v>621</v>
      </c>
      <c r="AV190" s="301" t="s">
        <v>621</v>
      </c>
      <c r="AW190" s="301" t="s">
        <v>621</v>
      </c>
      <c r="AX190" s="302" t="s">
        <v>621</v>
      </c>
      <c r="AY190" s="300" t="s">
        <v>621</v>
      </c>
      <c r="AZ190" s="301" t="s">
        <v>621</v>
      </c>
      <c r="BA190" s="301" t="s">
        <v>621</v>
      </c>
      <c r="BB190" s="959">
        <f>IF($BE$3="４週",SUM(W190:AX190),IF($BE$3="暦月",SUM(W190:BA190),""))</f>
        <v>0</v>
      </c>
      <c r="BC190" s="960"/>
      <c r="BD190" s="961">
        <f>IF($BE$3="４週",BB190/4,IF($BE$3="暦月",(BB190/($BE$8/7)),""))</f>
        <v>0</v>
      </c>
      <c r="BE190" s="960"/>
      <c r="BF190" s="956"/>
      <c r="BG190" s="957"/>
      <c r="BH190" s="957"/>
      <c r="BI190" s="957"/>
      <c r="BJ190" s="958"/>
    </row>
    <row r="191" spans="2:62" s="263" customFormat="1" ht="20.25" customHeight="1">
      <c r="B191" s="916">
        <f>B189+1</f>
        <v>88</v>
      </c>
      <c r="C191" s="918"/>
      <c r="D191" s="919"/>
      <c r="E191" s="295"/>
      <c r="F191" s="296"/>
      <c r="G191" s="295"/>
      <c r="H191" s="296"/>
      <c r="I191" s="922"/>
      <c r="J191" s="923"/>
      <c r="K191" s="926"/>
      <c r="L191" s="927"/>
      <c r="M191" s="927"/>
      <c r="N191" s="919"/>
      <c r="O191" s="930"/>
      <c r="P191" s="931"/>
      <c r="Q191" s="931"/>
      <c r="R191" s="931"/>
      <c r="S191" s="932"/>
      <c r="T191" s="315" t="s">
        <v>221</v>
      </c>
      <c r="V191" s="316"/>
      <c r="W191" s="308"/>
      <c r="X191" s="309"/>
      <c r="Y191" s="309"/>
      <c r="Z191" s="309"/>
      <c r="AA191" s="309"/>
      <c r="AB191" s="309"/>
      <c r="AC191" s="310"/>
      <c r="AD191" s="308"/>
      <c r="AE191" s="309"/>
      <c r="AF191" s="309"/>
      <c r="AG191" s="309"/>
      <c r="AH191" s="309"/>
      <c r="AI191" s="309"/>
      <c r="AJ191" s="310"/>
      <c r="AK191" s="308"/>
      <c r="AL191" s="309"/>
      <c r="AM191" s="309"/>
      <c r="AN191" s="309"/>
      <c r="AO191" s="309"/>
      <c r="AP191" s="309"/>
      <c r="AQ191" s="310"/>
      <c r="AR191" s="308"/>
      <c r="AS191" s="309"/>
      <c r="AT191" s="309"/>
      <c r="AU191" s="309"/>
      <c r="AV191" s="309"/>
      <c r="AW191" s="309"/>
      <c r="AX191" s="310"/>
      <c r="AY191" s="308"/>
      <c r="AZ191" s="309"/>
      <c r="BA191" s="311"/>
      <c r="BB191" s="936"/>
      <c r="BC191" s="937"/>
      <c r="BD191" s="938"/>
      <c r="BE191" s="939"/>
      <c r="BF191" s="940"/>
      <c r="BG191" s="941"/>
      <c r="BH191" s="941"/>
      <c r="BI191" s="941"/>
      <c r="BJ191" s="942"/>
    </row>
    <row r="192" spans="2:62" s="263" customFormat="1" ht="20.25" customHeight="1">
      <c r="B192" s="949"/>
      <c r="C192" s="950"/>
      <c r="D192" s="951"/>
      <c r="E192" s="317"/>
      <c r="F192" s="318">
        <f>C191</f>
        <v>0</v>
      </c>
      <c r="G192" s="317"/>
      <c r="H192" s="318">
        <f>I191</f>
        <v>0</v>
      </c>
      <c r="I192" s="952"/>
      <c r="J192" s="953"/>
      <c r="K192" s="954"/>
      <c r="L192" s="955"/>
      <c r="M192" s="955"/>
      <c r="N192" s="951"/>
      <c r="O192" s="930"/>
      <c r="P192" s="931"/>
      <c r="Q192" s="931"/>
      <c r="R192" s="931"/>
      <c r="S192" s="932"/>
      <c r="T192" s="312" t="s">
        <v>224</v>
      </c>
      <c r="U192" s="313"/>
      <c r="V192" s="314"/>
      <c r="W192" s="300" t="s">
        <v>621</v>
      </c>
      <c r="X192" s="301" t="s">
        <v>621</v>
      </c>
      <c r="Y192" s="301" t="s">
        <v>621</v>
      </c>
      <c r="Z192" s="301" t="s">
        <v>621</v>
      </c>
      <c r="AA192" s="301" t="s">
        <v>621</v>
      </c>
      <c r="AB192" s="301" t="s">
        <v>621</v>
      </c>
      <c r="AC192" s="302" t="s">
        <v>621</v>
      </c>
      <c r="AD192" s="300" t="s">
        <v>621</v>
      </c>
      <c r="AE192" s="301" t="s">
        <v>621</v>
      </c>
      <c r="AF192" s="301" t="s">
        <v>621</v>
      </c>
      <c r="AG192" s="301" t="s">
        <v>621</v>
      </c>
      <c r="AH192" s="301" t="s">
        <v>621</v>
      </c>
      <c r="AI192" s="301" t="s">
        <v>621</v>
      </c>
      <c r="AJ192" s="302" t="s">
        <v>621</v>
      </c>
      <c r="AK192" s="300" t="s">
        <v>621</v>
      </c>
      <c r="AL192" s="301" t="s">
        <v>621</v>
      </c>
      <c r="AM192" s="301" t="s">
        <v>621</v>
      </c>
      <c r="AN192" s="301" t="s">
        <v>621</v>
      </c>
      <c r="AO192" s="301" t="s">
        <v>621</v>
      </c>
      <c r="AP192" s="301" t="s">
        <v>621</v>
      </c>
      <c r="AQ192" s="302" t="s">
        <v>621</v>
      </c>
      <c r="AR192" s="300" t="s">
        <v>621</v>
      </c>
      <c r="AS192" s="301" t="s">
        <v>621</v>
      </c>
      <c r="AT192" s="301" t="s">
        <v>621</v>
      </c>
      <c r="AU192" s="301" t="s">
        <v>621</v>
      </c>
      <c r="AV192" s="301" t="s">
        <v>621</v>
      </c>
      <c r="AW192" s="301" t="s">
        <v>621</v>
      </c>
      <c r="AX192" s="302" t="s">
        <v>621</v>
      </c>
      <c r="AY192" s="300" t="s">
        <v>621</v>
      </c>
      <c r="AZ192" s="301" t="s">
        <v>621</v>
      </c>
      <c r="BA192" s="301" t="s">
        <v>621</v>
      </c>
      <c r="BB192" s="959">
        <f>IF($BE$3="４週",SUM(W192:AX192),IF($BE$3="暦月",SUM(W192:BA192),""))</f>
        <v>0</v>
      </c>
      <c r="BC192" s="960"/>
      <c r="BD192" s="961">
        <f>IF($BE$3="４週",BB192/4,IF($BE$3="暦月",(BB192/($BE$8/7)),""))</f>
        <v>0</v>
      </c>
      <c r="BE192" s="960"/>
      <c r="BF192" s="956"/>
      <c r="BG192" s="957"/>
      <c r="BH192" s="957"/>
      <c r="BI192" s="957"/>
      <c r="BJ192" s="958"/>
    </row>
    <row r="193" spans="2:62" s="263" customFormat="1" ht="20.25" customHeight="1">
      <c r="B193" s="916">
        <f>B191+1</f>
        <v>89</v>
      </c>
      <c r="C193" s="918"/>
      <c r="D193" s="919"/>
      <c r="E193" s="295"/>
      <c r="F193" s="296"/>
      <c r="G193" s="295"/>
      <c r="H193" s="296"/>
      <c r="I193" s="922"/>
      <c r="J193" s="923"/>
      <c r="K193" s="926"/>
      <c r="L193" s="927"/>
      <c r="M193" s="927"/>
      <c r="N193" s="919"/>
      <c r="O193" s="930"/>
      <c r="P193" s="931"/>
      <c r="Q193" s="931"/>
      <c r="R193" s="931"/>
      <c r="S193" s="932"/>
      <c r="T193" s="315" t="s">
        <v>221</v>
      </c>
      <c r="V193" s="316"/>
      <c r="W193" s="308"/>
      <c r="X193" s="309"/>
      <c r="Y193" s="309"/>
      <c r="Z193" s="309"/>
      <c r="AA193" s="309"/>
      <c r="AB193" s="309"/>
      <c r="AC193" s="310"/>
      <c r="AD193" s="308"/>
      <c r="AE193" s="309"/>
      <c r="AF193" s="309"/>
      <c r="AG193" s="309"/>
      <c r="AH193" s="309"/>
      <c r="AI193" s="309"/>
      <c r="AJ193" s="310"/>
      <c r="AK193" s="308"/>
      <c r="AL193" s="309"/>
      <c r="AM193" s="309"/>
      <c r="AN193" s="309"/>
      <c r="AO193" s="309"/>
      <c r="AP193" s="309"/>
      <c r="AQ193" s="310"/>
      <c r="AR193" s="308"/>
      <c r="AS193" s="309"/>
      <c r="AT193" s="309"/>
      <c r="AU193" s="309"/>
      <c r="AV193" s="309"/>
      <c r="AW193" s="309"/>
      <c r="AX193" s="310"/>
      <c r="AY193" s="308"/>
      <c r="AZ193" s="309"/>
      <c r="BA193" s="311"/>
      <c r="BB193" s="936"/>
      <c r="BC193" s="937"/>
      <c r="BD193" s="938"/>
      <c r="BE193" s="939"/>
      <c r="BF193" s="940"/>
      <c r="BG193" s="941"/>
      <c r="BH193" s="941"/>
      <c r="BI193" s="941"/>
      <c r="BJ193" s="942"/>
    </row>
    <row r="194" spans="2:62" s="263" customFormat="1" ht="20.25" customHeight="1">
      <c r="B194" s="949"/>
      <c r="C194" s="950"/>
      <c r="D194" s="951"/>
      <c r="E194" s="317"/>
      <c r="F194" s="318">
        <f>C193</f>
        <v>0</v>
      </c>
      <c r="G194" s="317"/>
      <c r="H194" s="318">
        <f>I193</f>
        <v>0</v>
      </c>
      <c r="I194" s="952"/>
      <c r="J194" s="953"/>
      <c r="K194" s="954"/>
      <c r="L194" s="955"/>
      <c r="M194" s="955"/>
      <c r="N194" s="951"/>
      <c r="O194" s="930"/>
      <c r="P194" s="931"/>
      <c r="Q194" s="931"/>
      <c r="R194" s="931"/>
      <c r="S194" s="932"/>
      <c r="T194" s="312" t="s">
        <v>224</v>
      </c>
      <c r="U194" s="313"/>
      <c r="V194" s="314"/>
      <c r="W194" s="300" t="s">
        <v>621</v>
      </c>
      <c r="X194" s="301" t="s">
        <v>621</v>
      </c>
      <c r="Y194" s="301" t="s">
        <v>621</v>
      </c>
      <c r="Z194" s="301" t="s">
        <v>621</v>
      </c>
      <c r="AA194" s="301" t="s">
        <v>621</v>
      </c>
      <c r="AB194" s="301" t="s">
        <v>621</v>
      </c>
      <c r="AC194" s="302" t="s">
        <v>621</v>
      </c>
      <c r="AD194" s="300" t="s">
        <v>621</v>
      </c>
      <c r="AE194" s="301" t="s">
        <v>621</v>
      </c>
      <c r="AF194" s="301" t="s">
        <v>621</v>
      </c>
      <c r="AG194" s="301" t="s">
        <v>621</v>
      </c>
      <c r="AH194" s="301" t="s">
        <v>621</v>
      </c>
      <c r="AI194" s="301" t="s">
        <v>621</v>
      </c>
      <c r="AJ194" s="302" t="s">
        <v>621</v>
      </c>
      <c r="AK194" s="300" t="s">
        <v>621</v>
      </c>
      <c r="AL194" s="301" t="s">
        <v>621</v>
      </c>
      <c r="AM194" s="301" t="s">
        <v>621</v>
      </c>
      <c r="AN194" s="301" t="s">
        <v>621</v>
      </c>
      <c r="AO194" s="301" t="s">
        <v>621</v>
      </c>
      <c r="AP194" s="301" t="s">
        <v>621</v>
      </c>
      <c r="AQ194" s="302" t="s">
        <v>621</v>
      </c>
      <c r="AR194" s="300" t="s">
        <v>621</v>
      </c>
      <c r="AS194" s="301" t="s">
        <v>621</v>
      </c>
      <c r="AT194" s="301" t="s">
        <v>621</v>
      </c>
      <c r="AU194" s="301" t="s">
        <v>621</v>
      </c>
      <c r="AV194" s="301" t="s">
        <v>621</v>
      </c>
      <c r="AW194" s="301" t="s">
        <v>621</v>
      </c>
      <c r="AX194" s="302" t="s">
        <v>621</v>
      </c>
      <c r="AY194" s="300" t="s">
        <v>621</v>
      </c>
      <c r="AZ194" s="301" t="s">
        <v>621</v>
      </c>
      <c r="BA194" s="301" t="s">
        <v>621</v>
      </c>
      <c r="BB194" s="959">
        <f>IF($BE$3="４週",SUM(W194:AX194),IF($BE$3="暦月",SUM(W194:BA194),""))</f>
        <v>0</v>
      </c>
      <c r="BC194" s="960"/>
      <c r="BD194" s="961">
        <f>IF($BE$3="４週",BB194/4,IF($BE$3="暦月",(BB194/($BE$8/7)),""))</f>
        <v>0</v>
      </c>
      <c r="BE194" s="960"/>
      <c r="BF194" s="956"/>
      <c r="BG194" s="957"/>
      <c r="BH194" s="957"/>
      <c r="BI194" s="957"/>
      <c r="BJ194" s="958"/>
    </row>
    <row r="195" spans="2:62" s="263" customFormat="1" ht="20.25" customHeight="1">
      <c r="B195" s="916">
        <f>B193+1</f>
        <v>90</v>
      </c>
      <c r="C195" s="918"/>
      <c r="D195" s="919"/>
      <c r="E195" s="295"/>
      <c r="F195" s="296"/>
      <c r="G195" s="295"/>
      <c r="H195" s="296"/>
      <c r="I195" s="922"/>
      <c r="J195" s="923"/>
      <c r="K195" s="926"/>
      <c r="L195" s="927"/>
      <c r="M195" s="927"/>
      <c r="N195" s="919"/>
      <c r="O195" s="930"/>
      <c r="P195" s="931"/>
      <c r="Q195" s="931"/>
      <c r="R195" s="931"/>
      <c r="S195" s="932"/>
      <c r="T195" s="315" t="s">
        <v>221</v>
      </c>
      <c r="V195" s="316"/>
      <c r="W195" s="308"/>
      <c r="X195" s="309"/>
      <c r="Y195" s="309"/>
      <c r="Z195" s="309"/>
      <c r="AA195" s="309"/>
      <c r="AB195" s="309"/>
      <c r="AC195" s="310"/>
      <c r="AD195" s="308"/>
      <c r="AE195" s="309"/>
      <c r="AF195" s="309"/>
      <c r="AG195" s="309"/>
      <c r="AH195" s="309"/>
      <c r="AI195" s="309"/>
      <c r="AJ195" s="310"/>
      <c r="AK195" s="308"/>
      <c r="AL195" s="309"/>
      <c r="AM195" s="309"/>
      <c r="AN195" s="309"/>
      <c r="AO195" s="309"/>
      <c r="AP195" s="309"/>
      <c r="AQ195" s="310"/>
      <c r="AR195" s="308"/>
      <c r="AS195" s="309"/>
      <c r="AT195" s="309"/>
      <c r="AU195" s="309"/>
      <c r="AV195" s="309"/>
      <c r="AW195" s="309"/>
      <c r="AX195" s="310"/>
      <c r="AY195" s="308"/>
      <c r="AZ195" s="309"/>
      <c r="BA195" s="311"/>
      <c r="BB195" s="936"/>
      <c r="BC195" s="937"/>
      <c r="BD195" s="938"/>
      <c r="BE195" s="939"/>
      <c r="BF195" s="940"/>
      <c r="BG195" s="941"/>
      <c r="BH195" s="941"/>
      <c r="BI195" s="941"/>
      <c r="BJ195" s="942"/>
    </row>
    <row r="196" spans="2:62" s="263" customFormat="1" ht="20.25" customHeight="1">
      <c r="B196" s="949"/>
      <c r="C196" s="950"/>
      <c r="D196" s="951"/>
      <c r="E196" s="317"/>
      <c r="F196" s="318">
        <f>C195</f>
        <v>0</v>
      </c>
      <c r="G196" s="317"/>
      <c r="H196" s="318">
        <f>I195</f>
        <v>0</v>
      </c>
      <c r="I196" s="952"/>
      <c r="J196" s="953"/>
      <c r="K196" s="954"/>
      <c r="L196" s="955"/>
      <c r="M196" s="955"/>
      <c r="N196" s="951"/>
      <c r="O196" s="930"/>
      <c r="P196" s="931"/>
      <c r="Q196" s="931"/>
      <c r="R196" s="931"/>
      <c r="S196" s="932"/>
      <c r="T196" s="312" t="s">
        <v>224</v>
      </c>
      <c r="U196" s="313"/>
      <c r="V196" s="314"/>
      <c r="W196" s="300" t="s">
        <v>621</v>
      </c>
      <c r="X196" s="301" t="s">
        <v>621</v>
      </c>
      <c r="Y196" s="301" t="s">
        <v>621</v>
      </c>
      <c r="Z196" s="301" t="s">
        <v>621</v>
      </c>
      <c r="AA196" s="301" t="s">
        <v>621</v>
      </c>
      <c r="AB196" s="301" t="s">
        <v>621</v>
      </c>
      <c r="AC196" s="302" t="s">
        <v>621</v>
      </c>
      <c r="AD196" s="300" t="s">
        <v>621</v>
      </c>
      <c r="AE196" s="301" t="s">
        <v>621</v>
      </c>
      <c r="AF196" s="301" t="s">
        <v>621</v>
      </c>
      <c r="AG196" s="301" t="s">
        <v>621</v>
      </c>
      <c r="AH196" s="301" t="s">
        <v>621</v>
      </c>
      <c r="AI196" s="301" t="s">
        <v>621</v>
      </c>
      <c r="AJ196" s="302" t="s">
        <v>621</v>
      </c>
      <c r="AK196" s="300" t="s">
        <v>621</v>
      </c>
      <c r="AL196" s="301" t="s">
        <v>621</v>
      </c>
      <c r="AM196" s="301" t="s">
        <v>621</v>
      </c>
      <c r="AN196" s="301" t="s">
        <v>621</v>
      </c>
      <c r="AO196" s="301" t="s">
        <v>621</v>
      </c>
      <c r="AP196" s="301" t="s">
        <v>621</v>
      </c>
      <c r="AQ196" s="302" t="s">
        <v>621</v>
      </c>
      <c r="AR196" s="300" t="s">
        <v>621</v>
      </c>
      <c r="AS196" s="301" t="s">
        <v>621</v>
      </c>
      <c r="AT196" s="301" t="s">
        <v>621</v>
      </c>
      <c r="AU196" s="301" t="s">
        <v>621</v>
      </c>
      <c r="AV196" s="301" t="s">
        <v>621</v>
      </c>
      <c r="AW196" s="301" t="s">
        <v>621</v>
      </c>
      <c r="AX196" s="302" t="s">
        <v>621</v>
      </c>
      <c r="AY196" s="300" t="s">
        <v>621</v>
      </c>
      <c r="AZ196" s="301" t="s">
        <v>621</v>
      </c>
      <c r="BA196" s="301" t="s">
        <v>621</v>
      </c>
      <c r="BB196" s="959">
        <f>IF($BE$3="４週",SUM(W196:AX196),IF($BE$3="暦月",SUM(W196:BA196),""))</f>
        <v>0</v>
      </c>
      <c r="BC196" s="960"/>
      <c r="BD196" s="961">
        <f>IF($BE$3="４週",BB196/4,IF($BE$3="暦月",(BB196/($BE$8/7)),""))</f>
        <v>0</v>
      </c>
      <c r="BE196" s="960"/>
      <c r="BF196" s="956"/>
      <c r="BG196" s="957"/>
      <c r="BH196" s="957"/>
      <c r="BI196" s="957"/>
      <c r="BJ196" s="958"/>
    </row>
    <row r="197" spans="2:62" s="263" customFormat="1" ht="20.25" customHeight="1">
      <c r="B197" s="916">
        <f>B195+1</f>
        <v>91</v>
      </c>
      <c r="C197" s="918"/>
      <c r="D197" s="919"/>
      <c r="E197" s="295"/>
      <c r="F197" s="296"/>
      <c r="G197" s="295"/>
      <c r="H197" s="296"/>
      <c r="I197" s="922"/>
      <c r="J197" s="923"/>
      <c r="K197" s="926"/>
      <c r="L197" s="927"/>
      <c r="M197" s="927"/>
      <c r="N197" s="919"/>
      <c r="O197" s="930"/>
      <c r="P197" s="931"/>
      <c r="Q197" s="931"/>
      <c r="R197" s="931"/>
      <c r="S197" s="932"/>
      <c r="T197" s="315" t="s">
        <v>221</v>
      </c>
      <c r="V197" s="316"/>
      <c r="W197" s="308"/>
      <c r="X197" s="309"/>
      <c r="Y197" s="309"/>
      <c r="Z197" s="309"/>
      <c r="AA197" s="309"/>
      <c r="AB197" s="309"/>
      <c r="AC197" s="310"/>
      <c r="AD197" s="308"/>
      <c r="AE197" s="309"/>
      <c r="AF197" s="309"/>
      <c r="AG197" s="309"/>
      <c r="AH197" s="309"/>
      <c r="AI197" s="309"/>
      <c r="AJ197" s="310"/>
      <c r="AK197" s="308"/>
      <c r="AL197" s="309"/>
      <c r="AM197" s="309"/>
      <c r="AN197" s="309"/>
      <c r="AO197" s="309"/>
      <c r="AP197" s="309"/>
      <c r="AQ197" s="310"/>
      <c r="AR197" s="308"/>
      <c r="AS197" s="309"/>
      <c r="AT197" s="309"/>
      <c r="AU197" s="309"/>
      <c r="AV197" s="309"/>
      <c r="AW197" s="309"/>
      <c r="AX197" s="310"/>
      <c r="AY197" s="308"/>
      <c r="AZ197" s="309"/>
      <c r="BA197" s="311"/>
      <c r="BB197" s="936"/>
      <c r="BC197" s="937"/>
      <c r="BD197" s="938"/>
      <c r="BE197" s="939"/>
      <c r="BF197" s="940"/>
      <c r="BG197" s="941"/>
      <c r="BH197" s="941"/>
      <c r="BI197" s="941"/>
      <c r="BJ197" s="942"/>
    </row>
    <row r="198" spans="2:62" s="263" customFormat="1" ht="20.25" customHeight="1">
      <c r="B198" s="949"/>
      <c r="C198" s="950"/>
      <c r="D198" s="951"/>
      <c r="E198" s="317"/>
      <c r="F198" s="318">
        <f>C197</f>
        <v>0</v>
      </c>
      <c r="G198" s="317"/>
      <c r="H198" s="318">
        <f>I197</f>
        <v>0</v>
      </c>
      <c r="I198" s="952"/>
      <c r="J198" s="953"/>
      <c r="K198" s="954"/>
      <c r="L198" s="955"/>
      <c r="M198" s="955"/>
      <c r="N198" s="951"/>
      <c r="O198" s="930"/>
      <c r="P198" s="931"/>
      <c r="Q198" s="931"/>
      <c r="R198" s="931"/>
      <c r="S198" s="932"/>
      <c r="T198" s="312" t="s">
        <v>224</v>
      </c>
      <c r="U198" s="313"/>
      <c r="V198" s="314"/>
      <c r="W198" s="300" t="s">
        <v>621</v>
      </c>
      <c r="X198" s="301" t="s">
        <v>621</v>
      </c>
      <c r="Y198" s="301" t="s">
        <v>621</v>
      </c>
      <c r="Z198" s="301" t="s">
        <v>621</v>
      </c>
      <c r="AA198" s="301" t="s">
        <v>621</v>
      </c>
      <c r="AB198" s="301" t="s">
        <v>621</v>
      </c>
      <c r="AC198" s="302" t="s">
        <v>621</v>
      </c>
      <c r="AD198" s="300" t="s">
        <v>621</v>
      </c>
      <c r="AE198" s="301" t="s">
        <v>621</v>
      </c>
      <c r="AF198" s="301" t="s">
        <v>621</v>
      </c>
      <c r="AG198" s="301" t="s">
        <v>621</v>
      </c>
      <c r="AH198" s="301" t="s">
        <v>621</v>
      </c>
      <c r="AI198" s="301" t="s">
        <v>621</v>
      </c>
      <c r="AJ198" s="302" t="s">
        <v>621</v>
      </c>
      <c r="AK198" s="300" t="s">
        <v>621</v>
      </c>
      <c r="AL198" s="301" t="s">
        <v>621</v>
      </c>
      <c r="AM198" s="301" t="s">
        <v>621</v>
      </c>
      <c r="AN198" s="301" t="s">
        <v>621</v>
      </c>
      <c r="AO198" s="301" t="s">
        <v>621</v>
      </c>
      <c r="AP198" s="301" t="s">
        <v>621</v>
      </c>
      <c r="AQ198" s="302" t="s">
        <v>621</v>
      </c>
      <c r="AR198" s="300" t="s">
        <v>621</v>
      </c>
      <c r="AS198" s="301" t="s">
        <v>621</v>
      </c>
      <c r="AT198" s="301" t="s">
        <v>621</v>
      </c>
      <c r="AU198" s="301" t="s">
        <v>621</v>
      </c>
      <c r="AV198" s="301" t="s">
        <v>621</v>
      </c>
      <c r="AW198" s="301" t="s">
        <v>621</v>
      </c>
      <c r="AX198" s="302" t="s">
        <v>621</v>
      </c>
      <c r="AY198" s="300" t="s">
        <v>621</v>
      </c>
      <c r="AZ198" s="301" t="s">
        <v>621</v>
      </c>
      <c r="BA198" s="301" t="s">
        <v>621</v>
      </c>
      <c r="BB198" s="959">
        <f>IF($BE$3="４週",SUM(W198:AX198),IF($BE$3="暦月",SUM(W198:BA198),""))</f>
        <v>0</v>
      </c>
      <c r="BC198" s="960"/>
      <c r="BD198" s="961">
        <f>IF($BE$3="４週",BB198/4,IF($BE$3="暦月",(BB198/($BE$8/7)),""))</f>
        <v>0</v>
      </c>
      <c r="BE198" s="960"/>
      <c r="BF198" s="956"/>
      <c r="BG198" s="957"/>
      <c r="BH198" s="957"/>
      <c r="BI198" s="957"/>
      <c r="BJ198" s="958"/>
    </row>
    <row r="199" spans="2:62" s="263" customFormat="1" ht="20.25" customHeight="1">
      <c r="B199" s="916">
        <f>B197+1</f>
        <v>92</v>
      </c>
      <c r="C199" s="918"/>
      <c r="D199" s="919"/>
      <c r="E199" s="295"/>
      <c r="F199" s="296"/>
      <c r="G199" s="295"/>
      <c r="H199" s="296"/>
      <c r="I199" s="922"/>
      <c r="J199" s="923"/>
      <c r="K199" s="926"/>
      <c r="L199" s="927"/>
      <c r="M199" s="927"/>
      <c r="N199" s="919"/>
      <c r="O199" s="930"/>
      <c r="P199" s="931"/>
      <c r="Q199" s="931"/>
      <c r="R199" s="931"/>
      <c r="S199" s="932"/>
      <c r="T199" s="315" t="s">
        <v>221</v>
      </c>
      <c r="V199" s="316"/>
      <c r="W199" s="308"/>
      <c r="X199" s="309"/>
      <c r="Y199" s="309"/>
      <c r="Z199" s="309"/>
      <c r="AA199" s="309"/>
      <c r="AB199" s="309"/>
      <c r="AC199" s="310"/>
      <c r="AD199" s="308"/>
      <c r="AE199" s="309"/>
      <c r="AF199" s="309"/>
      <c r="AG199" s="309"/>
      <c r="AH199" s="309"/>
      <c r="AI199" s="309"/>
      <c r="AJ199" s="310"/>
      <c r="AK199" s="308"/>
      <c r="AL199" s="309"/>
      <c r="AM199" s="309"/>
      <c r="AN199" s="309"/>
      <c r="AO199" s="309"/>
      <c r="AP199" s="309"/>
      <c r="AQ199" s="310"/>
      <c r="AR199" s="308"/>
      <c r="AS199" s="309"/>
      <c r="AT199" s="309"/>
      <c r="AU199" s="309"/>
      <c r="AV199" s="309"/>
      <c r="AW199" s="309"/>
      <c r="AX199" s="310"/>
      <c r="AY199" s="308"/>
      <c r="AZ199" s="309"/>
      <c r="BA199" s="311"/>
      <c r="BB199" s="936"/>
      <c r="BC199" s="937"/>
      <c r="BD199" s="938"/>
      <c r="BE199" s="939"/>
      <c r="BF199" s="940"/>
      <c r="BG199" s="941"/>
      <c r="BH199" s="941"/>
      <c r="BI199" s="941"/>
      <c r="BJ199" s="942"/>
    </row>
    <row r="200" spans="2:62" s="263" customFormat="1" ht="20.25" customHeight="1">
      <c r="B200" s="949"/>
      <c r="C200" s="950"/>
      <c r="D200" s="951"/>
      <c r="E200" s="317"/>
      <c r="F200" s="318">
        <f>C199</f>
        <v>0</v>
      </c>
      <c r="G200" s="317"/>
      <c r="H200" s="318">
        <f>I199</f>
        <v>0</v>
      </c>
      <c r="I200" s="952"/>
      <c r="J200" s="953"/>
      <c r="K200" s="954"/>
      <c r="L200" s="955"/>
      <c r="M200" s="955"/>
      <c r="N200" s="951"/>
      <c r="O200" s="930"/>
      <c r="P200" s="931"/>
      <c r="Q200" s="931"/>
      <c r="R200" s="931"/>
      <c r="S200" s="932"/>
      <c r="T200" s="312" t="s">
        <v>224</v>
      </c>
      <c r="U200" s="313"/>
      <c r="V200" s="314"/>
      <c r="W200" s="300" t="s">
        <v>621</v>
      </c>
      <c r="X200" s="301" t="s">
        <v>621</v>
      </c>
      <c r="Y200" s="301" t="s">
        <v>621</v>
      </c>
      <c r="Z200" s="301" t="s">
        <v>621</v>
      </c>
      <c r="AA200" s="301" t="s">
        <v>621</v>
      </c>
      <c r="AB200" s="301" t="s">
        <v>621</v>
      </c>
      <c r="AC200" s="302" t="s">
        <v>621</v>
      </c>
      <c r="AD200" s="300" t="s">
        <v>621</v>
      </c>
      <c r="AE200" s="301" t="s">
        <v>621</v>
      </c>
      <c r="AF200" s="301" t="s">
        <v>621</v>
      </c>
      <c r="AG200" s="301" t="s">
        <v>621</v>
      </c>
      <c r="AH200" s="301" t="s">
        <v>621</v>
      </c>
      <c r="AI200" s="301" t="s">
        <v>621</v>
      </c>
      <c r="AJ200" s="302" t="s">
        <v>621</v>
      </c>
      <c r="AK200" s="300" t="s">
        <v>621</v>
      </c>
      <c r="AL200" s="301" t="s">
        <v>621</v>
      </c>
      <c r="AM200" s="301" t="s">
        <v>621</v>
      </c>
      <c r="AN200" s="301" t="s">
        <v>621</v>
      </c>
      <c r="AO200" s="301" t="s">
        <v>621</v>
      </c>
      <c r="AP200" s="301" t="s">
        <v>621</v>
      </c>
      <c r="AQ200" s="302" t="s">
        <v>621</v>
      </c>
      <c r="AR200" s="300" t="s">
        <v>621</v>
      </c>
      <c r="AS200" s="301" t="s">
        <v>621</v>
      </c>
      <c r="AT200" s="301" t="s">
        <v>621</v>
      </c>
      <c r="AU200" s="301" t="s">
        <v>621</v>
      </c>
      <c r="AV200" s="301" t="s">
        <v>621</v>
      </c>
      <c r="AW200" s="301" t="s">
        <v>621</v>
      </c>
      <c r="AX200" s="302" t="s">
        <v>621</v>
      </c>
      <c r="AY200" s="300" t="s">
        <v>621</v>
      </c>
      <c r="AZ200" s="301" t="s">
        <v>621</v>
      </c>
      <c r="BA200" s="301" t="s">
        <v>621</v>
      </c>
      <c r="BB200" s="959">
        <f>IF($BE$3="４週",SUM(W200:AX200),IF($BE$3="暦月",SUM(W200:BA200),""))</f>
        <v>0</v>
      </c>
      <c r="BC200" s="960"/>
      <c r="BD200" s="961">
        <f>IF($BE$3="４週",BB200/4,IF($BE$3="暦月",(BB200/($BE$8/7)),""))</f>
        <v>0</v>
      </c>
      <c r="BE200" s="960"/>
      <c r="BF200" s="956"/>
      <c r="BG200" s="957"/>
      <c r="BH200" s="957"/>
      <c r="BI200" s="957"/>
      <c r="BJ200" s="958"/>
    </row>
    <row r="201" spans="2:62" s="263" customFormat="1" ht="20.25" customHeight="1">
      <c r="B201" s="916">
        <f>B199+1</f>
        <v>93</v>
      </c>
      <c r="C201" s="918"/>
      <c r="D201" s="919"/>
      <c r="E201" s="295"/>
      <c r="F201" s="296"/>
      <c r="G201" s="295"/>
      <c r="H201" s="296"/>
      <c r="I201" s="922"/>
      <c r="J201" s="923"/>
      <c r="K201" s="926"/>
      <c r="L201" s="927"/>
      <c r="M201" s="927"/>
      <c r="N201" s="919"/>
      <c r="O201" s="930"/>
      <c r="P201" s="931"/>
      <c r="Q201" s="931"/>
      <c r="R201" s="931"/>
      <c r="S201" s="932"/>
      <c r="T201" s="315" t="s">
        <v>221</v>
      </c>
      <c r="V201" s="316"/>
      <c r="W201" s="308"/>
      <c r="X201" s="309"/>
      <c r="Y201" s="309"/>
      <c r="Z201" s="309"/>
      <c r="AA201" s="309"/>
      <c r="AB201" s="309"/>
      <c r="AC201" s="310"/>
      <c r="AD201" s="308"/>
      <c r="AE201" s="309"/>
      <c r="AF201" s="309"/>
      <c r="AG201" s="309"/>
      <c r="AH201" s="309"/>
      <c r="AI201" s="309"/>
      <c r="AJ201" s="310"/>
      <c r="AK201" s="308"/>
      <c r="AL201" s="309"/>
      <c r="AM201" s="309"/>
      <c r="AN201" s="309"/>
      <c r="AO201" s="309"/>
      <c r="AP201" s="309"/>
      <c r="AQ201" s="310"/>
      <c r="AR201" s="308"/>
      <c r="AS201" s="309"/>
      <c r="AT201" s="309"/>
      <c r="AU201" s="309"/>
      <c r="AV201" s="309"/>
      <c r="AW201" s="309"/>
      <c r="AX201" s="310"/>
      <c r="AY201" s="308"/>
      <c r="AZ201" s="309"/>
      <c r="BA201" s="311"/>
      <c r="BB201" s="936"/>
      <c r="BC201" s="937"/>
      <c r="BD201" s="938"/>
      <c r="BE201" s="939"/>
      <c r="BF201" s="940"/>
      <c r="BG201" s="941"/>
      <c r="BH201" s="941"/>
      <c r="BI201" s="941"/>
      <c r="BJ201" s="942"/>
    </row>
    <row r="202" spans="2:62" s="263" customFormat="1" ht="20.25" customHeight="1">
      <c r="B202" s="949"/>
      <c r="C202" s="950"/>
      <c r="D202" s="951"/>
      <c r="E202" s="317"/>
      <c r="F202" s="318">
        <f>C201</f>
        <v>0</v>
      </c>
      <c r="G202" s="317"/>
      <c r="H202" s="318">
        <f>I201</f>
        <v>0</v>
      </c>
      <c r="I202" s="952"/>
      <c r="J202" s="953"/>
      <c r="K202" s="954"/>
      <c r="L202" s="955"/>
      <c r="M202" s="955"/>
      <c r="N202" s="951"/>
      <c r="O202" s="930"/>
      <c r="P202" s="931"/>
      <c r="Q202" s="931"/>
      <c r="R202" s="931"/>
      <c r="S202" s="932"/>
      <c r="T202" s="312" t="s">
        <v>224</v>
      </c>
      <c r="U202" s="313"/>
      <c r="V202" s="314"/>
      <c r="W202" s="300" t="s">
        <v>621</v>
      </c>
      <c r="X202" s="301" t="s">
        <v>621</v>
      </c>
      <c r="Y202" s="301" t="s">
        <v>621</v>
      </c>
      <c r="Z202" s="301" t="s">
        <v>621</v>
      </c>
      <c r="AA202" s="301" t="s">
        <v>621</v>
      </c>
      <c r="AB202" s="301" t="s">
        <v>621</v>
      </c>
      <c r="AC202" s="302" t="s">
        <v>621</v>
      </c>
      <c r="AD202" s="300" t="s">
        <v>621</v>
      </c>
      <c r="AE202" s="301" t="s">
        <v>621</v>
      </c>
      <c r="AF202" s="301" t="s">
        <v>621</v>
      </c>
      <c r="AG202" s="301" t="s">
        <v>621</v>
      </c>
      <c r="AH202" s="301" t="s">
        <v>621</v>
      </c>
      <c r="AI202" s="301" t="s">
        <v>621</v>
      </c>
      <c r="AJ202" s="302" t="s">
        <v>621</v>
      </c>
      <c r="AK202" s="300" t="s">
        <v>621</v>
      </c>
      <c r="AL202" s="301" t="s">
        <v>621</v>
      </c>
      <c r="AM202" s="301" t="s">
        <v>621</v>
      </c>
      <c r="AN202" s="301" t="s">
        <v>621</v>
      </c>
      <c r="AO202" s="301" t="s">
        <v>621</v>
      </c>
      <c r="AP202" s="301" t="s">
        <v>621</v>
      </c>
      <c r="AQ202" s="302" t="s">
        <v>621</v>
      </c>
      <c r="AR202" s="300" t="s">
        <v>621</v>
      </c>
      <c r="AS202" s="301" t="s">
        <v>621</v>
      </c>
      <c r="AT202" s="301" t="s">
        <v>621</v>
      </c>
      <c r="AU202" s="301" t="s">
        <v>621</v>
      </c>
      <c r="AV202" s="301" t="s">
        <v>621</v>
      </c>
      <c r="AW202" s="301" t="s">
        <v>621</v>
      </c>
      <c r="AX202" s="302" t="s">
        <v>621</v>
      </c>
      <c r="AY202" s="300" t="s">
        <v>621</v>
      </c>
      <c r="AZ202" s="301" t="s">
        <v>621</v>
      </c>
      <c r="BA202" s="301" t="s">
        <v>621</v>
      </c>
      <c r="BB202" s="959">
        <f>IF($BE$3="４週",SUM(W202:AX202),IF($BE$3="暦月",SUM(W202:BA202),""))</f>
        <v>0</v>
      </c>
      <c r="BC202" s="960"/>
      <c r="BD202" s="961">
        <f>IF($BE$3="４週",BB202/4,IF($BE$3="暦月",(BB202/($BE$8/7)),""))</f>
        <v>0</v>
      </c>
      <c r="BE202" s="960"/>
      <c r="BF202" s="956"/>
      <c r="BG202" s="957"/>
      <c r="BH202" s="957"/>
      <c r="BI202" s="957"/>
      <c r="BJ202" s="958"/>
    </row>
    <row r="203" spans="2:62" s="263" customFormat="1" ht="20.25" customHeight="1">
      <c r="B203" s="916">
        <f>B201+1</f>
        <v>94</v>
      </c>
      <c r="C203" s="918"/>
      <c r="D203" s="919"/>
      <c r="E203" s="295"/>
      <c r="F203" s="296"/>
      <c r="G203" s="295"/>
      <c r="H203" s="296"/>
      <c r="I203" s="922"/>
      <c r="J203" s="923"/>
      <c r="K203" s="926"/>
      <c r="L203" s="927"/>
      <c r="M203" s="927"/>
      <c r="N203" s="919"/>
      <c r="O203" s="930"/>
      <c r="P203" s="931"/>
      <c r="Q203" s="931"/>
      <c r="R203" s="931"/>
      <c r="S203" s="932"/>
      <c r="T203" s="315" t="s">
        <v>221</v>
      </c>
      <c r="V203" s="316"/>
      <c r="W203" s="308"/>
      <c r="X203" s="309"/>
      <c r="Y203" s="309"/>
      <c r="Z203" s="309"/>
      <c r="AA203" s="309"/>
      <c r="AB203" s="309"/>
      <c r="AC203" s="310"/>
      <c r="AD203" s="308"/>
      <c r="AE203" s="309"/>
      <c r="AF203" s="309"/>
      <c r="AG203" s="309"/>
      <c r="AH203" s="309"/>
      <c r="AI203" s="309"/>
      <c r="AJ203" s="310"/>
      <c r="AK203" s="308"/>
      <c r="AL203" s="309"/>
      <c r="AM203" s="309"/>
      <c r="AN203" s="309"/>
      <c r="AO203" s="309"/>
      <c r="AP203" s="309"/>
      <c r="AQ203" s="310"/>
      <c r="AR203" s="308"/>
      <c r="AS203" s="309"/>
      <c r="AT203" s="309"/>
      <c r="AU203" s="309"/>
      <c r="AV203" s="309"/>
      <c r="AW203" s="309"/>
      <c r="AX203" s="310"/>
      <c r="AY203" s="308"/>
      <c r="AZ203" s="309"/>
      <c r="BA203" s="311"/>
      <c r="BB203" s="936"/>
      <c r="BC203" s="937"/>
      <c r="BD203" s="938"/>
      <c r="BE203" s="939"/>
      <c r="BF203" s="940"/>
      <c r="BG203" s="941"/>
      <c r="BH203" s="941"/>
      <c r="BI203" s="941"/>
      <c r="BJ203" s="942"/>
    </row>
    <row r="204" spans="2:62" s="263" customFormat="1" ht="20.25" customHeight="1">
      <c r="B204" s="949"/>
      <c r="C204" s="950"/>
      <c r="D204" s="951"/>
      <c r="E204" s="317"/>
      <c r="F204" s="318">
        <f>C203</f>
        <v>0</v>
      </c>
      <c r="G204" s="317"/>
      <c r="H204" s="318">
        <f>I203</f>
        <v>0</v>
      </c>
      <c r="I204" s="952"/>
      <c r="J204" s="953"/>
      <c r="K204" s="954"/>
      <c r="L204" s="955"/>
      <c r="M204" s="955"/>
      <c r="N204" s="951"/>
      <c r="O204" s="930"/>
      <c r="P204" s="931"/>
      <c r="Q204" s="931"/>
      <c r="R204" s="931"/>
      <c r="S204" s="932"/>
      <c r="T204" s="312" t="s">
        <v>224</v>
      </c>
      <c r="U204" s="313"/>
      <c r="V204" s="314"/>
      <c r="W204" s="300" t="s">
        <v>621</v>
      </c>
      <c r="X204" s="301" t="s">
        <v>621</v>
      </c>
      <c r="Y204" s="301" t="s">
        <v>621</v>
      </c>
      <c r="Z204" s="301" t="s">
        <v>621</v>
      </c>
      <c r="AA204" s="301" t="s">
        <v>621</v>
      </c>
      <c r="AB204" s="301" t="s">
        <v>621</v>
      </c>
      <c r="AC204" s="302" t="s">
        <v>621</v>
      </c>
      <c r="AD204" s="300" t="s">
        <v>621</v>
      </c>
      <c r="AE204" s="301" t="s">
        <v>621</v>
      </c>
      <c r="AF204" s="301" t="s">
        <v>621</v>
      </c>
      <c r="AG204" s="301" t="s">
        <v>621</v>
      </c>
      <c r="AH204" s="301" t="s">
        <v>621</v>
      </c>
      <c r="AI204" s="301" t="s">
        <v>621</v>
      </c>
      <c r="AJ204" s="302" t="s">
        <v>621</v>
      </c>
      <c r="AK204" s="300" t="s">
        <v>621</v>
      </c>
      <c r="AL204" s="301" t="s">
        <v>621</v>
      </c>
      <c r="AM204" s="301" t="s">
        <v>621</v>
      </c>
      <c r="AN204" s="301" t="s">
        <v>621</v>
      </c>
      <c r="AO204" s="301" t="s">
        <v>621</v>
      </c>
      <c r="AP204" s="301" t="s">
        <v>621</v>
      </c>
      <c r="AQ204" s="302" t="s">
        <v>621</v>
      </c>
      <c r="AR204" s="300" t="s">
        <v>621</v>
      </c>
      <c r="AS204" s="301" t="s">
        <v>621</v>
      </c>
      <c r="AT204" s="301" t="s">
        <v>621</v>
      </c>
      <c r="AU204" s="301" t="s">
        <v>621</v>
      </c>
      <c r="AV204" s="301" t="s">
        <v>621</v>
      </c>
      <c r="AW204" s="301" t="s">
        <v>621</v>
      </c>
      <c r="AX204" s="302" t="s">
        <v>621</v>
      </c>
      <c r="AY204" s="300" t="s">
        <v>621</v>
      </c>
      <c r="AZ204" s="301" t="s">
        <v>621</v>
      </c>
      <c r="BA204" s="301" t="s">
        <v>621</v>
      </c>
      <c r="BB204" s="959">
        <f>IF($BE$3="４週",SUM(W204:AX204),IF($BE$3="暦月",SUM(W204:BA204),""))</f>
        <v>0</v>
      </c>
      <c r="BC204" s="960"/>
      <c r="BD204" s="961">
        <f>IF($BE$3="４週",BB204/4,IF($BE$3="暦月",(BB204/($BE$8/7)),""))</f>
        <v>0</v>
      </c>
      <c r="BE204" s="960"/>
      <c r="BF204" s="956"/>
      <c r="BG204" s="957"/>
      <c r="BH204" s="957"/>
      <c r="BI204" s="957"/>
      <c r="BJ204" s="958"/>
    </row>
    <row r="205" spans="2:62" s="263" customFormat="1" ht="20.25" customHeight="1">
      <c r="B205" s="916">
        <f>B203+1</f>
        <v>95</v>
      </c>
      <c r="C205" s="918"/>
      <c r="D205" s="919"/>
      <c r="E205" s="295"/>
      <c r="F205" s="296"/>
      <c r="G205" s="295"/>
      <c r="H205" s="296"/>
      <c r="I205" s="922"/>
      <c r="J205" s="923"/>
      <c r="K205" s="926"/>
      <c r="L205" s="927"/>
      <c r="M205" s="927"/>
      <c r="N205" s="919"/>
      <c r="O205" s="930"/>
      <c r="P205" s="931"/>
      <c r="Q205" s="931"/>
      <c r="R205" s="931"/>
      <c r="S205" s="932"/>
      <c r="T205" s="315" t="s">
        <v>221</v>
      </c>
      <c r="V205" s="316"/>
      <c r="W205" s="308"/>
      <c r="X205" s="309"/>
      <c r="Y205" s="309"/>
      <c r="Z205" s="309"/>
      <c r="AA205" s="309"/>
      <c r="AB205" s="309"/>
      <c r="AC205" s="310"/>
      <c r="AD205" s="308"/>
      <c r="AE205" s="309"/>
      <c r="AF205" s="309"/>
      <c r="AG205" s="309"/>
      <c r="AH205" s="309"/>
      <c r="AI205" s="309"/>
      <c r="AJ205" s="310"/>
      <c r="AK205" s="308"/>
      <c r="AL205" s="309"/>
      <c r="AM205" s="309"/>
      <c r="AN205" s="309"/>
      <c r="AO205" s="309"/>
      <c r="AP205" s="309"/>
      <c r="AQ205" s="310"/>
      <c r="AR205" s="308"/>
      <c r="AS205" s="309"/>
      <c r="AT205" s="309"/>
      <c r="AU205" s="309"/>
      <c r="AV205" s="309"/>
      <c r="AW205" s="309"/>
      <c r="AX205" s="310"/>
      <c r="AY205" s="308"/>
      <c r="AZ205" s="309"/>
      <c r="BA205" s="311"/>
      <c r="BB205" s="936"/>
      <c r="BC205" s="937"/>
      <c r="BD205" s="938"/>
      <c r="BE205" s="939"/>
      <c r="BF205" s="940"/>
      <c r="BG205" s="941"/>
      <c r="BH205" s="941"/>
      <c r="BI205" s="941"/>
      <c r="BJ205" s="942"/>
    </row>
    <row r="206" spans="2:62" s="263" customFormat="1" ht="20.25" customHeight="1">
      <c r="B206" s="949"/>
      <c r="C206" s="950"/>
      <c r="D206" s="951"/>
      <c r="E206" s="317"/>
      <c r="F206" s="318">
        <f>C205</f>
        <v>0</v>
      </c>
      <c r="G206" s="317"/>
      <c r="H206" s="318">
        <f>I205</f>
        <v>0</v>
      </c>
      <c r="I206" s="952"/>
      <c r="J206" s="953"/>
      <c r="K206" s="954"/>
      <c r="L206" s="955"/>
      <c r="M206" s="955"/>
      <c r="N206" s="951"/>
      <c r="O206" s="930"/>
      <c r="P206" s="931"/>
      <c r="Q206" s="931"/>
      <c r="R206" s="931"/>
      <c r="S206" s="932"/>
      <c r="T206" s="312" t="s">
        <v>224</v>
      </c>
      <c r="U206" s="313"/>
      <c r="V206" s="314"/>
      <c r="W206" s="300" t="s">
        <v>621</v>
      </c>
      <c r="X206" s="301" t="s">
        <v>621</v>
      </c>
      <c r="Y206" s="301" t="s">
        <v>621</v>
      </c>
      <c r="Z206" s="301" t="s">
        <v>621</v>
      </c>
      <c r="AA206" s="301" t="s">
        <v>621</v>
      </c>
      <c r="AB206" s="301" t="s">
        <v>621</v>
      </c>
      <c r="AC206" s="302" t="s">
        <v>621</v>
      </c>
      <c r="AD206" s="300" t="s">
        <v>621</v>
      </c>
      <c r="AE206" s="301" t="s">
        <v>621</v>
      </c>
      <c r="AF206" s="301" t="s">
        <v>621</v>
      </c>
      <c r="AG206" s="301" t="s">
        <v>621</v>
      </c>
      <c r="AH206" s="301" t="s">
        <v>621</v>
      </c>
      <c r="AI206" s="301" t="s">
        <v>621</v>
      </c>
      <c r="AJ206" s="302" t="s">
        <v>621</v>
      </c>
      <c r="AK206" s="300" t="s">
        <v>621</v>
      </c>
      <c r="AL206" s="301" t="s">
        <v>621</v>
      </c>
      <c r="AM206" s="301" t="s">
        <v>621</v>
      </c>
      <c r="AN206" s="301" t="s">
        <v>621</v>
      </c>
      <c r="AO206" s="301" t="s">
        <v>621</v>
      </c>
      <c r="AP206" s="301" t="s">
        <v>621</v>
      </c>
      <c r="AQ206" s="302" t="s">
        <v>621</v>
      </c>
      <c r="AR206" s="300" t="s">
        <v>621</v>
      </c>
      <c r="AS206" s="301" t="s">
        <v>621</v>
      </c>
      <c r="AT206" s="301" t="s">
        <v>621</v>
      </c>
      <c r="AU206" s="301" t="s">
        <v>621</v>
      </c>
      <c r="AV206" s="301" t="s">
        <v>621</v>
      </c>
      <c r="AW206" s="301" t="s">
        <v>621</v>
      </c>
      <c r="AX206" s="302" t="s">
        <v>621</v>
      </c>
      <c r="AY206" s="300" t="s">
        <v>621</v>
      </c>
      <c r="AZ206" s="301" t="s">
        <v>621</v>
      </c>
      <c r="BA206" s="301" t="s">
        <v>621</v>
      </c>
      <c r="BB206" s="959">
        <f>IF($BE$3="４週",SUM(W206:AX206),IF($BE$3="暦月",SUM(W206:BA206),""))</f>
        <v>0</v>
      </c>
      <c r="BC206" s="960"/>
      <c r="BD206" s="961">
        <f>IF($BE$3="４週",BB206/4,IF($BE$3="暦月",(BB206/($BE$8/7)),""))</f>
        <v>0</v>
      </c>
      <c r="BE206" s="960"/>
      <c r="BF206" s="956"/>
      <c r="BG206" s="957"/>
      <c r="BH206" s="957"/>
      <c r="BI206" s="957"/>
      <c r="BJ206" s="958"/>
    </row>
    <row r="207" spans="2:62" s="263" customFormat="1" ht="20.25" customHeight="1">
      <c r="B207" s="916">
        <f>B205+1</f>
        <v>96</v>
      </c>
      <c r="C207" s="918"/>
      <c r="D207" s="919"/>
      <c r="E207" s="295"/>
      <c r="F207" s="296"/>
      <c r="G207" s="295"/>
      <c r="H207" s="296"/>
      <c r="I207" s="922"/>
      <c r="J207" s="923"/>
      <c r="K207" s="926"/>
      <c r="L207" s="927"/>
      <c r="M207" s="927"/>
      <c r="N207" s="919"/>
      <c r="O207" s="930"/>
      <c r="P207" s="931"/>
      <c r="Q207" s="931"/>
      <c r="R207" s="931"/>
      <c r="S207" s="932"/>
      <c r="T207" s="315" t="s">
        <v>221</v>
      </c>
      <c r="V207" s="316"/>
      <c r="W207" s="308"/>
      <c r="X207" s="309"/>
      <c r="Y207" s="309"/>
      <c r="Z207" s="309"/>
      <c r="AA207" s="309"/>
      <c r="AB207" s="309"/>
      <c r="AC207" s="310"/>
      <c r="AD207" s="308"/>
      <c r="AE207" s="309"/>
      <c r="AF207" s="309"/>
      <c r="AG207" s="309"/>
      <c r="AH207" s="309"/>
      <c r="AI207" s="309"/>
      <c r="AJ207" s="310"/>
      <c r="AK207" s="308"/>
      <c r="AL207" s="309"/>
      <c r="AM207" s="309"/>
      <c r="AN207" s="309"/>
      <c r="AO207" s="309"/>
      <c r="AP207" s="309"/>
      <c r="AQ207" s="310"/>
      <c r="AR207" s="308"/>
      <c r="AS207" s="309"/>
      <c r="AT207" s="309"/>
      <c r="AU207" s="309"/>
      <c r="AV207" s="309"/>
      <c r="AW207" s="309"/>
      <c r="AX207" s="310"/>
      <c r="AY207" s="308"/>
      <c r="AZ207" s="309"/>
      <c r="BA207" s="311"/>
      <c r="BB207" s="936"/>
      <c r="BC207" s="937"/>
      <c r="BD207" s="938"/>
      <c r="BE207" s="939"/>
      <c r="BF207" s="940"/>
      <c r="BG207" s="941"/>
      <c r="BH207" s="941"/>
      <c r="BI207" s="941"/>
      <c r="BJ207" s="942"/>
    </row>
    <row r="208" spans="2:62" s="263" customFormat="1" ht="20.25" customHeight="1">
      <c r="B208" s="949"/>
      <c r="C208" s="950"/>
      <c r="D208" s="951"/>
      <c r="E208" s="317"/>
      <c r="F208" s="318">
        <f>C207</f>
        <v>0</v>
      </c>
      <c r="G208" s="317"/>
      <c r="H208" s="318">
        <f>I207</f>
        <v>0</v>
      </c>
      <c r="I208" s="952"/>
      <c r="J208" s="953"/>
      <c r="K208" s="954"/>
      <c r="L208" s="955"/>
      <c r="M208" s="955"/>
      <c r="N208" s="951"/>
      <c r="O208" s="930"/>
      <c r="P208" s="931"/>
      <c r="Q208" s="931"/>
      <c r="R208" s="931"/>
      <c r="S208" s="932"/>
      <c r="T208" s="312" t="s">
        <v>224</v>
      </c>
      <c r="U208" s="313"/>
      <c r="V208" s="314"/>
      <c r="W208" s="300" t="s">
        <v>621</v>
      </c>
      <c r="X208" s="301" t="s">
        <v>621</v>
      </c>
      <c r="Y208" s="301" t="s">
        <v>621</v>
      </c>
      <c r="Z208" s="301" t="s">
        <v>621</v>
      </c>
      <c r="AA208" s="301" t="s">
        <v>621</v>
      </c>
      <c r="AB208" s="301" t="s">
        <v>621</v>
      </c>
      <c r="AC208" s="302" t="s">
        <v>621</v>
      </c>
      <c r="AD208" s="300" t="s">
        <v>621</v>
      </c>
      <c r="AE208" s="301" t="s">
        <v>621</v>
      </c>
      <c r="AF208" s="301" t="s">
        <v>621</v>
      </c>
      <c r="AG208" s="301" t="s">
        <v>621</v>
      </c>
      <c r="AH208" s="301" t="s">
        <v>621</v>
      </c>
      <c r="AI208" s="301" t="s">
        <v>621</v>
      </c>
      <c r="AJ208" s="302" t="s">
        <v>621</v>
      </c>
      <c r="AK208" s="300" t="s">
        <v>621</v>
      </c>
      <c r="AL208" s="301" t="s">
        <v>621</v>
      </c>
      <c r="AM208" s="301" t="s">
        <v>621</v>
      </c>
      <c r="AN208" s="301" t="s">
        <v>621</v>
      </c>
      <c r="AO208" s="301" t="s">
        <v>621</v>
      </c>
      <c r="AP208" s="301" t="s">
        <v>621</v>
      </c>
      <c r="AQ208" s="302" t="s">
        <v>621</v>
      </c>
      <c r="AR208" s="300" t="s">
        <v>621</v>
      </c>
      <c r="AS208" s="301" t="s">
        <v>621</v>
      </c>
      <c r="AT208" s="301" t="s">
        <v>621</v>
      </c>
      <c r="AU208" s="301" t="s">
        <v>621</v>
      </c>
      <c r="AV208" s="301" t="s">
        <v>621</v>
      </c>
      <c r="AW208" s="301" t="s">
        <v>621</v>
      </c>
      <c r="AX208" s="302" t="s">
        <v>621</v>
      </c>
      <c r="AY208" s="300" t="s">
        <v>621</v>
      </c>
      <c r="AZ208" s="301" t="s">
        <v>621</v>
      </c>
      <c r="BA208" s="301" t="s">
        <v>621</v>
      </c>
      <c r="BB208" s="959">
        <f>IF($BE$3="４週",SUM(W208:AX208),IF($BE$3="暦月",SUM(W208:BA208),""))</f>
        <v>0</v>
      </c>
      <c r="BC208" s="960"/>
      <c r="BD208" s="961">
        <f>IF($BE$3="４週",BB208/4,IF($BE$3="暦月",(BB208/($BE$8/7)),""))</f>
        <v>0</v>
      </c>
      <c r="BE208" s="960"/>
      <c r="BF208" s="956"/>
      <c r="BG208" s="957"/>
      <c r="BH208" s="957"/>
      <c r="BI208" s="957"/>
      <c r="BJ208" s="958"/>
    </row>
    <row r="209" spans="2:62" s="263" customFormat="1" ht="20.25" customHeight="1">
      <c r="B209" s="916">
        <f>B207+1</f>
        <v>97</v>
      </c>
      <c r="C209" s="918"/>
      <c r="D209" s="919"/>
      <c r="E209" s="295"/>
      <c r="F209" s="296"/>
      <c r="G209" s="295"/>
      <c r="H209" s="296"/>
      <c r="I209" s="922"/>
      <c r="J209" s="923"/>
      <c r="K209" s="926"/>
      <c r="L209" s="927"/>
      <c r="M209" s="927"/>
      <c r="N209" s="919"/>
      <c r="O209" s="930"/>
      <c r="P209" s="931"/>
      <c r="Q209" s="931"/>
      <c r="R209" s="931"/>
      <c r="S209" s="932"/>
      <c r="T209" s="315" t="s">
        <v>221</v>
      </c>
      <c r="V209" s="316"/>
      <c r="W209" s="308"/>
      <c r="X209" s="309"/>
      <c r="Y209" s="309"/>
      <c r="Z209" s="309"/>
      <c r="AA209" s="309"/>
      <c r="AB209" s="309"/>
      <c r="AC209" s="310"/>
      <c r="AD209" s="308"/>
      <c r="AE209" s="309"/>
      <c r="AF209" s="309"/>
      <c r="AG209" s="309"/>
      <c r="AH209" s="309"/>
      <c r="AI209" s="309"/>
      <c r="AJ209" s="310"/>
      <c r="AK209" s="308"/>
      <c r="AL209" s="309"/>
      <c r="AM209" s="309"/>
      <c r="AN209" s="309"/>
      <c r="AO209" s="309"/>
      <c r="AP209" s="309"/>
      <c r="AQ209" s="310"/>
      <c r="AR209" s="308"/>
      <c r="AS209" s="309"/>
      <c r="AT209" s="309"/>
      <c r="AU209" s="309"/>
      <c r="AV209" s="309"/>
      <c r="AW209" s="309"/>
      <c r="AX209" s="310"/>
      <c r="AY209" s="308"/>
      <c r="AZ209" s="309"/>
      <c r="BA209" s="311"/>
      <c r="BB209" s="936"/>
      <c r="BC209" s="937"/>
      <c r="BD209" s="938"/>
      <c r="BE209" s="939"/>
      <c r="BF209" s="940"/>
      <c r="BG209" s="941"/>
      <c r="BH209" s="941"/>
      <c r="BI209" s="941"/>
      <c r="BJ209" s="942"/>
    </row>
    <row r="210" spans="2:62" s="263" customFormat="1" ht="20.25" customHeight="1">
      <c r="B210" s="949"/>
      <c r="C210" s="950"/>
      <c r="D210" s="951"/>
      <c r="E210" s="317"/>
      <c r="F210" s="318">
        <f>C209</f>
        <v>0</v>
      </c>
      <c r="G210" s="317"/>
      <c r="H210" s="318">
        <f>I209</f>
        <v>0</v>
      </c>
      <c r="I210" s="952"/>
      <c r="J210" s="953"/>
      <c r="K210" s="954"/>
      <c r="L210" s="955"/>
      <c r="M210" s="955"/>
      <c r="N210" s="951"/>
      <c r="O210" s="930"/>
      <c r="P210" s="931"/>
      <c r="Q210" s="931"/>
      <c r="R210" s="931"/>
      <c r="S210" s="932"/>
      <c r="T210" s="312" t="s">
        <v>224</v>
      </c>
      <c r="U210" s="313"/>
      <c r="V210" s="314"/>
      <c r="W210" s="300" t="s">
        <v>621</v>
      </c>
      <c r="X210" s="301" t="s">
        <v>621</v>
      </c>
      <c r="Y210" s="301" t="s">
        <v>621</v>
      </c>
      <c r="Z210" s="301" t="s">
        <v>621</v>
      </c>
      <c r="AA210" s="301" t="s">
        <v>621</v>
      </c>
      <c r="AB210" s="301" t="s">
        <v>621</v>
      </c>
      <c r="AC210" s="302" t="s">
        <v>621</v>
      </c>
      <c r="AD210" s="300" t="s">
        <v>621</v>
      </c>
      <c r="AE210" s="301" t="s">
        <v>621</v>
      </c>
      <c r="AF210" s="301" t="s">
        <v>621</v>
      </c>
      <c r="AG210" s="301" t="s">
        <v>621</v>
      </c>
      <c r="AH210" s="301" t="s">
        <v>621</v>
      </c>
      <c r="AI210" s="301" t="s">
        <v>621</v>
      </c>
      <c r="AJ210" s="302" t="s">
        <v>621</v>
      </c>
      <c r="AK210" s="300" t="s">
        <v>621</v>
      </c>
      <c r="AL210" s="301" t="s">
        <v>621</v>
      </c>
      <c r="AM210" s="301" t="s">
        <v>621</v>
      </c>
      <c r="AN210" s="301" t="s">
        <v>621</v>
      </c>
      <c r="AO210" s="301" t="s">
        <v>621</v>
      </c>
      <c r="AP210" s="301" t="s">
        <v>621</v>
      </c>
      <c r="AQ210" s="302" t="s">
        <v>621</v>
      </c>
      <c r="AR210" s="300" t="s">
        <v>621</v>
      </c>
      <c r="AS210" s="301" t="s">
        <v>621</v>
      </c>
      <c r="AT210" s="301" t="s">
        <v>621</v>
      </c>
      <c r="AU210" s="301" t="s">
        <v>621</v>
      </c>
      <c r="AV210" s="301" t="s">
        <v>621</v>
      </c>
      <c r="AW210" s="301" t="s">
        <v>621</v>
      </c>
      <c r="AX210" s="302" t="s">
        <v>621</v>
      </c>
      <c r="AY210" s="300" t="s">
        <v>621</v>
      </c>
      <c r="AZ210" s="301" t="s">
        <v>621</v>
      </c>
      <c r="BA210" s="301" t="s">
        <v>621</v>
      </c>
      <c r="BB210" s="959">
        <f>IF($BE$3="４週",SUM(W210:AX210),IF($BE$3="暦月",SUM(W210:BA210),""))</f>
        <v>0</v>
      </c>
      <c r="BC210" s="960"/>
      <c r="BD210" s="961">
        <f>IF($BE$3="４週",BB210/4,IF($BE$3="暦月",(BB210/($BE$8/7)),""))</f>
        <v>0</v>
      </c>
      <c r="BE210" s="960"/>
      <c r="BF210" s="956"/>
      <c r="BG210" s="957"/>
      <c r="BH210" s="957"/>
      <c r="BI210" s="957"/>
      <c r="BJ210" s="958"/>
    </row>
    <row r="211" spans="2:62" s="263" customFormat="1" ht="20.25" customHeight="1">
      <c r="B211" s="916">
        <f>B209+1</f>
        <v>98</v>
      </c>
      <c r="C211" s="918"/>
      <c r="D211" s="919"/>
      <c r="E211" s="295"/>
      <c r="F211" s="296"/>
      <c r="G211" s="295"/>
      <c r="H211" s="296"/>
      <c r="I211" s="922"/>
      <c r="J211" s="923"/>
      <c r="K211" s="926"/>
      <c r="L211" s="927"/>
      <c r="M211" s="927"/>
      <c r="N211" s="919"/>
      <c r="O211" s="930"/>
      <c r="P211" s="931"/>
      <c r="Q211" s="931"/>
      <c r="R211" s="931"/>
      <c r="S211" s="932"/>
      <c r="T211" s="315" t="s">
        <v>221</v>
      </c>
      <c r="V211" s="316"/>
      <c r="W211" s="308"/>
      <c r="X211" s="309"/>
      <c r="Y211" s="309"/>
      <c r="Z211" s="309"/>
      <c r="AA211" s="309"/>
      <c r="AB211" s="309"/>
      <c r="AC211" s="310"/>
      <c r="AD211" s="308"/>
      <c r="AE211" s="309"/>
      <c r="AF211" s="309"/>
      <c r="AG211" s="309"/>
      <c r="AH211" s="309"/>
      <c r="AI211" s="309"/>
      <c r="AJ211" s="310"/>
      <c r="AK211" s="308"/>
      <c r="AL211" s="309"/>
      <c r="AM211" s="309"/>
      <c r="AN211" s="309"/>
      <c r="AO211" s="309"/>
      <c r="AP211" s="309"/>
      <c r="AQ211" s="310"/>
      <c r="AR211" s="308"/>
      <c r="AS211" s="309"/>
      <c r="AT211" s="309"/>
      <c r="AU211" s="309"/>
      <c r="AV211" s="309"/>
      <c r="AW211" s="309"/>
      <c r="AX211" s="310"/>
      <c r="AY211" s="308"/>
      <c r="AZ211" s="309"/>
      <c r="BA211" s="311"/>
      <c r="BB211" s="936"/>
      <c r="BC211" s="937"/>
      <c r="BD211" s="938"/>
      <c r="BE211" s="939"/>
      <c r="BF211" s="940"/>
      <c r="BG211" s="941"/>
      <c r="BH211" s="941"/>
      <c r="BI211" s="941"/>
      <c r="BJ211" s="942"/>
    </row>
    <row r="212" spans="2:62" s="263" customFormat="1" ht="20.25" customHeight="1">
      <c r="B212" s="949"/>
      <c r="C212" s="950"/>
      <c r="D212" s="951"/>
      <c r="E212" s="317"/>
      <c r="F212" s="318">
        <f>C211</f>
        <v>0</v>
      </c>
      <c r="G212" s="317"/>
      <c r="H212" s="318">
        <f>I211</f>
        <v>0</v>
      </c>
      <c r="I212" s="952"/>
      <c r="J212" s="953"/>
      <c r="K212" s="954"/>
      <c r="L212" s="955"/>
      <c r="M212" s="955"/>
      <c r="N212" s="951"/>
      <c r="O212" s="930"/>
      <c r="P212" s="931"/>
      <c r="Q212" s="931"/>
      <c r="R212" s="931"/>
      <c r="S212" s="932"/>
      <c r="T212" s="312" t="s">
        <v>224</v>
      </c>
      <c r="U212" s="313"/>
      <c r="V212" s="314"/>
      <c r="W212" s="300" t="s">
        <v>621</v>
      </c>
      <c r="X212" s="301" t="s">
        <v>621</v>
      </c>
      <c r="Y212" s="301" t="s">
        <v>621</v>
      </c>
      <c r="Z212" s="301" t="s">
        <v>621</v>
      </c>
      <c r="AA212" s="301" t="s">
        <v>621</v>
      </c>
      <c r="AB212" s="301" t="s">
        <v>621</v>
      </c>
      <c r="AC212" s="302" t="s">
        <v>621</v>
      </c>
      <c r="AD212" s="300" t="s">
        <v>621</v>
      </c>
      <c r="AE212" s="301" t="s">
        <v>621</v>
      </c>
      <c r="AF212" s="301" t="s">
        <v>621</v>
      </c>
      <c r="AG212" s="301" t="s">
        <v>621</v>
      </c>
      <c r="AH212" s="301" t="s">
        <v>621</v>
      </c>
      <c r="AI212" s="301" t="s">
        <v>621</v>
      </c>
      <c r="AJ212" s="302" t="s">
        <v>621</v>
      </c>
      <c r="AK212" s="300" t="s">
        <v>621</v>
      </c>
      <c r="AL212" s="301" t="s">
        <v>621</v>
      </c>
      <c r="AM212" s="301" t="s">
        <v>621</v>
      </c>
      <c r="AN212" s="301" t="s">
        <v>621</v>
      </c>
      <c r="AO212" s="301" t="s">
        <v>621</v>
      </c>
      <c r="AP212" s="301" t="s">
        <v>621</v>
      </c>
      <c r="AQ212" s="302" t="s">
        <v>621</v>
      </c>
      <c r="AR212" s="300" t="s">
        <v>621</v>
      </c>
      <c r="AS212" s="301" t="s">
        <v>621</v>
      </c>
      <c r="AT212" s="301" t="s">
        <v>621</v>
      </c>
      <c r="AU212" s="301" t="s">
        <v>621</v>
      </c>
      <c r="AV212" s="301" t="s">
        <v>621</v>
      </c>
      <c r="AW212" s="301" t="s">
        <v>621</v>
      </c>
      <c r="AX212" s="302" t="s">
        <v>621</v>
      </c>
      <c r="AY212" s="300" t="s">
        <v>621</v>
      </c>
      <c r="AZ212" s="301" t="s">
        <v>621</v>
      </c>
      <c r="BA212" s="301" t="s">
        <v>621</v>
      </c>
      <c r="BB212" s="959">
        <f>IF($BE$3="４週",SUM(W212:AX212),IF($BE$3="暦月",SUM(W212:BA212),""))</f>
        <v>0</v>
      </c>
      <c r="BC212" s="960"/>
      <c r="BD212" s="961">
        <f>IF($BE$3="４週",BB212/4,IF($BE$3="暦月",(BB212/($BE$8/7)),""))</f>
        <v>0</v>
      </c>
      <c r="BE212" s="960"/>
      <c r="BF212" s="956"/>
      <c r="BG212" s="957"/>
      <c r="BH212" s="957"/>
      <c r="BI212" s="957"/>
      <c r="BJ212" s="958"/>
    </row>
    <row r="213" spans="2:62" s="263" customFormat="1" ht="20.25" customHeight="1">
      <c r="B213" s="916">
        <f>B211+1</f>
        <v>99</v>
      </c>
      <c r="C213" s="918"/>
      <c r="D213" s="919"/>
      <c r="E213" s="295"/>
      <c r="F213" s="296"/>
      <c r="G213" s="295"/>
      <c r="H213" s="296"/>
      <c r="I213" s="922"/>
      <c r="J213" s="923"/>
      <c r="K213" s="926"/>
      <c r="L213" s="927"/>
      <c r="M213" s="927"/>
      <c r="N213" s="919"/>
      <c r="O213" s="930"/>
      <c r="P213" s="931"/>
      <c r="Q213" s="931"/>
      <c r="R213" s="931"/>
      <c r="S213" s="932"/>
      <c r="T213" s="315" t="s">
        <v>221</v>
      </c>
      <c r="V213" s="316"/>
      <c r="W213" s="308"/>
      <c r="X213" s="309"/>
      <c r="Y213" s="309"/>
      <c r="Z213" s="309"/>
      <c r="AA213" s="309"/>
      <c r="AB213" s="309"/>
      <c r="AC213" s="310"/>
      <c r="AD213" s="308"/>
      <c r="AE213" s="309"/>
      <c r="AF213" s="309"/>
      <c r="AG213" s="309"/>
      <c r="AH213" s="309"/>
      <c r="AI213" s="309"/>
      <c r="AJ213" s="310"/>
      <c r="AK213" s="308"/>
      <c r="AL213" s="309"/>
      <c r="AM213" s="309"/>
      <c r="AN213" s="309"/>
      <c r="AO213" s="309"/>
      <c r="AP213" s="309"/>
      <c r="AQ213" s="310"/>
      <c r="AR213" s="308"/>
      <c r="AS213" s="309"/>
      <c r="AT213" s="309"/>
      <c r="AU213" s="309"/>
      <c r="AV213" s="309"/>
      <c r="AW213" s="309"/>
      <c r="AX213" s="310"/>
      <c r="AY213" s="308"/>
      <c r="AZ213" s="309"/>
      <c r="BA213" s="311"/>
      <c r="BB213" s="936"/>
      <c r="BC213" s="937"/>
      <c r="BD213" s="938"/>
      <c r="BE213" s="939"/>
      <c r="BF213" s="940"/>
      <c r="BG213" s="941"/>
      <c r="BH213" s="941"/>
      <c r="BI213" s="941"/>
      <c r="BJ213" s="942"/>
    </row>
    <row r="214" spans="2:62" s="263" customFormat="1" ht="20.25" customHeight="1">
      <c r="B214" s="949"/>
      <c r="C214" s="950"/>
      <c r="D214" s="951"/>
      <c r="E214" s="317"/>
      <c r="F214" s="318">
        <f>C213</f>
        <v>0</v>
      </c>
      <c r="G214" s="317"/>
      <c r="H214" s="318">
        <f>I213</f>
        <v>0</v>
      </c>
      <c r="I214" s="952"/>
      <c r="J214" s="953"/>
      <c r="K214" s="954"/>
      <c r="L214" s="955"/>
      <c r="M214" s="955"/>
      <c r="N214" s="951"/>
      <c r="O214" s="930"/>
      <c r="P214" s="931"/>
      <c r="Q214" s="931"/>
      <c r="R214" s="931"/>
      <c r="S214" s="932"/>
      <c r="T214" s="312" t="s">
        <v>224</v>
      </c>
      <c r="U214" s="313"/>
      <c r="V214" s="314"/>
      <c r="W214" s="300" t="s">
        <v>621</v>
      </c>
      <c r="X214" s="301" t="s">
        <v>621</v>
      </c>
      <c r="Y214" s="301" t="s">
        <v>621</v>
      </c>
      <c r="Z214" s="301" t="s">
        <v>621</v>
      </c>
      <c r="AA214" s="301" t="s">
        <v>621</v>
      </c>
      <c r="AB214" s="301" t="s">
        <v>621</v>
      </c>
      <c r="AC214" s="302" t="s">
        <v>621</v>
      </c>
      <c r="AD214" s="300" t="s">
        <v>621</v>
      </c>
      <c r="AE214" s="301" t="s">
        <v>621</v>
      </c>
      <c r="AF214" s="301" t="s">
        <v>621</v>
      </c>
      <c r="AG214" s="301" t="s">
        <v>621</v>
      </c>
      <c r="AH214" s="301" t="s">
        <v>621</v>
      </c>
      <c r="AI214" s="301" t="s">
        <v>621</v>
      </c>
      <c r="AJ214" s="302" t="s">
        <v>621</v>
      </c>
      <c r="AK214" s="300" t="s">
        <v>621</v>
      </c>
      <c r="AL214" s="301" t="s">
        <v>621</v>
      </c>
      <c r="AM214" s="301" t="s">
        <v>621</v>
      </c>
      <c r="AN214" s="301" t="s">
        <v>621</v>
      </c>
      <c r="AO214" s="301" t="s">
        <v>621</v>
      </c>
      <c r="AP214" s="301" t="s">
        <v>621</v>
      </c>
      <c r="AQ214" s="302" t="s">
        <v>621</v>
      </c>
      <c r="AR214" s="300" t="s">
        <v>621</v>
      </c>
      <c r="AS214" s="301" t="s">
        <v>621</v>
      </c>
      <c r="AT214" s="301" t="s">
        <v>621</v>
      </c>
      <c r="AU214" s="301" t="s">
        <v>621</v>
      </c>
      <c r="AV214" s="301" t="s">
        <v>621</v>
      </c>
      <c r="AW214" s="301" t="s">
        <v>621</v>
      </c>
      <c r="AX214" s="302" t="s">
        <v>621</v>
      </c>
      <c r="AY214" s="300" t="s">
        <v>621</v>
      </c>
      <c r="AZ214" s="301" t="s">
        <v>621</v>
      </c>
      <c r="BA214" s="301" t="s">
        <v>621</v>
      </c>
      <c r="BB214" s="959">
        <f>IF($BE$3="４週",SUM(W214:AX214),IF($BE$3="暦月",SUM(W214:BA214),""))</f>
        <v>0</v>
      </c>
      <c r="BC214" s="960"/>
      <c r="BD214" s="961">
        <f>IF($BE$3="４週",BB214/4,IF($BE$3="暦月",(BB214/($BE$8/7)),""))</f>
        <v>0</v>
      </c>
      <c r="BE214" s="960"/>
      <c r="BF214" s="956"/>
      <c r="BG214" s="957"/>
      <c r="BH214" s="957"/>
      <c r="BI214" s="957"/>
      <c r="BJ214" s="958"/>
    </row>
    <row r="215" spans="2:62" s="263" customFormat="1" ht="20.25" customHeight="1">
      <c r="B215" s="916">
        <f>B213+1</f>
        <v>100</v>
      </c>
      <c r="C215" s="918"/>
      <c r="D215" s="919"/>
      <c r="E215" s="303"/>
      <c r="F215" s="304"/>
      <c r="G215" s="303"/>
      <c r="H215" s="304"/>
      <c r="I215" s="922"/>
      <c r="J215" s="923"/>
      <c r="K215" s="926"/>
      <c r="L215" s="927"/>
      <c r="M215" s="927"/>
      <c r="N215" s="919"/>
      <c r="O215" s="930"/>
      <c r="P215" s="931"/>
      <c r="Q215" s="931"/>
      <c r="R215" s="931"/>
      <c r="S215" s="932"/>
      <c r="T215" s="305" t="s">
        <v>221</v>
      </c>
      <c r="U215" s="306"/>
      <c r="V215" s="307"/>
      <c r="W215" s="308"/>
      <c r="X215" s="309"/>
      <c r="Y215" s="309"/>
      <c r="Z215" s="309"/>
      <c r="AA215" s="309"/>
      <c r="AB215" s="309"/>
      <c r="AC215" s="310"/>
      <c r="AD215" s="308"/>
      <c r="AE215" s="309"/>
      <c r="AF215" s="309"/>
      <c r="AG215" s="309"/>
      <c r="AH215" s="309"/>
      <c r="AI215" s="309"/>
      <c r="AJ215" s="310"/>
      <c r="AK215" s="308"/>
      <c r="AL215" s="309"/>
      <c r="AM215" s="309"/>
      <c r="AN215" s="309"/>
      <c r="AO215" s="309"/>
      <c r="AP215" s="309"/>
      <c r="AQ215" s="310"/>
      <c r="AR215" s="308"/>
      <c r="AS215" s="309"/>
      <c r="AT215" s="309"/>
      <c r="AU215" s="309"/>
      <c r="AV215" s="309"/>
      <c r="AW215" s="309"/>
      <c r="AX215" s="310"/>
      <c r="AY215" s="308"/>
      <c r="AZ215" s="309"/>
      <c r="BA215" s="311"/>
      <c r="BB215" s="936"/>
      <c r="BC215" s="937"/>
      <c r="BD215" s="938"/>
      <c r="BE215" s="939"/>
      <c r="BF215" s="940"/>
      <c r="BG215" s="941"/>
      <c r="BH215" s="941"/>
      <c r="BI215" s="941"/>
      <c r="BJ215" s="942"/>
    </row>
    <row r="216" spans="2:62" s="263" customFormat="1" ht="20.25" customHeight="1" thickBot="1">
      <c r="B216" s="917"/>
      <c r="C216" s="920"/>
      <c r="D216" s="921"/>
      <c r="E216" s="322"/>
      <c r="F216" s="323">
        <f>C215</f>
        <v>0</v>
      </c>
      <c r="G216" s="322"/>
      <c r="H216" s="323">
        <f>I215</f>
        <v>0</v>
      </c>
      <c r="I216" s="924"/>
      <c r="J216" s="925"/>
      <c r="K216" s="928"/>
      <c r="L216" s="929"/>
      <c r="M216" s="929"/>
      <c r="N216" s="921"/>
      <c r="O216" s="933"/>
      <c r="P216" s="934"/>
      <c r="Q216" s="934"/>
      <c r="R216" s="934"/>
      <c r="S216" s="935"/>
      <c r="T216" s="324" t="s">
        <v>224</v>
      </c>
      <c r="U216" s="325"/>
      <c r="V216" s="326"/>
      <c r="W216" s="327" t="s">
        <v>621</v>
      </c>
      <c r="X216" s="328" t="s">
        <v>621</v>
      </c>
      <c r="Y216" s="328" t="s">
        <v>621</v>
      </c>
      <c r="Z216" s="328" t="s">
        <v>621</v>
      </c>
      <c r="AA216" s="328" t="s">
        <v>621</v>
      </c>
      <c r="AB216" s="328" t="s">
        <v>621</v>
      </c>
      <c r="AC216" s="329" t="s">
        <v>621</v>
      </c>
      <c r="AD216" s="327" t="s">
        <v>621</v>
      </c>
      <c r="AE216" s="328" t="s">
        <v>621</v>
      </c>
      <c r="AF216" s="328" t="s">
        <v>621</v>
      </c>
      <c r="AG216" s="328" t="s">
        <v>621</v>
      </c>
      <c r="AH216" s="328" t="s">
        <v>621</v>
      </c>
      <c r="AI216" s="328" t="s">
        <v>621</v>
      </c>
      <c r="AJ216" s="329" t="s">
        <v>621</v>
      </c>
      <c r="AK216" s="327" t="s">
        <v>621</v>
      </c>
      <c r="AL216" s="328" t="s">
        <v>621</v>
      </c>
      <c r="AM216" s="328" t="s">
        <v>621</v>
      </c>
      <c r="AN216" s="328" t="s">
        <v>621</v>
      </c>
      <c r="AO216" s="328" t="s">
        <v>621</v>
      </c>
      <c r="AP216" s="328" t="s">
        <v>621</v>
      </c>
      <c r="AQ216" s="329" t="s">
        <v>621</v>
      </c>
      <c r="AR216" s="327" t="s">
        <v>621</v>
      </c>
      <c r="AS216" s="328" t="s">
        <v>621</v>
      </c>
      <c r="AT216" s="328" t="s">
        <v>621</v>
      </c>
      <c r="AU216" s="328" t="s">
        <v>621</v>
      </c>
      <c r="AV216" s="328" t="s">
        <v>621</v>
      </c>
      <c r="AW216" s="328" t="s">
        <v>621</v>
      </c>
      <c r="AX216" s="329" t="s">
        <v>621</v>
      </c>
      <c r="AY216" s="327" t="s">
        <v>621</v>
      </c>
      <c r="AZ216" s="328" t="s">
        <v>621</v>
      </c>
      <c r="BA216" s="328" t="s">
        <v>621</v>
      </c>
      <c r="BB216" s="946">
        <f>IF($BE$3="４週",SUM(W216:AX216),IF($BE$3="暦月",SUM(W216:BA216),""))</f>
        <v>0</v>
      </c>
      <c r="BC216" s="947"/>
      <c r="BD216" s="948">
        <f>IF($BE$3="４週",BB216/4,IF($BE$3="暦月",(BB216/($BE$8/7)),""))</f>
        <v>0</v>
      </c>
      <c r="BE216" s="947"/>
      <c r="BF216" s="943"/>
      <c r="BG216" s="944"/>
      <c r="BH216" s="944"/>
      <c r="BI216" s="944"/>
      <c r="BJ216" s="945"/>
    </row>
    <row r="217" spans="2:62" s="263" customFormat="1" ht="20.25" customHeight="1">
      <c r="B217" s="331"/>
      <c r="C217" s="332"/>
      <c r="D217" s="332"/>
      <c r="E217" s="332"/>
      <c r="F217" s="332"/>
      <c r="G217" s="332"/>
      <c r="H217" s="332"/>
      <c r="I217" s="333"/>
      <c r="J217" s="333"/>
      <c r="K217" s="332"/>
      <c r="L217" s="332"/>
      <c r="M217" s="332"/>
      <c r="N217" s="332"/>
      <c r="O217" s="334"/>
      <c r="P217" s="334"/>
      <c r="Q217" s="334"/>
      <c r="R217" s="335"/>
      <c r="S217" s="335"/>
      <c r="T217" s="335"/>
      <c r="U217" s="336"/>
      <c r="V217" s="337"/>
      <c r="W217" s="338"/>
      <c r="X217" s="338"/>
      <c r="Y217" s="338"/>
      <c r="Z217" s="338"/>
      <c r="AA217" s="338"/>
      <c r="AB217" s="338"/>
      <c r="AC217" s="338"/>
      <c r="AD217" s="338"/>
      <c r="AE217" s="338"/>
      <c r="AF217" s="338"/>
      <c r="AG217" s="338"/>
      <c r="AH217" s="338"/>
      <c r="AI217" s="338"/>
      <c r="AJ217" s="338"/>
      <c r="AK217" s="338"/>
      <c r="AL217" s="338"/>
      <c r="AM217" s="338"/>
      <c r="AN217" s="338"/>
      <c r="AO217" s="338"/>
      <c r="AP217" s="338"/>
      <c r="AQ217" s="338"/>
      <c r="AR217" s="338"/>
      <c r="AS217" s="338"/>
      <c r="AT217" s="338"/>
      <c r="AU217" s="338"/>
      <c r="AV217" s="338"/>
      <c r="AW217" s="338"/>
      <c r="AX217" s="338"/>
      <c r="AY217" s="338"/>
      <c r="AZ217" s="338"/>
      <c r="BA217" s="338"/>
      <c r="BB217" s="338"/>
      <c r="BC217" s="338"/>
      <c r="BD217" s="339"/>
      <c r="BE217" s="339"/>
      <c r="BF217" s="334"/>
      <c r="BG217" s="334"/>
      <c r="BH217" s="334"/>
      <c r="BI217" s="334"/>
      <c r="BJ217" s="334"/>
    </row>
    <row r="218" spans="2:62" s="263" customFormat="1" ht="20.25" customHeight="1">
      <c r="B218" s="331"/>
      <c r="C218" s="332"/>
      <c r="D218" s="332"/>
      <c r="E218" s="332"/>
      <c r="F218" s="332"/>
      <c r="G218" s="332"/>
      <c r="H218" s="332"/>
      <c r="I218" s="340"/>
      <c r="J218" s="256" t="s">
        <v>366</v>
      </c>
      <c r="K218" s="256"/>
      <c r="L218" s="256"/>
      <c r="M218" s="256"/>
      <c r="N218" s="256"/>
      <c r="O218" s="256"/>
      <c r="P218" s="256"/>
      <c r="Q218" s="256"/>
      <c r="R218" s="256"/>
      <c r="S218" s="256"/>
      <c r="T218" s="341"/>
      <c r="U218" s="256"/>
      <c r="V218" s="256"/>
      <c r="W218" s="256"/>
      <c r="X218" s="256"/>
      <c r="Y218" s="256"/>
      <c r="Z218" s="342"/>
      <c r="AA218" s="342"/>
      <c r="AB218" s="342"/>
      <c r="AC218" s="342"/>
      <c r="AD218" s="342"/>
      <c r="AE218" s="342"/>
      <c r="AF218" s="342"/>
      <c r="AG218" s="342"/>
      <c r="AH218" s="342"/>
      <c r="AI218" s="342"/>
      <c r="AJ218" s="342"/>
      <c r="AK218" s="342"/>
      <c r="AL218" s="342"/>
      <c r="AM218" s="342"/>
      <c r="AN218" s="342"/>
      <c r="AO218" s="342"/>
      <c r="AP218" s="342"/>
      <c r="AQ218" s="342"/>
      <c r="AR218" s="342"/>
      <c r="AS218" s="342"/>
      <c r="AT218" s="342"/>
      <c r="AU218" s="342"/>
      <c r="AV218" s="342"/>
      <c r="AW218" s="342"/>
      <c r="AX218" s="342"/>
      <c r="AY218" s="342"/>
      <c r="AZ218" s="342"/>
      <c r="BA218" s="342"/>
      <c r="BB218" s="342"/>
      <c r="BC218" s="342"/>
      <c r="BD218" s="343"/>
      <c r="BE218" s="339"/>
      <c r="BF218" s="334"/>
      <c r="BG218" s="334"/>
      <c r="BH218" s="334"/>
      <c r="BI218" s="334"/>
      <c r="BJ218" s="334"/>
    </row>
    <row r="219" spans="2:62" s="263" customFormat="1" ht="20.25" customHeight="1">
      <c r="B219" s="331"/>
      <c r="C219" s="332"/>
      <c r="D219" s="332"/>
      <c r="E219" s="332"/>
      <c r="F219" s="332"/>
      <c r="G219" s="332"/>
      <c r="H219" s="332"/>
      <c r="I219" s="340"/>
      <c r="J219" s="256"/>
      <c r="K219" s="256" t="s">
        <v>274</v>
      </c>
      <c r="L219" s="256"/>
      <c r="M219" s="256"/>
      <c r="N219" s="256"/>
      <c r="O219" s="256"/>
      <c r="P219" s="256"/>
      <c r="Q219" s="256"/>
      <c r="R219" s="256"/>
      <c r="S219" s="256"/>
      <c r="T219" s="341"/>
      <c r="U219" s="256"/>
      <c r="V219" s="256"/>
      <c r="W219" s="256"/>
      <c r="X219" s="256"/>
      <c r="Y219" s="256"/>
      <c r="Z219" s="342"/>
      <c r="AA219" s="256" t="s">
        <v>275</v>
      </c>
      <c r="AB219" s="256"/>
      <c r="AC219" s="256"/>
      <c r="AD219" s="256"/>
      <c r="AE219" s="256"/>
      <c r="AF219" s="256"/>
      <c r="AG219" s="256"/>
      <c r="AH219" s="256"/>
      <c r="AI219" s="256"/>
      <c r="AJ219" s="341"/>
      <c r="AK219" s="256"/>
      <c r="AL219" s="256"/>
      <c r="AM219" s="256"/>
      <c r="AN219" s="256"/>
      <c r="AO219" s="342"/>
      <c r="AP219" s="342"/>
      <c r="AQ219" s="256" t="s">
        <v>276</v>
      </c>
      <c r="AR219" s="342"/>
      <c r="AS219" s="342"/>
      <c r="AT219" s="342"/>
      <c r="AU219" s="342"/>
      <c r="AV219" s="342"/>
      <c r="AW219" s="342"/>
      <c r="AX219" s="342"/>
      <c r="AY219" s="342"/>
      <c r="AZ219" s="342"/>
      <c r="BA219" s="342"/>
      <c r="BB219" s="342"/>
      <c r="BC219" s="342"/>
      <c r="BD219" s="343"/>
      <c r="BE219" s="339"/>
      <c r="BF219" s="912"/>
      <c r="BG219" s="912"/>
      <c r="BH219" s="912"/>
      <c r="BI219" s="912"/>
      <c r="BJ219" s="334"/>
    </row>
    <row r="220" spans="2:62" s="263" customFormat="1" ht="20.25" customHeight="1">
      <c r="B220" s="331"/>
      <c r="C220" s="332"/>
      <c r="D220" s="332"/>
      <c r="E220" s="332"/>
      <c r="F220" s="332"/>
      <c r="G220" s="332"/>
      <c r="H220" s="332"/>
      <c r="I220" s="340"/>
      <c r="J220" s="256"/>
      <c r="K220" s="889" t="s">
        <v>277</v>
      </c>
      <c r="L220" s="889"/>
      <c r="M220" s="889" t="s">
        <v>278</v>
      </c>
      <c r="N220" s="889"/>
      <c r="O220" s="889"/>
      <c r="P220" s="889"/>
      <c r="Q220" s="256"/>
      <c r="R220" s="913" t="s">
        <v>279</v>
      </c>
      <c r="S220" s="913"/>
      <c r="T220" s="913"/>
      <c r="U220" s="913"/>
      <c r="V220" s="256"/>
      <c r="W220" s="344" t="s">
        <v>280</v>
      </c>
      <c r="X220" s="344"/>
      <c r="Y220" s="256"/>
      <c r="Z220" s="342"/>
      <c r="AA220" s="889" t="s">
        <v>277</v>
      </c>
      <c r="AB220" s="889"/>
      <c r="AC220" s="889" t="s">
        <v>278</v>
      </c>
      <c r="AD220" s="889"/>
      <c r="AE220" s="889"/>
      <c r="AF220" s="889"/>
      <c r="AG220" s="256"/>
      <c r="AH220" s="913" t="s">
        <v>279</v>
      </c>
      <c r="AI220" s="913"/>
      <c r="AJ220" s="913"/>
      <c r="AK220" s="913"/>
      <c r="AL220" s="256"/>
      <c r="AM220" s="344" t="s">
        <v>280</v>
      </c>
      <c r="AN220" s="344"/>
      <c r="AO220" s="342"/>
      <c r="AP220" s="342"/>
      <c r="AQ220" s="342"/>
      <c r="AR220" s="342"/>
      <c r="AS220" s="342"/>
      <c r="AT220" s="342"/>
      <c r="AU220" s="342"/>
      <c r="AV220" s="342"/>
      <c r="AW220" s="342"/>
      <c r="AX220" s="342"/>
      <c r="AY220" s="342"/>
      <c r="AZ220" s="342"/>
      <c r="BA220" s="342"/>
      <c r="BB220" s="342"/>
      <c r="BC220" s="342"/>
      <c r="BD220" s="343"/>
      <c r="BE220" s="339"/>
      <c r="BF220" s="914"/>
      <c r="BG220" s="914"/>
      <c r="BH220" s="914"/>
      <c r="BI220" s="914"/>
      <c r="BJ220" s="334"/>
    </row>
    <row r="221" spans="2:62" s="263" customFormat="1" ht="20.25" customHeight="1">
      <c r="B221" s="331"/>
      <c r="C221" s="332"/>
      <c r="D221" s="332"/>
      <c r="E221" s="332"/>
      <c r="F221" s="332"/>
      <c r="G221" s="332"/>
      <c r="H221" s="332"/>
      <c r="I221" s="340"/>
      <c r="J221" s="256"/>
      <c r="K221" s="890"/>
      <c r="L221" s="890"/>
      <c r="M221" s="890" t="s">
        <v>281</v>
      </c>
      <c r="N221" s="890"/>
      <c r="O221" s="890" t="s">
        <v>282</v>
      </c>
      <c r="P221" s="890"/>
      <c r="Q221" s="256"/>
      <c r="R221" s="890" t="s">
        <v>281</v>
      </c>
      <c r="S221" s="890"/>
      <c r="T221" s="890" t="s">
        <v>282</v>
      </c>
      <c r="U221" s="890"/>
      <c r="V221" s="256"/>
      <c r="W221" s="344" t="s">
        <v>283</v>
      </c>
      <c r="X221" s="344"/>
      <c r="Y221" s="256"/>
      <c r="Z221" s="342"/>
      <c r="AA221" s="890"/>
      <c r="AB221" s="890"/>
      <c r="AC221" s="890" t="s">
        <v>281</v>
      </c>
      <c r="AD221" s="890"/>
      <c r="AE221" s="890" t="s">
        <v>282</v>
      </c>
      <c r="AF221" s="890"/>
      <c r="AG221" s="256"/>
      <c r="AH221" s="890" t="s">
        <v>281</v>
      </c>
      <c r="AI221" s="890"/>
      <c r="AJ221" s="890" t="s">
        <v>282</v>
      </c>
      <c r="AK221" s="890"/>
      <c r="AL221" s="256"/>
      <c r="AM221" s="344" t="s">
        <v>283</v>
      </c>
      <c r="AN221" s="344"/>
      <c r="AO221" s="342"/>
      <c r="AP221" s="342"/>
      <c r="AQ221" s="344" t="s">
        <v>237</v>
      </c>
      <c r="AR221" s="344"/>
      <c r="AS221" s="344"/>
      <c r="AT221" s="344"/>
      <c r="AU221" s="256"/>
      <c r="AV221" s="344" t="s">
        <v>247</v>
      </c>
      <c r="AW221" s="344"/>
      <c r="AX221" s="344"/>
      <c r="AY221" s="344"/>
      <c r="AZ221" s="256"/>
      <c r="BA221" s="890" t="s">
        <v>284</v>
      </c>
      <c r="BB221" s="890"/>
      <c r="BC221" s="890"/>
      <c r="BD221" s="890"/>
      <c r="BE221" s="339"/>
      <c r="BF221" s="915"/>
      <c r="BG221" s="915"/>
      <c r="BH221" s="915"/>
      <c r="BI221" s="915"/>
      <c r="BJ221" s="334"/>
    </row>
    <row r="222" spans="2:62" s="263" customFormat="1" ht="20.25" customHeight="1">
      <c r="B222" s="331"/>
      <c r="C222" s="332"/>
      <c r="D222" s="332"/>
      <c r="E222" s="332"/>
      <c r="F222" s="332"/>
      <c r="G222" s="332"/>
      <c r="H222" s="332"/>
      <c r="I222" s="340"/>
      <c r="J222" s="256"/>
      <c r="K222" s="891" t="s">
        <v>285</v>
      </c>
      <c r="L222" s="891"/>
      <c r="M222" s="903">
        <f>SUMIFS($BB$17:$BB$216,$F$17:$F$216,"看護職員",$H$17:$H$216,"A")</f>
        <v>0</v>
      </c>
      <c r="N222" s="903"/>
      <c r="O222" s="904">
        <f>SUMIFS($BD$17:$BD$216,$F$17:$F$216,"看護職員",$H$17:$H$216,"A")</f>
        <v>0</v>
      </c>
      <c r="P222" s="904"/>
      <c r="Q222" s="345"/>
      <c r="R222" s="907">
        <v>0</v>
      </c>
      <c r="S222" s="907"/>
      <c r="T222" s="907">
        <v>0</v>
      </c>
      <c r="U222" s="907"/>
      <c r="V222" s="345"/>
      <c r="W222" s="909">
        <v>0</v>
      </c>
      <c r="X222" s="910"/>
      <c r="Y222" s="256"/>
      <c r="Z222" s="342"/>
      <c r="AA222" s="891" t="s">
        <v>285</v>
      </c>
      <c r="AB222" s="891"/>
      <c r="AC222" s="903">
        <f>SUMIFS($BB$17:$BB$216,$F$17:$F$216,"介護職員",$H$17:$H$216,"A")</f>
        <v>0</v>
      </c>
      <c r="AD222" s="903"/>
      <c r="AE222" s="904">
        <f>SUMIFS($BD$17:$BD$216,$F$17:$F$216,"介護職員",$H$17:$H$216,"A")</f>
        <v>0</v>
      </c>
      <c r="AF222" s="904"/>
      <c r="AG222" s="345"/>
      <c r="AH222" s="907">
        <v>0</v>
      </c>
      <c r="AI222" s="907"/>
      <c r="AJ222" s="907">
        <v>0</v>
      </c>
      <c r="AK222" s="907"/>
      <c r="AL222" s="345"/>
      <c r="AM222" s="909">
        <v>0</v>
      </c>
      <c r="AN222" s="910"/>
      <c r="AO222" s="342"/>
      <c r="AP222" s="342"/>
      <c r="AQ222" s="911">
        <f>U236</f>
        <v>0</v>
      </c>
      <c r="AR222" s="891"/>
      <c r="AS222" s="891"/>
      <c r="AT222" s="891"/>
      <c r="AU222" s="346" t="s">
        <v>286</v>
      </c>
      <c r="AV222" s="911">
        <f>AK236</f>
        <v>0</v>
      </c>
      <c r="AW222" s="891"/>
      <c r="AX222" s="891"/>
      <c r="AY222" s="891"/>
      <c r="AZ222" s="346" t="s">
        <v>287</v>
      </c>
      <c r="BA222" s="893">
        <f>ROUNDDOWN(AQ222+AV222,1)</f>
        <v>0</v>
      </c>
      <c r="BB222" s="893"/>
      <c r="BC222" s="893"/>
      <c r="BD222" s="893"/>
      <c r="BE222" s="339"/>
      <c r="BF222" s="347"/>
      <c r="BG222" s="347"/>
      <c r="BH222" s="347"/>
      <c r="BI222" s="347"/>
      <c r="BJ222" s="334"/>
    </row>
    <row r="223" spans="2:62" s="263" customFormat="1" ht="20.25" customHeight="1">
      <c r="B223" s="331"/>
      <c r="C223" s="332"/>
      <c r="D223" s="332"/>
      <c r="E223" s="332"/>
      <c r="F223" s="332"/>
      <c r="G223" s="332"/>
      <c r="H223" s="332"/>
      <c r="I223" s="340"/>
      <c r="J223" s="256"/>
      <c r="K223" s="891" t="s">
        <v>288</v>
      </c>
      <c r="L223" s="891"/>
      <c r="M223" s="903">
        <f>SUMIFS($BB$17:$BB$216,$F$17:$F$216,"看護職員",$H$17:$H$216,"B")</f>
        <v>0</v>
      </c>
      <c r="N223" s="903"/>
      <c r="O223" s="904">
        <f>SUMIFS($BD$17:$BD$216,$F$17:$F$216,"看護職員",$H$17:$H$216,"B")</f>
        <v>0</v>
      </c>
      <c r="P223" s="904"/>
      <c r="Q223" s="345"/>
      <c r="R223" s="907">
        <v>0</v>
      </c>
      <c r="S223" s="907"/>
      <c r="T223" s="907">
        <v>0</v>
      </c>
      <c r="U223" s="907"/>
      <c r="V223" s="345"/>
      <c r="W223" s="909">
        <v>0</v>
      </c>
      <c r="X223" s="910"/>
      <c r="Y223" s="256"/>
      <c r="Z223" s="342"/>
      <c r="AA223" s="891" t="s">
        <v>288</v>
      </c>
      <c r="AB223" s="891"/>
      <c r="AC223" s="903">
        <f>SUMIFS($BB$17:$BB$216,$F$17:$F$216,"介護職員",$H$17:$H$216,"B")</f>
        <v>0</v>
      </c>
      <c r="AD223" s="903"/>
      <c r="AE223" s="904">
        <f>SUMIFS($BD$17:$BD$216,$F$17:$F$216,"介護職員",$H$17:$H$216,"B")</f>
        <v>0</v>
      </c>
      <c r="AF223" s="904"/>
      <c r="AG223" s="345"/>
      <c r="AH223" s="907">
        <v>0</v>
      </c>
      <c r="AI223" s="907"/>
      <c r="AJ223" s="907">
        <v>0</v>
      </c>
      <c r="AK223" s="907"/>
      <c r="AL223" s="345"/>
      <c r="AM223" s="909">
        <v>0</v>
      </c>
      <c r="AN223" s="910"/>
      <c r="AO223" s="342"/>
      <c r="AP223" s="342"/>
      <c r="AQ223" s="342"/>
      <c r="AR223" s="342"/>
      <c r="AS223" s="342"/>
      <c r="AT223" s="342"/>
      <c r="AU223" s="342"/>
      <c r="AV223" s="342"/>
      <c r="AW223" s="342"/>
      <c r="AX223" s="342"/>
      <c r="AY223" s="342"/>
      <c r="AZ223" s="342"/>
      <c r="BA223" s="342"/>
      <c r="BB223" s="342"/>
      <c r="BC223" s="342"/>
      <c r="BD223" s="343"/>
      <c r="BE223" s="339"/>
      <c r="BF223" s="334"/>
      <c r="BG223" s="334"/>
      <c r="BH223" s="334"/>
      <c r="BI223" s="334"/>
      <c r="BJ223" s="334"/>
    </row>
    <row r="224" spans="2:62" s="263" customFormat="1" ht="20.25" customHeight="1">
      <c r="B224" s="331"/>
      <c r="C224" s="332"/>
      <c r="D224" s="332"/>
      <c r="E224" s="332"/>
      <c r="F224" s="332"/>
      <c r="G224" s="332"/>
      <c r="H224" s="332"/>
      <c r="I224" s="340"/>
      <c r="J224" s="256"/>
      <c r="K224" s="891" t="s">
        <v>289</v>
      </c>
      <c r="L224" s="891"/>
      <c r="M224" s="903">
        <f>SUMIFS($BB$17:$BB$216,$F$17:$F$216,"看護職員",$H$17:$H$216,"C")</f>
        <v>0</v>
      </c>
      <c r="N224" s="903"/>
      <c r="O224" s="904">
        <f>SUMIFS($BD$17:$BD$216,$F$17:$F$216,"看護職員",$H$17:$H$216,"C")</f>
        <v>0</v>
      </c>
      <c r="P224" s="904"/>
      <c r="Q224" s="345"/>
      <c r="R224" s="907">
        <v>0</v>
      </c>
      <c r="S224" s="907"/>
      <c r="T224" s="908">
        <v>0</v>
      </c>
      <c r="U224" s="908"/>
      <c r="V224" s="345"/>
      <c r="W224" s="901" t="s">
        <v>290</v>
      </c>
      <c r="X224" s="902"/>
      <c r="Y224" s="256"/>
      <c r="Z224" s="342"/>
      <c r="AA224" s="891" t="s">
        <v>289</v>
      </c>
      <c r="AB224" s="891"/>
      <c r="AC224" s="903">
        <f>SUMIFS($BB$17:$BB$216,$F$17:$F$216,"介護職員",$H$17:$H$216,"C")</f>
        <v>0</v>
      </c>
      <c r="AD224" s="903"/>
      <c r="AE224" s="904">
        <f>SUMIFS($BD$17:$BD$216,$F$17:$F$216,"介護職員",$H$17:$H$216,"C")</f>
        <v>0</v>
      </c>
      <c r="AF224" s="904"/>
      <c r="AG224" s="345"/>
      <c r="AH224" s="907">
        <v>0</v>
      </c>
      <c r="AI224" s="907"/>
      <c r="AJ224" s="908">
        <v>0</v>
      </c>
      <c r="AK224" s="908"/>
      <c r="AL224" s="345"/>
      <c r="AM224" s="901" t="s">
        <v>290</v>
      </c>
      <c r="AN224" s="902"/>
      <c r="AO224" s="342"/>
      <c r="AP224" s="342"/>
      <c r="AQ224" s="342"/>
      <c r="AR224" s="342"/>
      <c r="AS224" s="342"/>
      <c r="AT224" s="342"/>
      <c r="AU224" s="342"/>
      <c r="AV224" s="342"/>
      <c r="AW224" s="342"/>
      <c r="AX224" s="342"/>
      <c r="AY224" s="342"/>
      <c r="AZ224" s="342"/>
      <c r="BA224" s="342"/>
      <c r="BB224" s="342"/>
      <c r="BC224" s="342"/>
      <c r="BD224" s="343"/>
      <c r="BE224" s="339"/>
      <c r="BF224" s="334"/>
      <c r="BG224" s="334"/>
      <c r="BH224" s="334"/>
      <c r="BI224" s="334"/>
      <c r="BJ224" s="334"/>
    </row>
    <row r="225" spans="2:62" s="263" customFormat="1" ht="20.25" customHeight="1">
      <c r="B225" s="331"/>
      <c r="C225" s="332"/>
      <c r="D225" s="332"/>
      <c r="E225" s="332"/>
      <c r="F225" s="332"/>
      <c r="G225" s="332"/>
      <c r="H225" s="332"/>
      <c r="I225" s="340"/>
      <c r="J225" s="256"/>
      <c r="K225" s="891" t="s">
        <v>291</v>
      </c>
      <c r="L225" s="891"/>
      <c r="M225" s="903">
        <f>SUMIFS($BB$17:$BB$216,$F$17:$F$216,"看護職員",$H$17:$H$216,"D")</f>
        <v>0</v>
      </c>
      <c r="N225" s="903"/>
      <c r="O225" s="904">
        <f>SUMIFS($BD$17:$BD$216,$F$17:$F$216,"看護職員",$H$17:$H$216,"D")</f>
        <v>0</v>
      </c>
      <c r="P225" s="904"/>
      <c r="Q225" s="345"/>
      <c r="R225" s="907">
        <v>0</v>
      </c>
      <c r="S225" s="907"/>
      <c r="T225" s="908">
        <v>0</v>
      </c>
      <c r="U225" s="908"/>
      <c r="V225" s="345"/>
      <c r="W225" s="901" t="s">
        <v>290</v>
      </c>
      <c r="X225" s="902"/>
      <c r="Y225" s="256"/>
      <c r="Z225" s="342"/>
      <c r="AA225" s="891" t="s">
        <v>291</v>
      </c>
      <c r="AB225" s="891"/>
      <c r="AC225" s="903">
        <f>SUMIFS($BB$17:$BB$216,$F$17:$F$216,"介護職員",$H$17:$H$216,"D")</f>
        <v>0</v>
      </c>
      <c r="AD225" s="903"/>
      <c r="AE225" s="904">
        <f>SUMIFS($BD$17:$BD$216,$F$17:$F$216,"介護職員",$H$17:$H$216,"D")</f>
        <v>0</v>
      </c>
      <c r="AF225" s="904"/>
      <c r="AG225" s="345"/>
      <c r="AH225" s="907">
        <v>0</v>
      </c>
      <c r="AI225" s="907"/>
      <c r="AJ225" s="908">
        <v>0</v>
      </c>
      <c r="AK225" s="908"/>
      <c r="AL225" s="345"/>
      <c r="AM225" s="901" t="s">
        <v>290</v>
      </c>
      <c r="AN225" s="902"/>
      <c r="AO225" s="342"/>
      <c r="AP225" s="342"/>
      <c r="AQ225" s="256" t="s">
        <v>292</v>
      </c>
      <c r="AR225" s="256"/>
      <c r="AS225" s="256"/>
      <c r="AT225" s="256"/>
      <c r="AU225" s="256"/>
      <c r="AV225" s="256"/>
      <c r="AW225" s="342"/>
      <c r="AX225" s="342"/>
      <c r="AY225" s="342"/>
      <c r="AZ225" s="342"/>
      <c r="BA225" s="342"/>
      <c r="BB225" s="342"/>
      <c r="BC225" s="342"/>
      <c r="BD225" s="343"/>
      <c r="BE225" s="339"/>
      <c r="BF225" s="334"/>
      <c r="BG225" s="334"/>
      <c r="BH225" s="334"/>
      <c r="BI225" s="334"/>
      <c r="BJ225" s="334"/>
    </row>
    <row r="226" spans="2:62" s="263" customFormat="1" ht="20.25" customHeight="1">
      <c r="B226" s="331"/>
      <c r="C226" s="332"/>
      <c r="D226" s="332"/>
      <c r="E226" s="332"/>
      <c r="F226" s="332"/>
      <c r="G226" s="332"/>
      <c r="H226" s="332"/>
      <c r="I226" s="340"/>
      <c r="J226" s="256"/>
      <c r="K226" s="891" t="s">
        <v>284</v>
      </c>
      <c r="L226" s="891"/>
      <c r="M226" s="903">
        <f>SUM(M222:N225)</f>
        <v>0</v>
      </c>
      <c r="N226" s="903"/>
      <c r="O226" s="904">
        <f>SUM(O222:P225)</f>
        <v>0</v>
      </c>
      <c r="P226" s="904"/>
      <c r="Q226" s="345"/>
      <c r="R226" s="903">
        <f>SUM(R222:S225)</f>
        <v>0</v>
      </c>
      <c r="S226" s="903"/>
      <c r="T226" s="904">
        <f>SUM(T222:U225)</f>
        <v>0</v>
      </c>
      <c r="U226" s="904"/>
      <c r="V226" s="345"/>
      <c r="W226" s="905">
        <f>SUM(W222:X223)</f>
        <v>0</v>
      </c>
      <c r="X226" s="906"/>
      <c r="Y226" s="256"/>
      <c r="Z226" s="342"/>
      <c r="AA226" s="891" t="s">
        <v>284</v>
      </c>
      <c r="AB226" s="891"/>
      <c r="AC226" s="903">
        <f>SUM(AC222:AD225)</f>
        <v>0</v>
      </c>
      <c r="AD226" s="903"/>
      <c r="AE226" s="904">
        <f>SUM(AE222:AF225)</f>
        <v>0</v>
      </c>
      <c r="AF226" s="904"/>
      <c r="AG226" s="345"/>
      <c r="AH226" s="903">
        <f>SUM(AH222:AI225)</f>
        <v>0</v>
      </c>
      <c r="AI226" s="903"/>
      <c r="AJ226" s="904">
        <f>SUM(AJ222:AK225)</f>
        <v>0</v>
      </c>
      <c r="AK226" s="904"/>
      <c r="AL226" s="345"/>
      <c r="AM226" s="905">
        <f>SUM(AM222:AN223)</f>
        <v>0</v>
      </c>
      <c r="AN226" s="906"/>
      <c r="AO226" s="342"/>
      <c r="AP226" s="342"/>
      <c r="AQ226" s="891" t="s">
        <v>293</v>
      </c>
      <c r="AR226" s="891"/>
      <c r="AS226" s="891" t="s">
        <v>294</v>
      </c>
      <c r="AT226" s="891"/>
      <c r="AU226" s="891"/>
      <c r="AV226" s="891"/>
      <c r="AW226" s="342"/>
      <c r="AX226" s="342"/>
      <c r="AY226" s="342"/>
      <c r="AZ226" s="342"/>
      <c r="BA226" s="342"/>
      <c r="BB226" s="342"/>
      <c r="BC226" s="342"/>
      <c r="BD226" s="343"/>
      <c r="BE226" s="339"/>
      <c r="BF226" s="334"/>
      <c r="BG226" s="334"/>
      <c r="BH226" s="334"/>
      <c r="BI226" s="334"/>
      <c r="BJ226" s="334"/>
    </row>
    <row r="227" spans="2:62" s="263" customFormat="1" ht="20.25" customHeight="1">
      <c r="B227" s="331"/>
      <c r="C227" s="332"/>
      <c r="D227" s="332"/>
      <c r="E227" s="332"/>
      <c r="F227" s="332"/>
      <c r="G227" s="332"/>
      <c r="H227" s="332"/>
      <c r="I227" s="340"/>
      <c r="J227" s="340"/>
      <c r="K227" s="348"/>
      <c r="L227" s="348"/>
      <c r="M227" s="348"/>
      <c r="N227" s="348"/>
      <c r="O227" s="349"/>
      <c r="P227" s="349"/>
      <c r="Q227" s="349"/>
      <c r="R227" s="350"/>
      <c r="S227" s="350"/>
      <c r="T227" s="350"/>
      <c r="U227" s="350"/>
      <c r="V227" s="351"/>
      <c r="W227" s="342"/>
      <c r="X227" s="342"/>
      <c r="Y227" s="342"/>
      <c r="Z227" s="342"/>
      <c r="AA227" s="348"/>
      <c r="AB227" s="348"/>
      <c r="AC227" s="348"/>
      <c r="AD227" s="348"/>
      <c r="AE227" s="349"/>
      <c r="AF227" s="349"/>
      <c r="AG227" s="349"/>
      <c r="AH227" s="350"/>
      <c r="AI227" s="350"/>
      <c r="AJ227" s="350"/>
      <c r="AK227" s="350"/>
      <c r="AL227" s="351"/>
      <c r="AM227" s="342"/>
      <c r="AN227" s="342"/>
      <c r="AO227" s="342"/>
      <c r="AP227" s="342"/>
      <c r="AQ227" s="891" t="s">
        <v>285</v>
      </c>
      <c r="AR227" s="891"/>
      <c r="AS227" s="891" t="s">
        <v>295</v>
      </c>
      <c r="AT227" s="891"/>
      <c r="AU227" s="891"/>
      <c r="AV227" s="891"/>
      <c r="AW227" s="342"/>
      <c r="AX227" s="342"/>
      <c r="AY227" s="342"/>
      <c r="AZ227" s="342"/>
      <c r="BA227" s="342"/>
      <c r="BB227" s="342"/>
      <c r="BC227" s="342"/>
      <c r="BD227" s="343"/>
      <c r="BE227" s="339"/>
      <c r="BF227" s="334"/>
      <c r="BG227" s="334"/>
      <c r="BH227" s="334"/>
      <c r="BI227" s="334"/>
      <c r="BJ227" s="334"/>
    </row>
    <row r="228" spans="2:62" s="263" customFormat="1" ht="20.25" customHeight="1">
      <c r="B228" s="331"/>
      <c r="C228" s="332"/>
      <c r="D228" s="332"/>
      <c r="E228" s="332"/>
      <c r="F228" s="332"/>
      <c r="G228" s="332"/>
      <c r="H228" s="332"/>
      <c r="I228" s="340"/>
      <c r="J228" s="340"/>
      <c r="K228" s="341" t="s">
        <v>296</v>
      </c>
      <c r="L228" s="256"/>
      <c r="M228" s="256"/>
      <c r="N228" s="256"/>
      <c r="O228" s="256"/>
      <c r="P228" s="256"/>
      <c r="Q228" s="352" t="s">
        <v>297</v>
      </c>
      <c r="R228" s="897" t="s">
        <v>298</v>
      </c>
      <c r="S228" s="898"/>
      <c r="T228" s="353"/>
      <c r="U228" s="353"/>
      <c r="V228" s="256"/>
      <c r="W228" s="256"/>
      <c r="X228" s="256"/>
      <c r="Y228" s="342"/>
      <c r="Z228" s="342"/>
      <c r="AA228" s="341" t="s">
        <v>296</v>
      </c>
      <c r="AB228" s="256"/>
      <c r="AC228" s="256"/>
      <c r="AD228" s="256"/>
      <c r="AE228" s="256"/>
      <c r="AF228" s="256"/>
      <c r="AG228" s="352" t="s">
        <v>297</v>
      </c>
      <c r="AH228" s="899" t="str">
        <f>R228</f>
        <v>週</v>
      </c>
      <c r="AI228" s="900"/>
      <c r="AJ228" s="353"/>
      <c r="AK228" s="353"/>
      <c r="AL228" s="256"/>
      <c r="AM228" s="256"/>
      <c r="AN228" s="256"/>
      <c r="AO228" s="342"/>
      <c r="AP228" s="342"/>
      <c r="AQ228" s="891" t="s">
        <v>288</v>
      </c>
      <c r="AR228" s="891"/>
      <c r="AS228" s="891" t="s">
        <v>299</v>
      </c>
      <c r="AT228" s="891"/>
      <c r="AU228" s="891"/>
      <c r="AV228" s="891"/>
      <c r="AW228" s="342"/>
      <c r="AX228" s="342"/>
      <c r="AY228" s="342"/>
      <c r="AZ228" s="342"/>
      <c r="BA228" s="342"/>
      <c r="BB228" s="342"/>
      <c r="BC228" s="342"/>
      <c r="BD228" s="343"/>
      <c r="BE228" s="339"/>
      <c r="BF228" s="334"/>
      <c r="BG228" s="334"/>
      <c r="BH228" s="334"/>
      <c r="BI228" s="334"/>
      <c r="BJ228" s="334"/>
    </row>
    <row r="229" spans="2:62" s="263" customFormat="1" ht="20.25" customHeight="1">
      <c r="B229" s="331"/>
      <c r="C229" s="332"/>
      <c r="D229" s="332"/>
      <c r="E229" s="332"/>
      <c r="F229" s="332"/>
      <c r="G229" s="332"/>
      <c r="H229" s="332"/>
      <c r="I229" s="340"/>
      <c r="J229" s="340"/>
      <c r="K229" s="256" t="s">
        <v>300</v>
      </c>
      <c r="L229" s="256"/>
      <c r="M229" s="256"/>
      <c r="N229" s="256"/>
      <c r="O229" s="256"/>
      <c r="P229" s="256" t="s">
        <v>301</v>
      </c>
      <c r="Q229" s="256"/>
      <c r="R229" s="256"/>
      <c r="S229" s="256"/>
      <c r="T229" s="341"/>
      <c r="U229" s="256"/>
      <c r="V229" s="256"/>
      <c r="W229" s="256"/>
      <c r="X229" s="256"/>
      <c r="Y229" s="342"/>
      <c r="Z229" s="342"/>
      <c r="AA229" s="256" t="s">
        <v>300</v>
      </c>
      <c r="AB229" s="256"/>
      <c r="AC229" s="256"/>
      <c r="AD229" s="256"/>
      <c r="AE229" s="256"/>
      <c r="AF229" s="256" t="s">
        <v>301</v>
      </c>
      <c r="AG229" s="256"/>
      <c r="AH229" s="256"/>
      <c r="AI229" s="256"/>
      <c r="AJ229" s="341"/>
      <c r="AK229" s="256"/>
      <c r="AL229" s="256"/>
      <c r="AM229" s="256"/>
      <c r="AN229" s="256"/>
      <c r="AO229" s="342"/>
      <c r="AP229" s="342"/>
      <c r="AQ229" s="891" t="s">
        <v>289</v>
      </c>
      <c r="AR229" s="891"/>
      <c r="AS229" s="891" t="s">
        <v>302</v>
      </c>
      <c r="AT229" s="891"/>
      <c r="AU229" s="891"/>
      <c r="AV229" s="891"/>
      <c r="AW229" s="342"/>
      <c r="AX229" s="342"/>
      <c r="AY229" s="342"/>
      <c r="AZ229" s="342"/>
      <c r="BA229" s="342"/>
      <c r="BB229" s="342"/>
      <c r="BC229" s="342"/>
      <c r="BD229" s="343"/>
      <c r="BE229" s="339"/>
      <c r="BF229" s="334"/>
      <c r="BG229" s="334"/>
      <c r="BH229" s="334"/>
      <c r="BI229" s="334"/>
      <c r="BJ229" s="334"/>
    </row>
    <row r="230" spans="2:62" s="263" customFormat="1" ht="20.25" customHeight="1">
      <c r="B230" s="331"/>
      <c r="C230" s="332"/>
      <c r="D230" s="332"/>
      <c r="E230" s="332"/>
      <c r="F230" s="332"/>
      <c r="G230" s="332"/>
      <c r="H230" s="332"/>
      <c r="I230" s="340"/>
      <c r="J230" s="340"/>
      <c r="K230" s="256" t="str">
        <f>IF($R$228="週","対象時間数（週平均）","対象時間数（当月合計）")</f>
        <v>対象時間数（週平均）</v>
      </c>
      <c r="L230" s="256"/>
      <c r="M230" s="256"/>
      <c r="N230" s="256"/>
      <c r="O230" s="256"/>
      <c r="P230" s="256" t="str">
        <f>IF($R$228="週","週に勤務すべき時間数","当月に勤務すべき時間数")</f>
        <v>週に勤務すべき時間数</v>
      </c>
      <c r="Q230" s="256"/>
      <c r="R230" s="256"/>
      <c r="S230" s="256"/>
      <c r="T230" s="341"/>
      <c r="U230" s="256" t="s">
        <v>303</v>
      </c>
      <c r="V230" s="256"/>
      <c r="W230" s="256"/>
      <c r="X230" s="256"/>
      <c r="Y230" s="342"/>
      <c r="Z230" s="342"/>
      <c r="AA230" s="256" t="str">
        <f>IF(AH228="週","対象時間数（週平均）","対象時間数（当月合計）")</f>
        <v>対象時間数（週平均）</v>
      </c>
      <c r="AB230" s="256"/>
      <c r="AC230" s="256"/>
      <c r="AD230" s="256"/>
      <c r="AE230" s="256"/>
      <c r="AF230" s="256" t="str">
        <f>IF($AH$228="週","週に勤務すべき時間数","当月に勤務すべき時間数")</f>
        <v>週に勤務すべき時間数</v>
      </c>
      <c r="AG230" s="256"/>
      <c r="AH230" s="256"/>
      <c r="AI230" s="256"/>
      <c r="AJ230" s="341"/>
      <c r="AK230" s="256" t="s">
        <v>303</v>
      </c>
      <c r="AL230" s="256"/>
      <c r="AM230" s="256"/>
      <c r="AN230" s="256"/>
      <c r="AO230" s="342"/>
      <c r="AP230" s="342"/>
      <c r="AQ230" s="891" t="s">
        <v>291</v>
      </c>
      <c r="AR230" s="891"/>
      <c r="AS230" s="891" t="s">
        <v>304</v>
      </c>
      <c r="AT230" s="891"/>
      <c r="AU230" s="891"/>
      <c r="AV230" s="891"/>
      <c r="AW230" s="342"/>
      <c r="AX230" s="342"/>
      <c r="AY230" s="342"/>
      <c r="AZ230" s="342"/>
      <c r="BA230" s="342"/>
      <c r="BB230" s="342"/>
      <c r="BC230" s="342"/>
      <c r="BD230" s="343"/>
      <c r="BE230" s="339"/>
      <c r="BF230" s="334"/>
      <c r="BG230" s="334"/>
      <c r="BH230" s="334"/>
      <c r="BI230" s="334"/>
      <c r="BJ230" s="334"/>
    </row>
    <row r="231" spans="2:62" s="263" customFormat="1" ht="20.25" customHeight="1">
      <c r="I231" s="256"/>
      <c r="J231" s="256"/>
      <c r="K231" s="896">
        <f>IF($R$228="週",T226,R226)</f>
        <v>0</v>
      </c>
      <c r="L231" s="896"/>
      <c r="M231" s="896"/>
      <c r="N231" s="896"/>
      <c r="O231" s="346" t="s">
        <v>305</v>
      </c>
      <c r="P231" s="891">
        <f>IF($R$228="週",$BA$6,$BE$6)</f>
        <v>40</v>
      </c>
      <c r="Q231" s="891"/>
      <c r="R231" s="891"/>
      <c r="S231" s="891"/>
      <c r="T231" s="346" t="s">
        <v>287</v>
      </c>
      <c r="U231" s="892">
        <f>ROUNDDOWN(K231/P231,1)</f>
        <v>0</v>
      </c>
      <c r="V231" s="892"/>
      <c r="W231" s="892"/>
      <c r="X231" s="892"/>
      <c r="Y231" s="256"/>
      <c r="Z231" s="256"/>
      <c r="AA231" s="896">
        <f>IF($AH$228="週",AJ226,AH226)</f>
        <v>0</v>
      </c>
      <c r="AB231" s="896"/>
      <c r="AC231" s="896"/>
      <c r="AD231" s="896"/>
      <c r="AE231" s="346" t="s">
        <v>305</v>
      </c>
      <c r="AF231" s="891">
        <f>IF($AH$228="週",$BA$6,$BE$6)</f>
        <v>40</v>
      </c>
      <c r="AG231" s="891"/>
      <c r="AH231" s="891"/>
      <c r="AI231" s="891"/>
      <c r="AJ231" s="346" t="s">
        <v>287</v>
      </c>
      <c r="AK231" s="892">
        <f>ROUNDDOWN(AA231/AF231,1)</f>
        <v>0</v>
      </c>
      <c r="AL231" s="892"/>
      <c r="AM231" s="892"/>
      <c r="AN231" s="892"/>
      <c r="AO231" s="256"/>
      <c r="AP231" s="256"/>
      <c r="AQ231" s="256"/>
      <c r="AR231" s="256"/>
      <c r="AS231" s="256"/>
      <c r="AT231" s="256"/>
      <c r="AU231" s="256"/>
      <c r="AV231" s="256"/>
      <c r="AW231" s="256"/>
      <c r="AX231" s="256"/>
      <c r="AY231" s="256"/>
      <c r="AZ231" s="256"/>
      <c r="BA231" s="256"/>
      <c r="BB231" s="256"/>
      <c r="BC231" s="256"/>
      <c r="BD231" s="256"/>
    </row>
    <row r="232" spans="2:62" s="263" customFormat="1" ht="20.25" customHeight="1">
      <c r="I232" s="256"/>
      <c r="J232" s="256"/>
      <c r="K232" s="256"/>
      <c r="L232" s="256"/>
      <c r="M232" s="256"/>
      <c r="N232" s="256"/>
      <c r="O232" s="256"/>
      <c r="P232" s="256"/>
      <c r="Q232" s="256"/>
      <c r="R232" s="256"/>
      <c r="S232" s="256"/>
      <c r="T232" s="341"/>
      <c r="U232" s="256" t="s">
        <v>306</v>
      </c>
      <c r="V232" s="256"/>
      <c r="W232" s="256"/>
      <c r="X232" s="256"/>
      <c r="Y232" s="256"/>
      <c r="Z232" s="256"/>
      <c r="AA232" s="256"/>
      <c r="AB232" s="256"/>
      <c r="AC232" s="256"/>
      <c r="AD232" s="256"/>
      <c r="AE232" s="256"/>
      <c r="AF232" s="256"/>
      <c r="AG232" s="256"/>
      <c r="AH232" s="256"/>
      <c r="AI232" s="256"/>
      <c r="AJ232" s="341"/>
      <c r="AK232" s="256" t="s">
        <v>306</v>
      </c>
      <c r="AL232" s="256"/>
      <c r="AM232" s="256"/>
      <c r="AN232" s="256"/>
      <c r="AO232" s="256"/>
      <c r="AP232" s="256"/>
      <c r="AQ232" s="256"/>
      <c r="AR232" s="256"/>
      <c r="AS232" s="256"/>
      <c r="AT232" s="256"/>
      <c r="AU232" s="256"/>
      <c r="AV232" s="256"/>
      <c r="AW232" s="256"/>
      <c r="AX232" s="256"/>
      <c r="AY232" s="256"/>
      <c r="AZ232" s="256"/>
      <c r="BA232" s="256"/>
      <c r="BB232" s="256"/>
      <c r="BC232" s="256"/>
      <c r="BD232" s="256"/>
    </row>
    <row r="233" spans="2:62" s="263" customFormat="1" ht="20.25" customHeight="1">
      <c r="I233" s="256"/>
      <c r="J233" s="256"/>
      <c r="K233" s="256" t="s">
        <v>307</v>
      </c>
      <c r="L233" s="256"/>
      <c r="M233" s="256"/>
      <c r="N233" s="256"/>
      <c r="O233" s="256"/>
      <c r="P233" s="256"/>
      <c r="Q233" s="256"/>
      <c r="R233" s="256"/>
      <c r="S233" s="256"/>
      <c r="T233" s="341"/>
      <c r="U233" s="256"/>
      <c r="V233" s="256"/>
      <c r="W233" s="256"/>
      <c r="X233" s="256"/>
      <c r="Y233" s="256"/>
      <c r="Z233" s="256"/>
      <c r="AA233" s="256" t="s">
        <v>308</v>
      </c>
      <c r="AB233" s="256"/>
      <c r="AC233" s="256"/>
      <c r="AD233" s="256"/>
      <c r="AE233" s="256"/>
      <c r="AF233" s="256"/>
      <c r="AG233" s="256"/>
      <c r="AH233" s="256"/>
      <c r="AI233" s="256"/>
      <c r="AJ233" s="341"/>
      <c r="AK233" s="256"/>
      <c r="AL233" s="256"/>
      <c r="AM233" s="256"/>
      <c r="AN233" s="256"/>
      <c r="AO233" s="256"/>
      <c r="AP233" s="256"/>
      <c r="AQ233" s="256"/>
      <c r="AR233" s="256"/>
      <c r="AS233" s="256"/>
      <c r="AT233" s="256"/>
      <c r="AU233" s="256"/>
      <c r="AV233" s="256"/>
      <c r="AW233" s="256"/>
      <c r="AX233" s="256"/>
      <c r="AY233" s="256"/>
      <c r="AZ233" s="256"/>
      <c r="BA233" s="256"/>
      <c r="BB233" s="256"/>
      <c r="BC233" s="256"/>
      <c r="BD233" s="256"/>
    </row>
    <row r="234" spans="2:62" s="263" customFormat="1" ht="20.25" customHeight="1">
      <c r="I234" s="256"/>
      <c r="J234" s="256"/>
      <c r="K234" s="256" t="s">
        <v>280</v>
      </c>
      <c r="L234" s="256"/>
      <c r="M234" s="256"/>
      <c r="N234" s="256"/>
      <c r="O234" s="256"/>
      <c r="P234" s="256"/>
      <c r="Q234" s="256"/>
      <c r="R234" s="256"/>
      <c r="S234" s="256"/>
      <c r="T234" s="341"/>
      <c r="U234" s="889"/>
      <c r="V234" s="889"/>
      <c r="W234" s="889"/>
      <c r="X234" s="889"/>
      <c r="Y234" s="256"/>
      <c r="Z234" s="256"/>
      <c r="AA234" s="256" t="s">
        <v>280</v>
      </c>
      <c r="AB234" s="256"/>
      <c r="AC234" s="256"/>
      <c r="AD234" s="256"/>
      <c r="AE234" s="256"/>
      <c r="AF234" s="256"/>
      <c r="AG234" s="256"/>
      <c r="AH234" s="256"/>
      <c r="AI234" s="256"/>
      <c r="AJ234" s="341"/>
      <c r="AK234" s="889"/>
      <c r="AL234" s="889"/>
      <c r="AM234" s="889"/>
      <c r="AN234" s="889"/>
      <c r="AO234" s="256"/>
      <c r="AP234" s="256"/>
      <c r="AQ234" s="256"/>
      <c r="AR234" s="256"/>
      <c r="AS234" s="256"/>
      <c r="AT234" s="256"/>
      <c r="AU234" s="256"/>
      <c r="AV234" s="256"/>
      <c r="AW234" s="256"/>
      <c r="AX234" s="256"/>
      <c r="AY234" s="256"/>
      <c r="AZ234" s="256"/>
      <c r="BA234" s="256"/>
      <c r="BB234" s="256"/>
      <c r="BC234" s="256"/>
      <c r="BD234" s="256"/>
    </row>
    <row r="235" spans="2:62" s="263" customFormat="1" ht="20.25" customHeight="1">
      <c r="I235" s="256"/>
      <c r="J235" s="256"/>
      <c r="K235" s="256" t="s">
        <v>309</v>
      </c>
      <c r="L235" s="256"/>
      <c r="M235" s="256"/>
      <c r="N235" s="256"/>
      <c r="O235" s="256"/>
      <c r="P235" s="256" t="s">
        <v>310</v>
      </c>
      <c r="Q235" s="256"/>
      <c r="R235" s="256"/>
      <c r="S235" s="256"/>
      <c r="T235" s="256"/>
      <c r="U235" s="890" t="s">
        <v>284</v>
      </c>
      <c r="V235" s="890"/>
      <c r="W235" s="890"/>
      <c r="X235" s="890"/>
      <c r="Y235" s="256"/>
      <c r="Z235" s="256"/>
      <c r="AA235" s="256" t="s">
        <v>309</v>
      </c>
      <c r="AB235" s="256"/>
      <c r="AC235" s="256"/>
      <c r="AD235" s="256"/>
      <c r="AE235" s="256"/>
      <c r="AF235" s="256" t="s">
        <v>310</v>
      </c>
      <c r="AG235" s="256"/>
      <c r="AH235" s="256"/>
      <c r="AI235" s="256"/>
      <c r="AJ235" s="256"/>
      <c r="AK235" s="890" t="s">
        <v>284</v>
      </c>
      <c r="AL235" s="890"/>
      <c r="AM235" s="890"/>
      <c r="AN235" s="890"/>
      <c r="AO235" s="256"/>
      <c r="AP235" s="256"/>
      <c r="AQ235" s="256"/>
      <c r="AR235" s="256"/>
      <c r="AS235" s="256"/>
      <c r="AT235" s="256"/>
      <c r="AU235" s="256"/>
      <c r="AV235" s="256"/>
      <c r="AW235" s="256"/>
      <c r="AX235" s="256"/>
      <c r="AY235" s="256"/>
      <c r="AZ235" s="256"/>
      <c r="BA235" s="256"/>
      <c r="BB235" s="256"/>
      <c r="BC235" s="256"/>
      <c r="BD235" s="256"/>
    </row>
    <row r="236" spans="2:62" s="263" customFormat="1" ht="20.25" customHeight="1">
      <c r="I236" s="256"/>
      <c r="J236" s="256"/>
      <c r="K236" s="891">
        <f>W226</f>
        <v>0</v>
      </c>
      <c r="L236" s="891"/>
      <c r="M236" s="891"/>
      <c r="N236" s="891"/>
      <c r="O236" s="346" t="s">
        <v>286</v>
      </c>
      <c r="P236" s="892">
        <f>U231</f>
        <v>0</v>
      </c>
      <c r="Q236" s="892"/>
      <c r="R236" s="892"/>
      <c r="S236" s="892"/>
      <c r="T236" s="346" t="s">
        <v>287</v>
      </c>
      <c r="U236" s="893">
        <f>ROUNDDOWN(K236+P236,1)</f>
        <v>0</v>
      </c>
      <c r="V236" s="893"/>
      <c r="W236" s="893"/>
      <c r="X236" s="893"/>
      <c r="Y236" s="350"/>
      <c r="Z236" s="350"/>
      <c r="AA236" s="894">
        <f>AM226</f>
        <v>0</v>
      </c>
      <c r="AB236" s="894"/>
      <c r="AC236" s="894"/>
      <c r="AD236" s="894"/>
      <c r="AE236" s="351" t="s">
        <v>286</v>
      </c>
      <c r="AF236" s="895">
        <f>AK231</f>
        <v>0</v>
      </c>
      <c r="AG236" s="895"/>
      <c r="AH236" s="895"/>
      <c r="AI236" s="895"/>
      <c r="AJ236" s="351" t="s">
        <v>287</v>
      </c>
      <c r="AK236" s="893">
        <f>ROUNDDOWN(AA236+AF236,1)</f>
        <v>0</v>
      </c>
      <c r="AL236" s="893"/>
      <c r="AM236" s="893"/>
      <c r="AN236" s="893"/>
      <c r="AO236" s="256"/>
      <c r="AP236" s="256"/>
      <c r="AQ236" s="256"/>
      <c r="AR236" s="256"/>
      <c r="AS236" s="256"/>
      <c r="AT236" s="256"/>
      <c r="AU236" s="256"/>
      <c r="AV236" s="256"/>
      <c r="AW236" s="256"/>
      <c r="AX236" s="256"/>
      <c r="AY236" s="256"/>
      <c r="AZ236" s="256"/>
      <c r="BA236" s="256"/>
      <c r="BB236" s="256"/>
      <c r="BC236" s="256"/>
      <c r="BD236" s="256"/>
    </row>
    <row r="283" spans="3:59">
      <c r="C283" s="266"/>
      <c r="D283" s="266"/>
      <c r="E283" s="266"/>
      <c r="F283" s="266"/>
      <c r="G283" s="266"/>
      <c r="H283" s="266"/>
      <c r="I283" s="266"/>
      <c r="J283" s="266"/>
      <c r="K283" s="354"/>
      <c r="L283" s="354"/>
      <c r="M283" s="354"/>
      <c r="N283" s="354"/>
      <c r="O283" s="354"/>
      <c r="P283" s="354"/>
      <c r="Q283" s="354"/>
      <c r="R283" s="354"/>
      <c r="S283" s="354"/>
      <c r="T283" s="354"/>
      <c r="U283" s="354"/>
      <c r="V283" s="354"/>
      <c r="W283" s="354"/>
      <c r="X283" s="354"/>
      <c r="Y283" s="354"/>
      <c r="Z283" s="354"/>
      <c r="AA283" s="354"/>
      <c r="AB283" s="354"/>
      <c r="AC283" s="354"/>
      <c r="AD283" s="354"/>
      <c r="AE283" s="354"/>
      <c r="AF283" s="354"/>
      <c r="AG283" s="354"/>
      <c r="AH283" s="354"/>
      <c r="AI283" s="354"/>
      <c r="AJ283" s="354"/>
      <c r="AK283" s="354"/>
      <c r="AL283" s="354"/>
      <c r="AM283" s="354"/>
      <c r="AN283" s="354"/>
      <c r="AO283" s="354"/>
      <c r="AP283" s="354"/>
      <c r="AQ283" s="354"/>
      <c r="AR283" s="354"/>
      <c r="AS283" s="354"/>
      <c r="AT283" s="354"/>
      <c r="AU283" s="354"/>
      <c r="AV283" s="354"/>
      <c r="AW283" s="354"/>
      <c r="AX283" s="354"/>
      <c r="AY283" s="354"/>
      <c r="AZ283" s="354"/>
      <c r="BA283" s="354"/>
      <c r="BB283" s="354"/>
      <c r="BC283" s="354"/>
      <c r="BD283" s="354"/>
      <c r="BE283" s="354"/>
      <c r="BF283" s="354"/>
      <c r="BG283" s="354"/>
    </row>
    <row r="284" spans="3:59">
      <c r="C284" s="266"/>
      <c r="D284" s="266"/>
      <c r="E284" s="266"/>
      <c r="F284" s="266"/>
      <c r="G284" s="266"/>
      <c r="H284" s="266"/>
      <c r="I284" s="266"/>
      <c r="J284" s="266"/>
      <c r="K284" s="354"/>
      <c r="L284" s="354"/>
      <c r="M284" s="354"/>
      <c r="N284" s="354"/>
      <c r="O284" s="354"/>
      <c r="P284" s="354"/>
      <c r="Q284" s="354"/>
      <c r="R284" s="354"/>
      <c r="S284" s="354"/>
      <c r="T284" s="354"/>
      <c r="U284" s="354"/>
      <c r="V284" s="354"/>
      <c r="W284" s="354"/>
      <c r="X284" s="354"/>
      <c r="Y284" s="354"/>
      <c r="Z284" s="354"/>
      <c r="AA284" s="354"/>
      <c r="AB284" s="354"/>
      <c r="AC284" s="354"/>
      <c r="AD284" s="354"/>
      <c r="AE284" s="354"/>
      <c r="AF284" s="354"/>
      <c r="AG284" s="354"/>
      <c r="AH284" s="354"/>
      <c r="AI284" s="354"/>
      <c r="AJ284" s="354"/>
      <c r="AK284" s="354"/>
      <c r="AL284" s="354"/>
      <c r="AM284" s="354"/>
      <c r="AN284" s="354"/>
      <c r="AO284" s="354"/>
      <c r="AP284" s="354"/>
      <c r="AQ284" s="354"/>
      <c r="AR284" s="354"/>
      <c r="AS284" s="354"/>
      <c r="AT284" s="354"/>
      <c r="AU284" s="354"/>
      <c r="AV284" s="354"/>
      <c r="AW284" s="354"/>
      <c r="AX284" s="354"/>
      <c r="AY284" s="354"/>
      <c r="AZ284" s="354"/>
      <c r="BA284" s="354"/>
      <c r="BB284" s="354"/>
      <c r="BC284" s="354"/>
      <c r="BD284" s="354"/>
      <c r="BE284" s="354"/>
      <c r="BF284" s="354"/>
      <c r="BG284" s="354"/>
    </row>
    <row r="285" spans="3:59">
      <c r="C285" s="355"/>
      <c r="D285" s="355"/>
      <c r="E285" s="355"/>
      <c r="F285" s="355"/>
      <c r="G285" s="355"/>
      <c r="H285" s="355"/>
      <c r="I285" s="355"/>
      <c r="J285" s="355"/>
      <c r="K285" s="266"/>
      <c r="L285" s="266"/>
    </row>
    <row r="286" spans="3:59">
      <c r="C286" s="355"/>
      <c r="D286" s="355"/>
      <c r="E286" s="355"/>
      <c r="F286" s="355"/>
      <c r="G286" s="355"/>
      <c r="H286" s="355"/>
      <c r="I286" s="355"/>
      <c r="J286" s="355"/>
      <c r="K286" s="266"/>
      <c r="L286" s="266"/>
    </row>
    <row r="287" spans="3:59">
      <c r="C287" s="266"/>
      <c r="D287" s="266"/>
      <c r="E287" s="266"/>
      <c r="F287" s="266"/>
      <c r="G287" s="266"/>
      <c r="H287" s="266"/>
      <c r="I287" s="266"/>
      <c r="J287" s="266"/>
    </row>
    <row r="288" spans="3:59">
      <c r="C288" s="266"/>
      <c r="D288" s="266"/>
      <c r="E288" s="266"/>
      <c r="F288" s="266"/>
      <c r="G288" s="266"/>
      <c r="H288" s="266"/>
      <c r="I288" s="266"/>
      <c r="J288" s="266"/>
    </row>
    <row r="289" spans="3:10">
      <c r="C289" s="266"/>
      <c r="D289" s="266"/>
      <c r="E289" s="266"/>
      <c r="F289" s="266"/>
      <c r="G289" s="266"/>
      <c r="H289" s="266"/>
      <c r="I289" s="266"/>
      <c r="J289" s="266"/>
    </row>
    <row r="290" spans="3:10">
      <c r="C290" s="266"/>
      <c r="D290" s="266"/>
      <c r="E290" s="266"/>
      <c r="F290" s="266"/>
      <c r="G290" s="266"/>
      <c r="H290" s="266"/>
      <c r="I290" s="266"/>
      <c r="J290" s="266"/>
    </row>
  </sheetData>
  <mergeCells count="1134">
    <mergeCell ref="K19:N20"/>
    <mergeCell ref="O19:S20"/>
    <mergeCell ref="BB19:BC19"/>
    <mergeCell ref="B17:B18"/>
    <mergeCell ref="C17:D18"/>
    <mergeCell ref="I17:J18"/>
    <mergeCell ref="K17:N18"/>
    <mergeCell ref="O17:S18"/>
    <mergeCell ref="BB17:BC17"/>
    <mergeCell ref="AT1:BI1"/>
    <mergeCell ref="AC2:AD2"/>
    <mergeCell ref="AF2:AG2"/>
    <mergeCell ref="AJ2:AK2"/>
    <mergeCell ref="AT2:BI2"/>
    <mergeCell ref="BE3:BH3"/>
    <mergeCell ref="W12:BA12"/>
    <mergeCell ref="BB12:BC16"/>
    <mergeCell ref="BD12:BE16"/>
    <mergeCell ref="BF12:BJ16"/>
    <mergeCell ref="W13:AC13"/>
    <mergeCell ref="AD13:AJ13"/>
    <mergeCell ref="AK13:AQ13"/>
    <mergeCell ref="AR13:AX13"/>
    <mergeCell ref="AY13:BA13"/>
    <mergeCell ref="BE4:BH4"/>
    <mergeCell ref="BA6:BB6"/>
    <mergeCell ref="BE6:BF6"/>
    <mergeCell ref="BE8:BF8"/>
    <mergeCell ref="BE10:BF10"/>
    <mergeCell ref="BD21:BE21"/>
    <mergeCell ref="BF21:BJ22"/>
    <mergeCell ref="BB22:BC22"/>
    <mergeCell ref="BD22:BE22"/>
    <mergeCell ref="B23:B24"/>
    <mergeCell ref="C23:D24"/>
    <mergeCell ref="I23:J24"/>
    <mergeCell ref="K23:N24"/>
    <mergeCell ref="O23:S24"/>
    <mergeCell ref="BB23:BC23"/>
    <mergeCell ref="B12:B16"/>
    <mergeCell ref="C12:D16"/>
    <mergeCell ref="I12:J16"/>
    <mergeCell ref="K12:N16"/>
    <mergeCell ref="O12:S16"/>
    <mergeCell ref="BD19:BE19"/>
    <mergeCell ref="BF19:BJ20"/>
    <mergeCell ref="BB20:BC20"/>
    <mergeCell ref="BD20:BE20"/>
    <mergeCell ref="B21:B22"/>
    <mergeCell ref="C21:D22"/>
    <mergeCell ref="I21:J22"/>
    <mergeCell ref="K21:N22"/>
    <mergeCell ref="O21:S22"/>
    <mergeCell ref="BB21:BC21"/>
    <mergeCell ref="BD17:BE17"/>
    <mergeCell ref="BF17:BJ18"/>
    <mergeCell ref="BB18:BC18"/>
    <mergeCell ref="BD18:BE18"/>
    <mergeCell ref="B19:B20"/>
    <mergeCell ref="C19:D20"/>
    <mergeCell ref="I19:J20"/>
    <mergeCell ref="BD25:BE25"/>
    <mergeCell ref="BF25:BJ26"/>
    <mergeCell ref="BB26:BC26"/>
    <mergeCell ref="BD26:BE26"/>
    <mergeCell ref="B27:B28"/>
    <mergeCell ref="C27:D28"/>
    <mergeCell ref="I27:J28"/>
    <mergeCell ref="K27:N28"/>
    <mergeCell ref="O27:S28"/>
    <mergeCell ref="BB27:BC27"/>
    <mergeCell ref="BD23:BE23"/>
    <mergeCell ref="BF23:BJ24"/>
    <mergeCell ref="BB24:BC24"/>
    <mergeCell ref="BD24:BE24"/>
    <mergeCell ref="B25:B26"/>
    <mergeCell ref="C25:D26"/>
    <mergeCell ref="I25:J26"/>
    <mergeCell ref="K25:N26"/>
    <mergeCell ref="O25:S26"/>
    <mergeCell ref="BB25:BC25"/>
    <mergeCell ref="BD29:BE29"/>
    <mergeCell ref="BF29:BJ30"/>
    <mergeCell ref="BB30:BC30"/>
    <mergeCell ref="BD30:BE30"/>
    <mergeCell ref="B31:B32"/>
    <mergeCell ref="C31:D32"/>
    <mergeCell ref="I31:J32"/>
    <mergeCell ref="K31:N32"/>
    <mergeCell ref="O31:S32"/>
    <mergeCell ref="BB31:BC31"/>
    <mergeCell ref="BD27:BE27"/>
    <mergeCell ref="BF27:BJ28"/>
    <mergeCell ref="BB28:BC28"/>
    <mergeCell ref="BD28:BE28"/>
    <mergeCell ref="B29:B30"/>
    <mergeCell ref="C29:D30"/>
    <mergeCell ref="I29:J30"/>
    <mergeCell ref="K29:N30"/>
    <mergeCell ref="O29:S30"/>
    <mergeCell ref="BB29:BC29"/>
    <mergeCell ref="BD33:BE33"/>
    <mergeCell ref="BF33:BJ34"/>
    <mergeCell ref="BB34:BC34"/>
    <mergeCell ref="BD34:BE34"/>
    <mergeCell ref="B35:B36"/>
    <mergeCell ref="C35:D36"/>
    <mergeCell ref="I35:J36"/>
    <mergeCell ref="K35:N36"/>
    <mergeCell ref="O35:S36"/>
    <mergeCell ref="BB35:BC35"/>
    <mergeCell ref="BD31:BE31"/>
    <mergeCell ref="BF31:BJ32"/>
    <mergeCell ref="BB32:BC32"/>
    <mergeCell ref="BD32:BE32"/>
    <mergeCell ref="B33:B34"/>
    <mergeCell ref="C33:D34"/>
    <mergeCell ref="I33:J34"/>
    <mergeCell ref="K33:N34"/>
    <mergeCell ref="O33:S34"/>
    <mergeCell ref="BB33:BC33"/>
    <mergeCell ref="BD37:BE37"/>
    <mergeCell ref="BF37:BJ38"/>
    <mergeCell ref="BB38:BC38"/>
    <mergeCell ref="BD38:BE38"/>
    <mergeCell ref="B39:B40"/>
    <mergeCell ref="C39:D40"/>
    <mergeCell ref="I39:J40"/>
    <mergeCell ref="K39:N40"/>
    <mergeCell ref="O39:S40"/>
    <mergeCell ref="BB39:BC39"/>
    <mergeCell ref="BD35:BE35"/>
    <mergeCell ref="BF35:BJ36"/>
    <mergeCell ref="BB36:BC36"/>
    <mergeCell ref="BD36:BE36"/>
    <mergeCell ref="B37:B38"/>
    <mergeCell ref="C37:D38"/>
    <mergeCell ref="I37:J38"/>
    <mergeCell ref="K37:N38"/>
    <mergeCell ref="O37:S38"/>
    <mergeCell ref="BB37:BC37"/>
    <mergeCell ref="BD41:BE41"/>
    <mergeCell ref="BF41:BJ42"/>
    <mergeCell ref="BB42:BC42"/>
    <mergeCell ref="BD42:BE42"/>
    <mergeCell ref="B43:B44"/>
    <mergeCell ref="C43:D44"/>
    <mergeCell ref="I43:J44"/>
    <mergeCell ref="K43:N44"/>
    <mergeCell ref="O43:S44"/>
    <mergeCell ref="BB43:BC43"/>
    <mergeCell ref="BD39:BE39"/>
    <mergeCell ref="BF39:BJ40"/>
    <mergeCell ref="BB40:BC40"/>
    <mergeCell ref="BD40:BE40"/>
    <mergeCell ref="B41:B42"/>
    <mergeCell ref="C41:D42"/>
    <mergeCell ref="I41:J42"/>
    <mergeCell ref="K41:N42"/>
    <mergeCell ref="O41:S42"/>
    <mergeCell ref="BB41:BC41"/>
    <mergeCell ref="BD45:BE45"/>
    <mergeCell ref="BF45:BJ46"/>
    <mergeCell ref="BB46:BC46"/>
    <mergeCell ref="BD46:BE46"/>
    <mergeCell ref="B47:B48"/>
    <mergeCell ref="C47:D48"/>
    <mergeCell ref="I47:J48"/>
    <mergeCell ref="K47:N48"/>
    <mergeCell ref="O47:S48"/>
    <mergeCell ref="BB47:BC47"/>
    <mergeCell ref="BD43:BE43"/>
    <mergeCell ref="BF43:BJ44"/>
    <mergeCell ref="BB44:BC44"/>
    <mergeCell ref="BD44:BE44"/>
    <mergeCell ref="B45:B46"/>
    <mergeCell ref="C45:D46"/>
    <mergeCell ref="I45:J46"/>
    <mergeCell ref="K45:N46"/>
    <mergeCell ref="O45:S46"/>
    <mergeCell ref="BB45:BC45"/>
    <mergeCell ref="BD49:BE49"/>
    <mergeCell ref="BF49:BJ50"/>
    <mergeCell ref="BB50:BC50"/>
    <mergeCell ref="BD50:BE50"/>
    <mergeCell ref="B51:B52"/>
    <mergeCell ref="C51:D52"/>
    <mergeCell ref="I51:J52"/>
    <mergeCell ref="K51:N52"/>
    <mergeCell ref="O51:S52"/>
    <mergeCell ref="BB51:BC51"/>
    <mergeCell ref="BD47:BE47"/>
    <mergeCell ref="BF47:BJ48"/>
    <mergeCell ref="BB48:BC48"/>
    <mergeCell ref="BD48:BE48"/>
    <mergeCell ref="B49:B50"/>
    <mergeCell ref="C49:D50"/>
    <mergeCell ref="I49:J50"/>
    <mergeCell ref="K49:N50"/>
    <mergeCell ref="O49:S50"/>
    <mergeCell ref="BB49:BC49"/>
    <mergeCell ref="BD53:BE53"/>
    <mergeCell ref="BF53:BJ54"/>
    <mergeCell ref="BB54:BC54"/>
    <mergeCell ref="BD54:BE54"/>
    <mergeCell ref="B55:B56"/>
    <mergeCell ref="C55:D56"/>
    <mergeCell ref="I55:J56"/>
    <mergeCell ref="K55:N56"/>
    <mergeCell ref="O55:S56"/>
    <mergeCell ref="BB55:BC55"/>
    <mergeCell ref="BD51:BE51"/>
    <mergeCell ref="BF51:BJ52"/>
    <mergeCell ref="BB52:BC52"/>
    <mergeCell ref="BD52:BE52"/>
    <mergeCell ref="B53:B54"/>
    <mergeCell ref="C53:D54"/>
    <mergeCell ref="I53:J54"/>
    <mergeCell ref="K53:N54"/>
    <mergeCell ref="O53:S54"/>
    <mergeCell ref="BB53:BC53"/>
    <mergeCell ref="BD57:BE57"/>
    <mergeCell ref="BF57:BJ58"/>
    <mergeCell ref="BB58:BC58"/>
    <mergeCell ref="BD58:BE58"/>
    <mergeCell ref="B59:B60"/>
    <mergeCell ref="C59:D60"/>
    <mergeCell ref="I59:J60"/>
    <mergeCell ref="K59:N60"/>
    <mergeCell ref="O59:S60"/>
    <mergeCell ref="BB59:BC59"/>
    <mergeCell ref="BD55:BE55"/>
    <mergeCell ref="BF55:BJ56"/>
    <mergeCell ref="BB56:BC56"/>
    <mergeCell ref="BD56:BE56"/>
    <mergeCell ref="B57:B58"/>
    <mergeCell ref="C57:D58"/>
    <mergeCell ref="I57:J58"/>
    <mergeCell ref="K57:N58"/>
    <mergeCell ref="O57:S58"/>
    <mergeCell ref="BB57:BC57"/>
    <mergeCell ref="BD61:BE61"/>
    <mergeCell ref="BF61:BJ62"/>
    <mergeCell ref="BB62:BC62"/>
    <mergeCell ref="BD62:BE62"/>
    <mergeCell ref="B63:B64"/>
    <mergeCell ref="C63:D64"/>
    <mergeCell ref="I63:J64"/>
    <mergeCell ref="K63:N64"/>
    <mergeCell ref="O63:S64"/>
    <mergeCell ref="BB63:BC63"/>
    <mergeCell ref="BD59:BE59"/>
    <mergeCell ref="BF59:BJ60"/>
    <mergeCell ref="BB60:BC60"/>
    <mergeCell ref="BD60:BE60"/>
    <mergeCell ref="B61:B62"/>
    <mergeCell ref="C61:D62"/>
    <mergeCell ref="I61:J62"/>
    <mergeCell ref="K61:N62"/>
    <mergeCell ref="O61:S62"/>
    <mergeCell ref="BB61:BC61"/>
    <mergeCell ref="BD65:BE65"/>
    <mergeCell ref="BF65:BJ66"/>
    <mergeCell ref="BB66:BC66"/>
    <mergeCell ref="BD66:BE66"/>
    <mergeCell ref="B67:B68"/>
    <mergeCell ref="C67:D68"/>
    <mergeCell ref="I67:J68"/>
    <mergeCell ref="K67:N68"/>
    <mergeCell ref="O67:S68"/>
    <mergeCell ref="BB67:BC67"/>
    <mergeCell ref="BD63:BE63"/>
    <mergeCell ref="BF63:BJ64"/>
    <mergeCell ref="BB64:BC64"/>
    <mergeCell ref="BD64:BE64"/>
    <mergeCell ref="B65:B66"/>
    <mergeCell ref="C65:D66"/>
    <mergeCell ref="I65:J66"/>
    <mergeCell ref="K65:N66"/>
    <mergeCell ref="O65:S66"/>
    <mergeCell ref="BB65:BC65"/>
    <mergeCell ref="BD69:BE69"/>
    <mergeCell ref="BF69:BJ70"/>
    <mergeCell ref="BB70:BC70"/>
    <mergeCell ref="BD70:BE70"/>
    <mergeCell ref="B71:B72"/>
    <mergeCell ref="C71:D72"/>
    <mergeCell ref="I71:J72"/>
    <mergeCell ref="K71:N72"/>
    <mergeCell ref="O71:S72"/>
    <mergeCell ref="BB71:BC71"/>
    <mergeCell ref="BD67:BE67"/>
    <mergeCell ref="BF67:BJ68"/>
    <mergeCell ref="BB68:BC68"/>
    <mergeCell ref="BD68:BE68"/>
    <mergeCell ref="B69:B70"/>
    <mergeCell ref="C69:D70"/>
    <mergeCell ref="I69:J70"/>
    <mergeCell ref="K69:N70"/>
    <mergeCell ref="O69:S70"/>
    <mergeCell ref="BB69:BC69"/>
    <mergeCell ref="BD73:BE73"/>
    <mergeCell ref="BF73:BJ74"/>
    <mergeCell ref="BB74:BC74"/>
    <mergeCell ref="BD74:BE74"/>
    <mergeCell ref="B75:B76"/>
    <mergeCell ref="C75:D76"/>
    <mergeCell ref="I75:J76"/>
    <mergeCell ref="K75:N76"/>
    <mergeCell ref="O75:S76"/>
    <mergeCell ref="BB75:BC75"/>
    <mergeCell ref="BD71:BE71"/>
    <mergeCell ref="BF71:BJ72"/>
    <mergeCell ref="BB72:BC72"/>
    <mergeCell ref="BD72:BE72"/>
    <mergeCell ref="B73:B74"/>
    <mergeCell ref="C73:D74"/>
    <mergeCell ref="I73:J74"/>
    <mergeCell ref="K73:N74"/>
    <mergeCell ref="O73:S74"/>
    <mergeCell ref="BB73:BC73"/>
    <mergeCell ref="BD77:BE77"/>
    <mergeCell ref="BF77:BJ78"/>
    <mergeCell ref="BB78:BC78"/>
    <mergeCell ref="BD78:BE78"/>
    <mergeCell ref="B79:B80"/>
    <mergeCell ref="C79:D80"/>
    <mergeCell ref="I79:J80"/>
    <mergeCell ref="K79:N80"/>
    <mergeCell ref="O79:S80"/>
    <mergeCell ref="BB79:BC79"/>
    <mergeCell ref="BD75:BE75"/>
    <mergeCell ref="BF75:BJ76"/>
    <mergeCell ref="BB76:BC76"/>
    <mergeCell ref="BD76:BE76"/>
    <mergeCell ref="B77:B78"/>
    <mergeCell ref="C77:D78"/>
    <mergeCell ref="I77:J78"/>
    <mergeCell ref="K77:N78"/>
    <mergeCell ref="O77:S78"/>
    <mergeCell ref="BB77:BC77"/>
    <mergeCell ref="BD81:BE81"/>
    <mergeCell ref="BF81:BJ82"/>
    <mergeCell ref="BB82:BC82"/>
    <mergeCell ref="BD82:BE82"/>
    <mergeCell ref="B83:B84"/>
    <mergeCell ref="C83:D84"/>
    <mergeCell ref="I83:J84"/>
    <mergeCell ref="K83:N84"/>
    <mergeCell ref="O83:S84"/>
    <mergeCell ref="BB83:BC83"/>
    <mergeCell ref="BD79:BE79"/>
    <mergeCell ref="BF79:BJ80"/>
    <mergeCell ref="BB80:BC80"/>
    <mergeCell ref="BD80:BE80"/>
    <mergeCell ref="B81:B82"/>
    <mergeCell ref="C81:D82"/>
    <mergeCell ref="I81:J82"/>
    <mergeCell ref="K81:N82"/>
    <mergeCell ref="O81:S82"/>
    <mergeCell ref="BB81:BC81"/>
    <mergeCell ref="BD85:BE85"/>
    <mergeCell ref="BF85:BJ86"/>
    <mergeCell ref="BB86:BC86"/>
    <mergeCell ref="BD86:BE86"/>
    <mergeCell ref="B87:B88"/>
    <mergeCell ref="C87:D88"/>
    <mergeCell ref="I87:J88"/>
    <mergeCell ref="K87:N88"/>
    <mergeCell ref="O87:S88"/>
    <mergeCell ref="BB87:BC87"/>
    <mergeCell ref="BD83:BE83"/>
    <mergeCell ref="BF83:BJ84"/>
    <mergeCell ref="BB84:BC84"/>
    <mergeCell ref="BD84:BE84"/>
    <mergeCell ref="B85:B86"/>
    <mergeCell ref="C85:D86"/>
    <mergeCell ref="I85:J86"/>
    <mergeCell ref="K85:N86"/>
    <mergeCell ref="O85:S86"/>
    <mergeCell ref="BB85:BC85"/>
    <mergeCell ref="BD89:BE89"/>
    <mergeCell ref="BF89:BJ90"/>
    <mergeCell ref="BB90:BC90"/>
    <mergeCell ref="BD90:BE90"/>
    <mergeCell ref="B91:B92"/>
    <mergeCell ref="C91:D92"/>
    <mergeCell ref="I91:J92"/>
    <mergeCell ref="K91:N92"/>
    <mergeCell ref="O91:S92"/>
    <mergeCell ref="BB91:BC91"/>
    <mergeCell ref="BD87:BE87"/>
    <mergeCell ref="BF87:BJ88"/>
    <mergeCell ref="BB88:BC88"/>
    <mergeCell ref="BD88:BE88"/>
    <mergeCell ref="B89:B90"/>
    <mergeCell ref="C89:D90"/>
    <mergeCell ref="I89:J90"/>
    <mergeCell ref="K89:N90"/>
    <mergeCell ref="O89:S90"/>
    <mergeCell ref="BB89:BC89"/>
    <mergeCell ref="BD93:BE93"/>
    <mergeCell ref="BF93:BJ94"/>
    <mergeCell ref="BB94:BC94"/>
    <mergeCell ref="BD94:BE94"/>
    <mergeCell ref="B95:B96"/>
    <mergeCell ref="C95:D96"/>
    <mergeCell ref="I95:J96"/>
    <mergeCell ref="K95:N96"/>
    <mergeCell ref="O95:S96"/>
    <mergeCell ref="BB95:BC95"/>
    <mergeCell ref="BD91:BE91"/>
    <mergeCell ref="BF91:BJ92"/>
    <mergeCell ref="BB92:BC92"/>
    <mergeCell ref="BD92:BE92"/>
    <mergeCell ref="B93:B94"/>
    <mergeCell ref="C93:D94"/>
    <mergeCell ref="I93:J94"/>
    <mergeCell ref="K93:N94"/>
    <mergeCell ref="O93:S94"/>
    <mergeCell ref="BB93:BC93"/>
    <mergeCell ref="BD97:BE97"/>
    <mergeCell ref="BF97:BJ98"/>
    <mergeCell ref="BB98:BC98"/>
    <mergeCell ref="BD98:BE98"/>
    <mergeCell ref="B99:B100"/>
    <mergeCell ref="C99:D100"/>
    <mergeCell ref="I99:J100"/>
    <mergeCell ref="K99:N100"/>
    <mergeCell ref="O99:S100"/>
    <mergeCell ref="BB99:BC99"/>
    <mergeCell ref="BD95:BE95"/>
    <mergeCell ref="BF95:BJ96"/>
    <mergeCell ref="BB96:BC96"/>
    <mergeCell ref="BD96:BE96"/>
    <mergeCell ref="B97:B98"/>
    <mergeCell ref="C97:D98"/>
    <mergeCell ref="I97:J98"/>
    <mergeCell ref="K97:N98"/>
    <mergeCell ref="O97:S98"/>
    <mergeCell ref="BB97:BC97"/>
    <mergeCell ref="BD101:BE101"/>
    <mergeCell ref="BF101:BJ102"/>
    <mergeCell ref="BB102:BC102"/>
    <mergeCell ref="BD102:BE102"/>
    <mergeCell ref="B103:B104"/>
    <mergeCell ref="C103:D104"/>
    <mergeCell ref="I103:J104"/>
    <mergeCell ref="K103:N104"/>
    <mergeCell ref="O103:S104"/>
    <mergeCell ref="BB103:BC103"/>
    <mergeCell ref="BD99:BE99"/>
    <mergeCell ref="BF99:BJ100"/>
    <mergeCell ref="BB100:BC100"/>
    <mergeCell ref="BD100:BE100"/>
    <mergeCell ref="B101:B102"/>
    <mergeCell ref="C101:D102"/>
    <mergeCell ref="I101:J102"/>
    <mergeCell ref="K101:N102"/>
    <mergeCell ref="O101:S102"/>
    <mergeCell ref="BB101:BC101"/>
    <mergeCell ref="BD105:BE105"/>
    <mergeCell ref="BF105:BJ106"/>
    <mergeCell ref="BB106:BC106"/>
    <mergeCell ref="BD106:BE106"/>
    <mergeCell ref="B107:B108"/>
    <mergeCell ref="C107:D108"/>
    <mergeCell ref="I107:J108"/>
    <mergeCell ref="K107:N108"/>
    <mergeCell ref="O107:S108"/>
    <mergeCell ref="BB107:BC107"/>
    <mergeCell ref="BD103:BE103"/>
    <mergeCell ref="BF103:BJ104"/>
    <mergeCell ref="BB104:BC104"/>
    <mergeCell ref="BD104:BE104"/>
    <mergeCell ref="B105:B106"/>
    <mergeCell ref="C105:D106"/>
    <mergeCell ref="I105:J106"/>
    <mergeCell ref="K105:N106"/>
    <mergeCell ref="O105:S106"/>
    <mergeCell ref="BB105:BC105"/>
    <mergeCell ref="BD109:BE109"/>
    <mergeCell ref="BF109:BJ110"/>
    <mergeCell ref="BB110:BC110"/>
    <mergeCell ref="BD110:BE110"/>
    <mergeCell ref="B111:B112"/>
    <mergeCell ref="C111:D112"/>
    <mergeCell ref="I111:J112"/>
    <mergeCell ref="K111:N112"/>
    <mergeCell ref="O111:S112"/>
    <mergeCell ref="BB111:BC111"/>
    <mergeCell ref="BD107:BE107"/>
    <mergeCell ref="BF107:BJ108"/>
    <mergeCell ref="BB108:BC108"/>
    <mergeCell ref="BD108:BE108"/>
    <mergeCell ref="B109:B110"/>
    <mergeCell ref="C109:D110"/>
    <mergeCell ref="I109:J110"/>
    <mergeCell ref="K109:N110"/>
    <mergeCell ref="O109:S110"/>
    <mergeCell ref="BB109:BC109"/>
    <mergeCell ref="BD113:BE113"/>
    <mergeCell ref="BF113:BJ114"/>
    <mergeCell ref="BB114:BC114"/>
    <mergeCell ref="BD114:BE114"/>
    <mergeCell ref="B115:B116"/>
    <mergeCell ref="C115:D116"/>
    <mergeCell ref="I115:J116"/>
    <mergeCell ref="K115:N116"/>
    <mergeCell ref="O115:S116"/>
    <mergeCell ref="BB115:BC115"/>
    <mergeCell ref="BD111:BE111"/>
    <mergeCell ref="BF111:BJ112"/>
    <mergeCell ref="BB112:BC112"/>
    <mergeCell ref="BD112:BE112"/>
    <mergeCell ref="B113:B114"/>
    <mergeCell ref="C113:D114"/>
    <mergeCell ref="I113:J114"/>
    <mergeCell ref="K113:N114"/>
    <mergeCell ref="O113:S114"/>
    <mergeCell ref="BB113:BC113"/>
    <mergeCell ref="BD117:BE117"/>
    <mergeCell ref="BF117:BJ118"/>
    <mergeCell ref="BB118:BC118"/>
    <mergeCell ref="BD118:BE118"/>
    <mergeCell ref="B119:B120"/>
    <mergeCell ref="C119:D120"/>
    <mergeCell ref="I119:J120"/>
    <mergeCell ref="K119:N120"/>
    <mergeCell ref="O119:S120"/>
    <mergeCell ref="BB119:BC119"/>
    <mergeCell ref="BD115:BE115"/>
    <mergeCell ref="BF115:BJ116"/>
    <mergeCell ref="BB116:BC116"/>
    <mergeCell ref="BD116:BE116"/>
    <mergeCell ref="B117:B118"/>
    <mergeCell ref="C117:D118"/>
    <mergeCell ref="I117:J118"/>
    <mergeCell ref="K117:N118"/>
    <mergeCell ref="O117:S118"/>
    <mergeCell ref="BB117:BC117"/>
    <mergeCell ref="BD121:BE121"/>
    <mergeCell ref="BF121:BJ122"/>
    <mergeCell ref="BB122:BC122"/>
    <mergeCell ref="BD122:BE122"/>
    <mergeCell ref="B123:B124"/>
    <mergeCell ref="C123:D124"/>
    <mergeCell ref="I123:J124"/>
    <mergeCell ref="K123:N124"/>
    <mergeCell ref="O123:S124"/>
    <mergeCell ref="BB123:BC123"/>
    <mergeCell ref="BD119:BE119"/>
    <mergeCell ref="BF119:BJ120"/>
    <mergeCell ref="BB120:BC120"/>
    <mergeCell ref="BD120:BE120"/>
    <mergeCell ref="B121:B122"/>
    <mergeCell ref="C121:D122"/>
    <mergeCell ref="I121:J122"/>
    <mergeCell ref="K121:N122"/>
    <mergeCell ref="O121:S122"/>
    <mergeCell ref="BB121:BC121"/>
    <mergeCell ref="BD125:BE125"/>
    <mergeCell ref="BF125:BJ126"/>
    <mergeCell ref="BB126:BC126"/>
    <mergeCell ref="BD126:BE126"/>
    <mergeCell ref="B127:B128"/>
    <mergeCell ref="C127:D128"/>
    <mergeCell ref="I127:J128"/>
    <mergeCell ref="K127:N128"/>
    <mergeCell ref="O127:S128"/>
    <mergeCell ref="BB127:BC127"/>
    <mergeCell ref="BD123:BE123"/>
    <mergeCell ref="BF123:BJ124"/>
    <mergeCell ref="BB124:BC124"/>
    <mergeCell ref="BD124:BE124"/>
    <mergeCell ref="B125:B126"/>
    <mergeCell ref="C125:D126"/>
    <mergeCell ref="I125:J126"/>
    <mergeCell ref="K125:N126"/>
    <mergeCell ref="O125:S126"/>
    <mergeCell ref="BB125:BC125"/>
    <mergeCell ref="BD129:BE129"/>
    <mergeCell ref="BF129:BJ130"/>
    <mergeCell ref="BB130:BC130"/>
    <mergeCell ref="BD130:BE130"/>
    <mergeCell ref="B131:B132"/>
    <mergeCell ref="C131:D132"/>
    <mergeCell ref="I131:J132"/>
    <mergeCell ref="K131:N132"/>
    <mergeCell ref="O131:S132"/>
    <mergeCell ref="BB131:BC131"/>
    <mergeCell ref="BD127:BE127"/>
    <mergeCell ref="BF127:BJ128"/>
    <mergeCell ref="BB128:BC128"/>
    <mergeCell ref="BD128:BE128"/>
    <mergeCell ref="B129:B130"/>
    <mergeCell ref="C129:D130"/>
    <mergeCell ref="I129:J130"/>
    <mergeCell ref="K129:N130"/>
    <mergeCell ref="O129:S130"/>
    <mergeCell ref="BB129:BC129"/>
    <mergeCell ref="BD133:BE133"/>
    <mergeCell ref="BF133:BJ134"/>
    <mergeCell ref="BB134:BC134"/>
    <mergeCell ref="BD134:BE134"/>
    <mergeCell ref="B135:B136"/>
    <mergeCell ref="C135:D136"/>
    <mergeCell ref="I135:J136"/>
    <mergeCell ref="K135:N136"/>
    <mergeCell ref="O135:S136"/>
    <mergeCell ref="BB135:BC135"/>
    <mergeCell ref="BD131:BE131"/>
    <mergeCell ref="BF131:BJ132"/>
    <mergeCell ref="BB132:BC132"/>
    <mergeCell ref="BD132:BE132"/>
    <mergeCell ref="B133:B134"/>
    <mergeCell ref="C133:D134"/>
    <mergeCell ref="I133:J134"/>
    <mergeCell ref="K133:N134"/>
    <mergeCell ref="O133:S134"/>
    <mergeCell ref="BB133:BC133"/>
    <mergeCell ref="BD137:BE137"/>
    <mergeCell ref="BF137:BJ138"/>
    <mergeCell ref="BB138:BC138"/>
    <mergeCell ref="BD138:BE138"/>
    <mergeCell ref="B139:B140"/>
    <mergeCell ref="C139:D140"/>
    <mergeCell ref="I139:J140"/>
    <mergeCell ref="K139:N140"/>
    <mergeCell ref="O139:S140"/>
    <mergeCell ref="BB139:BC139"/>
    <mergeCell ref="BD135:BE135"/>
    <mergeCell ref="BF135:BJ136"/>
    <mergeCell ref="BB136:BC136"/>
    <mergeCell ref="BD136:BE136"/>
    <mergeCell ref="B137:B138"/>
    <mergeCell ref="C137:D138"/>
    <mergeCell ref="I137:J138"/>
    <mergeCell ref="K137:N138"/>
    <mergeCell ref="O137:S138"/>
    <mergeCell ref="BB137:BC137"/>
    <mergeCell ref="BD141:BE141"/>
    <mergeCell ref="BF141:BJ142"/>
    <mergeCell ref="BB142:BC142"/>
    <mergeCell ref="BD142:BE142"/>
    <mergeCell ref="B143:B144"/>
    <mergeCell ref="C143:D144"/>
    <mergeCell ref="I143:J144"/>
    <mergeCell ref="K143:N144"/>
    <mergeCell ref="O143:S144"/>
    <mergeCell ref="BB143:BC143"/>
    <mergeCell ref="BD139:BE139"/>
    <mergeCell ref="BF139:BJ140"/>
    <mergeCell ref="BB140:BC140"/>
    <mergeCell ref="BD140:BE140"/>
    <mergeCell ref="B141:B142"/>
    <mergeCell ref="C141:D142"/>
    <mergeCell ref="I141:J142"/>
    <mergeCell ref="K141:N142"/>
    <mergeCell ref="O141:S142"/>
    <mergeCell ref="BB141:BC141"/>
    <mergeCell ref="BD145:BE145"/>
    <mergeCell ref="BF145:BJ146"/>
    <mergeCell ref="BB146:BC146"/>
    <mergeCell ref="BD146:BE146"/>
    <mergeCell ref="B147:B148"/>
    <mergeCell ref="C147:D148"/>
    <mergeCell ref="I147:J148"/>
    <mergeCell ref="K147:N148"/>
    <mergeCell ref="O147:S148"/>
    <mergeCell ref="BB147:BC147"/>
    <mergeCell ref="BD143:BE143"/>
    <mergeCell ref="BF143:BJ144"/>
    <mergeCell ref="BB144:BC144"/>
    <mergeCell ref="BD144:BE144"/>
    <mergeCell ref="B145:B146"/>
    <mergeCell ref="C145:D146"/>
    <mergeCell ref="I145:J146"/>
    <mergeCell ref="K145:N146"/>
    <mergeCell ref="O145:S146"/>
    <mergeCell ref="BB145:BC145"/>
    <mergeCell ref="BD149:BE149"/>
    <mergeCell ref="BF149:BJ150"/>
    <mergeCell ref="BB150:BC150"/>
    <mergeCell ref="BD150:BE150"/>
    <mergeCell ref="B151:B152"/>
    <mergeCell ref="C151:D152"/>
    <mergeCell ref="I151:J152"/>
    <mergeCell ref="K151:N152"/>
    <mergeCell ref="O151:S152"/>
    <mergeCell ref="BB151:BC151"/>
    <mergeCell ref="BD147:BE147"/>
    <mergeCell ref="BF147:BJ148"/>
    <mergeCell ref="BB148:BC148"/>
    <mergeCell ref="BD148:BE148"/>
    <mergeCell ref="B149:B150"/>
    <mergeCell ref="C149:D150"/>
    <mergeCell ref="I149:J150"/>
    <mergeCell ref="K149:N150"/>
    <mergeCell ref="O149:S150"/>
    <mergeCell ref="BB149:BC149"/>
    <mergeCell ref="BD153:BE153"/>
    <mergeCell ref="BF153:BJ154"/>
    <mergeCell ref="BB154:BC154"/>
    <mergeCell ref="BD154:BE154"/>
    <mergeCell ref="B155:B156"/>
    <mergeCell ref="C155:D156"/>
    <mergeCell ref="I155:J156"/>
    <mergeCell ref="K155:N156"/>
    <mergeCell ref="O155:S156"/>
    <mergeCell ref="BB155:BC155"/>
    <mergeCell ref="BD151:BE151"/>
    <mergeCell ref="BF151:BJ152"/>
    <mergeCell ref="BB152:BC152"/>
    <mergeCell ref="BD152:BE152"/>
    <mergeCell ref="B153:B154"/>
    <mergeCell ref="C153:D154"/>
    <mergeCell ref="I153:J154"/>
    <mergeCell ref="K153:N154"/>
    <mergeCell ref="O153:S154"/>
    <mergeCell ref="BB153:BC153"/>
    <mergeCell ref="BD157:BE157"/>
    <mergeCell ref="BF157:BJ158"/>
    <mergeCell ref="BB158:BC158"/>
    <mergeCell ref="BD158:BE158"/>
    <mergeCell ref="B159:B160"/>
    <mergeCell ref="C159:D160"/>
    <mergeCell ref="I159:J160"/>
    <mergeCell ref="K159:N160"/>
    <mergeCell ref="O159:S160"/>
    <mergeCell ref="BB159:BC159"/>
    <mergeCell ref="BD155:BE155"/>
    <mergeCell ref="BF155:BJ156"/>
    <mergeCell ref="BB156:BC156"/>
    <mergeCell ref="BD156:BE156"/>
    <mergeCell ref="B157:B158"/>
    <mergeCell ref="C157:D158"/>
    <mergeCell ref="I157:J158"/>
    <mergeCell ref="K157:N158"/>
    <mergeCell ref="O157:S158"/>
    <mergeCell ref="BB157:BC157"/>
    <mergeCell ref="BD161:BE161"/>
    <mergeCell ref="BF161:BJ162"/>
    <mergeCell ref="BB162:BC162"/>
    <mergeCell ref="BD162:BE162"/>
    <mergeCell ref="B163:B164"/>
    <mergeCell ref="C163:D164"/>
    <mergeCell ref="I163:J164"/>
    <mergeCell ref="K163:N164"/>
    <mergeCell ref="O163:S164"/>
    <mergeCell ref="BB163:BC163"/>
    <mergeCell ref="BD159:BE159"/>
    <mergeCell ref="BF159:BJ160"/>
    <mergeCell ref="BB160:BC160"/>
    <mergeCell ref="BD160:BE160"/>
    <mergeCell ref="B161:B162"/>
    <mergeCell ref="C161:D162"/>
    <mergeCell ref="I161:J162"/>
    <mergeCell ref="K161:N162"/>
    <mergeCell ref="O161:S162"/>
    <mergeCell ref="BB161:BC161"/>
    <mergeCell ref="BD165:BE165"/>
    <mergeCell ref="BF165:BJ166"/>
    <mergeCell ref="BB166:BC166"/>
    <mergeCell ref="BD166:BE166"/>
    <mergeCell ref="B167:B168"/>
    <mergeCell ref="C167:D168"/>
    <mergeCell ref="I167:J168"/>
    <mergeCell ref="K167:N168"/>
    <mergeCell ref="O167:S168"/>
    <mergeCell ref="BB167:BC167"/>
    <mergeCell ref="BD163:BE163"/>
    <mergeCell ref="BF163:BJ164"/>
    <mergeCell ref="BB164:BC164"/>
    <mergeCell ref="BD164:BE164"/>
    <mergeCell ref="B165:B166"/>
    <mergeCell ref="C165:D166"/>
    <mergeCell ref="I165:J166"/>
    <mergeCell ref="K165:N166"/>
    <mergeCell ref="O165:S166"/>
    <mergeCell ref="BB165:BC165"/>
    <mergeCell ref="BD169:BE169"/>
    <mergeCell ref="BF169:BJ170"/>
    <mergeCell ref="BB170:BC170"/>
    <mergeCell ref="BD170:BE170"/>
    <mergeCell ref="B171:B172"/>
    <mergeCell ref="C171:D172"/>
    <mergeCell ref="I171:J172"/>
    <mergeCell ref="K171:N172"/>
    <mergeCell ref="O171:S172"/>
    <mergeCell ref="BB171:BC171"/>
    <mergeCell ref="BD167:BE167"/>
    <mergeCell ref="BF167:BJ168"/>
    <mergeCell ref="BB168:BC168"/>
    <mergeCell ref="BD168:BE168"/>
    <mergeCell ref="B169:B170"/>
    <mergeCell ref="C169:D170"/>
    <mergeCell ref="I169:J170"/>
    <mergeCell ref="K169:N170"/>
    <mergeCell ref="O169:S170"/>
    <mergeCell ref="BB169:BC169"/>
    <mergeCell ref="BD173:BE173"/>
    <mergeCell ref="BF173:BJ174"/>
    <mergeCell ref="BB174:BC174"/>
    <mergeCell ref="BD174:BE174"/>
    <mergeCell ref="B175:B176"/>
    <mergeCell ref="C175:D176"/>
    <mergeCell ref="I175:J176"/>
    <mergeCell ref="K175:N176"/>
    <mergeCell ref="O175:S176"/>
    <mergeCell ref="BB175:BC175"/>
    <mergeCell ref="BD171:BE171"/>
    <mergeCell ref="BF171:BJ172"/>
    <mergeCell ref="BB172:BC172"/>
    <mergeCell ref="BD172:BE172"/>
    <mergeCell ref="B173:B174"/>
    <mergeCell ref="C173:D174"/>
    <mergeCell ref="I173:J174"/>
    <mergeCell ref="K173:N174"/>
    <mergeCell ref="O173:S174"/>
    <mergeCell ref="BB173:BC173"/>
    <mergeCell ref="BD177:BE177"/>
    <mergeCell ref="BF177:BJ178"/>
    <mergeCell ref="BB178:BC178"/>
    <mergeCell ref="BD178:BE178"/>
    <mergeCell ref="B179:B180"/>
    <mergeCell ref="C179:D180"/>
    <mergeCell ref="I179:J180"/>
    <mergeCell ref="K179:N180"/>
    <mergeCell ref="O179:S180"/>
    <mergeCell ref="BB179:BC179"/>
    <mergeCell ref="BD175:BE175"/>
    <mergeCell ref="BF175:BJ176"/>
    <mergeCell ref="BB176:BC176"/>
    <mergeCell ref="BD176:BE176"/>
    <mergeCell ref="B177:B178"/>
    <mergeCell ref="C177:D178"/>
    <mergeCell ref="I177:J178"/>
    <mergeCell ref="K177:N178"/>
    <mergeCell ref="O177:S178"/>
    <mergeCell ref="BB177:BC177"/>
    <mergeCell ref="BD181:BE181"/>
    <mergeCell ref="BF181:BJ182"/>
    <mergeCell ref="BB182:BC182"/>
    <mergeCell ref="BD182:BE182"/>
    <mergeCell ref="B183:B184"/>
    <mergeCell ref="C183:D184"/>
    <mergeCell ref="I183:J184"/>
    <mergeCell ref="K183:N184"/>
    <mergeCell ref="O183:S184"/>
    <mergeCell ref="BB183:BC183"/>
    <mergeCell ref="BD179:BE179"/>
    <mergeCell ref="BF179:BJ180"/>
    <mergeCell ref="BB180:BC180"/>
    <mergeCell ref="BD180:BE180"/>
    <mergeCell ref="B181:B182"/>
    <mergeCell ref="C181:D182"/>
    <mergeCell ref="I181:J182"/>
    <mergeCell ref="K181:N182"/>
    <mergeCell ref="O181:S182"/>
    <mergeCell ref="BB181:BC181"/>
    <mergeCell ref="BD185:BE185"/>
    <mergeCell ref="BF185:BJ186"/>
    <mergeCell ref="BB186:BC186"/>
    <mergeCell ref="BD186:BE186"/>
    <mergeCell ref="B187:B188"/>
    <mergeCell ref="C187:D188"/>
    <mergeCell ref="I187:J188"/>
    <mergeCell ref="K187:N188"/>
    <mergeCell ref="O187:S188"/>
    <mergeCell ref="BB187:BC187"/>
    <mergeCell ref="BD183:BE183"/>
    <mergeCell ref="BF183:BJ184"/>
    <mergeCell ref="BB184:BC184"/>
    <mergeCell ref="BD184:BE184"/>
    <mergeCell ref="B185:B186"/>
    <mergeCell ref="C185:D186"/>
    <mergeCell ref="I185:J186"/>
    <mergeCell ref="K185:N186"/>
    <mergeCell ref="O185:S186"/>
    <mergeCell ref="BB185:BC185"/>
    <mergeCell ref="BD189:BE189"/>
    <mergeCell ref="BF189:BJ190"/>
    <mergeCell ref="BB190:BC190"/>
    <mergeCell ref="BD190:BE190"/>
    <mergeCell ref="B191:B192"/>
    <mergeCell ref="C191:D192"/>
    <mergeCell ref="I191:J192"/>
    <mergeCell ref="K191:N192"/>
    <mergeCell ref="O191:S192"/>
    <mergeCell ref="BB191:BC191"/>
    <mergeCell ref="BD187:BE187"/>
    <mergeCell ref="BF187:BJ188"/>
    <mergeCell ref="BB188:BC188"/>
    <mergeCell ref="BD188:BE188"/>
    <mergeCell ref="B189:B190"/>
    <mergeCell ref="C189:D190"/>
    <mergeCell ref="I189:J190"/>
    <mergeCell ref="K189:N190"/>
    <mergeCell ref="O189:S190"/>
    <mergeCell ref="BB189:BC189"/>
    <mergeCell ref="BD193:BE193"/>
    <mergeCell ref="BF193:BJ194"/>
    <mergeCell ref="BB194:BC194"/>
    <mergeCell ref="BD194:BE194"/>
    <mergeCell ref="B195:B196"/>
    <mergeCell ref="C195:D196"/>
    <mergeCell ref="I195:J196"/>
    <mergeCell ref="K195:N196"/>
    <mergeCell ref="O195:S196"/>
    <mergeCell ref="BB195:BC195"/>
    <mergeCell ref="BD191:BE191"/>
    <mergeCell ref="BF191:BJ192"/>
    <mergeCell ref="BB192:BC192"/>
    <mergeCell ref="BD192:BE192"/>
    <mergeCell ref="B193:B194"/>
    <mergeCell ref="C193:D194"/>
    <mergeCell ref="I193:J194"/>
    <mergeCell ref="K193:N194"/>
    <mergeCell ref="O193:S194"/>
    <mergeCell ref="BB193:BC193"/>
    <mergeCell ref="BD197:BE197"/>
    <mergeCell ref="BF197:BJ198"/>
    <mergeCell ref="BB198:BC198"/>
    <mergeCell ref="BD198:BE198"/>
    <mergeCell ref="B199:B200"/>
    <mergeCell ref="C199:D200"/>
    <mergeCell ref="I199:J200"/>
    <mergeCell ref="K199:N200"/>
    <mergeCell ref="O199:S200"/>
    <mergeCell ref="BB199:BC199"/>
    <mergeCell ref="BD195:BE195"/>
    <mergeCell ref="BF195:BJ196"/>
    <mergeCell ref="BB196:BC196"/>
    <mergeCell ref="BD196:BE196"/>
    <mergeCell ref="B197:B198"/>
    <mergeCell ref="C197:D198"/>
    <mergeCell ref="I197:J198"/>
    <mergeCell ref="K197:N198"/>
    <mergeCell ref="O197:S198"/>
    <mergeCell ref="BB197:BC197"/>
    <mergeCell ref="BD201:BE201"/>
    <mergeCell ref="BF201:BJ202"/>
    <mergeCell ref="BB202:BC202"/>
    <mergeCell ref="BD202:BE202"/>
    <mergeCell ref="B203:B204"/>
    <mergeCell ref="C203:D204"/>
    <mergeCell ref="I203:J204"/>
    <mergeCell ref="K203:N204"/>
    <mergeCell ref="O203:S204"/>
    <mergeCell ref="BB203:BC203"/>
    <mergeCell ref="BD199:BE199"/>
    <mergeCell ref="BF199:BJ200"/>
    <mergeCell ref="BB200:BC200"/>
    <mergeCell ref="BD200:BE200"/>
    <mergeCell ref="B201:B202"/>
    <mergeCell ref="C201:D202"/>
    <mergeCell ref="I201:J202"/>
    <mergeCell ref="K201:N202"/>
    <mergeCell ref="O201:S202"/>
    <mergeCell ref="BB201:BC201"/>
    <mergeCell ref="BD205:BE205"/>
    <mergeCell ref="BF205:BJ206"/>
    <mergeCell ref="BB206:BC206"/>
    <mergeCell ref="BD206:BE206"/>
    <mergeCell ref="B207:B208"/>
    <mergeCell ref="C207:D208"/>
    <mergeCell ref="I207:J208"/>
    <mergeCell ref="K207:N208"/>
    <mergeCell ref="O207:S208"/>
    <mergeCell ref="BB207:BC207"/>
    <mergeCell ref="BD203:BE203"/>
    <mergeCell ref="BF203:BJ204"/>
    <mergeCell ref="BB204:BC204"/>
    <mergeCell ref="BD204:BE204"/>
    <mergeCell ref="B205:B206"/>
    <mergeCell ref="C205:D206"/>
    <mergeCell ref="I205:J206"/>
    <mergeCell ref="K205:N206"/>
    <mergeCell ref="O205:S206"/>
    <mergeCell ref="BB205:BC205"/>
    <mergeCell ref="BD209:BE209"/>
    <mergeCell ref="BF209:BJ210"/>
    <mergeCell ref="BB210:BC210"/>
    <mergeCell ref="BD210:BE210"/>
    <mergeCell ref="B211:B212"/>
    <mergeCell ref="C211:D212"/>
    <mergeCell ref="I211:J212"/>
    <mergeCell ref="K211:N212"/>
    <mergeCell ref="O211:S212"/>
    <mergeCell ref="BB211:BC211"/>
    <mergeCell ref="BD207:BE207"/>
    <mergeCell ref="BF207:BJ208"/>
    <mergeCell ref="BB208:BC208"/>
    <mergeCell ref="BD208:BE208"/>
    <mergeCell ref="B209:B210"/>
    <mergeCell ref="C209:D210"/>
    <mergeCell ref="I209:J210"/>
    <mergeCell ref="K209:N210"/>
    <mergeCell ref="O209:S210"/>
    <mergeCell ref="BB209:BC209"/>
    <mergeCell ref="BD213:BE213"/>
    <mergeCell ref="BF213:BJ214"/>
    <mergeCell ref="BB214:BC214"/>
    <mergeCell ref="BD214:BE214"/>
    <mergeCell ref="B215:B216"/>
    <mergeCell ref="C215:D216"/>
    <mergeCell ref="I215:J216"/>
    <mergeCell ref="K215:N216"/>
    <mergeCell ref="O215:S216"/>
    <mergeCell ref="BB215:BC215"/>
    <mergeCell ref="BF221:BI221"/>
    <mergeCell ref="BD211:BE211"/>
    <mergeCell ref="BF211:BJ212"/>
    <mergeCell ref="BB212:BC212"/>
    <mergeCell ref="BD212:BE212"/>
    <mergeCell ref="B213:B214"/>
    <mergeCell ref="C213:D214"/>
    <mergeCell ref="I213:J214"/>
    <mergeCell ref="K213:N214"/>
    <mergeCell ref="O213:S214"/>
    <mergeCell ref="BB213:BC213"/>
    <mergeCell ref="AH220:AK220"/>
    <mergeCell ref="BF220:BI220"/>
    <mergeCell ref="M221:N221"/>
    <mergeCell ref="O221:P221"/>
    <mergeCell ref="R221:S221"/>
    <mergeCell ref="T221:U221"/>
    <mergeCell ref="AC221:AD221"/>
    <mergeCell ref="AE221:AF221"/>
    <mergeCell ref="AH221:AI221"/>
    <mergeCell ref="AJ221:AK221"/>
    <mergeCell ref="BA222:BD222"/>
    <mergeCell ref="BD215:BE215"/>
    <mergeCell ref="BF215:BJ216"/>
    <mergeCell ref="BB216:BC216"/>
    <mergeCell ref="BD216:BE216"/>
    <mergeCell ref="BF219:BI219"/>
    <mergeCell ref="K220:L221"/>
    <mergeCell ref="M220:P220"/>
    <mergeCell ref="R220:U220"/>
    <mergeCell ref="AA220:AB221"/>
    <mergeCell ref="AC220:AF220"/>
    <mergeCell ref="AE222:AF222"/>
    <mergeCell ref="AH222:AI222"/>
    <mergeCell ref="AJ222:AK222"/>
    <mergeCell ref="AM222:AN222"/>
    <mergeCell ref="AQ222:AT222"/>
    <mergeCell ref="AV222:AY222"/>
    <mergeCell ref="BA221:BD221"/>
    <mergeCell ref="AC224:AD224"/>
    <mergeCell ref="AE224:AF224"/>
    <mergeCell ref="AH224:AI224"/>
    <mergeCell ref="AJ224:AK224"/>
    <mergeCell ref="AM224:AN224"/>
    <mergeCell ref="K222:L222"/>
    <mergeCell ref="M222:N222"/>
    <mergeCell ref="O222:P222"/>
    <mergeCell ref="R222:S222"/>
    <mergeCell ref="T222:U222"/>
    <mergeCell ref="W222:X222"/>
    <mergeCell ref="AA222:AB222"/>
    <mergeCell ref="AC222:AD222"/>
    <mergeCell ref="AH223:AI223"/>
    <mergeCell ref="AJ223:AK223"/>
    <mergeCell ref="AM223:AN223"/>
    <mergeCell ref="K224:L224"/>
    <mergeCell ref="M224:N224"/>
    <mergeCell ref="O224:P224"/>
    <mergeCell ref="R224:S224"/>
    <mergeCell ref="T224:U224"/>
    <mergeCell ref="W224:X224"/>
    <mergeCell ref="AA224:AB224"/>
    <mergeCell ref="U234:X234"/>
    <mergeCell ref="AK234:AN234"/>
    <mergeCell ref="U235:X235"/>
    <mergeCell ref="AK235:AN235"/>
    <mergeCell ref="K236:N236"/>
    <mergeCell ref="P236:S236"/>
    <mergeCell ref="U236:X236"/>
    <mergeCell ref="AA236:AD236"/>
    <mergeCell ref="AF236:AI236"/>
    <mergeCell ref="AK236:AN236"/>
    <mergeCell ref="R228:S228"/>
    <mergeCell ref="AH228:AI228"/>
    <mergeCell ref="K223:L223"/>
    <mergeCell ref="M223:N223"/>
    <mergeCell ref="O223:P223"/>
    <mergeCell ref="R223:S223"/>
    <mergeCell ref="T223:U223"/>
    <mergeCell ref="W223:X223"/>
    <mergeCell ref="AA223:AB223"/>
    <mergeCell ref="AC223:AD223"/>
    <mergeCell ref="AE223:AF223"/>
    <mergeCell ref="AH226:AI226"/>
    <mergeCell ref="AJ226:AK226"/>
    <mergeCell ref="AM226:AN226"/>
    <mergeCell ref="AM225:AN225"/>
    <mergeCell ref="K226:L226"/>
    <mergeCell ref="M226:N226"/>
    <mergeCell ref="O226:P226"/>
    <mergeCell ref="R226:S226"/>
    <mergeCell ref="T226:U226"/>
    <mergeCell ref="W226:X226"/>
    <mergeCell ref="AA226:AB226"/>
    <mergeCell ref="AQ230:AR230"/>
    <mergeCell ref="AS230:AV230"/>
    <mergeCell ref="K231:N231"/>
    <mergeCell ref="P231:S231"/>
    <mergeCell ref="U231:X231"/>
    <mergeCell ref="AA231:AD231"/>
    <mergeCell ref="AF231:AI231"/>
    <mergeCell ref="AK231:AN231"/>
    <mergeCell ref="W225:X225"/>
    <mergeCell ref="AA225:AB225"/>
    <mergeCell ref="AC225:AD225"/>
    <mergeCell ref="AE225:AF225"/>
    <mergeCell ref="AH225:AI225"/>
    <mergeCell ref="AJ225:AK225"/>
    <mergeCell ref="K225:L225"/>
    <mergeCell ref="M225:N225"/>
    <mergeCell ref="O225:P225"/>
    <mergeCell ref="R225:S225"/>
    <mergeCell ref="T225:U225"/>
    <mergeCell ref="AQ228:AR228"/>
    <mergeCell ref="AS228:AV228"/>
    <mergeCell ref="AQ229:AR229"/>
    <mergeCell ref="AS229:AV229"/>
    <mergeCell ref="AQ226:AR226"/>
    <mergeCell ref="AS226:AV226"/>
    <mergeCell ref="AQ227:AR227"/>
    <mergeCell ref="AS227:AV227"/>
    <mergeCell ref="AC226:AD226"/>
    <mergeCell ref="AE226:AF226"/>
  </mergeCells>
  <phoneticPr fontId="6"/>
  <conditionalFormatting sqref="K231:N231">
    <cfRule type="expression" dxfId="107" priority="174">
      <formula>INDIRECT(ADDRESS(ROW(),COLUMN()))=TRUNC(INDIRECT(ADDRESS(ROW(),COLUMN())))</formula>
    </cfRule>
  </conditionalFormatting>
  <conditionalFormatting sqref="M222:X226">
    <cfRule type="expression" dxfId="106" priority="176">
      <formula>INDIRECT(ADDRESS(ROW(),COLUMN()))=TRUNC(INDIRECT(ADDRESS(ROW(),COLUMN())))</formula>
    </cfRule>
  </conditionalFormatting>
  <conditionalFormatting sqref="W220:X220 Z220 W229:Z229">
    <cfRule type="expression" dxfId="105" priority="209">
      <formula>OR(#REF!=$B218,#REF!=$B218)</formula>
    </cfRule>
  </conditionalFormatting>
  <conditionalFormatting sqref="W230:Z230">
    <cfRule type="expression" dxfId="104" priority="208">
      <formula>OR(#REF!=$B217,#REF!=$B217)</formula>
    </cfRule>
  </conditionalFormatting>
  <conditionalFormatting sqref="W18:BE18">
    <cfRule type="expression" dxfId="103" priority="170">
      <formula>INDIRECT(ADDRESS(ROW(),COLUMN()))=TRUNC(INDIRECT(ADDRESS(ROW(),COLUMN())))</formula>
    </cfRule>
  </conditionalFormatting>
  <conditionalFormatting sqref="W20:BE20">
    <cfRule type="expression" dxfId="102" priority="171">
      <formula>INDIRECT(ADDRESS(ROW(),COLUMN()))=TRUNC(INDIRECT(ADDRESS(ROW(),COLUMN())))</formula>
    </cfRule>
  </conditionalFormatting>
  <conditionalFormatting sqref="W22:BE22">
    <cfRule type="expression" dxfId="101" priority="169">
      <formula>INDIRECT(ADDRESS(ROW(),COLUMN()))=TRUNC(INDIRECT(ADDRESS(ROW(),COLUMN())))</formula>
    </cfRule>
  </conditionalFormatting>
  <conditionalFormatting sqref="W24:BE24">
    <cfRule type="expression" dxfId="100" priority="168">
      <formula>INDIRECT(ADDRESS(ROW(),COLUMN()))=TRUNC(INDIRECT(ADDRESS(ROW(),COLUMN())))</formula>
    </cfRule>
  </conditionalFormatting>
  <conditionalFormatting sqref="W26:BE26">
    <cfRule type="expression" dxfId="99" priority="167">
      <formula>INDIRECT(ADDRESS(ROW(),COLUMN()))=TRUNC(INDIRECT(ADDRESS(ROW(),COLUMN())))</formula>
    </cfRule>
  </conditionalFormatting>
  <conditionalFormatting sqref="W28:BE28">
    <cfRule type="expression" dxfId="98" priority="166">
      <formula>INDIRECT(ADDRESS(ROW(),COLUMN()))=TRUNC(INDIRECT(ADDRESS(ROW(),COLUMN())))</formula>
    </cfRule>
  </conditionalFormatting>
  <conditionalFormatting sqref="W30:BE30">
    <cfRule type="expression" dxfId="97" priority="165">
      <formula>INDIRECT(ADDRESS(ROW(),COLUMN()))=TRUNC(INDIRECT(ADDRESS(ROW(),COLUMN())))</formula>
    </cfRule>
  </conditionalFormatting>
  <conditionalFormatting sqref="W32:BE32">
    <cfRule type="expression" dxfId="96" priority="164">
      <formula>INDIRECT(ADDRESS(ROW(),COLUMN()))=TRUNC(INDIRECT(ADDRESS(ROW(),COLUMN())))</formula>
    </cfRule>
  </conditionalFormatting>
  <conditionalFormatting sqref="W34:BE34">
    <cfRule type="expression" dxfId="95" priority="163">
      <formula>INDIRECT(ADDRESS(ROW(),COLUMN()))=TRUNC(INDIRECT(ADDRESS(ROW(),COLUMN())))</formula>
    </cfRule>
  </conditionalFormatting>
  <conditionalFormatting sqref="W36:BE36">
    <cfRule type="expression" dxfId="94" priority="162">
      <formula>INDIRECT(ADDRESS(ROW(),COLUMN()))=TRUNC(INDIRECT(ADDRESS(ROW(),COLUMN())))</formula>
    </cfRule>
  </conditionalFormatting>
  <conditionalFormatting sqref="W38:BE38">
    <cfRule type="expression" dxfId="93" priority="161">
      <formula>INDIRECT(ADDRESS(ROW(),COLUMN()))=TRUNC(INDIRECT(ADDRESS(ROW(),COLUMN())))</formula>
    </cfRule>
  </conditionalFormatting>
  <conditionalFormatting sqref="W40:BE40">
    <cfRule type="expression" dxfId="92" priority="160">
      <formula>INDIRECT(ADDRESS(ROW(),COLUMN()))=TRUNC(INDIRECT(ADDRESS(ROW(),COLUMN())))</formula>
    </cfRule>
  </conditionalFormatting>
  <conditionalFormatting sqref="W42:BE42">
    <cfRule type="expression" dxfId="91" priority="159">
      <formula>INDIRECT(ADDRESS(ROW(),COLUMN()))=TRUNC(INDIRECT(ADDRESS(ROW(),COLUMN())))</formula>
    </cfRule>
  </conditionalFormatting>
  <conditionalFormatting sqref="W44:BE44">
    <cfRule type="expression" dxfId="90" priority="158">
      <formula>INDIRECT(ADDRESS(ROW(),COLUMN()))=TRUNC(INDIRECT(ADDRESS(ROW(),COLUMN())))</formula>
    </cfRule>
  </conditionalFormatting>
  <conditionalFormatting sqref="W46:BE46">
    <cfRule type="expression" dxfId="89" priority="157">
      <formula>INDIRECT(ADDRESS(ROW(),COLUMN()))=TRUNC(INDIRECT(ADDRESS(ROW(),COLUMN())))</formula>
    </cfRule>
  </conditionalFormatting>
  <conditionalFormatting sqref="W48:BE48">
    <cfRule type="expression" dxfId="88" priority="156">
      <formula>INDIRECT(ADDRESS(ROW(),COLUMN()))=TRUNC(INDIRECT(ADDRESS(ROW(),COLUMN())))</formula>
    </cfRule>
  </conditionalFormatting>
  <conditionalFormatting sqref="W50:BE50">
    <cfRule type="expression" dxfId="87" priority="155">
      <formula>INDIRECT(ADDRESS(ROW(),COLUMN()))=TRUNC(INDIRECT(ADDRESS(ROW(),COLUMN())))</formula>
    </cfRule>
  </conditionalFormatting>
  <conditionalFormatting sqref="W52:BE52">
    <cfRule type="expression" dxfId="86" priority="154">
      <formula>INDIRECT(ADDRESS(ROW(),COLUMN()))=TRUNC(INDIRECT(ADDRESS(ROW(),COLUMN())))</formula>
    </cfRule>
  </conditionalFormatting>
  <conditionalFormatting sqref="W54:BE54">
    <cfRule type="expression" dxfId="85" priority="153">
      <formula>INDIRECT(ADDRESS(ROW(),COLUMN()))=TRUNC(INDIRECT(ADDRESS(ROW(),COLUMN())))</formula>
    </cfRule>
  </conditionalFormatting>
  <conditionalFormatting sqref="W56:BE56">
    <cfRule type="expression" dxfId="84" priority="152">
      <formula>INDIRECT(ADDRESS(ROW(),COLUMN()))=TRUNC(INDIRECT(ADDRESS(ROW(),COLUMN())))</formula>
    </cfRule>
  </conditionalFormatting>
  <conditionalFormatting sqref="W58:BE58">
    <cfRule type="expression" dxfId="83" priority="151">
      <formula>INDIRECT(ADDRESS(ROW(),COLUMN()))=TRUNC(INDIRECT(ADDRESS(ROW(),COLUMN())))</formula>
    </cfRule>
  </conditionalFormatting>
  <conditionalFormatting sqref="W60:BE60">
    <cfRule type="expression" dxfId="82" priority="150">
      <formula>INDIRECT(ADDRESS(ROW(),COLUMN()))=TRUNC(INDIRECT(ADDRESS(ROW(),COLUMN())))</formula>
    </cfRule>
  </conditionalFormatting>
  <conditionalFormatting sqref="W62:BE62">
    <cfRule type="expression" dxfId="81" priority="149">
      <formula>INDIRECT(ADDRESS(ROW(),COLUMN()))=TRUNC(INDIRECT(ADDRESS(ROW(),COLUMN())))</formula>
    </cfRule>
  </conditionalFormatting>
  <conditionalFormatting sqref="W64:BE64">
    <cfRule type="expression" dxfId="80" priority="148">
      <formula>INDIRECT(ADDRESS(ROW(),COLUMN()))=TRUNC(INDIRECT(ADDRESS(ROW(),COLUMN())))</formula>
    </cfRule>
  </conditionalFormatting>
  <conditionalFormatting sqref="W66:BE66">
    <cfRule type="expression" dxfId="79" priority="147">
      <formula>INDIRECT(ADDRESS(ROW(),COLUMN()))=TRUNC(INDIRECT(ADDRESS(ROW(),COLUMN())))</formula>
    </cfRule>
  </conditionalFormatting>
  <conditionalFormatting sqref="W68:BE68">
    <cfRule type="expression" dxfId="78" priority="146">
      <formula>INDIRECT(ADDRESS(ROW(),COLUMN()))=TRUNC(INDIRECT(ADDRESS(ROW(),COLUMN())))</formula>
    </cfRule>
  </conditionalFormatting>
  <conditionalFormatting sqref="W70:BE70">
    <cfRule type="expression" dxfId="77" priority="145">
      <formula>INDIRECT(ADDRESS(ROW(),COLUMN()))=TRUNC(INDIRECT(ADDRESS(ROW(),COLUMN())))</formula>
    </cfRule>
  </conditionalFormatting>
  <conditionalFormatting sqref="W72:BE72">
    <cfRule type="expression" dxfId="76" priority="144">
      <formula>INDIRECT(ADDRESS(ROW(),COLUMN()))=TRUNC(INDIRECT(ADDRESS(ROW(),COLUMN())))</formula>
    </cfRule>
  </conditionalFormatting>
  <conditionalFormatting sqref="W74:BE74">
    <cfRule type="expression" dxfId="75" priority="143">
      <formula>INDIRECT(ADDRESS(ROW(),COLUMN()))=TRUNC(INDIRECT(ADDRESS(ROW(),COLUMN())))</formula>
    </cfRule>
  </conditionalFormatting>
  <conditionalFormatting sqref="W76:BE76">
    <cfRule type="expression" dxfId="74" priority="141">
      <formula>INDIRECT(ADDRESS(ROW(),COLUMN()))=TRUNC(INDIRECT(ADDRESS(ROW(),COLUMN())))</formula>
    </cfRule>
  </conditionalFormatting>
  <conditionalFormatting sqref="W78:BE78">
    <cfRule type="expression" dxfId="73" priority="139">
      <formula>INDIRECT(ADDRESS(ROW(),COLUMN()))=TRUNC(INDIRECT(ADDRESS(ROW(),COLUMN())))</formula>
    </cfRule>
  </conditionalFormatting>
  <conditionalFormatting sqref="W80:BE80">
    <cfRule type="expression" dxfId="72" priority="137">
      <formula>INDIRECT(ADDRESS(ROW(),COLUMN()))=TRUNC(INDIRECT(ADDRESS(ROW(),COLUMN())))</formula>
    </cfRule>
  </conditionalFormatting>
  <conditionalFormatting sqref="W82:BE82">
    <cfRule type="expression" dxfId="71" priority="135">
      <formula>INDIRECT(ADDRESS(ROW(),COLUMN()))=TRUNC(INDIRECT(ADDRESS(ROW(),COLUMN())))</formula>
    </cfRule>
  </conditionalFormatting>
  <conditionalFormatting sqref="W84:BE84">
    <cfRule type="expression" dxfId="70" priority="133">
      <formula>INDIRECT(ADDRESS(ROW(),COLUMN()))=TRUNC(INDIRECT(ADDRESS(ROW(),COLUMN())))</formula>
    </cfRule>
  </conditionalFormatting>
  <conditionalFormatting sqref="W86:BE86">
    <cfRule type="expression" dxfId="69" priority="131">
      <formula>INDIRECT(ADDRESS(ROW(),COLUMN()))=TRUNC(INDIRECT(ADDRESS(ROW(),COLUMN())))</formula>
    </cfRule>
  </conditionalFormatting>
  <conditionalFormatting sqref="W88:BE88">
    <cfRule type="expression" dxfId="68" priority="129">
      <formula>INDIRECT(ADDRESS(ROW(),COLUMN()))=TRUNC(INDIRECT(ADDRESS(ROW(),COLUMN())))</formula>
    </cfRule>
  </conditionalFormatting>
  <conditionalFormatting sqref="W90:BE90">
    <cfRule type="expression" dxfId="67" priority="127">
      <formula>INDIRECT(ADDRESS(ROW(),COLUMN()))=TRUNC(INDIRECT(ADDRESS(ROW(),COLUMN())))</formula>
    </cfRule>
  </conditionalFormatting>
  <conditionalFormatting sqref="W92:BE92">
    <cfRule type="expression" dxfId="66" priority="125">
      <formula>INDIRECT(ADDRESS(ROW(),COLUMN()))=TRUNC(INDIRECT(ADDRESS(ROW(),COLUMN())))</formula>
    </cfRule>
  </conditionalFormatting>
  <conditionalFormatting sqref="W94:BE94">
    <cfRule type="expression" dxfId="65" priority="123">
      <formula>INDIRECT(ADDRESS(ROW(),COLUMN()))=TRUNC(INDIRECT(ADDRESS(ROW(),COLUMN())))</formula>
    </cfRule>
  </conditionalFormatting>
  <conditionalFormatting sqref="W96:BE96">
    <cfRule type="expression" dxfId="64" priority="121">
      <formula>INDIRECT(ADDRESS(ROW(),COLUMN()))=TRUNC(INDIRECT(ADDRESS(ROW(),COLUMN())))</formula>
    </cfRule>
  </conditionalFormatting>
  <conditionalFormatting sqref="W98:BE98">
    <cfRule type="expression" dxfId="63" priority="119">
      <formula>INDIRECT(ADDRESS(ROW(),COLUMN()))=TRUNC(INDIRECT(ADDRESS(ROW(),COLUMN())))</formula>
    </cfRule>
  </conditionalFormatting>
  <conditionalFormatting sqref="W100:BE100">
    <cfRule type="expression" dxfId="62" priority="117">
      <formula>INDIRECT(ADDRESS(ROW(),COLUMN()))=TRUNC(INDIRECT(ADDRESS(ROW(),COLUMN())))</formula>
    </cfRule>
  </conditionalFormatting>
  <conditionalFormatting sqref="W102:BE102">
    <cfRule type="expression" dxfId="61" priority="115">
      <formula>INDIRECT(ADDRESS(ROW(),COLUMN()))=TRUNC(INDIRECT(ADDRESS(ROW(),COLUMN())))</formula>
    </cfRule>
  </conditionalFormatting>
  <conditionalFormatting sqref="W104:BE104">
    <cfRule type="expression" dxfId="60" priority="113">
      <formula>INDIRECT(ADDRESS(ROW(),COLUMN()))=TRUNC(INDIRECT(ADDRESS(ROW(),COLUMN())))</formula>
    </cfRule>
  </conditionalFormatting>
  <conditionalFormatting sqref="W106:BE106">
    <cfRule type="expression" dxfId="59" priority="111">
      <formula>INDIRECT(ADDRESS(ROW(),COLUMN()))=TRUNC(INDIRECT(ADDRESS(ROW(),COLUMN())))</formula>
    </cfRule>
  </conditionalFormatting>
  <conditionalFormatting sqref="W108:BE108">
    <cfRule type="expression" dxfId="58" priority="109">
      <formula>INDIRECT(ADDRESS(ROW(),COLUMN()))=TRUNC(INDIRECT(ADDRESS(ROW(),COLUMN())))</formula>
    </cfRule>
  </conditionalFormatting>
  <conditionalFormatting sqref="W110:BE110">
    <cfRule type="expression" dxfId="57" priority="107">
      <formula>INDIRECT(ADDRESS(ROW(),COLUMN()))=TRUNC(INDIRECT(ADDRESS(ROW(),COLUMN())))</formula>
    </cfRule>
  </conditionalFormatting>
  <conditionalFormatting sqref="W112:BE112">
    <cfRule type="expression" dxfId="56" priority="105">
      <formula>INDIRECT(ADDRESS(ROW(),COLUMN()))=TRUNC(INDIRECT(ADDRESS(ROW(),COLUMN())))</formula>
    </cfRule>
  </conditionalFormatting>
  <conditionalFormatting sqref="W114:BE114">
    <cfRule type="expression" dxfId="55" priority="103">
      <formula>INDIRECT(ADDRESS(ROW(),COLUMN()))=TRUNC(INDIRECT(ADDRESS(ROW(),COLUMN())))</formula>
    </cfRule>
  </conditionalFormatting>
  <conditionalFormatting sqref="W116:BE116">
    <cfRule type="expression" dxfId="54" priority="101">
      <formula>INDIRECT(ADDRESS(ROW(),COLUMN()))=TRUNC(INDIRECT(ADDRESS(ROW(),COLUMN())))</formula>
    </cfRule>
  </conditionalFormatting>
  <conditionalFormatting sqref="W118:BE118">
    <cfRule type="expression" dxfId="53" priority="99">
      <formula>INDIRECT(ADDRESS(ROW(),COLUMN()))=TRUNC(INDIRECT(ADDRESS(ROW(),COLUMN())))</formula>
    </cfRule>
  </conditionalFormatting>
  <conditionalFormatting sqref="W120:BE120">
    <cfRule type="expression" dxfId="52" priority="97">
      <formula>INDIRECT(ADDRESS(ROW(),COLUMN()))=TRUNC(INDIRECT(ADDRESS(ROW(),COLUMN())))</formula>
    </cfRule>
  </conditionalFormatting>
  <conditionalFormatting sqref="W122:BE122">
    <cfRule type="expression" dxfId="51" priority="95">
      <formula>INDIRECT(ADDRESS(ROW(),COLUMN()))=TRUNC(INDIRECT(ADDRESS(ROW(),COLUMN())))</formula>
    </cfRule>
  </conditionalFormatting>
  <conditionalFormatting sqref="W124:BE124">
    <cfRule type="expression" dxfId="50" priority="93">
      <formula>INDIRECT(ADDRESS(ROW(),COLUMN()))=TRUNC(INDIRECT(ADDRESS(ROW(),COLUMN())))</formula>
    </cfRule>
  </conditionalFormatting>
  <conditionalFormatting sqref="W126:BE126">
    <cfRule type="expression" dxfId="49" priority="91">
      <formula>INDIRECT(ADDRESS(ROW(),COLUMN()))=TRUNC(INDIRECT(ADDRESS(ROW(),COLUMN())))</formula>
    </cfRule>
  </conditionalFormatting>
  <conditionalFormatting sqref="W128:BE128">
    <cfRule type="expression" dxfId="48" priority="89">
      <formula>INDIRECT(ADDRESS(ROW(),COLUMN()))=TRUNC(INDIRECT(ADDRESS(ROW(),COLUMN())))</formula>
    </cfRule>
  </conditionalFormatting>
  <conditionalFormatting sqref="W130:BE130">
    <cfRule type="expression" dxfId="47" priority="87">
      <formula>INDIRECT(ADDRESS(ROW(),COLUMN()))=TRUNC(INDIRECT(ADDRESS(ROW(),COLUMN())))</formula>
    </cfRule>
  </conditionalFormatting>
  <conditionalFormatting sqref="W132:BE132">
    <cfRule type="expression" dxfId="46" priority="85">
      <formula>INDIRECT(ADDRESS(ROW(),COLUMN()))=TRUNC(INDIRECT(ADDRESS(ROW(),COLUMN())))</formula>
    </cfRule>
  </conditionalFormatting>
  <conditionalFormatting sqref="W134:BE134">
    <cfRule type="expression" dxfId="45" priority="83">
      <formula>INDIRECT(ADDRESS(ROW(),COLUMN()))=TRUNC(INDIRECT(ADDRESS(ROW(),COLUMN())))</formula>
    </cfRule>
  </conditionalFormatting>
  <conditionalFormatting sqref="W136:BE136">
    <cfRule type="expression" dxfId="44" priority="81">
      <formula>INDIRECT(ADDRESS(ROW(),COLUMN()))=TRUNC(INDIRECT(ADDRESS(ROW(),COLUMN())))</formula>
    </cfRule>
  </conditionalFormatting>
  <conditionalFormatting sqref="W138:BE138">
    <cfRule type="expression" dxfId="43" priority="79">
      <formula>INDIRECT(ADDRESS(ROW(),COLUMN()))=TRUNC(INDIRECT(ADDRESS(ROW(),COLUMN())))</formula>
    </cfRule>
  </conditionalFormatting>
  <conditionalFormatting sqref="W140:BE140">
    <cfRule type="expression" dxfId="42" priority="77">
      <formula>INDIRECT(ADDRESS(ROW(),COLUMN()))=TRUNC(INDIRECT(ADDRESS(ROW(),COLUMN())))</formula>
    </cfRule>
  </conditionalFormatting>
  <conditionalFormatting sqref="W142:BE142">
    <cfRule type="expression" dxfId="41" priority="75">
      <formula>INDIRECT(ADDRESS(ROW(),COLUMN()))=TRUNC(INDIRECT(ADDRESS(ROW(),COLUMN())))</formula>
    </cfRule>
  </conditionalFormatting>
  <conditionalFormatting sqref="W144:BE144">
    <cfRule type="expression" dxfId="40" priority="73">
      <formula>INDIRECT(ADDRESS(ROW(),COLUMN()))=TRUNC(INDIRECT(ADDRESS(ROW(),COLUMN())))</formula>
    </cfRule>
  </conditionalFormatting>
  <conditionalFormatting sqref="W146:BE146">
    <cfRule type="expression" dxfId="39" priority="71">
      <formula>INDIRECT(ADDRESS(ROW(),COLUMN()))=TRUNC(INDIRECT(ADDRESS(ROW(),COLUMN())))</formula>
    </cfRule>
  </conditionalFormatting>
  <conditionalFormatting sqref="W148:BE148">
    <cfRule type="expression" dxfId="38" priority="69">
      <formula>INDIRECT(ADDRESS(ROW(),COLUMN()))=TRUNC(INDIRECT(ADDRESS(ROW(),COLUMN())))</formula>
    </cfRule>
  </conditionalFormatting>
  <conditionalFormatting sqref="W150:BE150">
    <cfRule type="expression" dxfId="37" priority="67">
      <formula>INDIRECT(ADDRESS(ROW(),COLUMN()))=TRUNC(INDIRECT(ADDRESS(ROW(),COLUMN())))</formula>
    </cfRule>
  </conditionalFormatting>
  <conditionalFormatting sqref="W152:BE152">
    <cfRule type="expression" dxfId="36" priority="65">
      <formula>INDIRECT(ADDRESS(ROW(),COLUMN()))=TRUNC(INDIRECT(ADDRESS(ROW(),COLUMN())))</formula>
    </cfRule>
  </conditionalFormatting>
  <conditionalFormatting sqref="W154:BE154">
    <cfRule type="expression" dxfId="35" priority="63">
      <formula>INDIRECT(ADDRESS(ROW(),COLUMN()))=TRUNC(INDIRECT(ADDRESS(ROW(),COLUMN())))</formula>
    </cfRule>
  </conditionalFormatting>
  <conditionalFormatting sqref="W156:BE156">
    <cfRule type="expression" dxfId="34" priority="61">
      <formula>INDIRECT(ADDRESS(ROW(),COLUMN()))=TRUNC(INDIRECT(ADDRESS(ROW(),COLUMN())))</formula>
    </cfRule>
  </conditionalFormatting>
  <conditionalFormatting sqref="W158:BE158">
    <cfRule type="expression" dxfId="33" priority="59">
      <formula>INDIRECT(ADDRESS(ROW(),COLUMN()))=TRUNC(INDIRECT(ADDRESS(ROW(),COLUMN())))</formula>
    </cfRule>
  </conditionalFormatting>
  <conditionalFormatting sqref="W160:BE160">
    <cfRule type="expression" dxfId="32" priority="57">
      <formula>INDIRECT(ADDRESS(ROW(),COLUMN()))=TRUNC(INDIRECT(ADDRESS(ROW(),COLUMN())))</formula>
    </cfRule>
  </conditionalFormatting>
  <conditionalFormatting sqref="W162:BE162">
    <cfRule type="expression" dxfId="31" priority="55">
      <formula>INDIRECT(ADDRESS(ROW(),COLUMN()))=TRUNC(INDIRECT(ADDRESS(ROW(),COLUMN())))</formula>
    </cfRule>
  </conditionalFormatting>
  <conditionalFormatting sqref="W164:BE164">
    <cfRule type="expression" dxfId="30" priority="53">
      <formula>INDIRECT(ADDRESS(ROW(),COLUMN()))=TRUNC(INDIRECT(ADDRESS(ROW(),COLUMN())))</formula>
    </cfRule>
  </conditionalFormatting>
  <conditionalFormatting sqref="W166:BE166">
    <cfRule type="expression" dxfId="29" priority="51">
      <formula>INDIRECT(ADDRESS(ROW(),COLUMN()))=TRUNC(INDIRECT(ADDRESS(ROW(),COLUMN())))</formula>
    </cfRule>
  </conditionalFormatting>
  <conditionalFormatting sqref="W168:BE168">
    <cfRule type="expression" dxfId="28" priority="49">
      <formula>INDIRECT(ADDRESS(ROW(),COLUMN()))=TRUNC(INDIRECT(ADDRESS(ROW(),COLUMN())))</formula>
    </cfRule>
  </conditionalFormatting>
  <conditionalFormatting sqref="W170:BE170">
    <cfRule type="expression" dxfId="27" priority="47">
      <formula>INDIRECT(ADDRESS(ROW(),COLUMN()))=TRUNC(INDIRECT(ADDRESS(ROW(),COLUMN())))</formula>
    </cfRule>
  </conditionalFormatting>
  <conditionalFormatting sqref="W172:BE172">
    <cfRule type="expression" dxfId="26" priority="45">
      <formula>INDIRECT(ADDRESS(ROW(),COLUMN()))=TRUNC(INDIRECT(ADDRESS(ROW(),COLUMN())))</formula>
    </cfRule>
  </conditionalFormatting>
  <conditionalFormatting sqref="W174:BE174">
    <cfRule type="expression" dxfId="25" priority="43">
      <formula>INDIRECT(ADDRESS(ROW(),COLUMN()))=TRUNC(INDIRECT(ADDRESS(ROW(),COLUMN())))</formula>
    </cfRule>
  </conditionalFormatting>
  <conditionalFormatting sqref="W176:BE176">
    <cfRule type="expression" dxfId="24" priority="41">
      <formula>INDIRECT(ADDRESS(ROW(),COLUMN()))=TRUNC(INDIRECT(ADDRESS(ROW(),COLUMN())))</formula>
    </cfRule>
  </conditionalFormatting>
  <conditionalFormatting sqref="W178:BE178">
    <cfRule type="expression" dxfId="23" priority="39">
      <formula>INDIRECT(ADDRESS(ROW(),COLUMN()))=TRUNC(INDIRECT(ADDRESS(ROW(),COLUMN())))</formula>
    </cfRule>
  </conditionalFormatting>
  <conditionalFormatting sqref="W180:BE180">
    <cfRule type="expression" dxfId="22" priority="37">
      <formula>INDIRECT(ADDRESS(ROW(),COLUMN()))=TRUNC(INDIRECT(ADDRESS(ROW(),COLUMN())))</formula>
    </cfRule>
  </conditionalFormatting>
  <conditionalFormatting sqref="W182:BE182">
    <cfRule type="expression" dxfId="21" priority="35">
      <formula>INDIRECT(ADDRESS(ROW(),COLUMN()))=TRUNC(INDIRECT(ADDRESS(ROW(),COLUMN())))</formula>
    </cfRule>
  </conditionalFormatting>
  <conditionalFormatting sqref="W184:BE184">
    <cfRule type="expression" dxfId="20" priority="33">
      <formula>INDIRECT(ADDRESS(ROW(),COLUMN()))=TRUNC(INDIRECT(ADDRESS(ROW(),COLUMN())))</formula>
    </cfRule>
  </conditionalFormatting>
  <conditionalFormatting sqref="W186:BE186">
    <cfRule type="expression" dxfId="19" priority="31">
      <formula>INDIRECT(ADDRESS(ROW(),COLUMN()))=TRUNC(INDIRECT(ADDRESS(ROW(),COLUMN())))</formula>
    </cfRule>
  </conditionalFormatting>
  <conditionalFormatting sqref="W188:BE188">
    <cfRule type="expression" dxfId="18" priority="29">
      <formula>INDIRECT(ADDRESS(ROW(),COLUMN()))=TRUNC(INDIRECT(ADDRESS(ROW(),COLUMN())))</formula>
    </cfRule>
  </conditionalFormatting>
  <conditionalFormatting sqref="W190:BE190">
    <cfRule type="expression" dxfId="17" priority="27">
      <formula>INDIRECT(ADDRESS(ROW(),COLUMN()))=TRUNC(INDIRECT(ADDRESS(ROW(),COLUMN())))</formula>
    </cfRule>
  </conditionalFormatting>
  <conditionalFormatting sqref="W192:BE192">
    <cfRule type="expression" dxfId="16" priority="25">
      <formula>INDIRECT(ADDRESS(ROW(),COLUMN()))=TRUNC(INDIRECT(ADDRESS(ROW(),COLUMN())))</formula>
    </cfRule>
  </conditionalFormatting>
  <conditionalFormatting sqref="W194:BE194">
    <cfRule type="expression" dxfId="15" priority="23">
      <formula>INDIRECT(ADDRESS(ROW(),COLUMN()))=TRUNC(INDIRECT(ADDRESS(ROW(),COLUMN())))</formula>
    </cfRule>
  </conditionalFormatting>
  <conditionalFormatting sqref="W196:BE196">
    <cfRule type="expression" dxfId="14" priority="21">
      <formula>INDIRECT(ADDRESS(ROW(),COLUMN()))=TRUNC(INDIRECT(ADDRESS(ROW(),COLUMN())))</formula>
    </cfRule>
  </conditionalFormatting>
  <conditionalFormatting sqref="W198:BE198">
    <cfRule type="expression" dxfId="13" priority="19">
      <formula>INDIRECT(ADDRESS(ROW(),COLUMN()))=TRUNC(INDIRECT(ADDRESS(ROW(),COLUMN())))</formula>
    </cfRule>
  </conditionalFormatting>
  <conditionalFormatting sqref="W200:BE200">
    <cfRule type="expression" dxfId="12" priority="17">
      <formula>INDIRECT(ADDRESS(ROW(),COLUMN()))=TRUNC(INDIRECT(ADDRESS(ROW(),COLUMN())))</formula>
    </cfRule>
  </conditionalFormatting>
  <conditionalFormatting sqref="W202:BE202">
    <cfRule type="expression" dxfId="11" priority="15">
      <formula>INDIRECT(ADDRESS(ROW(),COLUMN()))=TRUNC(INDIRECT(ADDRESS(ROW(),COLUMN())))</formula>
    </cfRule>
  </conditionalFormatting>
  <conditionalFormatting sqref="W204:BE204">
    <cfRule type="expression" dxfId="10" priority="13">
      <formula>INDIRECT(ADDRESS(ROW(),COLUMN()))=TRUNC(INDIRECT(ADDRESS(ROW(),COLUMN())))</formula>
    </cfRule>
  </conditionalFormatting>
  <conditionalFormatting sqref="W206:BE206">
    <cfRule type="expression" dxfId="9" priority="11">
      <formula>INDIRECT(ADDRESS(ROW(),COLUMN()))=TRUNC(INDIRECT(ADDRESS(ROW(),COLUMN())))</formula>
    </cfRule>
  </conditionalFormatting>
  <conditionalFormatting sqref="W208:BE208">
    <cfRule type="expression" dxfId="8" priority="9">
      <formula>INDIRECT(ADDRESS(ROW(),COLUMN()))=TRUNC(INDIRECT(ADDRESS(ROW(),COLUMN())))</formula>
    </cfRule>
  </conditionalFormatting>
  <conditionalFormatting sqref="W210:BE210">
    <cfRule type="expression" dxfId="7" priority="7">
      <formula>INDIRECT(ADDRESS(ROW(),COLUMN()))=TRUNC(INDIRECT(ADDRESS(ROW(),COLUMN())))</formula>
    </cfRule>
  </conditionalFormatting>
  <conditionalFormatting sqref="W212:BE212">
    <cfRule type="expression" dxfId="6" priority="5">
      <formula>INDIRECT(ADDRESS(ROW(),COLUMN()))=TRUNC(INDIRECT(ADDRESS(ROW(),COLUMN())))</formula>
    </cfRule>
  </conditionalFormatting>
  <conditionalFormatting sqref="W214:BE214">
    <cfRule type="expression" dxfId="5" priority="3">
      <formula>INDIRECT(ADDRESS(ROW(),COLUMN()))=TRUNC(INDIRECT(ADDRESS(ROW(),COLUMN())))</formula>
    </cfRule>
  </conditionalFormatting>
  <conditionalFormatting sqref="W216:BE216">
    <cfRule type="expression" dxfId="4" priority="1">
      <formula>INDIRECT(ADDRESS(ROW(),COLUMN()))=TRUNC(INDIRECT(ADDRESS(ROW(),COLUMN())))</formula>
    </cfRule>
  </conditionalFormatting>
  <conditionalFormatting sqref="AA231:AD231">
    <cfRule type="expression" dxfId="3" priority="173">
      <formula>INDIRECT(ADDRESS(ROW(),COLUMN()))=TRUNC(INDIRECT(ADDRESS(ROW(),COLUMN())))</formula>
    </cfRule>
  </conditionalFormatting>
  <conditionalFormatting sqref="AC222:AN226">
    <cfRule type="expression" dxfId="2" priority="172">
      <formula>INDIRECT(ADDRESS(ROW(),COLUMN()))=TRUNC(INDIRECT(ADDRESS(ROW(),COLUMN())))</formula>
    </cfRule>
  </conditionalFormatting>
  <conditionalFormatting sqref="AM220:BA220 AM229:BA229">
    <cfRule type="expression" dxfId="1" priority="207">
      <formula>OR(#REF!=$B218,#REF!=$B218)</formula>
    </cfRule>
  </conditionalFormatting>
  <conditionalFormatting sqref="AM230:BA230">
    <cfRule type="expression" dxfId="0" priority="206">
      <formula>OR(#REF!=$B217,#REF!=$B217)</formula>
    </cfRule>
  </conditionalFormatting>
  <dataValidations count="11">
    <dataValidation type="list" allowBlank="1" showInputMessage="1" sqref="I17:J216" xr:uid="{00000000-0002-0000-0900-000000000000}">
      <formula1>"A, B, C, D"</formula1>
    </dataValidation>
    <dataValidation type="list" allowBlank="1" showInputMessage="1" sqref="W17:BA17 W19:BA19 W21:BA21 W23:BA23 W25:BA25 W27:BA27 W29:BA29 W31:BA31 W33:BA33 W35:BA35 W37:BA37 W39:BA39 W41:BA41 W43:BA43 W45:BA45 W47:BA47 W49:BA49 W51:BA51 W53:BA53 W55:BA55 W57:BA57 W59:BA59 W61:BA61 W63:BA63 W65:BA65 W67:BA67 W69:BA69 W71:BA71 W73:BA73 W75:BA75 W77:BA77 W79:BA79 W81:BA81 W83:BA83 W85:BA85 W87:BA87 W89:BA89 W91:BA91 W93:BA93 W95:BA95 W97:BA97 W99:BA99 W101:BA101 W103:BA103 W105:BA105 W107:BA107 W109:BA109 W111:BA111 W113:BA113 W115:BA115 W117:BA117 W119:BA119 W121:BA121 W123:BA123 W125:BA125 W127:BA127 W129:BA129 W131:BA131 W133:BA133 W135:BA135 W137:BA137 W139:BA139 W141:BA141 W143:BA143 W145:BA145 W147:BA147 W149:BA149 W151:BA151 W153:BA153 W155:BA155 W157:BA157 W159:BA159 W161:BA161 W163:BA163 W165:BA165 W167:BA167 W169:BA169 W171:BA171 W173:BA173 W175:BA175 W177:BA177 W179:BA179 W181:BA181 W183:BA183 W185:BA185 W187:BA187 W189:BA189 W191:BA191 W193:BA193 W195:BA195 W197:BA197 W199:BA199 W201:BA201 W203:BA203 W205:BA205 W207:BA207 W209:BA209 W211:BA211 W213:BA213 W215:BA215" xr:uid="{00000000-0002-0000-0900-000001000000}">
      <formula1>シフト記号表</formula1>
    </dataValidation>
    <dataValidation type="list" errorStyle="warning" allowBlank="1" showInputMessage="1" error="リストにない場合のみ、入力してください。" sqref="K17:N216" xr:uid="{00000000-0002-0000-0900-000002000000}">
      <formula1>INDIRECT(C17)</formula1>
    </dataValidation>
    <dataValidation type="list" allowBlank="1" showInputMessage="1" sqref="C17:D216" xr:uid="{00000000-0002-0000-0900-000003000000}">
      <formula1>職種</formula1>
    </dataValidation>
    <dataValidation type="list" allowBlank="1" showInputMessage="1" showErrorMessage="1" sqref="BE4:BH4" xr:uid="{00000000-0002-0000-0900-000004000000}">
      <formula1>"予定,実績,予定・実績"</formula1>
    </dataValidation>
    <dataValidation type="decimal" allowBlank="1" showInputMessage="1" showErrorMessage="1" error="入力可能範囲　32～40" sqref="BA6:BB6" xr:uid="{00000000-0002-0000-0900-000005000000}">
      <formula1>32</formula1>
      <formula2>40</formula2>
    </dataValidation>
    <dataValidation type="list" allowBlank="1" showInputMessage="1" showErrorMessage="1" sqref="AF3:AF4" xr:uid="{00000000-0002-0000-0900-000006000000}">
      <formula1>#REF!</formula1>
    </dataValidation>
    <dataValidation type="list" allowBlank="1" showInputMessage="1" showErrorMessage="1" sqref="BE3:BH3" xr:uid="{00000000-0002-0000-0900-000007000000}">
      <formula1>"４週,暦月"</formula1>
    </dataValidation>
    <dataValidation type="list" allowBlank="1" showInputMessage="1" showErrorMessage="1" sqref="R228:S228" xr:uid="{00000000-0002-0000-0900-000008000000}">
      <formula1>"週,暦月"</formula1>
    </dataValidation>
    <dataValidation allowBlank="1" showInputMessage="1" showErrorMessage="1" error="入力可能範囲　32～40" sqref="BE10" xr:uid="{00000000-0002-0000-0900-000009000000}"/>
    <dataValidation type="list" errorStyle="information" allowBlank="1" showInputMessage="1" error="プルダウンにないケースは直接入力してください。" sqref="AT1:BI1" xr:uid="{1D1597DF-D7C1-4C22-9AA9-B1D47933E65B}">
      <formula1>"特定施設入居者生活介護,介護予防特定施設入居者生活介護,（介護予防）特定施設入居者生活介護,外部サービス利用型特定施設入居者生活介護"</formula1>
    </dataValidation>
  </dataValidations>
  <pageMargins left="0.19685039370078741" right="0.15748031496062992" top="0.59055118110236227" bottom="0.26" header="0.15748031496062992" footer="0.15748031496062992"/>
  <pageSetup paperSize="9" scale="3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8" tint="0.79998168889431442"/>
    <pageSetUpPr fitToPage="1"/>
  </sheetPr>
  <dimension ref="B1:N52"/>
  <sheetViews>
    <sheetView zoomScale="75" zoomScaleNormal="75" workbookViewId="0"/>
  </sheetViews>
  <sheetFormatPr defaultColWidth="10" defaultRowHeight="19.2"/>
  <cols>
    <col min="1" max="1" width="1.77734375" style="78" customWidth="1"/>
    <col min="2" max="2" width="6.21875" style="77" customWidth="1"/>
    <col min="3" max="3" width="11.77734375" style="77" customWidth="1"/>
    <col min="4" max="4" width="11.77734375" style="77" hidden="1" customWidth="1"/>
    <col min="5" max="5" width="3.77734375" style="77" bestFit="1" customWidth="1"/>
    <col min="6" max="6" width="17.33203125" style="78" customWidth="1"/>
    <col min="7" max="7" width="3.77734375" style="78" bestFit="1" customWidth="1"/>
    <col min="8" max="8" width="17.33203125" style="78" customWidth="1"/>
    <col min="9" max="9" width="3.77734375" style="78" bestFit="1" customWidth="1"/>
    <col min="10" max="10" width="17.33203125" style="77" customWidth="1"/>
    <col min="11" max="11" width="3.77734375" style="78" bestFit="1" customWidth="1"/>
    <col min="12" max="12" width="17.33203125" style="78" customWidth="1"/>
    <col min="13" max="13" width="3.77734375" style="78" customWidth="1"/>
    <col min="14" max="14" width="56.21875" style="78" customWidth="1"/>
    <col min="15" max="16384" width="10" style="78"/>
  </cols>
  <sheetData>
    <row r="1" spans="2:14">
      <c r="B1" s="76" t="s">
        <v>311</v>
      </c>
    </row>
    <row r="2" spans="2:14">
      <c r="B2" s="79" t="s">
        <v>312</v>
      </c>
      <c r="F2" s="80"/>
      <c r="J2" s="81"/>
    </row>
    <row r="3" spans="2:14">
      <c r="B3" s="80" t="s">
        <v>313</v>
      </c>
      <c r="F3" s="81" t="s">
        <v>314</v>
      </c>
      <c r="J3" s="81"/>
    </row>
    <row r="4" spans="2:14">
      <c r="B4" s="79"/>
      <c r="F4" s="1039" t="s">
        <v>315</v>
      </c>
      <c r="G4" s="1039"/>
      <c r="H4" s="1039"/>
      <c r="I4" s="1039"/>
      <c r="J4" s="1039"/>
      <c r="K4" s="1039"/>
      <c r="L4" s="1039"/>
      <c r="N4" s="1039" t="s">
        <v>316</v>
      </c>
    </row>
    <row r="5" spans="2:14">
      <c r="B5" s="77" t="s">
        <v>204</v>
      </c>
      <c r="C5" s="77" t="s">
        <v>293</v>
      </c>
      <c r="F5" s="77" t="s">
        <v>317</v>
      </c>
      <c r="G5" s="77"/>
      <c r="H5" s="77" t="s">
        <v>318</v>
      </c>
      <c r="J5" s="77" t="s">
        <v>319</v>
      </c>
      <c r="L5" s="77" t="s">
        <v>315</v>
      </c>
      <c r="N5" s="1039"/>
    </row>
    <row r="6" spans="2:14">
      <c r="B6" s="82">
        <v>1</v>
      </c>
      <c r="C6" s="83" t="s">
        <v>243</v>
      </c>
      <c r="D6" s="84" t="str">
        <f>C6</f>
        <v>a</v>
      </c>
      <c r="E6" s="82" t="s">
        <v>320</v>
      </c>
      <c r="F6" s="85">
        <v>0.29166666666666669</v>
      </c>
      <c r="G6" s="82" t="s">
        <v>321</v>
      </c>
      <c r="H6" s="85">
        <v>0.66666666666666663</v>
      </c>
      <c r="I6" s="86" t="s">
        <v>322</v>
      </c>
      <c r="J6" s="85">
        <v>4.1666666666666664E-2</v>
      </c>
      <c r="K6" s="87" t="s">
        <v>184</v>
      </c>
      <c r="L6" s="88">
        <f>IF(OR(F6="",H6=""),"",(H6+IF(F6&gt;H6,1,0)-F6-J6)*24)</f>
        <v>7.9999999999999982</v>
      </c>
      <c r="N6" s="89"/>
    </row>
    <row r="7" spans="2:14">
      <c r="B7" s="82">
        <v>2</v>
      </c>
      <c r="C7" s="83" t="s">
        <v>222</v>
      </c>
      <c r="D7" s="84" t="str">
        <f t="shared" ref="D7:D38" si="0">C7</f>
        <v>b</v>
      </c>
      <c r="E7" s="82" t="s">
        <v>320</v>
      </c>
      <c r="F7" s="85">
        <v>0.375</v>
      </c>
      <c r="G7" s="82" t="s">
        <v>321</v>
      </c>
      <c r="H7" s="85">
        <v>0.75</v>
      </c>
      <c r="I7" s="86" t="s">
        <v>322</v>
      </c>
      <c r="J7" s="85">
        <v>4.1666666666666664E-2</v>
      </c>
      <c r="K7" s="87" t="s">
        <v>184</v>
      </c>
      <c r="L7" s="88">
        <f>IF(OR(F7="",H7=""),"",(H7+IF(F7&gt;H7,1,0)-F7-J7)*24)</f>
        <v>8</v>
      </c>
      <c r="N7" s="89"/>
    </row>
    <row r="8" spans="2:14">
      <c r="B8" s="82">
        <v>3</v>
      </c>
      <c r="C8" s="83" t="s">
        <v>323</v>
      </c>
      <c r="D8" s="84" t="str">
        <f t="shared" si="0"/>
        <v>c</v>
      </c>
      <c r="E8" s="82" t="s">
        <v>320</v>
      </c>
      <c r="F8" s="85">
        <v>0.41666666666666669</v>
      </c>
      <c r="G8" s="82" t="s">
        <v>321</v>
      </c>
      <c r="H8" s="85">
        <v>0.79166666666666663</v>
      </c>
      <c r="I8" s="86" t="s">
        <v>322</v>
      </c>
      <c r="J8" s="85">
        <v>4.1666666666666664E-2</v>
      </c>
      <c r="K8" s="87" t="s">
        <v>184</v>
      </c>
      <c r="L8" s="88">
        <f>IF(OR(F8="",H8=""),"",(H8+IF(F8&gt;H8,1,0)-F8-J8)*24)</f>
        <v>7.9999999999999982</v>
      </c>
      <c r="N8" s="89"/>
    </row>
    <row r="9" spans="2:14">
      <c r="B9" s="82">
        <v>4</v>
      </c>
      <c r="C9" s="83" t="s">
        <v>244</v>
      </c>
      <c r="D9" s="84" t="str">
        <f t="shared" si="0"/>
        <v>d</v>
      </c>
      <c r="E9" s="82" t="s">
        <v>320</v>
      </c>
      <c r="F9" s="85">
        <v>0.5</v>
      </c>
      <c r="G9" s="82" t="s">
        <v>321</v>
      </c>
      <c r="H9" s="85">
        <v>0.875</v>
      </c>
      <c r="I9" s="86" t="s">
        <v>322</v>
      </c>
      <c r="J9" s="85">
        <v>4.1666666666666664E-2</v>
      </c>
      <c r="K9" s="87" t="s">
        <v>184</v>
      </c>
      <c r="L9" s="88">
        <f>IF(OR(F9="",H9=""),"",(H9+IF(F9&gt;H9,1,0)-F9-J9)*24)</f>
        <v>8</v>
      </c>
      <c r="N9" s="89"/>
    </row>
    <row r="10" spans="2:14">
      <c r="B10" s="82">
        <v>5</v>
      </c>
      <c r="C10" s="83" t="s">
        <v>245</v>
      </c>
      <c r="D10" s="84" t="str">
        <f t="shared" si="0"/>
        <v>e</v>
      </c>
      <c r="E10" s="82" t="s">
        <v>320</v>
      </c>
      <c r="F10" s="85">
        <v>0.375</v>
      </c>
      <c r="G10" s="82" t="s">
        <v>321</v>
      </c>
      <c r="H10" s="85">
        <v>0.54166666666666663</v>
      </c>
      <c r="I10" s="86" t="s">
        <v>322</v>
      </c>
      <c r="J10" s="85">
        <v>0</v>
      </c>
      <c r="K10" s="87" t="s">
        <v>184</v>
      </c>
      <c r="L10" s="88">
        <f t="shared" ref="L10:L22" si="1">IF(OR(F10="",H10=""),"",(H10+IF(F10&gt;H10,1,0)-F10-J10)*24)</f>
        <v>3.9999999999999991</v>
      </c>
      <c r="N10" s="89"/>
    </row>
    <row r="11" spans="2:14">
      <c r="B11" s="82">
        <v>6</v>
      </c>
      <c r="C11" s="83" t="s">
        <v>235</v>
      </c>
      <c r="D11" s="84" t="str">
        <f t="shared" si="0"/>
        <v>f</v>
      </c>
      <c r="E11" s="82" t="s">
        <v>320</v>
      </c>
      <c r="F11" s="85">
        <v>0.54166666666666663</v>
      </c>
      <c r="G11" s="82" t="s">
        <v>321</v>
      </c>
      <c r="H11" s="85">
        <v>0.77083333333333337</v>
      </c>
      <c r="I11" s="86" t="s">
        <v>322</v>
      </c>
      <c r="J11" s="85">
        <v>0</v>
      </c>
      <c r="K11" s="87" t="s">
        <v>184</v>
      </c>
      <c r="L11" s="88">
        <f>IF(OR(F11="",H11=""),"",(H11+IF(F11&gt;H11,1,0)-F11-J11)*24)</f>
        <v>5.5000000000000018</v>
      </c>
      <c r="N11" s="89"/>
    </row>
    <row r="12" spans="2:14">
      <c r="B12" s="82">
        <v>7</v>
      </c>
      <c r="C12" s="83" t="s">
        <v>324</v>
      </c>
      <c r="D12" s="84" t="str">
        <f t="shared" si="0"/>
        <v>g</v>
      </c>
      <c r="E12" s="82" t="s">
        <v>320</v>
      </c>
      <c r="F12" s="85">
        <v>0.58333333333333337</v>
      </c>
      <c r="G12" s="82" t="s">
        <v>321</v>
      </c>
      <c r="H12" s="85">
        <v>0.83333333333333337</v>
      </c>
      <c r="I12" s="86" t="s">
        <v>322</v>
      </c>
      <c r="J12" s="85">
        <v>0</v>
      </c>
      <c r="K12" s="87" t="s">
        <v>184</v>
      </c>
      <c r="L12" s="88">
        <f t="shared" si="1"/>
        <v>6</v>
      </c>
      <c r="N12" s="89"/>
    </row>
    <row r="13" spans="2:14">
      <c r="B13" s="82">
        <v>8</v>
      </c>
      <c r="C13" s="83" t="s">
        <v>241</v>
      </c>
      <c r="D13" s="84" t="str">
        <f t="shared" si="0"/>
        <v>h</v>
      </c>
      <c r="E13" s="82" t="s">
        <v>320</v>
      </c>
      <c r="F13" s="85">
        <v>0.66666666666666663</v>
      </c>
      <c r="G13" s="82" t="s">
        <v>321</v>
      </c>
      <c r="H13" s="85">
        <v>0</v>
      </c>
      <c r="I13" s="86" t="s">
        <v>322</v>
      </c>
      <c r="J13" s="85">
        <v>2.0833333333333332E-2</v>
      </c>
      <c r="K13" s="87" t="s">
        <v>184</v>
      </c>
      <c r="L13" s="88">
        <f t="shared" si="1"/>
        <v>7.5000000000000018</v>
      </c>
      <c r="N13" s="89" t="s">
        <v>325</v>
      </c>
    </row>
    <row r="14" spans="2:14">
      <c r="B14" s="82">
        <v>9</v>
      </c>
      <c r="C14" s="83" t="s">
        <v>242</v>
      </c>
      <c r="D14" s="84" t="str">
        <f t="shared" si="0"/>
        <v>i</v>
      </c>
      <c r="E14" s="82" t="s">
        <v>320</v>
      </c>
      <c r="F14" s="85">
        <v>0</v>
      </c>
      <c r="G14" s="82" t="s">
        <v>321</v>
      </c>
      <c r="H14" s="85">
        <v>0.375</v>
      </c>
      <c r="I14" s="86" t="s">
        <v>322</v>
      </c>
      <c r="J14" s="85">
        <v>2.0833333333333332E-2</v>
      </c>
      <c r="K14" s="87" t="s">
        <v>184</v>
      </c>
      <c r="L14" s="88">
        <f t="shared" si="1"/>
        <v>8.5</v>
      </c>
      <c r="N14" s="89" t="s">
        <v>326</v>
      </c>
    </row>
    <row r="15" spans="2:14">
      <c r="B15" s="82">
        <v>10</v>
      </c>
      <c r="C15" s="83" t="s">
        <v>327</v>
      </c>
      <c r="D15" s="84" t="str">
        <f t="shared" si="0"/>
        <v>j</v>
      </c>
      <c r="E15" s="82" t="s">
        <v>320</v>
      </c>
      <c r="F15" s="85"/>
      <c r="G15" s="82" t="s">
        <v>321</v>
      </c>
      <c r="H15" s="85"/>
      <c r="I15" s="86" t="s">
        <v>322</v>
      </c>
      <c r="J15" s="85">
        <v>0</v>
      </c>
      <c r="K15" s="87" t="s">
        <v>184</v>
      </c>
      <c r="L15" s="88" t="str">
        <f t="shared" si="1"/>
        <v/>
      </c>
      <c r="N15" s="89"/>
    </row>
    <row r="16" spans="2:14">
      <c r="B16" s="82">
        <v>11</v>
      </c>
      <c r="C16" s="83" t="s">
        <v>328</v>
      </c>
      <c r="D16" s="84" t="str">
        <f t="shared" si="0"/>
        <v>k</v>
      </c>
      <c r="E16" s="82" t="s">
        <v>320</v>
      </c>
      <c r="F16" s="85"/>
      <c r="G16" s="82" t="s">
        <v>321</v>
      </c>
      <c r="H16" s="85"/>
      <c r="I16" s="86" t="s">
        <v>322</v>
      </c>
      <c r="J16" s="85">
        <v>0</v>
      </c>
      <c r="K16" s="87" t="s">
        <v>184</v>
      </c>
      <c r="L16" s="88" t="str">
        <f t="shared" si="1"/>
        <v/>
      </c>
      <c r="N16" s="89"/>
    </row>
    <row r="17" spans="2:14">
      <c r="B17" s="82">
        <v>12</v>
      </c>
      <c r="C17" s="83" t="s">
        <v>329</v>
      </c>
      <c r="D17" s="84" t="str">
        <f t="shared" si="0"/>
        <v>l</v>
      </c>
      <c r="E17" s="82" t="s">
        <v>320</v>
      </c>
      <c r="F17" s="85"/>
      <c r="G17" s="82" t="s">
        <v>321</v>
      </c>
      <c r="H17" s="85"/>
      <c r="I17" s="86" t="s">
        <v>322</v>
      </c>
      <c r="J17" s="85">
        <v>0</v>
      </c>
      <c r="K17" s="87" t="s">
        <v>184</v>
      </c>
      <c r="L17" s="88" t="str">
        <f t="shared" si="1"/>
        <v/>
      </c>
      <c r="N17" s="89"/>
    </row>
    <row r="18" spans="2:14">
      <c r="B18" s="82">
        <v>13</v>
      </c>
      <c r="C18" s="83" t="s">
        <v>330</v>
      </c>
      <c r="D18" s="84" t="str">
        <f t="shared" si="0"/>
        <v>m</v>
      </c>
      <c r="E18" s="82" t="s">
        <v>320</v>
      </c>
      <c r="F18" s="85"/>
      <c r="G18" s="82" t="s">
        <v>321</v>
      </c>
      <c r="H18" s="85"/>
      <c r="I18" s="86" t="s">
        <v>322</v>
      </c>
      <c r="J18" s="85">
        <v>0</v>
      </c>
      <c r="K18" s="87" t="s">
        <v>184</v>
      </c>
      <c r="L18" s="88" t="str">
        <f t="shared" si="1"/>
        <v/>
      </c>
      <c r="N18" s="89"/>
    </row>
    <row r="19" spans="2:14">
      <c r="B19" s="82">
        <v>14</v>
      </c>
      <c r="C19" s="83" t="s">
        <v>331</v>
      </c>
      <c r="D19" s="84" t="str">
        <f t="shared" si="0"/>
        <v>n</v>
      </c>
      <c r="E19" s="82" t="s">
        <v>320</v>
      </c>
      <c r="F19" s="85"/>
      <c r="G19" s="82" t="s">
        <v>321</v>
      </c>
      <c r="H19" s="85"/>
      <c r="I19" s="86" t="s">
        <v>322</v>
      </c>
      <c r="J19" s="85">
        <v>0</v>
      </c>
      <c r="K19" s="87" t="s">
        <v>184</v>
      </c>
      <c r="L19" s="88" t="str">
        <f t="shared" si="1"/>
        <v/>
      </c>
      <c r="N19" s="89"/>
    </row>
    <row r="20" spans="2:14">
      <c r="B20" s="82">
        <v>15</v>
      </c>
      <c r="C20" s="83" t="s">
        <v>332</v>
      </c>
      <c r="D20" s="84" t="str">
        <f t="shared" si="0"/>
        <v>o</v>
      </c>
      <c r="E20" s="82" t="s">
        <v>320</v>
      </c>
      <c r="F20" s="85"/>
      <c r="G20" s="82" t="s">
        <v>321</v>
      </c>
      <c r="H20" s="85"/>
      <c r="I20" s="86" t="s">
        <v>322</v>
      </c>
      <c r="J20" s="85">
        <v>0</v>
      </c>
      <c r="K20" s="87" t="s">
        <v>184</v>
      </c>
      <c r="L20" s="88" t="str">
        <f t="shared" si="1"/>
        <v/>
      </c>
      <c r="N20" s="89"/>
    </row>
    <row r="21" spans="2:14">
      <c r="B21" s="82">
        <v>16</v>
      </c>
      <c r="C21" s="83" t="s">
        <v>333</v>
      </c>
      <c r="D21" s="84" t="str">
        <f t="shared" si="0"/>
        <v>p</v>
      </c>
      <c r="E21" s="82" t="s">
        <v>320</v>
      </c>
      <c r="F21" s="85"/>
      <c r="G21" s="82" t="s">
        <v>321</v>
      </c>
      <c r="H21" s="85"/>
      <c r="I21" s="86" t="s">
        <v>322</v>
      </c>
      <c r="J21" s="85">
        <v>0</v>
      </c>
      <c r="K21" s="87" t="s">
        <v>184</v>
      </c>
      <c r="L21" s="88" t="str">
        <f t="shared" si="1"/>
        <v/>
      </c>
      <c r="N21" s="89"/>
    </row>
    <row r="22" spans="2:14">
      <c r="B22" s="82">
        <v>17</v>
      </c>
      <c r="C22" s="83" t="s">
        <v>334</v>
      </c>
      <c r="D22" s="84" t="str">
        <f t="shared" si="0"/>
        <v>q</v>
      </c>
      <c r="E22" s="82" t="s">
        <v>320</v>
      </c>
      <c r="F22" s="85"/>
      <c r="G22" s="82" t="s">
        <v>321</v>
      </c>
      <c r="H22" s="85"/>
      <c r="I22" s="86" t="s">
        <v>322</v>
      </c>
      <c r="J22" s="85">
        <v>0</v>
      </c>
      <c r="K22" s="87" t="s">
        <v>184</v>
      </c>
      <c r="L22" s="88" t="str">
        <f t="shared" si="1"/>
        <v/>
      </c>
      <c r="N22" s="89"/>
    </row>
    <row r="23" spans="2:14">
      <c r="B23" s="82">
        <v>18</v>
      </c>
      <c r="C23" s="83" t="s">
        <v>335</v>
      </c>
      <c r="D23" s="84" t="str">
        <f t="shared" si="0"/>
        <v>r</v>
      </c>
      <c r="E23" s="82" t="s">
        <v>320</v>
      </c>
      <c r="F23" s="90"/>
      <c r="G23" s="82" t="s">
        <v>321</v>
      </c>
      <c r="H23" s="90"/>
      <c r="I23" s="86" t="s">
        <v>322</v>
      </c>
      <c r="J23" s="90"/>
      <c r="K23" s="87" t="s">
        <v>184</v>
      </c>
      <c r="L23" s="83">
        <v>1</v>
      </c>
      <c r="N23" s="89"/>
    </row>
    <row r="24" spans="2:14">
      <c r="B24" s="82">
        <v>19</v>
      </c>
      <c r="C24" s="83" t="s">
        <v>336</v>
      </c>
      <c r="D24" s="84" t="str">
        <f t="shared" si="0"/>
        <v>s</v>
      </c>
      <c r="E24" s="82" t="s">
        <v>320</v>
      </c>
      <c r="F24" s="90"/>
      <c r="G24" s="82" t="s">
        <v>321</v>
      </c>
      <c r="H24" s="90"/>
      <c r="I24" s="86" t="s">
        <v>322</v>
      </c>
      <c r="J24" s="90"/>
      <c r="K24" s="87" t="s">
        <v>184</v>
      </c>
      <c r="L24" s="83">
        <v>2</v>
      </c>
      <c r="N24" s="89"/>
    </row>
    <row r="25" spans="2:14">
      <c r="B25" s="82">
        <v>20</v>
      </c>
      <c r="C25" s="83" t="s">
        <v>337</v>
      </c>
      <c r="D25" s="84" t="str">
        <f t="shared" si="0"/>
        <v>t</v>
      </c>
      <c r="E25" s="82" t="s">
        <v>320</v>
      </c>
      <c r="F25" s="90"/>
      <c r="G25" s="82" t="s">
        <v>321</v>
      </c>
      <c r="H25" s="90"/>
      <c r="I25" s="86" t="s">
        <v>322</v>
      </c>
      <c r="J25" s="90"/>
      <c r="K25" s="87" t="s">
        <v>184</v>
      </c>
      <c r="L25" s="83">
        <v>3</v>
      </c>
      <c r="N25" s="89"/>
    </row>
    <row r="26" spans="2:14">
      <c r="B26" s="82">
        <v>21</v>
      </c>
      <c r="C26" s="83" t="s">
        <v>338</v>
      </c>
      <c r="D26" s="84" t="str">
        <f t="shared" si="0"/>
        <v>u</v>
      </c>
      <c r="E26" s="82" t="s">
        <v>320</v>
      </c>
      <c r="F26" s="90"/>
      <c r="G26" s="82" t="s">
        <v>321</v>
      </c>
      <c r="H26" s="90"/>
      <c r="I26" s="86" t="s">
        <v>322</v>
      </c>
      <c r="J26" s="90"/>
      <c r="K26" s="87" t="s">
        <v>184</v>
      </c>
      <c r="L26" s="83">
        <v>4</v>
      </c>
      <c r="N26" s="89"/>
    </row>
    <row r="27" spans="2:14">
      <c r="B27" s="82">
        <v>22</v>
      </c>
      <c r="C27" s="83" t="s">
        <v>339</v>
      </c>
      <c r="D27" s="84" t="str">
        <f t="shared" si="0"/>
        <v>v</v>
      </c>
      <c r="E27" s="82" t="s">
        <v>320</v>
      </c>
      <c r="F27" s="90"/>
      <c r="G27" s="82" t="s">
        <v>321</v>
      </c>
      <c r="H27" s="90"/>
      <c r="I27" s="86" t="s">
        <v>322</v>
      </c>
      <c r="J27" s="90"/>
      <c r="K27" s="87" t="s">
        <v>184</v>
      </c>
      <c r="L27" s="83">
        <v>5</v>
      </c>
      <c r="N27" s="89"/>
    </row>
    <row r="28" spans="2:14">
      <c r="B28" s="82">
        <v>23</v>
      </c>
      <c r="C28" s="83" t="s">
        <v>340</v>
      </c>
      <c r="D28" s="84" t="str">
        <f t="shared" si="0"/>
        <v>w</v>
      </c>
      <c r="E28" s="82" t="s">
        <v>320</v>
      </c>
      <c r="F28" s="90"/>
      <c r="G28" s="82" t="s">
        <v>321</v>
      </c>
      <c r="H28" s="90"/>
      <c r="I28" s="86" t="s">
        <v>322</v>
      </c>
      <c r="J28" s="90"/>
      <c r="K28" s="87" t="s">
        <v>184</v>
      </c>
      <c r="L28" s="83">
        <v>6</v>
      </c>
      <c r="N28" s="89"/>
    </row>
    <row r="29" spans="2:14">
      <c r="B29" s="82">
        <v>24</v>
      </c>
      <c r="C29" s="83" t="s">
        <v>341</v>
      </c>
      <c r="D29" s="84" t="str">
        <f t="shared" si="0"/>
        <v>x</v>
      </c>
      <c r="E29" s="82" t="s">
        <v>320</v>
      </c>
      <c r="F29" s="90"/>
      <c r="G29" s="82" t="s">
        <v>321</v>
      </c>
      <c r="H29" s="90"/>
      <c r="I29" s="86" t="s">
        <v>322</v>
      </c>
      <c r="J29" s="90"/>
      <c r="K29" s="87" t="s">
        <v>184</v>
      </c>
      <c r="L29" s="83">
        <v>7</v>
      </c>
      <c r="N29" s="89"/>
    </row>
    <row r="30" spans="2:14">
      <c r="B30" s="82">
        <v>25</v>
      </c>
      <c r="C30" s="83" t="s">
        <v>342</v>
      </c>
      <c r="D30" s="84" t="str">
        <f t="shared" si="0"/>
        <v>y</v>
      </c>
      <c r="E30" s="82" t="s">
        <v>320</v>
      </c>
      <c r="F30" s="90"/>
      <c r="G30" s="82" t="s">
        <v>321</v>
      </c>
      <c r="H30" s="90"/>
      <c r="I30" s="86" t="s">
        <v>322</v>
      </c>
      <c r="J30" s="90"/>
      <c r="K30" s="87" t="s">
        <v>184</v>
      </c>
      <c r="L30" s="83">
        <v>8</v>
      </c>
      <c r="N30" s="89"/>
    </row>
    <row r="31" spans="2:14">
      <c r="B31" s="82">
        <v>26</v>
      </c>
      <c r="C31" s="83" t="s">
        <v>343</v>
      </c>
      <c r="D31" s="84" t="str">
        <f t="shared" si="0"/>
        <v>z</v>
      </c>
      <c r="E31" s="82" t="s">
        <v>320</v>
      </c>
      <c r="F31" s="90"/>
      <c r="G31" s="82" t="s">
        <v>321</v>
      </c>
      <c r="H31" s="90"/>
      <c r="I31" s="86" t="s">
        <v>322</v>
      </c>
      <c r="J31" s="90"/>
      <c r="K31" s="87" t="s">
        <v>184</v>
      </c>
      <c r="L31" s="83">
        <v>1</v>
      </c>
      <c r="N31" s="89"/>
    </row>
    <row r="32" spans="2:14">
      <c r="B32" s="82">
        <v>27</v>
      </c>
      <c r="C32" s="83" t="s">
        <v>341</v>
      </c>
      <c r="D32" s="84" t="str">
        <f t="shared" si="0"/>
        <v>x</v>
      </c>
      <c r="E32" s="82" t="s">
        <v>320</v>
      </c>
      <c r="F32" s="90"/>
      <c r="G32" s="82" t="s">
        <v>321</v>
      </c>
      <c r="H32" s="90"/>
      <c r="I32" s="86" t="s">
        <v>322</v>
      </c>
      <c r="J32" s="90"/>
      <c r="K32" s="87" t="s">
        <v>184</v>
      </c>
      <c r="L32" s="83">
        <v>2</v>
      </c>
      <c r="N32" s="89"/>
    </row>
    <row r="33" spans="2:14">
      <c r="B33" s="82">
        <v>28</v>
      </c>
      <c r="C33" s="83" t="s">
        <v>344</v>
      </c>
      <c r="D33" s="84" t="str">
        <f t="shared" si="0"/>
        <v>aa</v>
      </c>
      <c r="E33" s="82" t="s">
        <v>320</v>
      </c>
      <c r="F33" s="90"/>
      <c r="G33" s="82" t="s">
        <v>321</v>
      </c>
      <c r="H33" s="90"/>
      <c r="I33" s="86" t="s">
        <v>322</v>
      </c>
      <c r="J33" s="90"/>
      <c r="K33" s="87" t="s">
        <v>184</v>
      </c>
      <c r="L33" s="83">
        <v>3</v>
      </c>
      <c r="N33" s="89"/>
    </row>
    <row r="34" spans="2:14">
      <c r="B34" s="82">
        <v>29</v>
      </c>
      <c r="C34" s="83" t="s">
        <v>345</v>
      </c>
      <c r="D34" s="84" t="str">
        <f t="shared" si="0"/>
        <v>ab</v>
      </c>
      <c r="E34" s="82" t="s">
        <v>320</v>
      </c>
      <c r="F34" s="90"/>
      <c r="G34" s="82" t="s">
        <v>321</v>
      </c>
      <c r="H34" s="90"/>
      <c r="I34" s="86" t="s">
        <v>322</v>
      </c>
      <c r="J34" s="90"/>
      <c r="K34" s="87" t="s">
        <v>184</v>
      </c>
      <c r="L34" s="83">
        <v>4</v>
      </c>
      <c r="N34" s="89"/>
    </row>
    <row r="35" spans="2:14">
      <c r="B35" s="82">
        <v>30</v>
      </c>
      <c r="C35" s="83" t="s">
        <v>346</v>
      </c>
      <c r="D35" s="84" t="str">
        <f t="shared" si="0"/>
        <v>ac</v>
      </c>
      <c r="E35" s="82" t="s">
        <v>320</v>
      </c>
      <c r="F35" s="90"/>
      <c r="G35" s="82" t="s">
        <v>321</v>
      </c>
      <c r="H35" s="90"/>
      <c r="I35" s="86" t="s">
        <v>322</v>
      </c>
      <c r="J35" s="90"/>
      <c r="K35" s="87" t="s">
        <v>184</v>
      </c>
      <c r="L35" s="83">
        <v>5</v>
      </c>
      <c r="N35" s="89"/>
    </row>
    <row r="36" spans="2:14">
      <c r="B36" s="82">
        <v>31</v>
      </c>
      <c r="C36" s="83" t="s">
        <v>347</v>
      </c>
      <c r="D36" s="84" t="str">
        <f t="shared" si="0"/>
        <v>ad</v>
      </c>
      <c r="E36" s="82" t="s">
        <v>320</v>
      </c>
      <c r="F36" s="90"/>
      <c r="G36" s="82" t="s">
        <v>321</v>
      </c>
      <c r="H36" s="90"/>
      <c r="I36" s="86" t="s">
        <v>322</v>
      </c>
      <c r="J36" s="90"/>
      <c r="K36" s="87" t="s">
        <v>184</v>
      </c>
      <c r="L36" s="83">
        <v>6</v>
      </c>
      <c r="N36" s="89"/>
    </row>
    <row r="37" spans="2:14">
      <c r="B37" s="82">
        <v>32</v>
      </c>
      <c r="C37" s="83" t="s">
        <v>348</v>
      </c>
      <c r="D37" s="84" t="str">
        <f t="shared" si="0"/>
        <v>ae</v>
      </c>
      <c r="E37" s="82" t="s">
        <v>320</v>
      </c>
      <c r="F37" s="90"/>
      <c r="G37" s="82" t="s">
        <v>321</v>
      </c>
      <c r="H37" s="90"/>
      <c r="I37" s="86" t="s">
        <v>322</v>
      </c>
      <c r="J37" s="90"/>
      <c r="K37" s="87" t="s">
        <v>184</v>
      </c>
      <c r="L37" s="83">
        <v>7</v>
      </c>
      <c r="N37" s="89"/>
    </row>
    <row r="38" spans="2:14">
      <c r="B38" s="82">
        <v>33</v>
      </c>
      <c r="C38" s="83" t="s">
        <v>349</v>
      </c>
      <c r="D38" s="84" t="str">
        <f t="shared" si="0"/>
        <v>af</v>
      </c>
      <c r="E38" s="82" t="s">
        <v>320</v>
      </c>
      <c r="F38" s="90"/>
      <c r="G38" s="82" t="s">
        <v>321</v>
      </c>
      <c r="H38" s="90"/>
      <c r="I38" s="86" t="s">
        <v>322</v>
      </c>
      <c r="J38" s="90"/>
      <c r="K38" s="87" t="s">
        <v>184</v>
      </c>
      <c r="L38" s="83">
        <v>8</v>
      </c>
      <c r="N38" s="89"/>
    </row>
    <row r="39" spans="2:14">
      <c r="B39" s="82">
        <v>34</v>
      </c>
      <c r="C39" s="91" t="s">
        <v>350</v>
      </c>
      <c r="D39" s="84"/>
      <c r="E39" s="82" t="s">
        <v>320</v>
      </c>
      <c r="F39" s="85">
        <v>0.29166666666666669</v>
      </c>
      <c r="G39" s="82" t="s">
        <v>321</v>
      </c>
      <c r="H39" s="85">
        <v>0.39583333333333331</v>
      </c>
      <c r="I39" s="86" t="s">
        <v>322</v>
      </c>
      <c r="J39" s="85">
        <v>0</v>
      </c>
      <c r="K39" s="87" t="s">
        <v>184</v>
      </c>
      <c r="L39" s="88">
        <f t="shared" ref="L39:L40" si="2">IF(OR(F39="",H39=""),"",(H39+IF(F39&gt;H39,1,0)-F39-J39)*24)</f>
        <v>2.4999999999999991</v>
      </c>
      <c r="N39" s="89"/>
    </row>
    <row r="40" spans="2:14">
      <c r="B40" s="82"/>
      <c r="C40" s="92" t="s">
        <v>290</v>
      </c>
      <c r="D40" s="84"/>
      <c r="E40" s="82" t="s">
        <v>320</v>
      </c>
      <c r="F40" s="85">
        <v>0.6875</v>
      </c>
      <c r="G40" s="82" t="s">
        <v>321</v>
      </c>
      <c r="H40" s="85">
        <v>0.83333333333333337</v>
      </c>
      <c r="I40" s="86" t="s">
        <v>322</v>
      </c>
      <c r="J40" s="85">
        <v>0</v>
      </c>
      <c r="K40" s="87" t="s">
        <v>184</v>
      </c>
      <c r="L40" s="88">
        <f t="shared" si="2"/>
        <v>3.5000000000000009</v>
      </c>
      <c r="N40" s="89"/>
    </row>
    <row r="41" spans="2:14">
      <c r="B41" s="82"/>
      <c r="C41" s="93" t="s">
        <v>290</v>
      </c>
      <c r="D41" s="84" t="str">
        <f>C39</f>
        <v>ag</v>
      </c>
      <c r="E41" s="82" t="s">
        <v>320</v>
      </c>
      <c r="F41" s="85" t="s">
        <v>290</v>
      </c>
      <c r="G41" s="82" t="s">
        <v>321</v>
      </c>
      <c r="H41" s="85" t="s">
        <v>290</v>
      </c>
      <c r="I41" s="86" t="s">
        <v>322</v>
      </c>
      <c r="J41" s="85" t="s">
        <v>290</v>
      </c>
      <c r="K41" s="87" t="s">
        <v>184</v>
      </c>
      <c r="L41" s="88">
        <f>IF(OR(L39="",L40=""),"",L39+L40)</f>
        <v>6</v>
      </c>
      <c r="N41" s="89" t="s">
        <v>351</v>
      </c>
    </row>
    <row r="42" spans="2:14">
      <c r="B42" s="82"/>
      <c r="C42" s="91" t="s">
        <v>352</v>
      </c>
      <c r="D42" s="84"/>
      <c r="E42" s="82" t="s">
        <v>320</v>
      </c>
      <c r="F42" s="85"/>
      <c r="G42" s="82" t="s">
        <v>321</v>
      </c>
      <c r="H42" s="85"/>
      <c r="I42" s="86" t="s">
        <v>322</v>
      </c>
      <c r="J42" s="85">
        <v>0</v>
      </c>
      <c r="K42" s="87" t="s">
        <v>184</v>
      </c>
      <c r="L42" s="88" t="str">
        <f t="shared" ref="L42:L43" si="3">IF(OR(F42="",H42=""),"",(H42+IF(F42&gt;H42,1,0)-F42-J42)*24)</f>
        <v/>
      </c>
      <c r="N42" s="89"/>
    </row>
    <row r="43" spans="2:14">
      <c r="B43" s="82">
        <v>35</v>
      </c>
      <c r="C43" s="92" t="s">
        <v>290</v>
      </c>
      <c r="D43" s="84"/>
      <c r="E43" s="82" t="s">
        <v>320</v>
      </c>
      <c r="F43" s="85"/>
      <c r="G43" s="82" t="s">
        <v>321</v>
      </c>
      <c r="H43" s="85"/>
      <c r="I43" s="86" t="s">
        <v>322</v>
      </c>
      <c r="J43" s="85">
        <v>0</v>
      </c>
      <c r="K43" s="87" t="s">
        <v>184</v>
      </c>
      <c r="L43" s="88" t="str">
        <f t="shared" si="3"/>
        <v/>
      </c>
      <c r="N43" s="89"/>
    </row>
    <row r="44" spans="2:14">
      <c r="B44" s="82"/>
      <c r="C44" s="93" t="s">
        <v>290</v>
      </c>
      <c r="D44" s="84" t="str">
        <f>C42</f>
        <v>ah</v>
      </c>
      <c r="E44" s="82" t="s">
        <v>320</v>
      </c>
      <c r="F44" s="85" t="s">
        <v>290</v>
      </c>
      <c r="G44" s="82" t="s">
        <v>321</v>
      </c>
      <c r="H44" s="85" t="s">
        <v>290</v>
      </c>
      <c r="I44" s="86" t="s">
        <v>322</v>
      </c>
      <c r="J44" s="85" t="s">
        <v>290</v>
      </c>
      <c r="K44" s="87" t="s">
        <v>184</v>
      </c>
      <c r="L44" s="88" t="str">
        <f>IF(OR(L42="",L43=""),"",L42+L43)</f>
        <v/>
      </c>
      <c r="N44" s="89" t="s">
        <v>353</v>
      </c>
    </row>
    <row r="45" spans="2:14">
      <c r="B45" s="82"/>
      <c r="C45" s="91" t="s">
        <v>354</v>
      </c>
      <c r="D45" s="84"/>
      <c r="E45" s="82" t="s">
        <v>320</v>
      </c>
      <c r="F45" s="85"/>
      <c r="G45" s="82" t="s">
        <v>321</v>
      </c>
      <c r="H45" s="85"/>
      <c r="I45" s="86" t="s">
        <v>322</v>
      </c>
      <c r="J45" s="85">
        <v>0</v>
      </c>
      <c r="K45" s="87" t="s">
        <v>184</v>
      </c>
      <c r="L45" s="88" t="str">
        <f t="shared" ref="L45:L46" si="4">IF(OR(F45="",H45=""),"",(H45+IF(F45&gt;H45,1,0)-F45-J45)*24)</f>
        <v/>
      </c>
      <c r="N45" s="89"/>
    </row>
    <row r="46" spans="2:14">
      <c r="B46" s="82">
        <v>36</v>
      </c>
      <c r="C46" s="92" t="s">
        <v>290</v>
      </c>
      <c r="D46" s="84"/>
      <c r="E46" s="82" t="s">
        <v>320</v>
      </c>
      <c r="F46" s="85"/>
      <c r="G46" s="82" t="s">
        <v>321</v>
      </c>
      <c r="H46" s="85"/>
      <c r="I46" s="86" t="s">
        <v>322</v>
      </c>
      <c r="J46" s="85">
        <v>0</v>
      </c>
      <c r="K46" s="87" t="s">
        <v>184</v>
      </c>
      <c r="L46" s="88" t="str">
        <f t="shared" si="4"/>
        <v/>
      </c>
      <c r="N46" s="89"/>
    </row>
    <row r="47" spans="2:14">
      <c r="B47" s="82"/>
      <c r="C47" s="93" t="s">
        <v>290</v>
      </c>
      <c r="D47" s="84" t="str">
        <f>C45</f>
        <v>ai</v>
      </c>
      <c r="E47" s="82" t="s">
        <v>320</v>
      </c>
      <c r="F47" s="85" t="s">
        <v>290</v>
      </c>
      <c r="G47" s="82" t="s">
        <v>321</v>
      </c>
      <c r="H47" s="85" t="s">
        <v>290</v>
      </c>
      <c r="I47" s="86" t="s">
        <v>322</v>
      </c>
      <c r="J47" s="85" t="s">
        <v>290</v>
      </c>
      <c r="K47" s="87" t="s">
        <v>184</v>
      </c>
      <c r="L47" s="88" t="str">
        <f>IF(OR(L45="",L46=""),"",L45+L46)</f>
        <v/>
      </c>
      <c r="N47" s="89" t="s">
        <v>353</v>
      </c>
    </row>
    <row r="49" spans="3:4">
      <c r="C49" s="79" t="s">
        <v>355</v>
      </c>
      <c r="D49" s="79"/>
    </row>
    <row r="50" spans="3:4">
      <c r="C50" s="79" t="s">
        <v>356</v>
      </c>
      <c r="D50" s="79"/>
    </row>
    <row r="51" spans="3:4">
      <c r="C51" s="79" t="s">
        <v>357</v>
      </c>
      <c r="D51" s="79"/>
    </row>
    <row r="52" spans="3:4">
      <c r="C52" s="79" t="s">
        <v>358</v>
      </c>
      <c r="D52" s="79"/>
    </row>
  </sheetData>
  <sheetProtection insertRows="0" deleteRows="0"/>
  <mergeCells count="2">
    <mergeCell ref="F4:L4"/>
    <mergeCell ref="N4:N5"/>
  </mergeCells>
  <phoneticPr fontId="6"/>
  <printOptions horizontalCentered="1"/>
  <pageMargins left="0.70866141732283472" right="0.70866141732283472" top="0.55118110236220474" bottom="0.35433070866141736" header="0.31496062992125984" footer="0.31496062992125984"/>
  <pageSetup paperSize="9" scale="55" orientation="portrait" horizontalDpi="300" verticalDpi="3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8" tint="0.79998168889431442"/>
    <pageSetUpPr fitToPage="1"/>
  </sheetPr>
  <dimension ref="B1:BB108"/>
  <sheetViews>
    <sheetView workbookViewId="0">
      <selection activeCell="F4" sqref="F4:K5"/>
    </sheetView>
  </sheetViews>
  <sheetFormatPr defaultColWidth="10" defaultRowHeight="13.2"/>
  <cols>
    <col min="1" max="1" width="1.5546875" style="94" customWidth="1"/>
    <col min="2" max="3" width="10" style="94"/>
    <col min="4" max="4" width="45.109375" style="94" customWidth="1"/>
    <col min="5" max="16384" width="10" style="94"/>
  </cols>
  <sheetData>
    <row r="1" spans="2:11" ht="14.4">
      <c r="B1" s="94" t="s">
        <v>367</v>
      </c>
      <c r="D1" s="95"/>
      <c r="E1" s="95"/>
      <c r="F1" s="95"/>
    </row>
    <row r="2" spans="2:11" s="97" customFormat="1" ht="20.25" customHeight="1">
      <c r="B2" s="96" t="s">
        <v>368</v>
      </c>
      <c r="C2" s="96"/>
      <c r="D2" s="95"/>
      <c r="E2" s="95"/>
      <c r="F2" s="95"/>
    </row>
    <row r="3" spans="2:11" s="97" customFormat="1" ht="20.25" customHeight="1">
      <c r="B3" s="96"/>
      <c r="C3" s="96"/>
      <c r="D3" s="95"/>
      <c r="E3" s="95"/>
      <c r="F3" s="95"/>
    </row>
    <row r="4" spans="2:11" s="97" customFormat="1" ht="20.25" customHeight="1">
      <c r="B4" s="98"/>
      <c r="C4" s="95" t="s">
        <v>369</v>
      </c>
      <c r="D4" s="95"/>
      <c r="F4" s="1040" t="s">
        <v>370</v>
      </c>
      <c r="G4" s="1040"/>
      <c r="H4" s="1040"/>
      <c r="I4" s="1040"/>
      <c r="J4" s="1040"/>
      <c r="K4" s="1040"/>
    </row>
    <row r="5" spans="2:11" s="97" customFormat="1" ht="20.25" customHeight="1">
      <c r="B5" s="99"/>
      <c r="C5" s="95" t="s">
        <v>371</v>
      </c>
      <c r="D5" s="95"/>
      <c r="F5" s="1040"/>
      <c r="G5" s="1040"/>
      <c r="H5" s="1040"/>
      <c r="I5" s="1040"/>
      <c r="J5" s="1040"/>
      <c r="K5" s="1040"/>
    </row>
    <row r="6" spans="2:11" s="97" customFormat="1" ht="20.25" customHeight="1">
      <c r="B6" s="100" t="s">
        <v>372</v>
      </c>
      <c r="C6" s="95"/>
      <c r="D6" s="95"/>
      <c r="E6" s="75"/>
      <c r="F6" s="95"/>
    </row>
    <row r="7" spans="2:11" s="97" customFormat="1" ht="20.25" customHeight="1">
      <c r="B7" s="96"/>
      <c r="C7" s="96"/>
      <c r="D7" s="95"/>
      <c r="E7" s="75"/>
      <c r="F7" s="95"/>
    </row>
    <row r="8" spans="2:11" s="97" customFormat="1" ht="20.25" customHeight="1">
      <c r="B8" s="95" t="s">
        <v>373</v>
      </c>
      <c r="C8" s="96"/>
      <c r="D8" s="95"/>
      <c r="E8" s="75"/>
      <c r="F8" s="95"/>
    </row>
    <row r="9" spans="2:11" s="97" customFormat="1" ht="20.25" customHeight="1">
      <c r="B9" s="96"/>
      <c r="C9" s="96"/>
      <c r="D9" s="95"/>
      <c r="E9" s="95"/>
      <c r="F9" s="95"/>
    </row>
    <row r="10" spans="2:11" s="97" customFormat="1" ht="20.25" customHeight="1">
      <c r="B10" s="95" t="s">
        <v>374</v>
      </c>
      <c r="C10" s="96"/>
      <c r="D10" s="95"/>
      <c r="E10" s="95"/>
      <c r="F10" s="95"/>
    </row>
    <row r="11" spans="2:11" s="97" customFormat="1" ht="20.25" customHeight="1">
      <c r="B11" s="95"/>
      <c r="C11" s="96"/>
      <c r="D11" s="95"/>
    </row>
    <row r="12" spans="2:11" s="97" customFormat="1" ht="20.25" customHeight="1">
      <c r="B12" s="95" t="s">
        <v>375</v>
      </c>
      <c r="C12" s="96"/>
      <c r="D12" s="95"/>
    </row>
    <row r="13" spans="2:11" s="97" customFormat="1" ht="20.25" customHeight="1">
      <c r="B13" s="95"/>
      <c r="C13" s="96"/>
      <c r="D13" s="95"/>
    </row>
    <row r="14" spans="2:11" s="97" customFormat="1" ht="20.25" customHeight="1">
      <c r="B14" s="95" t="s">
        <v>376</v>
      </c>
      <c r="C14" s="96"/>
      <c r="D14" s="95"/>
    </row>
    <row r="15" spans="2:11" s="97" customFormat="1" ht="20.25" customHeight="1">
      <c r="B15" s="95"/>
      <c r="C15" s="96"/>
      <c r="D15" s="95"/>
    </row>
    <row r="16" spans="2:11" s="97" customFormat="1" ht="20.25" customHeight="1">
      <c r="B16" s="95" t="s">
        <v>377</v>
      </c>
      <c r="C16" s="96"/>
      <c r="D16" s="95"/>
    </row>
    <row r="17" spans="2:25" s="97" customFormat="1" ht="20.25" customHeight="1">
      <c r="B17" s="95" t="s">
        <v>378</v>
      </c>
      <c r="C17" s="96"/>
      <c r="D17" s="95"/>
    </row>
    <row r="18" spans="2:25" s="97" customFormat="1" ht="20.25" customHeight="1">
      <c r="B18" s="95"/>
      <c r="C18" s="96"/>
      <c r="D18" s="95"/>
    </row>
    <row r="19" spans="2:25" s="97" customFormat="1" ht="17.25" customHeight="1">
      <c r="B19" s="95" t="s">
        <v>379</v>
      </c>
      <c r="C19" s="95"/>
      <c r="D19" s="95"/>
    </row>
    <row r="20" spans="2:25" s="97" customFormat="1" ht="17.25" customHeight="1">
      <c r="B20" s="95" t="s">
        <v>380</v>
      </c>
      <c r="C20" s="95"/>
      <c r="D20" s="95"/>
    </row>
    <row r="21" spans="2:25" s="97" customFormat="1" ht="17.25" customHeight="1">
      <c r="B21" s="95"/>
      <c r="C21" s="95"/>
      <c r="D21" s="95"/>
    </row>
    <row r="22" spans="2:25" s="97" customFormat="1" ht="17.25" customHeight="1">
      <c r="B22" s="95"/>
      <c r="C22" s="101" t="s">
        <v>204</v>
      </c>
      <c r="D22" s="101" t="s">
        <v>381</v>
      </c>
    </row>
    <row r="23" spans="2:25" s="97" customFormat="1" ht="17.25" customHeight="1">
      <c r="B23" s="95"/>
      <c r="C23" s="101">
        <v>1</v>
      </c>
      <c r="D23" s="102" t="s">
        <v>217</v>
      </c>
    </row>
    <row r="24" spans="2:25" s="97" customFormat="1" ht="17.25" customHeight="1">
      <c r="B24" s="95"/>
      <c r="C24" s="101">
        <v>2</v>
      </c>
      <c r="D24" s="102" t="s">
        <v>225</v>
      </c>
    </row>
    <row r="25" spans="2:25" s="97" customFormat="1" ht="17.25" customHeight="1">
      <c r="B25" s="95"/>
      <c r="C25" s="101">
        <v>3</v>
      </c>
      <c r="D25" s="102" t="s">
        <v>237</v>
      </c>
    </row>
    <row r="26" spans="2:25" s="97" customFormat="1" ht="17.25" customHeight="1">
      <c r="B26" s="95"/>
      <c r="C26" s="101">
        <v>4</v>
      </c>
      <c r="D26" s="102" t="s">
        <v>247</v>
      </c>
    </row>
    <row r="27" spans="2:25" s="97" customFormat="1" ht="17.25" customHeight="1">
      <c r="B27" s="95"/>
      <c r="C27" s="101">
        <v>5</v>
      </c>
      <c r="D27" s="102" t="s">
        <v>231</v>
      </c>
    </row>
    <row r="28" spans="2:25" s="97" customFormat="1" ht="17.25" customHeight="1">
      <c r="B28" s="95"/>
      <c r="C28" s="101">
        <v>6</v>
      </c>
      <c r="D28" s="102" t="s">
        <v>228</v>
      </c>
    </row>
    <row r="29" spans="2:25" s="97" customFormat="1" ht="17.25" customHeight="1">
      <c r="B29" s="95"/>
      <c r="C29" s="75"/>
      <c r="D29" s="95"/>
    </row>
    <row r="30" spans="2:25" s="97" customFormat="1" ht="17.25" customHeight="1">
      <c r="B30" s="95" t="s">
        <v>382</v>
      </c>
      <c r="C30" s="95"/>
      <c r="D30" s="95"/>
    </row>
    <row r="31" spans="2:25" s="97" customFormat="1" ht="17.25" customHeight="1">
      <c r="B31" s="95" t="s">
        <v>383</v>
      </c>
      <c r="C31" s="95"/>
      <c r="D31" s="95"/>
    </row>
    <row r="32" spans="2:25" s="97" customFormat="1" ht="17.25" customHeight="1">
      <c r="B32" s="95"/>
      <c r="C32" s="95"/>
      <c r="D32" s="95"/>
      <c r="G32" s="103"/>
      <c r="H32" s="103"/>
      <c r="J32" s="103"/>
      <c r="K32" s="103"/>
      <c r="L32" s="103"/>
      <c r="M32" s="103"/>
      <c r="N32" s="103"/>
      <c r="O32" s="103"/>
      <c r="R32" s="103"/>
      <c r="S32" s="103"/>
      <c r="T32" s="103"/>
      <c r="W32" s="103"/>
      <c r="X32" s="103"/>
      <c r="Y32" s="103"/>
    </row>
    <row r="33" spans="2:51" s="97" customFormat="1" ht="17.25" customHeight="1">
      <c r="B33" s="95"/>
      <c r="C33" s="101" t="s">
        <v>293</v>
      </c>
      <c r="D33" s="101" t="s">
        <v>294</v>
      </c>
      <c r="G33" s="103"/>
      <c r="H33" s="103"/>
      <c r="J33" s="103"/>
      <c r="K33" s="103"/>
      <c r="L33" s="103"/>
      <c r="M33" s="103"/>
      <c r="N33" s="103"/>
      <c r="O33" s="103"/>
      <c r="R33" s="103"/>
      <c r="S33" s="103"/>
      <c r="T33" s="103"/>
      <c r="W33" s="103"/>
      <c r="X33" s="103"/>
      <c r="Y33" s="103"/>
    </row>
    <row r="34" spans="2:51" s="97" customFormat="1" ht="17.25" customHeight="1">
      <c r="B34" s="95"/>
      <c r="C34" s="101" t="s">
        <v>285</v>
      </c>
      <c r="D34" s="102" t="s">
        <v>295</v>
      </c>
      <c r="G34" s="103"/>
      <c r="H34" s="103"/>
      <c r="J34" s="103"/>
      <c r="K34" s="103"/>
      <c r="L34" s="103"/>
      <c r="M34" s="103"/>
      <c r="N34" s="103"/>
      <c r="O34" s="103"/>
      <c r="R34" s="103"/>
      <c r="S34" s="103"/>
      <c r="T34" s="103"/>
      <c r="W34" s="103"/>
      <c r="X34" s="103"/>
      <c r="Y34" s="103"/>
    </row>
    <row r="35" spans="2:51" s="97" customFormat="1" ht="17.25" customHeight="1">
      <c r="B35" s="95"/>
      <c r="C35" s="101" t="s">
        <v>288</v>
      </c>
      <c r="D35" s="102" t="s">
        <v>299</v>
      </c>
      <c r="G35" s="103"/>
      <c r="H35" s="103"/>
      <c r="J35" s="103"/>
      <c r="K35" s="103"/>
      <c r="L35" s="103"/>
      <c r="M35" s="103"/>
      <c r="N35" s="103"/>
      <c r="O35" s="103"/>
      <c r="R35" s="103"/>
      <c r="S35" s="103"/>
      <c r="T35" s="103"/>
      <c r="W35" s="103"/>
      <c r="X35" s="103"/>
      <c r="Y35" s="103"/>
    </row>
    <row r="36" spans="2:51" s="97" customFormat="1" ht="17.25" customHeight="1">
      <c r="B36" s="95"/>
      <c r="C36" s="101" t="s">
        <v>289</v>
      </c>
      <c r="D36" s="102" t="s">
        <v>302</v>
      </c>
      <c r="G36" s="103"/>
      <c r="H36" s="103"/>
      <c r="J36" s="103"/>
      <c r="K36" s="103"/>
      <c r="L36" s="103"/>
      <c r="M36" s="103"/>
      <c r="N36" s="103"/>
      <c r="O36" s="103"/>
      <c r="R36" s="103"/>
      <c r="S36" s="103"/>
      <c r="T36" s="103"/>
      <c r="W36" s="103"/>
      <c r="X36" s="103"/>
      <c r="Y36" s="103"/>
    </row>
    <row r="37" spans="2:51" s="97" customFormat="1" ht="17.25" customHeight="1">
      <c r="B37" s="95"/>
      <c r="C37" s="101" t="s">
        <v>291</v>
      </c>
      <c r="D37" s="102" t="s">
        <v>384</v>
      </c>
      <c r="G37" s="103"/>
      <c r="H37" s="103"/>
      <c r="J37" s="103"/>
      <c r="K37" s="103"/>
      <c r="L37" s="103"/>
      <c r="M37" s="103"/>
      <c r="N37" s="103"/>
      <c r="O37" s="103"/>
      <c r="R37" s="103"/>
      <c r="S37" s="103"/>
      <c r="T37" s="103"/>
      <c r="W37" s="103"/>
      <c r="X37" s="103"/>
      <c r="Y37" s="103"/>
    </row>
    <row r="38" spans="2:51" s="97" customFormat="1" ht="17.25" customHeight="1">
      <c r="B38" s="95"/>
      <c r="C38" s="95"/>
      <c r="D38" s="95"/>
      <c r="G38" s="103"/>
      <c r="H38" s="103"/>
      <c r="J38" s="103"/>
      <c r="K38" s="103"/>
      <c r="L38" s="103"/>
      <c r="M38" s="103"/>
      <c r="N38" s="103"/>
      <c r="O38" s="103"/>
      <c r="R38" s="103"/>
      <c r="S38" s="103"/>
      <c r="T38" s="103"/>
      <c r="W38" s="103"/>
      <c r="X38" s="103"/>
      <c r="Y38" s="103"/>
    </row>
    <row r="39" spans="2:51" s="97" customFormat="1" ht="17.25" customHeight="1">
      <c r="B39" s="95"/>
      <c r="C39" s="104" t="s">
        <v>385</v>
      </c>
      <c r="D39" s="95"/>
      <c r="G39" s="103"/>
      <c r="H39" s="103"/>
      <c r="J39" s="103"/>
      <c r="K39" s="103"/>
      <c r="L39" s="103"/>
      <c r="M39" s="103"/>
      <c r="N39" s="103"/>
      <c r="O39" s="103"/>
      <c r="R39" s="103"/>
      <c r="S39" s="103"/>
      <c r="T39" s="103"/>
      <c r="W39" s="103"/>
      <c r="X39" s="103"/>
      <c r="Y39" s="103"/>
    </row>
    <row r="40" spans="2:51" s="97" customFormat="1" ht="17.25" customHeight="1">
      <c r="C40" s="95" t="s">
        <v>386</v>
      </c>
      <c r="F40" s="104"/>
      <c r="G40" s="103"/>
      <c r="H40" s="103"/>
      <c r="J40" s="103"/>
      <c r="K40" s="103"/>
      <c r="L40" s="103"/>
      <c r="M40" s="103"/>
      <c r="N40" s="103"/>
      <c r="O40" s="103"/>
      <c r="R40" s="103"/>
      <c r="S40" s="103"/>
      <c r="T40" s="103"/>
      <c r="W40" s="103"/>
      <c r="X40" s="103"/>
      <c r="Y40" s="103"/>
    </row>
    <row r="41" spans="2:51" s="97" customFormat="1" ht="17.25" customHeight="1">
      <c r="C41" s="95" t="s">
        <v>387</v>
      </c>
      <c r="F41" s="95"/>
      <c r="G41" s="103"/>
      <c r="H41" s="103"/>
      <c r="J41" s="103"/>
      <c r="K41" s="103"/>
      <c r="L41" s="103"/>
      <c r="M41" s="103"/>
      <c r="N41" s="103"/>
      <c r="O41" s="103"/>
      <c r="R41" s="103"/>
      <c r="S41" s="103"/>
      <c r="T41" s="103"/>
      <c r="W41" s="103"/>
      <c r="X41" s="103"/>
      <c r="Y41" s="103"/>
    </row>
    <row r="42" spans="2:51" s="97" customFormat="1" ht="17.25" customHeight="1">
      <c r="B42" s="95"/>
      <c r="C42" s="95"/>
      <c r="D42" s="95"/>
      <c r="E42" s="104"/>
      <c r="F42" s="103"/>
      <c r="G42" s="103"/>
      <c r="H42" s="103"/>
      <c r="J42" s="103"/>
      <c r="K42" s="103"/>
      <c r="L42" s="103"/>
      <c r="M42" s="103"/>
      <c r="N42" s="103"/>
      <c r="O42" s="103"/>
      <c r="R42" s="103"/>
      <c r="S42" s="103"/>
      <c r="T42" s="103"/>
      <c r="W42" s="103"/>
      <c r="X42" s="103"/>
      <c r="Y42" s="103"/>
    </row>
    <row r="43" spans="2:51" s="97" customFormat="1" ht="17.25" customHeight="1">
      <c r="B43" s="95" t="s">
        <v>388</v>
      </c>
      <c r="C43" s="95"/>
      <c r="D43" s="95"/>
    </row>
    <row r="44" spans="2:51" s="97" customFormat="1" ht="17.25" customHeight="1">
      <c r="B44" s="95" t="s">
        <v>389</v>
      </c>
      <c r="C44" s="95"/>
      <c r="D44" s="95"/>
    </row>
    <row r="45" spans="2:51" s="97" customFormat="1" ht="17.25" customHeight="1">
      <c r="B45" s="105" t="s">
        <v>390</v>
      </c>
      <c r="E45" s="103"/>
      <c r="F45" s="103"/>
      <c r="G45" s="103"/>
      <c r="H45" s="103"/>
      <c r="I45" s="103"/>
      <c r="J45" s="103"/>
      <c r="K45" s="103"/>
      <c r="L45" s="103"/>
      <c r="M45" s="103"/>
      <c r="N45" s="103"/>
      <c r="O45" s="103"/>
      <c r="P45" s="103"/>
      <c r="Q45" s="103"/>
      <c r="R45" s="103"/>
      <c r="S45" s="103"/>
      <c r="T45" s="103"/>
      <c r="U45" s="103"/>
      <c r="Y45" s="103"/>
      <c r="Z45" s="103"/>
      <c r="AA45" s="103"/>
      <c r="AB45" s="103"/>
      <c r="AD45" s="103"/>
      <c r="AE45" s="103"/>
      <c r="AF45" s="103"/>
      <c r="AG45" s="103"/>
      <c r="AH45" s="103"/>
      <c r="AI45" s="106"/>
      <c r="AJ45" s="103"/>
      <c r="AK45" s="103"/>
      <c r="AL45" s="103"/>
      <c r="AM45" s="103"/>
      <c r="AN45" s="103"/>
      <c r="AO45" s="103"/>
      <c r="AP45" s="103"/>
      <c r="AQ45" s="103"/>
      <c r="AR45" s="103"/>
      <c r="AS45" s="103"/>
      <c r="AT45" s="103"/>
      <c r="AU45" s="103"/>
      <c r="AV45" s="103"/>
      <c r="AW45" s="103"/>
      <c r="AX45" s="103"/>
      <c r="AY45" s="106"/>
    </row>
    <row r="46" spans="2:51" s="97" customFormat="1" ht="17.25" customHeight="1"/>
    <row r="47" spans="2:51" s="97" customFormat="1" ht="17.25" customHeight="1">
      <c r="B47" s="95" t="s">
        <v>391</v>
      </c>
      <c r="C47" s="95"/>
    </row>
    <row r="48" spans="2:51" s="97" customFormat="1" ht="17.25" customHeight="1">
      <c r="B48" s="95"/>
      <c r="C48" s="95"/>
    </row>
    <row r="49" spans="2:54" s="97" customFormat="1" ht="17.25" customHeight="1">
      <c r="B49" s="95" t="s">
        <v>392</v>
      </c>
      <c r="C49" s="95"/>
    </row>
    <row r="50" spans="2:54" s="97" customFormat="1" ht="17.25" customHeight="1">
      <c r="B50" s="95" t="s">
        <v>393</v>
      </c>
      <c r="C50" s="95"/>
    </row>
    <row r="51" spans="2:54" s="97" customFormat="1" ht="17.25" customHeight="1">
      <c r="B51" s="95"/>
      <c r="C51" s="95"/>
    </row>
    <row r="52" spans="2:54" s="97" customFormat="1" ht="17.25" customHeight="1">
      <c r="B52" s="95" t="s">
        <v>394</v>
      </c>
      <c r="C52" s="95"/>
    </row>
    <row r="53" spans="2:54" s="97" customFormat="1" ht="17.25" customHeight="1">
      <c r="B53" s="95" t="s">
        <v>395</v>
      </c>
      <c r="C53" s="95"/>
    </row>
    <row r="54" spans="2:54" s="97" customFormat="1" ht="17.25" customHeight="1">
      <c r="B54" s="95"/>
      <c r="C54" s="95"/>
    </row>
    <row r="55" spans="2:54" s="97" customFormat="1" ht="17.25" customHeight="1">
      <c r="B55" s="95" t="s">
        <v>396</v>
      </c>
      <c r="C55" s="95"/>
      <c r="D55" s="95"/>
    </row>
    <row r="56" spans="2:54" s="97" customFormat="1" ht="17.25" customHeight="1">
      <c r="B56" s="95"/>
      <c r="C56" s="95"/>
      <c r="D56" s="95"/>
    </row>
    <row r="57" spans="2:54" s="97" customFormat="1" ht="17.25" customHeight="1">
      <c r="B57" s="97" t="s">
        <v>397</v>
      </c>
      <c r="D57" s="95"/>
    </row>
    <row r="58" spans="2:54" s="97" customFormat="1" ht="17.25" customHeight="1">
      <c r="B58" s="97" t="s">
        <v>398</v>
      </c>
      <c r="D58" s="95"/>
    </row>
    <row r="59" spans="2:54" s="97" customFormat="1" ht="17.25" customHeight="1">
      <c r="B59" s="97" t="s">
        <v>399</v>
      </c>
    </row>
    <row r="60" spans="2:54" s="97" customFormat="1" ht="17.25" customHeight="1"/>
    <row r="61" spans="2:54" s="97" customFormat="1" ht="17.25" customHeight="1">
      <c r="B61" s="97" t="s">
        <v>400</v>
      </c>
      <c r="E61" s="107"/>
      <c r="F61" s="107"/>
      <c r="G61" s="107"/>
      <c r="H61" s="107"/>
      <c r="I61" s="107"/>
      <c r="J61" s="107"/>
      <c r="K61" s="107"/>
      <c r="L61" s="107"/>
      <c r="M61" s="107"/>
      <c r="N61" s="107"/>
      <c r="O61" s="107"/>
      <c r="P61" s="107"/>
      <c r="Q61" s="107"/>
      <c r="R61" s="107"/>
      <c r="S61" s="107"/>
      <c r="T61" s="107"/>
      <c r="U61" s="107"/>
      <c r="V61" s="107"/>
      <c r="W61" s="107"/>
      <c r="X61" s="107"/>
      <c r="Y61" s="107"/>
      <c r="Z61" s="107"/>
      <c r="AA61" s="107"/>
      <c r="AB61" s="107"/>
      <c r="AC61" s="107"/>
      <c r="AD61" s="107"/>
      <c r="AE61" s="107"/>
      <c r="AF61" s="107"/>
      <c r="AG61" s="107"/>
      <c r="AH61" s="107"/>
      <c r="AI61" s="107"/>
      <c r="AJ61" s="107"/>
      <c r="AK61" s="107"/>
      <c r="AL61" s="107"/>
      <c r="AM61" s="107"/>
      <c r="AN61" s="107"/>
      <c r="AO61" s="107"/>
      <c r="AP61" s="107"/>
      <c r="AQ61" s="107"/>
      <c r="AR61" s="107"/>
      <c r="AS61" s="107"/>
      <c r="AT61" s="107"/>
      <c r="AU61" s="107"/>
      <c r="AV61" s="107"/>
      <c r="AW61" s="107"/>
      <c r="AX61" s="107"/>
    </row>
    <row r="62" spans="2:54" s="97" customFormat="1" ht="17.25" customHeight="1">
      <c r="B62" s="108" t="s">
        <v>401</v>
      </c>
      <c r="E62" s="107"/>
      <c r="F62" s="107"/>
      <c r="G62" s="107"/>
      <c r="H62" s="107"/>
      <c r="I62" s="107"/>
      <c r="J62" s="107"/>
      <c r="K62" s="107"/>
      <c r="L62" s="107"/>
      <c r="M62" s="107"/>
      <c r="N62" s="107"/>
      <c r="O62" s="107"/>
      <c r="P62" s="107"/>
      <c r="Q62" s="107"/>
      <c r="R62" s="107"/>
      <c r="S62" s="107"/>
      <c r="T62" s="107"/>
      <c r="U62" s="107"/>
      <c r="V62" s="107"/>
      <c r="W62" s="107"/>
      <c r="X62" s="107"/>
      <c r="Y62" s="107"/>
      <c r="Z62" s="107"/>
      <c r="AA62" s="107"/>
      <c r="AB62" s="107"/>
      <c r="AC62" s="107"/>
      <c r="AD62" s="107"/>
      <c r="AE62" s="107"/>
      <c r="AF62" s="107"/>
      <c r="AG62" s="107"/>
      <c r="AH62" s="107"/>
      <c r="AI62" s="107"/>
      <c r="AJ62" s="107"/>
      <c r="AK62" s="107"/>
      <c r="AL62" s="107"/>
      <c r="AM62" s="107"/>
      <c r="AN62" s="107"/>
      <c r="AO62" s="107"/>
      <c r="AP62" s="107"/>
      <c r="AQ62" s="107"/>
      <c r="AR62" s="107"/>
      <c r="AS62" s="107"/>
      <c r="AT62" s="107"/>
      <c r="AU62" s="107"/>
      <c r="AV62" s="107"/>
      <c r="AW62" s="107"/>
      <c r="AX62" s="107"/>
      <c r="AY62" s="107"/>
      <c r="AZ62" s="107"/>
      <c r="BA62" s="107"/>
      <c r="BB62" s="107"/>
    </row>
    <row r="63" spans="2:54" ht="18.75" customHeight="1">
      <c r="B63" s="109" t="s">
        <v>402</v>
      </c>
    </row>
    <row r="64" spans="2:54" ht="18.75" customHeight="1">
      <c r="B64" s="108" t="s">
        <v>403</v>
      </c>
    </row>
    <row r="65" spans="2:2" ht="18.75" customHeight="1">
      <c r="B65" s="109" t="s">
        <v>404</v>
      </c>
    </row>
    <row r="66" spans="2:2" ht="18.75" customHeight="1">
      <c r="B66" s="108" t="s">
        <v>405</v>
      </c>
    </row>
    <row r="67" spans="2:2" ht="18.75" customHeight="1">
      <c r="B67" s="108" t="s">
        <v>406</v>
      </c>
    </row>
    <row r="68" spans="2:2" ht="18.75" customHeight="1">
      <c r="B68" s="108" t="s">
        <v>407</v>
      </c>
    </row>
    <row r="69" spans="2:2" ht="18.75" customHeight="1"/>
    <row r="70" spans="2:2" ht="18.75" customHeight="1"/>
    <row r="71" spans="2:2" ht="18.75" customHeight="1"/>
    <row r="72" spans="2:2" ht="18.75" customHeight="1"/>
    <row r="73" spans="2:2" ht="18.75" customHeight="1"/>
    <row r="74" spans="2:2" ht="18.75" customHeight="1"/>
    <row r="75" spans="2:2" ht="18.75" customHeight="1"/>
    <row r="76" spans="2:2" ht="18.75" customHeight="1"/>
    <row r="77" spans="2:2" ht="18.75" customHeight="1"/>
    <row r="78" spans="2:2" ht="18.75" customHeight="1"/>
    <row r="79" spans="2:2" ht="18.75" customHeight="1"/>
    <row r="80" spans="2:2" ht="18.75" customHeight="1"/>
    <row r="81" ht="18.75" customHeight="1"/>
    <row r="82" ht="18.75" customHeight="1"/>
    <row r="83" ht="18.75" customHeight="1"/>
    <row r="84" ht="18.75" customHeight="1"/>
    <row r="85" ht="18.75" customHeight="1"/>
    <row r="86" ht="18.75" customHeight="1"/>
    <row r="87" ht="18.75" customHeight="1"/>
    <row r="88" ht="18.75" customHeight="1"/>
    <row r="89" ht="18.75" customHeight="1"/>
    <row r="90" ht="18.75" customHeight="1"/>
    <row r="91" ht="18.75" customHeight="1"/>
    <row r="92" ht="18.75" customHeight="1"/>
    <row r="93" ht="18.75" customHeight="1"/>
    <row r="94" ht="18.75" customHeight="1"/>
    <row r="95" ht="18.75" customHeight="1"/>
    <row r="96" ht="18.75" customHeight="1"/>
    <row r="97" ht="18.75" customHeight="1"/>
    <row r="98" ht="18.75" customHeight="1"/>
    <row r="99" ht="18.75" customHeight="1"/>
    <row r="100" ht="18.75" customHeight="1"/>
    <row r="101" ht="18.75" customHeight="1"/>
    <row r="102" ht="18.75" customHeight="1"/>
    <row r="103" ht="18.75" customHeight="1"/>
    <row r="104" ht="18.75" customHeight="1"/>
    <row r="105" ht="18.75" customHeight="1"/>
    <row r="106" ht="18.75" customHeight="1"/>
    <row r="107" ht="18.75" customHeight="1"/>
    <row r="108" ht="18.75" customHeight="1"/>
  </sheetData>
  <mergeCells count="1">
    <mergeCell ref="F4:K5"/>
  </mergeCells>
  <phoneticPr fontId="6"/>
  <pageMargins left="0.70866141732283472" right="0.70866141732283472" top="0.74803149606299213" bottom="0.35433070866141736" header="0.31496062992125984" footer="0.31496062992125984"/>
  <pageSetup paperSize="9" scale="44" orientation="portrait" horizontalDpi="300" verticalDpi="30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B1:L54"/>
  <sheetViews>
    <sheetView workbookViewId="0"/>
  </sheetViews>
  <sheetFormatPr defaultColWidth="10" defaultRowHeight="13.2"/>
  <cols>
    <col min="1" max="1" width="2.109375" style="94" customWidth="1"/>
    <col min="2" max="2" width="12.77734375" style="94" customWidth="1"/>
    <col min="3" max="12" width="45.109375" style="94" customWidth="1"/>
    <col min="13" max="16384" width="10" style="94"/>
  </cols>
  <sheetData>
    <row r="1" spans="2:4" ht="14.4">
      <c r="B1" s="97" t="s">
        <v>408</v>
      </c>
      <c r="C1" s="97"/>
      <c r="D1" s="97"/>
    </row>
    <row r="2" spans="2:4" ht="14.4">
      <c r="B2" s="97"/>
      <c r="C2" s="97"/>
      <c r="D2" s="97"/>
    </row>
    <row r="3" spans="2:4" ht="14.4">
      <c r="B3" s="101" t="s">
        <v>204</v>
      </c>
      <c r="C3" s="101" t="s">
        <v>409</v>
      </c>
      <c r="D3" s="97"/>
    </row>
    <row r="4" spans="2:4" ht="14.4">
      <c r="B4" s="110">
        <v>1</v>
      </c>
      <c r="C4" s="111" t="s">
        <v>183</v>
      </c>
      <c r="D4" s="97"/>
    </row>
    <row r="5" spans="2:4" ht="14.4">
      <c r="B5" s="110">
        <v>2</v>
      </c>
      <c r="C5" s="111" t="s">
        <v>410</v>
      </c>
      <c r="D5" s="97"/>
    </row>
    <row r="6" spans="2:4" ht="14.4">
      <c r="B6" s="110">
        <v>3</v>
      </c>
      <c r="C6" s="111" t="s">
        <v>411</v>
      </c>
      <c r="D6" s="97"/>
    </row>
    <row r="7" spans="2:4" ht="14.4">
      <c r="B7" s="110">
        <v>4</v>
      </c>
      <c r="C7" s="111" t="s">
        <v>412</v>
      </c>
      <c r="D7" s="97"/>
    </row>
    <row r="8" spans="2:4" ht="14.4">
      <c r="B8" s="110">
        <v>5</v>
      </c>
      <c r="C8" s="111" t="s">
        <v>413</v>
      </c>
      <c r="D8" s="97"/>
    </row>
    <row r="9" spans="2:4" ht="14.4">
      <c r="B9" s="110">
        <v>6</v>
      </c>
      <c r="C9" s="111" t="s">
        <v>414</v>
      </c>
    </row>
    <row r="10" spans="2:4" ht="14.4">
      <c r="B10" s="110">
        <v>7</v>
      </c>
      <c r="C10" s="111" t="s">
        <v>415</v>
      </c>
      <c r="D10" s="97"/>
    </row>
    <row r="11" spans="2:4" ht="14.4">
      <c r="B11" s="110">
        <v>8</v>
      </c>
      <c r="C11" s="111" t="s">
        <v>416</v>
      </c>
      <c r="D11" s="97"/>
    </row>
    <row r="12" spans="2:4" ht="14.4">
      <c r="B12" s="110">
        <v>9</v>
      </c>
      <c r="C12" s="111" t="s">
        <v>417</v>
      </c>
      <c r="D12" s="97"/>
    </row>
    <row r="13" spans="2:4" ht="14.4">
      <c r="B13" s="110">
        <v>10</v>
      </c>
      <c r="C13" s="111" t="s">
        <v>417</v>
      </c>
      <c r="D13" s="97"/>
    </row>
    <row r="14" spans="2:4" ht="14.4">
      <c r="B14" s="110">
        <v>11</v>
      </c>
      <c r="C14" s="111" t="s">
        <v>417</v>
      </c>
      <c r="D14" s="97"/>
    </row>
    <row r="15" spans="2:4" ht="14.4">
      <c r="B15" s="110">
        <v>12</v>
      </c>
      <c r="C15" s="111" t="s">
        <v>417</v>
      </c>
      <c r="D15" s="97"/>
    </row>
    <row r="16" spans="2:4" ht="14.4">
      <c r="B16" s="110">
        <v>13</v>
      </c>
      <c r="C16" s="111" t="s">
        <v>417</v>
      </c>
      <c r="D16" s="97"/>
    </row>
    <row r="17" spans="2:12" ht="14.4">
      <c r="B17" s="110">
        <v>14</v>
      </c>
      <c r="C17" s="111" t="s">
        <v>417</v>
      </c>
      <c r="D17" s="97"/>
    </row>
    <row r="19" spans="2:12" ht="14.4">
      <c r="B19" s="97" t="s">
        <v>418</v>
      </c>
    </row>
    <row r="20" spans="2:12" ht="13.8" thickBot="1"/>
    <row r="21" spans="2:12" ht="15" thickBot="1">
      <c r="B21" s="112" t="s">
        <v>381</v>
      </c>
      <c r="C21" s="113" t="s">
        <v>217</v>
      </c>
      <c r="D21" s="114" t="s">
        <v>225</v>
      </c>
      <c r="E21" s="114" t="s">
        <v>237</v>
      </c>
      <c r="F21" s="114" t="s">
        <v>247</v>
      </c>
      <c r="G21" s="114" t="s">
        <v>231</v>
      </c>
      <c r="H21" s="115" t="s">
        <v>228</v>
      </c>
      <c r="I21" s="115" t="s">
        <v>417</v>
      </c>
      <c r="J21" s="115" t="s">
        <v>417</v>
      </c>
      <c r="K21" s="115" t="s">
        <v>417</v>
      </c>
      <c r="L21" s="116" t="s">
        <v>417</v>
      </c>
    </row>
    <row r="22" spans="2:12" ht="14.4">
      <c r="B22" s="1041" t="s">
        <v>419</v>
      </c>
      <c r="C22" s="117" t="s">
        <v>219</v>
      </c>
      <c r="D22" s="118" t="s">
        <v>226</v>
      </c>
      <c r="E22" s="118" t="s">
        <v>238</v>
      </c>
      <c r="F22" s="118" t="s">
        <v>248</v>
      </c>
      <c r="G22" s="118" t="s">
        <v>420</v>
      </c>
      <c r="H22" s="119" t="s">
        <v>229</v>
      </c>
      <c r="I22" s="120" t="s">
        <v>417</v>
      </c>
      <c r="J22" s="120" t="s">
        <v>417</v>
      </c>
      <c r="K22" s="119"/>
      <c r="L22" s="121"/>
    </row>
    <row r="23" spans="2:12" ht="14.4">
      <c r="B23" s="1042"/>
      <c r="C23" s="120" t="s">
        <v>219</v>
      </c>
      <c r="D23" s="120" t="s">
        <v>219</v>
      </c>
      <c r="E23" s="120" t="s">
        <v>421</v>
      </c>
      <c r="F23" s="120" t="s">
        <v>417</v>
      </c>
      <c r="G23" s="120" t="s">
        <v>422</v>
      </c>
      <c r="H23" s="120" t="s">
        <v>417</v>
      </c>
      <c r="I23" s="120" t="s">
        <v>417</v>
      </c>
      <c r="J23" s="120" t="s">
        <v>417</v>
      </c>
      <c r="K23" s="122"/>
      <c r="L23" s="123"/>
    </row>
    <row r="24" spans="2:12" ht="14.4">
      <c r="B24" s="1042"/>
      <c r="C24" s="120" t="s">
        <v>417</v>
      </c>
      <c r="D24" s="120" t="s">
        <v>417</v>
      </c>
      <c r="E24" s="120" t="s">
        <v>417</v>
      </c>
      <c r="F24" s="120" t="s">
        <v>417</v>
      </c>
      <c r="G24" s="120" t="s">
        <v>423</v>
      </c>
      <c r="H24" s="120" t="s">
        <v>417</v>
      </c>
      <c r="I24" s="120" t="s">
        <v>417</v>
      </c>
      <c r="J24" s="120" t="s">
        <v>417</v>
      </c>
      <c r="K24" s="122"/>
      <c r="L24" s="123"/>
    </row>
    <row r="25" spans="2:12" ht="14.4">
      <c r="B25" s="1042"/>
      <c r="C25" s="120" t="s">
        <v>417</v>
      </c>
      <c r="D25" s="120" t="s">
        <v>417</v>
      </c>
      <c r="E25" s="120" t="s">
        <v>417</v>
      </c>
      <c r="F25" s="120" t="s">
        <v>417</v>
      </c>
      <c r="G25" s="120" t="s">
        <v>233</v>
      </c>
      <c r="H25" s="120" t="s">
        <v>417</v>
      </c>
      <c r="I25" s="120" t="s">
        <v>417</v>
      </c>
      <c r="J25" s="120" t="s">
        <v>417</v>
      </c>
      <c r="K25" s="122"/>
      <c r="L25" s="123"/>
    </row>
    <row r="26" spans="2:12" ht="14.4">
      <c r="B26" s="1042"/>
      <c r="C26" s="120" t="s">
        <v>417</v>
      </c>
      <c r="D26" s="120" t="s">
        <v>417</v>
      </c>
      <c r="E26" s="120" t="s">
        <v>417</v>
      </c>
      <c r="F26" s="120" t="s">
        <v>417</v>
      </c>
      <c r="G26" s="120" t="s">
        <v>421</v>
      </c>
      <c r="H26" s="120" t="s">
        <v>417</v>
      </c>
      <c r="I26" s="120" t="s">
        <v>417</v>
      </c>
      <c r="J26" s="120" t="s">
        <v>417</v>
      </c>
      <c r="K26" s="122"/>
      <c r="L26" s="123"/>
    </row>
    <row r="27" spans="2:12" ht="14.4">
      <c r="B27" s="1042"/>
      <c r="C27" s="120" t="s">
        <v>417</v>
      </c>
      <c r="D27" s="120" t="s">
        <v>417</v>
      </c>
      <c r="E27" s="120" t="s">
        <v>417</v>
      </c>
      <c r="F27" s="120" t="s">
        <v>417</v>
      </c>
      <c r="G27" s="120" t="s">
        <v>424</v>
      </c>
      <c r="H27" s="120" t="s">
        <v>417</v>
      </c>
      <c r="I27" s="120" t="s">
        <v>417</v>
      </c>
      <c r="J27" s="120" t="s">
        <v>417</v>
      </c>
      <c r="K27" s="122"/>
      <c r="L27" s="123"/>
    </row>
    <row r="28" spans="2:12" ht="14.4">
      <c r="B28" s="1042"/>
      <c r="C28" s="120" t="s">
        <v>417</v>
      </c>
      <c r="D28" s="120" t="s">
        <v>417</v>
      </c>
      <c r="E28" s="120" t="s">
        <v>417</v>
      </c>
      <c r="F28" s="120" t="s">
        <v>417</v>
      </c>
      <c r="G28" s="120" t="s">
        <v>425</v>
      </c>
      <c r="H28" s="120" t="s">
        <v>417</v>
      </c>
      <c r="I28" s="120" t="s">
        <v>417</v>
      </c>
      <c r="J28" s="120" t="s">
        <v>417</v>
      </c>
      <c r="K28" s="122"/>
      <c r="L28" s="123"/>
    </row>
    <row r="29" spans="2:12" ht="14.4">
      <c r="B29" s="1042"/>
      <c r="C29" s="120" t="s">
        <v>417</v>
      </c>
      <c r="D29" s="120" t="s">
        <v>417</v>
      </c>
      <c r="E29" s="120" t="s">
        <v>417</v>
      </c>
      <c r="F29" s="120" t="s">
        <v>417</v>
      </c>
      <c r="G29" s="120" t="s">
        <v>426</v>
      </c>
      <c r="H29" s="120" t="s">
        <v>417</v>
      </c>
      <c r="I29" s="120" t="s">
        <v>417</v>
      </c>
      <c r="J29" s="120" t="s">
        <v>417</v>
      </c>
      <c r="K29" s="122"/>
      <c r="L29" s="123"/>
    </row>
    <row r="30" spans="2:12" ht="14.4">
      <c r="B30" s="1042"/>
      <c r="C30" s="120" t="s">
        <v>417</v>
      </c>
      <c r="D30" s="120" t="s">
        <v>417</v>
      </c>
      <c r="E30" s="120" t="s">
        <v>417</v>
      </c>
      <c r="F30" s="120" t="s">
        <v>417</v>
      </c>
      <c r="G30" s="120" t="s">
        <v>427</v>
      </c>
      <c r="H30" s="120" t="s">
        <v>417</v>
      </c>
      <c r="I30" s="120" t="s">
        <v>417</v>
      </c>
      <c r="J30" s="120" t="s">
        <v>417</v>
      </c>
      <c r="K30" s="122"/>
      <c r="L30" s="123"/>
    </row>
    <row r="31" spans="2:12" ht="15" thickBot="1">
      <c r="B31" s="1043"/>
      <c r="C31" s="124" t="s">
        <v>417</v>
      </c>
      <c r="D31" s="125" t="s">
        <v>417</v>
      </c>
      <c r="E31" s="125" t="s">
        <v>417</v>
      </c>
      <c r="F31" s="125" t="s">
        <v>417</v>
      </c>
      <c r="G31" s="125" t="s">
        <v>417</v>
      </c>
      <c r="H31" s="125" t="s">
        <v>417</v>
      </c>
      <c r="I31" s="125" t="s">
        <v>417</v>
      </c>
      <c r="J31" s="125" t="s">
        <v>417</v>
      </c>
      <c r="K31" s="126"/>
      <c r="L31" s="127"/>
    </row>
    <row r="36" spans="3:3">
      <c r="C36" s="94" t="s">
        <v>428</v>
      </c>
    </row>
    <row r="37" spans="3:3">
      <c r="C37" s="94" t="s">
        <v>429</v>
      </c>
    </row>
    <row r="38" spans="3:3">
      <c r="C38" s="94" t="s">
        <v>430</v>
      </c>
    </row>
    <row r="39" spans="3:3">
      <c r="C39" s="94" t="s">
        <v>431</v>
      </c>
    </row>
    <row r="40" spans="3:3">
      <c r="C40" s="94" t="s">
        <v>432</v>
      </c>
    </row>
    <row r="41" spans="3:3">
      <c r="C41" s="94" t="s">
        <v>433</v>
      </c>
    </row>
    <row r="42" spans="3:3">
      <c r="C42" s="94" t="s">
        <v>434</v>
      </c>
    </row>
    <row r="43" spans="3:3">
      <c r="C43" s="94" t="s">
        <v>435</v>
      </c>
    </row>
    <row r="44" spans="3:3">
      <c r="C44" s="94" t="s">
        <v>436</v>
      </c>
    </row>
    <row r="46" spans="3:3">
      <c r="C46" s="94" t="s">
        <v>437</v>
      </c>
    </row>
    <row r="47" spans="3:3">
      <c r="C47" s="94" t="s">
        <v>438</v>
      </c>
    </row>
    <row r="49" spans="3:3">
      <c r="C49" s="94" t="s">
        <v>439</v>
      </c>
    </row>
    <row r="50" spans="3:3">
      <c r="C50" s="94" t="s">
        <v>440</v>
      </c>
    </row>
    <row r="51" spans="3:3">
      <c r="C51" s="94" t="s">
        <v>441</v>
      </c>
    </row>
    <row r="52" spans="3:3">
      <c r="C52" s="94" t="s">
        <v>442</v>
      </c>
    </row>
    <row r="53" spans="3:3">
      <c r="C53" s="94" t="s">
        <v>443</v>
      </c>
    </row>
    <row r="54" spans="3:3">
      <c r="C54" s="94" t="s">
        <v>444</v>
      </c>
    </row>
  </sheetData>
  <mergeCells count="1">
    <mergeCell ref="B22:B31"/>
  </mergeCells>
  <phoneticPr fontId="6"/>
  <pageMargins left="0.70866141732283472" right="0.70866141732283472" top="0.74803149606299213" bottom="0.74803149606299213" header="0.31496062992125984" footer="0.31496062992125984"/>
  <pageSetup paperSize="9" scale="28"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indexed="51"/>
  </sheetPr>
  <dimension ref="A1:O20"/>
  <sheetViews>
    <sheetView showGridLines="0" view="pageBreakPreview" zoomScaleNormal="100" zoomScaleSheetLayoutView="100" workbookViewId="0">
      <selection activeCell="E5" sqref="E5"/>
    </sheetView>
  </sheetViews>
  <sheetFormatPr defaultColWidth="9" defaultRowHeight="13.2"/>
  <cols>
    <col min="1" max="1" width="6.5546875" style="357" customWidth="1"/>
    <col min="2" max="2" width="9" style="357"/>
    <col min="3" max="3" width="13" style="357" customWidth="1"/>
    <col min="4" max="4" width="15.6640625" style="357" customWidth="1"/>
    <col min="5" max="8" width="10.6640625" style="357" customWidth="1"/>
    <col min="9" max="9" width="9" style="357"/>
    <col min="10" max="12" width="5.6640625" style="357" customWidth="1"/>
    <col min="13" max="15" width="9" style="357"/>
    <col min="16" max="16384" width="9" style="10"/>
  </cols>
  <sheetData>
    <row r="1" spans="2:13" s="357" customFormat="1">
      <c r="B1" s="357" t="s">
        <v>598</v>
      </c>
    </row>
    <row r="2" spans="2:13" s="357" customFormat="1">
      <c r="B2" s="357" t="s">
        <v>0</v>
      </c>
    </row>
    <row r="3" spans="2:13" s="357" customFormat="1" ht="25.5" customHeight="1">
      <c r="B3" s="1045" t="s">
        <v>1</v>
      </c>
      <c r="C3" s="1046"/>
      <c r="D3" s="1047"/>
      <c r="E3" s="1044"/>
      <c r="F3" s="1044"/>
      <c r="G3" s="1044"/>
      <c r="H3" s="1044"/>
    </row>
    <row r="4" spans="2:13" s="357" customFormat="1" ht="13.8" thickBot="1"/>
    <row r="5" spans="2:13" s="357" customFormat="1" ht="28.5" customHeight="1">
      <c r="B5" s="358"/>
      <c r="C5" s="359"/>
      <c r="D5" s="359"/>
      <c r="E5" s="359"/>
      <c r="F5" s="359"/>
      <c r="G5" s="359"/>
      <c r="H5" s="359"/>
      <c r="I5" s="359"/>
      <c r="J5" s="359"/>
      <c r="K5" s="359"/>
      <c r="L5" s="359"/>
      <c r="M5" s="360"/>
    </row>
    <row r="6" spans="2:13" s="357" customFormat="1" ht="22.5" customHeight="1">
      <c r="B6" s="361"/>
      <c r="C6" s="362"/>
      <c r="D6" s="362"/>
      <c r="E6" s="362"/>
      <c r="F6" s="362"/>
      <c r="G6" s="362"/>
      <c r="H6" s="362"/>
      <c r="I6" s="362"/>
      <c r="J6" s="362"/>
      <c r="K6" s="362"/>
      <c r="L6" s="362"/>
      <c r="M6" s="363"/>
    </row>
    <row r="7" spans="2:13" s="357" customFormat="1" ht="22.5" customHeight="1">
      <c r="B7" s="361"/>
      <c r="C7" s="362"/>
      <c r="D7" s="362"/>
      <c r="E7" s="362"/>
      <c r="F7" s="362"/>
      <c r="G7" s="362"/>
      <c r="H7" s="362"/>
      <c r="I7" s="362"/>
      <c r="J7" s="362"/>
      <c r="K7" s="362"/>
      <c r="L7" s="362"/>
      <c r="M7" s="363"/>
    </row>
    <row r="8" spans="2:13" s="357" customFormat="1" ht="22.5" customHeight="1">
      <c r="B8" s="361"/>
      <c r="C8" s="362"/>
      <c r="D8" s="362"/>
      <c r="E8" s="362"/>
      <c r="F8" s="362"/>
      <c r="G8" s="362"/>
      <c r="H8" s="362"/>
      <c r="I8" s="362"/>
      <c r="J8" s="362"/>
      <c r="K8" s="362"/>
      <c r="L8" s="362"/>
      <c r="M8" s="363"/>
    </row>
    <row r="9" spans="2:13" s="357" customFormat="1" ht="22.5" customHeight="1">
      <c r="B9" s="361"/>
      <c r="C9" s="362"/>
      <c r="D9" s="362"/>
      <c r="E9" s="362"/>
      <c r="F9" s="362"/>
      <c r="G9" s="362"/>
      <c r="H9" s="362"/>
      <c r="I9" s="362"/>
      <c r="J9" s="362"/>
      <c r="K9" s="362"/>
      <c r="L9" s="362"/>
      <c r="M9" s="363"/>
    </row>
    <row r="10" spans="2:13" s="357" customFormat="1" ht="22.5" customHeight="1">
      <c r="B10" s="361"/>
      <c r="C10" s="362"/>
      <c r="D10" s="362"/>
      <c r="E10" s="362"/>
      <c r="F10" s="362"/>
      <c r="G10" s="362"/>
      <c r="H10" s="362"/>
      <c r="I10" s="362"/>
      <c r="J10" s="362"/>
      <c r="K10" s="362"/>
      <c r="L10" s="362"/>
      <c r="M10" s="363"/>
    </row>
    <row r="11" spans="2:13" s="357" customFormat="1" ht="22.5" customHeight="1">
      <c r="B11" s="361"/>
      <c r="C11" s="362"/>
      <c r="D11" s="362"/>
      <c r="E11" s="362"/>
      <c r="F11" s="362"/>
      <c r="G11" s="362"/>
      <c r="H11" s="362"/>
      <c r="I11" s="362"/>
      <c r="J11" s="362"/>
      <c r="K11" s="362"/>
      <c r="L11" s="362"/>
      <c r="M11" s="363"/>
    </row>
    <row r="12" spans="2:13" s="357" customFormat="1" ht="22.5" customHeight="1">
      <c r="B12" s="361"/>
      <c r="C12" s="362"/>
      <c r="D12" s="362"/>
      <c r="E12" s="362"/>
      <c r="F12" s="362"/>
      <c r="G12" s="362"/>
      <c r="H12" s="362"/>
      <c r="I12" s="362"/>
      <c r="J12" s="362"/>
      <c r="K12" s="362"/>
      <c r="L12" s="362"/>
      <c r="M12" s="363"/>
    </row>
    <row r="13" spans="2:13" s="357" customFormat="1" ht="22.5" customHeight="1">
      <c r="B13" s="361"/>
      <c r="C13" s="362"/>
      <c r="D13" s="362"/>
      <c r="E13" s="362"/>
      <c r="F13" s="362"/>
      <c r="G13" s="362"/>
      <c r="H13" s="362"/>
      <c r="I13" s="362"/>
      <c r="J13" s="362"/>
      <c r="K13" s="362"/>
      <c r="L13" s="362"/>
      <c r="M13" s="363"/>
    </row>
    <row r="14" spans="2:13" s="357" customFormat="1" ht="22.5" customHeight="1">
      <c r="B14" s="361"/>
      <c r="C14" s="362"/>
      <c r="D14" s="362"/>
      <c r="E14" s="362"/>
      <c r="F14" s="362"/>
      <c r="G14" s="362"/>
      <c r="H14" s="362"/>
      <c r="I14" s="362"/>
      <c r="J14" s="362"/>
      <c r="K14" s="362"/>
      <c r="L14" s="362"/>
      <c r="M14" s="363"/>
    </row>
    <row r="15" spans="2:13" s="357" customFormat="1" ht="22.5" customHeight="1">
      <c r="B15" s="361"/>
      <c r="C15" s="362"/>
      <c r="D15" s="362"/>
      <c r="E15" s="362"/>
      <c r="F15" s="362"/>
      <c r="G15" s="362"/>
      <c r="H15" s="362"/>
      <c r="I15" s="362"/>
      <c r="J15" s="362"/>
      <c r="K15" s="362"/>
      <c r="L15" s="362"/>
      <c r="M15" s="363"/>
    </row>
    <row r="16" spans="2:13" s="357" customFormat="1" ht="71.25" customHeight="1" thickBot="1">
      <c r="B16" s="364"/>
      <c r="C16" s="365"/>
      <c r="D16" s="365"/>
      <c r="E16" s="365"/>
      <c r="F16" s="365"/>
      <c r="G16" s="365"/>
      <c r="H16" s="365"/>
      <c r="I16" s="365"/>
      <c r="J16" s="365"/>
      <c r="K16" s="365"/>
      <c r="L16" s="365"/>
      <c r="M16" s="366"/>
    </row>
    <row r="17" spans="2:14" s="357" customFormat="1" ht="22.5" customHeight="1">
      <c r="B17" s="367" t="s">
        <v>2</v>
      </c>
      <c r="C17" s="357" t="s">
        <v>599</v>
      </c>
    </row>
    <row r="18" spans="2:14" s="357" customFormat="1" ht="22.5" customHeight="1">
      <c r="B18" s="357">
        <v>2</v>
      </c>
      <c r="C18" s="357" t="s">
        <v>600</v>
      </c>
    </row>
    <row r="19" spans="2:14" s="357" customFormat="1" ht="22.5" customHeight="1">
      <c r="B19" s="357">
        <v>3</v>
      </c>
      <c r="C19" s="357" t="s">
        <v>3</v>
      </c>
    </row>
    <row r="20" spans="2:14" s="368" customFormat="1">
      <c r="N20" s="219" t="s">
        <v>124</v>
      </c>
    </row>
  </sheetData>
  <mergeCells count="2">
    <mergeCell ref="E3:H3"/>
    <mergeCell ref="B3:D3"/>
  </mergeCells>
  <phoneticPr fontId="6"/>
  <pageMargins left="0.70866141732283472" right="0.70866141732283472" top="0.78740157480314965" bottom="0.39370078740157483" header="0.51181102362204722" footer="0.51181102362204722"/>
  <pageSetup paperSize="9" scale="95"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indexed="51"/>
  </sheetPr>
  <dimension ref="A1:B18"/>
  <sheetViews>
    <sheetView view="pageBreakPreview" zoomScaleNormal="100" zoomScaleSheetLayoutView="100" workbookViewId="0">
      <selection activeCell="J10" sqref="J10"/>
    </sheetView>
  </sheetViews>
  <sheetFormatPr defaultRowHeight="13.2"/>
  <cols>
    <col min="1" max="1" width="30.77734375" style="371" customWidth="1"/>
    <col min="2" max="2" width="70.77734375" style="371" customWidth="1"/>
    <col min="3" max="8" width="2.6640625" customWidth="1"/>
  </cols>
  <sheetData>
    <row r="1" spans="1:2" s="371" customFormat="1" ht="16.95" customHeight="1">
      <c r="A1" s="370" t="s">
        <v>606</v>
      </c>
    </row>
    <row r="2" spans="1:2" s="371" customFormat="1" ht="32.4" customHeight="1" thickBot="1">
      <c r="A2" s="1054" t="s">
        <v>607</v>
      </c>
      <c r="B2" s="1054"/>
    </row>
    <row r="3" spans="1:2" s="379" customFormat="1" ht="24.9" customHeight="1">
      <c r="A3" s="372" t="s">
        <v>608</v>
      </c>
      <c r="B3" s="373"/>
    </row>
    <row r="4" spans="1:2" s="379" customFormat="1" ht="24.9" customHeight="1" thickBot="1">
      <c r="A4" s="374" t="s">
        <v>609</v>
      </c>
      <c r="B4" s="375"/>
    </row>
    <row r="5" spans="1:2" s="379" customFormat="1" ht="20.100000000000001" customHeight="1" thickBot="1">
      <c r="A5" s="376"/>
      <c r="B5" s="377"/>
    </row>
    <row r="6" spans="1:2" s="379" customFormat="1" ht="33.75" customHeight="1">
      <c r="A6" s="1055" t="s">
        <v>610</v>
      </c>
      <c r="B6" s="1056"/>
    </row>
    <row r="7" spans="1:2" s="379" customFormat="1" ht="24.9" customHeight="1">
      <c r="A7" s="1057" t="s">
        <v>611</v>
      </c>
      <c r="B7" s="1058"/>
    </row>
    <row r="8" spans="1:2" s="379" customFormat="1" ht="99.9" customHeight="1">
      <c r="A8" s="1050"/>
      <c r="B8" s="1051"/>
    </row>
    <row r="9" spans="1:2" s="379" customFormat="1" ht="24.9" customHeight="1">
      <c r="A9" s="1048" t="s">
        <v>612</v>
      </c>
      <c r="B9" s="1049"/>
    </row>
    <row r="10" spans="1:2" s="379" customFormat="1" ht="99.9" customHeight="1">
      <c r="A10" s="1050"/>
      <c r="B10" s="1051"/>
    </row>
    <row r="11" spans="1:2" s="379" customFormat="1" ht="24.9" customHeight="1">
      <c r="A11" s="1048" t="s">
        <v>613</v>
      </c>
      <c r="B11" s="1049"/>
    </row>
    <row r="12" spans="1:2" s="379" customFormat="1" ht="99.9" customHeight="1">
      <c r="A12" s="1050"/>
      <c r="B12" s="1051"/>
    </row>
    <row r="13" spans="1:2" s="379" customFormat="1" ht="24.9" customHeight="1">
      <c r="A13" s="1048" t="s">
        <v>614</v>
      </c>
      <c r="B13" s="1049"/>
    </row>
    <row r="14" spans="1:2" s="379" customFormat="1" ht="99.9" customHeight="1" thickBot="1">
      <c r="A14" s="1052"/>
      <c r="B14" s="1053"/>
    </row>
    <row r="15" spans="1:2" s="379" customFormat="1">
      <c r="A15" s="378"/>
      <c r="B15" s="378"/>
    </row>
    <row r="16" spans="1:2" s="371" customFormat="1" ht="16.95" customHeight="1">
      <c r="A16" s="370" t="s">
        <v>615</v>
      </c>
    </row>
    <row r="17" s="371" customFormat="1" ht="12"/>
    <row r="18" s="371" customFormat="1" ht="12"/>
  </sheetData>
  <mergeCells count="10">
    <mergeCell ref="A11:B11"/>
    <mergeCell ref="A12:B12"/>
    <mergeCell ref="A13:B13"/>
    <mergeCell ref="A14:B14"/>
    <mergeCell ref="A2:B2"/>
    <mergeCell ref="A6:B6"/>
    <mergeCell ref="A7:B7"/>
    <mergeCell ref="A8:B8"/>
    <mergeCell ref="A9:B9"/>
    <mergeCell ref="A10:B10"/>
  </mergeCells>
  <phoneticPr fontId="6"/>
  <pageMargins left="0.57999999999999996" right="0.3" top="0.39370078740157483" bottom="0.39370078740157483" header="0.51181102362204722" footer="0.51181102362204722"/>
  <pageSetup paperSize="9" scale="94" orientation="portrait" r:id="rId1"/>
  <headerFooter alignWithMargins="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6" tint="0.39997558519241921"/>
    <pageSetUpPr fitToPage="1"/>
  </sheetPr>
  <dimension ref="A1:L25"/>
  <sheetViews>
    <sheetView view="pageBreakPreview" zoomScaleNormal="85" zoomScaleSheetLayoutView="100" workbookViewId="0">
      <selection sqref="A1:L25"/>
    </sheetView>
  </sheetViews>
  <sheetFormatPr defaultColWidth="8.77734375" defaultRowHeight="13.2"/>
  <cols>
    <col min="1" max="1" width="6.33203125" style="128" customWidth="1"/>
    <col min="2" max="3" width="14.77734375" style="128" customWidth="1"/>
    <col min="4" max="5" width="12.77734375" style="128" customWidth="1"/>
    <col min="6" max="6" width="17.77734375" style="128" customWidth="1"/>
    <col min="7" max="12" width="5.33203125" style="128" customWidth="1"/>
    <col min="13" max="16384" width="8.77734375" style="128"/>
  </cols>
  <sheetData>
    <row r="1" spans="1:12">
      <c r="A1" s="1060" t="s">
        <v>616</v>
      </c>
      <c r="B1" s="1060"/>
      <c r="C1" s="1060"/>
      <c r="D1" s="1060"/>
      <c r="E1" s="1060"/>
      <c r="F1" s="1060"/>
      <c r="G1" s="1060"/>
      <c r="H1" s="1060"/>
      <c r="I1" s="1060"/>
      <c r="J1" s="1060"/>
      <c r="K1" s="1060"/>
      <c r="L1" s="1060"/>
    </row>
    <row r="3" spans="1:12" ht="16.95" customHeight="1">
      <c r="A3" s="1061" t="s">
        <v>445</v>
      </c>
      <c r="B3" s="1061"/>
      <c r="C3" s="1061"/>
      <c r="D3" s="1061"/>
      <c r="E3" s="1061"/>
      <c r="F3" s="1061"/>
      <c r="G3" s="1061"/>
      <c r="H3" s="1061"/>
      <c r="I3" s="1061"/>
      <c r="J3" s="1061"/>
      <c r="K3" s="1061"/>
      <c r="L3" s="1061"/>
    </row>
    <row r="4" spans="1:12" ht="16.95" customHeight="1">
      <c r="A4" s="129"/>
      <c r="B4" s="129"/>
      <c r="C4" s="129"/>
      <c r="D4" s="129"/>
      <c r="E4" s="129"/>
      <c r="F4" s="129"/>
      <c r="G4" s="129"/>
      <c r="H4" s="129"/>
      <c r="I4" s="129"/>
      <c r="J4" s="129"/>
      <c r="K4" s="129"/>
      <c r="L4" s="129"/>
    </row>
    <row r="5" spans="1:12" ht="24" customHeight="1">
      <c r="A5" s="130"/>
      <c r="B5" s="130"/>
      <c r="C5" s="130"/>
      <c r="D5" s="130"/>
      <c r="E5" s="130"/>
      <c r="F5" s="130"/>
      <c r="G5" s="131"/>
      <c r="H5" s="158" t="s">
        <v>446</v>
      </c>
      <c r="I5" s="158"/>
      <c r="J5" s="158" t="s">
        <v>447</v>
      </c>
      <c r="K5" s="158"/>
      <c r="L5" s="158" t="s">
        <v>448</v>
      </c>
    </row>
    <row r="6" spans="1:12" ht="16.95" customHeight="1">
      <c r="A6" s="1062" t="s">
        <v>617</v>
      </c>
      <c r="B6" s="1062"/>
      <c r="C6" s="130" t="s">
        <v>618</v>
      </c>
      <c r="D6" s="130"/>
      <c r="E6" s="130"/>
      <c r="F6" s="130"/>
      <c r="G6" s="130"/>
      <c r="H6" s="130"/>
      <c r="I6" s="130"/>
      <c r="J6" s="130"/>
      <c r="K6" s="130"/>
      <c r="L6" s="130"/>
    </row>
    <row r="7" spans="1:12" ht="16.95" customHeight="1">
      <c r="A7" s="132"/>
      <c r="B7" s="132"/>
      <c r="C7" s="132"/>
      <c r="D7" s="132"/>
      <c r="E7" s="132"/>
      <c r="F7" s="132"/>
      <c r="G7" s="132"/>
      <c r="H7" s="132"/>
      <c r="I7" s="132"/>
      <c r="J7" s="132"/>
      <c r="K7" s="132"/>
      <c r="L7" s="132"/>
    </row>
    <row r="8" spans="1:12" s="134" customFormat="1" ht="21" customHeight="1">
      <c r="A8" s="1063" t="s">
        <v>449</v>
      </c>
      <c r="B8" s="1063"/>
      <c r="C8" s="1063"/>
      <c r="D8" s="133" t="s">
        <v>450</v>
      </c>
      <c r="E8" s="1064"/>
      <c r="F8" s="1064"/>
      <c r="G8" s="1064"/>
      <c r="H8" s="1064"/>
      <c r="I8" s="1064"/>
      <c r="J8" s="1064"/>
      <c r="K8" s="1064"/>
      <c r="L8" s="1064"/>
    </row>
    <row r="9" spans="1:12" ht="21" customHeight="1">
      <c r="A9" s="135"/>
      <c r="B9" s="135"/>
      <c r="C9" s="135"/>
      <c r="D9" s="136"/>
      <c r="E9" s="1065"/>
      <c r="F9" s="1065"/>
      <c r="G9" s="1065"/>
      <c r="H9" s="1065"/>
      <c r="I9" s="1065"/>
      <c r="J9" s="1065"/>
      <c r="K9" s="1065"/>
      <c r="L9" s="1065"/>
    </row>
    <row r="10" spans="1:12" ht="21" customHeight="1">
      <c r="A10" s="135"/>
      <c r="B10" s="135"/>
      <c r="C10" s="135"/>
      <c r="D10" s="1066" t="s">
        <v>92</v>
      </c>
      <c r="E10" s="1066"/>
      <c r="F10" s="1067"/>
      <c r="G10" s="1067"/>
      <c r="H10" s="1067"/>
      <c r="I10" s="1067"/>
      <c r="J10" s="1067"/>
      <c r="K10" s="1067"/>
      <c r="L10" s="1067"/>
    </row>
    <row r="11" spans="1:12" ht="21" customHeight="1">
      <c r="D11" s="1069"/>
      <c r="E11" s="1069"/>
      <c r="F11" s="1068"/>
      <c r="G11" s="1068"/>
      <c r="H11" s="1068"/>
      <c r="I11" s="1068"/>
      <c r="J11" s="1068"/>
      <c r="K11" s="1068"/>
      <c r="L11" s="1068"/>
    </row>
    <row r="12" spans="1:12" ht="27.75" customHeight="1">
      <c r="A12" s="1070"/>
      <c r="B12" s="1070"/>
      <c r="C12" s="1070"/>
      <c r="D12" s="1070"/>
      <c r="E12" s="1070"/>
      <c r="F12" s="1070"/>
      <c r="G12" s="1070"/>
      <c r="H12" s="1070"/>
      <c r="I12" s="1070"/>
      <c r="J12" s="1070"/>
      <c r="K12" s="1070"/>
      <c r="L12" s="1070"/>
    </row>
    <row r="13" spans="1:12" ht="27.75" customHeight="1">
      <c r="A13" s="159"/>
      <c r="B13" s="159"/>
      <c r="C13" s="159"/>
      <c r="D13" s="159"/>
      <c r="E13" s="159"/>
      <c r="F13" s="159"/>
      <c r="G13" s="159"/>
      <c r="H13" s="159"/>
      <c r="I13" s="159"/>
      <c r="J13" s="159"/>
      <c r="K13" s="159"/>
      <c r="L13" s="159"/>
    </row>
    <row r="14" spans="1:12" s="139" customFormat="1" ht="16.95" customHeight="1">
      <c r="A14" s="137" t="s">
        <v>451</v>
      </c>
      <c r="B14" s="138"/>
      <c r="C14" s="138"/>
      <c r="D14" s="138"/>
      <c r="E14" s="138"/>
      <c r="F14" s="138"/>
      <c r="G14" s="138"/>
      <c r="H14" s="138"/>
      <c r="I14" s="138"/>
      <c r="J14" s="138"/>
      <c r="K14" s="138"/>
      <c r="L14" s="138"/>
    </row>
    <row r="20" spans="1:8" ht="19.5" customHeight="1">
      <c r="A20" s="140"/>
      <c r="B20" s="1059" t="s">
        <v>452</v>
      </c>
      <c r="C20" s="1059"/>
      <c r="D20" s="1059"/>
      <c r="E20" s="1059"/>
      <c r="F20" s="1059"/>
      <c r="G20" s="1059"/>
      <c r="H20" s="1059"/>
    </row>
    <row r="21" spans="1:8" ht="19.5" customHeight="1">
      <c r="A21" s="140"/>
      <c r="B21" s="1059" t="s">
        <v>453</v>
      </c>
      <c r="C21" s="1059"/>
      <c r="D21" s="1059"/>
      <c r="E21" s="1059"/>
      <c r="F21" s="1059"/>
      <c r="G21" s="1059"/>
      <c r="H21" s="1059"/>
    </row>
    <row r="22" spans="1:8" ht="19.5" customHeight="1">
      <c r="A22" s="140"/>
      <c r="B22" s="1059" t="s">
        <v>454</v>
      </c>
      <c r="C22" s="1059"/>
      <c r="D22" s="1059"/>
      <c r="E22" s="1059"/>
      <c r="F22" s="1059"/>
      <c r="G22" s="1059"/>
      <c r="H22" s="1059"/>
    </row>
    <row r="23" spans="1:8" ht="19.5" customHeight="1">
      <c r="A23" s="140"/>
      <c r="B23" s="1059" t="s">
        <v>455</v>
      </c>
      <c r="C23" s="1059"/>
      <c r="D23" s="1059"/>
      <c r="E23" s="1059"/>
      <c r="F23" s="1059"/>
      <c r="G23" s="1059"/>
      <c r="H23" s="1059"/>
    </row>
    <row r="24" spans="1:8" ht="19.5" customHeight="1">
      <c r="A24" s="140"/>
      <c r="B24" s="1059" t="s">
        <v>456</v>
      </c>
      <c r="C24" s="1059"/>
      <c r="D24" s="1059"/>
      <c r="E24" s="1059"/>
      <c r="F24" s="1059"/>
      <c r="G24" s="1059"/>
      <c r="H24" s="1059"/>
    </row>
    <row r="25" spans="1:8">
      <c r="A25" s="128" t="s">
        <v>457</v>
      </c>
    </row>
  </sheetData>
  <mergeCells count="14">
    <mergeCell ref="B24:H24"/>
    <mergeCell ref="A1:L1"/>
    <mergeCell ref="A3:L3"/>
    <mergeCell ref="A6:B6"/>
    <mergeCell ref="A8:C8"/>
    <mergeCell ref="E8:L9"/>
    <mergeCell ref="D10:E10"/>
    <mergeCell ref="F10:L11"/>
    <mergeCell ref="D11:E11"/>
    <mergeCell ref="A12:L12"/>
    <mergeCell ref="B20:H20"/>
    <mergeCell ref="B21:H21"/>
    <mergeCell ref="B22:H22"/>
    <mergeCell ref="B23:H23"/>
  </mergeCells>
  <phoneticPr fontId="6"/>
  <printOptions horizontalCentered="1"/>
  <pageMargins left="0.70866141732283472" right="0.70866141732283472" top="0.74803149606299213" bottom="0.74803149606299213" header="0.31496062992125984" footer="0.31496062992125984"/>
  <pageSetup paperSize="9" scale="79" orientation="portrait" r:id="rId1"/>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6" tint="0.39997558519241921"/>
    <pageSetUpPr fitToPage="1"/>
  </sheetPr>
  <dimension ref="B1:C22"/>
  <sheetViews>
    <sheetView showGridLines="0" zoomScale="130" zoomScaleNormal="130" workbookViewId="0"/>
  </sheetViews>
  <sheetFormatPr defaultColWidth="9.33203125" defaultRowHeight="13.2"/>
  <cols>
    <col min="1" max="1" width="1" style="141" customWidth="1"/>
    <col min="2" max="2" width="7.77734375" style="141" customWidth="1"/>
    <col min="3" max="3" width="110.77734375" style="142" customWidth="1"/>
    <col min="4" max="4" width="1" style="141" customWidth="1"/>
    <col min="5" max="10" width="9.33203125" style="141"/>
    <col min="11" max="11" width="8.6640625" style="141" customWidth="1"/>
    <col min="12" max="16384" width="9.33203125" style="141"/>
  </cols>
  <sheetData>
    <row r="1" spans="2:3">
      <c r="B1" s="141" t="s">
        <v>458</v>
      </c>
    </row>
    <row r="2" spans="2:3">
      <c r="C2" s="143" t="s">
        <v>459</v>
      </c>
    </row>
    <row r="3" spans="2:3" ht="6" customHeight="1"/>
    <row r="4" spans="2:3">
      <c r="B4" s="144" t="s">
        <v>460</v>
      </c>
      <c r="C4" s="145" t="s">
        <v>461</v>
      </c>
    </row>
    <row r="5" spans="2:3">
      <c r="B5" s="146" t="s">
        <v>462</v>
      </c>
      <c r="C5" s="147" t="s">
        <v>463</v>
      </c>
    </row>
    <row r="6" spans="2:3">
      <c r="B6" s="146" t="s">
        <v>464</v>
      </c>
      <c r="C6" s="147" t="s">
        <v>465</v>
      </c>
    </row>
    <row r="7" spans="2:3">
      <c r="B7" s="146" t="s">
        <v>466</v>
      </c>
      <c r="C7" s="147" t="s">
        <v>467</v>
      </c>
    </row>
    <row r="8" spans="2:3" ht="19.2">
      <c r="B8" s="146" t="s">
        <v>468</v>
      </c>
      <c r="C8" s="147" t="s">
        <v>469</v>
      </c>
    </row>
    <row r="9" spans="2:3">
      <c r="B9" s="146" t="s">
        <v>470</v>
      </c>
      <c r="C9" s="147" t="s">
        <v>471</v>
      </c>
    </row>
    <row r="10" spans="2:3" ht="67.2">
      <c r="B10" s="146" t="s">
        <v>472</v>
      </c>
      <c r="C10" s="147" t="s">
        <v>473</v>
      </c>
    </row>
    <row r="11" spans="2:3" ht="86.4">
      <c r="B11" s="146" t="s">
        <v>474</v>
      </c>
      <c r="C11" s="147" t="s">
        <v>475</v>
      </c>
    </row>
    <row r="12" spans="2:3" ht="67.2">
      <c r="B12" s="146" t="s">
        <v>476</v>
      </c>
      <c r="C12" s="147" t="s">
        <v>477</v>
      </c>
    </row>
    <row r="13" spans="2:3" ht="76.8">
      <c r="B13" s="146" t="s">
        <v>478</v>
      </c>
      <c r="C13" s="147" t="s">
        <v>479</v>
      </c>
    </row>
    <row r="14" spans="2:3" ht="28.8">
      <c r="B14" s="146" t="s">
        <v>480</v>
      </c>
      <c r="C14" s="147" t="s">
        <v>481</v>
      </c>
    </row>
    <row r="15" spans="2:3" ht="38.4">
      <c r="B15" s="146" t="s">
        <v>482</v>
      </c>
      <c r="C15" s="147" t="s">
        <v>483</v>
      </c>
    </row>
    <row r="16" spans="2:3" ht="28.8">
      <c r="B16" s="146" t="s">
        <v>484</v>
      </c>
      <c r="C16" s="147" t="s">
        <v>485</v>
      </c>
    </row>
    <row r="17" spans="2:3">
      <c r="B17" s="146" t="s">
        <v>486</v>
      </c>
      <c r="C17" s="147" t="s">
        <v>487</v>
      </c>
    </row>
    <row r="18" spans="2:3" ht="19.2">
      <c r="B18" s="146" t="s">
        <v>488</v>
      </c>
      <c r="C18" s="147" t="s">
        <v>489</v>
      </c>
    </row>
    <row r="19" spans="2:3" ht="19.2">
      <c r="B19" s="146" t="s">
        <v>490</v>
      </c>
      <c r="C19" s="147" t="s">
        <v>491</v>
      </c>
    </row>
    <row r="20" spans="2:3" ht="19.2">
      <c r="B20" s="146" t="s">
        <v>492</v>
      </c>
      <c r="C20" s="148" t="s">
        <v>493</v>
      </c>
    </row>
    <row r="21" spans="2:3" ht="19.2">
      <c r="B21" s="149" t="s">
        <v>494</v>
      </c>
      <c r="C21" s="150" t="s">
        <v>495</v>
      </c>
    </row>
    <row r="22" spans="2:3">
      <c r="B22" s="151"/>
    </row>
  </sheetData>
  <phoneticPr fontId="6"/>
  <printOptions horizontalCentered="1"/>
  <pageMargins left="0.23622047244094491" right="0.23622047244094491" top="0.74803149606299213" bottom="0.74803149606299213" header="0.31496062992125984" footer="0.31496062992125984"/>
  <pageSetup paperSize="9" scale="91"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6" tint="0.39997558519241921"/>
    <pageSetUpPr fitToPage="1"/>
  </sheetPr>
  <dimension ref="B1:C22"/>
  <sheetViews>
    <sheetView showGridLines="0" zoomScale="130" zoomScaleNormal="130" workbookViewId="0"/>
  </sheetViews>
  <sheetFormatPr defaultColWidth="9.33203125" defaultRowHeight="13.2"/>
  <cols>
    <col min="1" max="1" width="1" style="141" customWidth="1"/>
    <col min="2" max="2" width="7.77734375" style="141" customWidth="1"/>
    <col min="3" max="3" width="110.77734375" style="142" customWidth="1"/>
    <col min="4" max="4" width="1" style="141" customWidth="1"/>
    <col min="5" max="10" width="9.33203125" style="141"/>
    <col min="11" max="11" width="8.6640625" style="141" customWidth="1"/>
    <col min="12" max="16384" width="9.33203125" style="141"/>
  </cols>
  <sheetData>
    <row r="1" spans="2:3">
      <c r="B1" s="141" t="s">
        <v>496</v>
      </c>
      <c r="C1" s="141"/>
    </row>
    <row r="2" spans="2:3">
      <c r="C2" s="141" t="s">
        <v>497</v>
      </c>
    </row>
    <row r="3" spans="2:3" ht="6" customHeight="1"/>
    <row r="4" spans="2:3">
      <c r="B4" s="144" t="s">
        <v>460</v>
      </c>
      <c r="C4" s="145" t="s">
        <v>461</v>
      </c>
    </row>
    <row r="5" spans="2:3" ht="19.2">
      <c r="B5" s="146" t="s">
        <v>462</v>
      </c>
      <c r="C5" s="147" t="s">
        <v>498</v>
      </c>
    </row>
    <row r="6" spans="2:3" ht="19.2">
      <c r="B6" s="146" t="s">
        <v>464</v>
      </c>
      <c r="C6" s="147" t="s">
        <v>499</v>
      </c>
    </row>
    <row r="7" spans="2:3">
      <c r="B7" s="146" t="s">
        <v>466</v>
      </c>
      <c r="C7" s="147" t="s">
        <v>467</v>
      </c>
    </row>
    <row r="8" spans="2:3" ht="19.2">
      <c r="B8" s="146" t="s">
        <v>468</v>
      </c>
      <c r="C8" s="147" t="s">
        <v>469</v>
      </c>
    </row>
    <row r="9" spans="2:3">
      <c r="B9" s="146" t="s">
        <v>470</v>
      </c>
      <c r="C9" s="147" t="s">
        <v>471</v>
      </c>
    </row>
    <row r="10" spans="2:3" ht="19.2">
      <c r="B10" s="146" t="s">
        <v>472</v>
      </c>
      <c r="C10" s="147" t="s">
        <v>500</v>
      </c>
    </row>
    <row r="11" spans="2:3" ht="67.2">
      <c r="B11" s="146" t="s">
        <v>474</v>
      </c>
      <c r="C11" s="147" t="s">
        <v>501</v>
      </c>
    </row>
    <row r="12" spans="2:3" ht="67.2">
      <c r="B12" s="146" t="s">
        <v>476</v>
      </c>
      <c r="C12" s="147" t="s">
        <v>502</v>
      </c>
    </row>
    <row r="13" spans="2:3" ht="38.4">
      <c r="B13" s="146" t="s">
        <v>478</v>
      </c>
      <c r="C13" s="147" t="s">
        <v>503</v>
      </c>
    </row>
    <row r="14" spans="2:3" ht="28.8">
      <c r="B14" s="146" t="s">
        <v>480</v>
      </c>
      <c r="C14" s="147" t="s">
        <v>504</v>
      </c>
    </row>
    <row r="15" spans="2:3" ht="38.4">
      <c r="B15" s="146" t="s">
        <v>482</v>
      </c>
      <c r="C15" s="147" t="s">
        <v>505</v>
      </c>
    </row>
    <row r="16" spans="2:3" ht="28.8">
      <c r="B16" s="146" t="s">
        <v>484</v>
      </c>
      <c r="C16" s="147" t="s">
        <v>506</v>
      </c>
    </row>
    <row r="17" spans="2:3">
      <c r="B17" s="146" t="s">
        <v>486</v>
      </c>
      <c r="C17" s="147" t="s">
        <v>487</v>
      </c>
    </row>
    <row r="18" spans="2:3" ht="19.2">
      <c r="B18" s="146" t="s">
        <v>488</v>
      </c>
      <c r="C18" s="147" t="s">
        <v>507</v>
      </c>
    </row>
    <row r="19" spans="2:3" ht="19.2">
      <c r="B19" s="146" t="s">
        <v>490</v>
      </c>
      <c r="C19" s="147" t="s">
        <v>508</v>
      </c>
    </row>
    <row r="20" spans="2:3" ht="19.2">
      <c r="B20" s="146" t="s">
        <v>492</v>
      </c>
      <c r="C20" s="148" t="s">
        <v>509</v>
      </c>
    </row>
    <row r="21" spans="2:3" ht="19.2">
      <c r="B21" s="149" t="s">
        <v>510</v>
      </c>
      <c r="C21" s="150" t="s">
        <v>511</v>
      </c>
    </row>
    <row r="22" spans="2:3">
      <c r="B22" s="151"/>
    </row>
  </sheetData>
  <phoneticPr fontId="6"/>
  <printOptions horizontalCentered="1"/>
  <pageMargins left="0.23622047244094491" right="0.23622047244094491" top="0.74803149606299213" bottom="0.74803149606299213" header="0.31496062992125984" footer="0.31496062992125984"/>
  <pageSetup paperSize="9" scale="9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1"/>
    <pageSetUpPr fitToPage="1"/>
  </sheetPr>
  <dimension ref="A1:J46"/>
  <sheetViews>
    <sheetView zoomScale="85" zoomScaleNormal="85" zoomScaleSheetLayoutView="90" workbookViewId="0">
      <selection activeCell="C17" sqref="C17"/>
    </sheetView>
  </sheetViews>
  <sheetFormatPr defaultRowHeight="13.2"/>
  <cols>
    <col min="1" max="1" width="1.44140625" customWidth="1"/>
    <col min="2" max="2" width="3.109375" style="17" customWidth="1"/>
    <col min="3" max="3" width="4.6640625" customWidth="1"/>
    <col min="4" max="4" width="20.6640625" customWidth="1"/>
    <col min="5" max="5" width="8.6640625" customWidth="1"/>
    <col min="6" max="6" width="62" customWidth="1"/>
    <col min="7" max="7" width="8" customWidth="1"/>
    <col min="8" max="8" width="17.44140625" customWidth="1"/>
    <col min="9" max="9" width="3.6640625" customWidth="1"/>
    <col min="10" max="10" width="9" style="47"/>
  </cols>
  <sheetData>
    <row r="1" spans="1:8" ht="22.5" customHeight="1">
      <c r="F1" s="489" t="s">
        <v>76</v>
      </c>
      <c r="G1" s="489"/>
      <c r="H1" s="489"/>
    </row>
    <row r="2" spans="1:8">
      <c r="F2" s="44"/>
      <c r="G2" s="44"/>
      <c r="H2" s="44"/>
    </row>
    <row r="3" spans="1:8" ht="30" customHeight="1">
      <c r="C3" s="63" t="s">
        <v>8</v>
      </c>
      <c r="E3" s="1"/>
    </row>
    <row r="4" spans="1:8" ht="23.1" customHeight="1">
      <c r="C4" s="10" t="s">
        <v>86</v>
      </c>
      <c r="D4" s="62"/>
      <c r="E4" s="62"/>
      <c r="F4" s="62"/>
      <c r="G4" s="62"/>
      <c r="H4" s="62"/>
    </row>
    <row r="5" spans="1:8" ht="15" customHeight="1">
      <c r="C5" s="46" t="s">
        <v>48</v>
      </c>
      <c r="E5" s="46"/>
      <c r="F5" s="46"/>
      <c r="G5" s="10"/>
    </row>
    <row r="6" spans="1:8" ht="10.5" customHeight="1">
      <c r="D6" s="2"/>
      <c r="E6" s="2"/>
    </row>
    <row r="7" spans="1:8" ht="30" customHeight="1">
      <c r="B7" s="491" t="s">
        <v>50</v>
      </c>
      <c r="C7" s="513"/>
      <c r="D7" s="492"/>
      <c r="E7" s="486"/>
      <c r="F7" s="487"/>
      <c r="G7" s="487"/>
      <c r="H7" s="488"/>
    </row>
    <row r="8" spans="1:8" ht="6.75" customHeight="1"/>
    <row r="9" spans="1:8" ht="6.75" customHeight="1" thickBot="1"/>
    <row r="10" spans="1:8" ht="20.100000000000001" customHeight="1">
      <c r="B10" s="50"/>
      <c r="C10" s="520" t="s">
        <v>80</v>
      </c>
      <c r="D10" s="514" t="s">
        <v>11</v>
      </c>
      <c r="E10" s="515"/>
      <c r="F10" s="516"/>
      <c r="G10" s="493" t="s">
        <v>10</v>
      </c>
      <c r="H10" s="3"/>
    </row>
    <row r="11" spans="1:8" ht="16.05" customHeight="1">
      <c r="B11" s="51"/>
      <c r="C11" s="521"/>
      <c r="D11" s="523" t="s">
        <v>85</v>
      </c>
      <c r="E11" s="524"/>
      <c r="F11" s="525"/>
      <c r="G11" s="494"/>
      <c r="H11" s="4" t="s">
        <v>12</v>
      </c>
    </row>
    <row r="12" spans="1:8" ht="16.05" customHeight="1" thickBot="1">
      <c r="B12" s="51"/>
      <c r="C12" s="522"/>
      <c r="D12" s="526"/>
      <c r="E12" s="527"/>
      <c r="F12" s="528"/>
      <c r="G12" s="494"/>
      <c r="H12" s="23"/>
    </row>
    <row r="13" spans="1:8" ht="17.100000000000001" customHeight="1">
      <c r="A13" s="24"/>
      <c r="B13" s="498" t="s">
        <v>82</v>
      </c>
      <c r="C13" s="53" t="s">
        <v>81</v>
      </c>
      <c r="D13" s="33" t="s">
        <v>622</v>
      </c>
      <c r="E13" s="22"/>
      <c r="F13" s="22"/>
      <c r="G13" s="65"/>
      <c r="H13" s="26"/>
    </row>
    <row r="14" spans="1:8" ht="17.100000000000001" customHeight="1">
      <c r="A14" s="24"/>
      <c r="B14" s="499"/>
      <c r="C14" s="529" t="s">
        <v>81</v>
      </c>
      <c r="D14" s="518" t="s">
        <v>623</v>
      </c>
      <c r="E14" s="519"/>
      <c r="F14" s="519"/>
      <c r="G14" s="66"/>
      <c r="H14" s="40"/>
    </row>
    <row r="15" spans="1:8" ht="17.100000000000001" customHeight="1" thickBot="1">
      <c r="A15" s="24"/>
      <c r="B15" s="517"/>
      <c r="C15" s="530"/>
      <c r="D15" s="510" t="s">
        <v>602</v>
      </c>
      <c r="E15" s="511"/>
      <c r="F15" s="512"/>
      <c r="G15" s="451"/>
      <c r="H15" s="452"/>
    </row>
    <row r="16" spans="1:8" ht="17.100000000000001" customHeight="1">
      <c r="A16" s="24"/>
      <c r="B16" s="55">
        <v>1</v>
      </c>
      <c r="C16" s="55" t="s">
        <v>81</v>
      </c>
      <c r="D16" s="505" t="s">
        <v>515</v>
      </c>
      <c r="E16" s="506"/>
      <c r="F16" s="506"/>
      <c r="G16" s="449"/>
      <c r="H16" s="450"/>
    </row>
    <row r="17" spans="1:8" ht="17.100000000000001" customHeight="1">
      <c r="A17" s="24"/>
      <c r="B17" s="34">
        <v>2</v>
      </c>
      <c r="C17" s="34" t="s">
        <v>754</v>
      </c>
      <c r="D17" s="369" t="s">
        <v>603</v>
      </c>
      <c r="E17" s="35"/>
      <c r="F17" s="35"/>
      <c r="G17" s="68"/>
      <c r="H17" s="20"/>
    </row>
    <row r="18" spans="1:8" ht="17.100000000000001" customHeight="1">
      <c r="A18" s="24"/>
      <c r="B18" s="34">
        <v>3</v>
      </c>
      <c r="C18" s="34" t="s">
        <v>83</v>
      </c>
      <c r="D18" s="12" t="s">
        <v>79</v>
      </c>
      <c r="E18" s="12"/>
      <c r="F18" s="12"/>
      <c r="G18" s="68"/>
      <c r="H18" s="20"/>
    </row>
    <row r="19" spans="1:8" ht="17.100000000000001" customHeight="1">
      <c r="A19" s="24"/>
      <c r="B19" s="34">
        <v>4</v>
      </c>
      <c r="C19" s="34" t="s">
        <v>83</v>
      </c>
      <c r="D19" s="507" t="s">
        <v>632</v>
      </c>
      <c r="E19" s="508"/>
      <c r="F19" s="509"/>
      <c r="G19" s="68"/>
      <c r="H19" s="20"/>
    </row>
    <row r="20" spans="1:8" ht="17.100000000000001" customHeight="1">
      <c r="A20" s="24"/>
      <c r="B20" s="34">
        <v>5</v>
      </c>
      <c r="C20" s="34" t="s">
        <v>83</v>
      </c>
      <c r="D20" s="464" t="s">
        <v>604</v>
      </c>
      <c r="E20" s="464"/>
      <c r="F20" s="464"/>
      <c r="G20" s="68"/>
      <c r="H20" s="20"/>
    </row>
    <row r="21" spans="1:8" ht="17.100000000000001" customHeight="1">
      <c r="A21" s="24"/>
      <c r="B21" s="34">
        <v>6</v>
      </c>
      <c r="C21" s="34" t="s">
        <v>83</v>
      </c>
      <c r="D21" s="464" t="s">
        <v>51</v>
      </c>
      <c r="E21" s="464"/>
      <c r="F21" s="464"/>
      <c r="G21" s="68"/>
      <c r="H21" s="20"/>
    </row>
    <row r="22" spans="1:8" ht="17.100000000000001" customHeight="1">
      <c r="A22" s="24"/>
      <c r="B22" s="34">
        <v>7</v>
      </c>
      <c r="C22" s="34" t="s">
        <v>83</v>
      </c>
      <c r="D22" s="12" t="s">
        <v>605</v>
      </c>
      <c r="E22" s="12"/>
      <c r="F22" s="12"/>
      <c r="G22" s="68"/>
      <c r="H22" s="20"/>
    </row>
    <row r="23" spans="1:8" ht="17.100000000000001" customHeight="1">
      <c r="A23" s="24"/>
      <c r="B23" s="34">
        <v>8</v>
      </c>
      <c r="C23" s="55" t="s">
        <v>83</v>
      </c>
      <c r="D23" s="41" t="s">
        <v>53</v>
      </c>
      <c r="E23" s="41"/>
      <c r="F23" s="41"/>
      <c r="G23" s="69"/>
      <c r="H23" s="19"/>
    </row>
    <row r="24" spans="1:8" ht="17.100000000000001" customHeight="1">
      <c r="A24" s="24"/>
      <c r="B24" s="34">
        <v>9</v>
      </c>
      <c r="C24" s="34" t="s">
        <v>81</v>
      </c>
      <c r="D24" s="12" t="s">
        <v>624</v>
      </c>
      <c r="E24" s="12"/>
      <c r="F24" s="12"/>
      <c r="G24" s="68"/>
      <c r="H24" s="20"/>
    </row>
    <row r="25" spans="1:8" ht="17.100000000000001" customHeight="1">
      <c r="A25" s="24"/>
      <c r="B25" s="34">
        <v>10</v>
      </c>
      <c r="C25" s="34" t="s">
        <v>81</v>
      </c>
      <c r="D25" s="12" t="s">
        <v>625</v>
      </c>
      <c r="E25" s="12"/>
      <c r="F25" s="12"/>
      <c r="G25" s="68"/>
      <c r="H25" s="20"/>
    </row>
    <row r="26" spans="1:8" ht="17.100000000000001" customHeight="1">
      <c r="A26" s="24"/>
      <c r="B26" s="34">
        <v>11</v>
      </c>
      <c r="C26" s="34" t="s">
        <v>83</v>
      </c>
      <c r="D26" s="12" t="s">
        <v>620</v>
      </c>
      <c r="E26" s="12"/>
      <c r="F26" s="12"/>
      <c r="G26" s="66"/>
      <c r="H26" s="21"/>
    </row>
    <row r="27" spans="1:8" ht="66" customHeight="1">
      <c r="A27" s="24"/>
      <c r="B27" s="34">
        <v>12</v>
      </c>
      <c r="C27" s="34" t="s">
        <v>83</v>
      </c>
      <c r="D27" s="465" t="s">
        <v>753</v>
      </c>
      <c r="E27" s="466"/>
      <c r="F27" s="467"/>
      <c r="G27" s="66"/>
      <c r="H27" s="21"/>
    </row>
    <row r="28" spans="1:8" ht="15" customHeight="1">
      <c r="A28" s="24"/>
      <c r="B28" s="56">
        <v>13</v>
      </c>
      <c r="C28" s="34" t="s">
        <v>83</v>
      </c>
      <c r="D28" s="453" t="s">
        <v>703</v>
      </c>
      <c r="E28" s="12"/>
      <c r="F28" s="454"/>
      <c r="G28" s="66"/>
      <c r="H28" s="42"/>
    </row>
    <row r="29" spans="1:8" ht="17.100000000000001" customHeight="1">
      <c r="A29" s="24"/>
      <c r="B29" s="56">
        <v>14</v>
      </c>
      <c r="C29" s="64" t="s">
        <v>88</v>
      </c>
      <c r="D29" s="531" t="s">
        <v>89</v>
      </c>
      <c r="E29" s="532"/>
      <c r="F29" s="533"/>
      <c r="G29" s="66"/>
      <c r="H29" s="42"/>
    </row>
    <row r="30" spans="1:8" ht="17.100000000000001" customHeight="1" thickBot="1">
      <c r="A30" s="24"/>
      <c r="B30" s="36">
        <v>15</v>
      </c>
      <c r="C30" s="48" t="s">
        <v>81</v>
      </c>
      <c r="D30" s="37" t="s">
        <v>71</v>
      </c>
      <c r="E30" s="38"/>
      <c r="F30" s="39"/>
      <c r="G30" s="67"/>
      <c r="H30" s="27"/>
    </row>
    <row r="31" spans="1:8" ht="7.5" customHeight="1">
      <c r="C31" s="24"/>
      <c r="F31" s="25"/>
      <c r="G31" s="24"/>
      <c r="H31" s="24"/>
    </row>
    <row r="32" spans="1:8" ht="16.5" customHeight="1">
      <c r="B32" s="17" t="s">
        <v>4</v>
      </c>
      <c r="C32" s="17"/>
      <c r="D32" s="17"/>
      <c r="E32" s="17"/>
      <c r="F32" s="17"/>
      <c r="G32" s="17"/>
      <c r="H32" s="17"/>
    </row>
    <row r="33" spans="2:8" ht="16.5" customHeight="1">
      <c r="B33" s="17" t="s">
        <v>72</v>
      </c>
    </row>
    <row r="34" spans="2:8" ht="13.5" customHeight="1" thickBot="1">
      <c r="B34" s="52"/>
      <c r="C34" s="8"/>
      <c r="D34" s="9"/>
      <c r="E34" s="9"/>
      <c r="F34" s="9"/>
      <c r="G34" s="9"/>
      <c r="H34" s="9"/>
    </row>
    <row r="35" spans="2:8" ht="16.5" customHeight="1" thickBot="1">
      <c r="B35" s="45" t="s">
        <v>63</v>
      </c>
      <c r="C35" s="49"/>
      <c r="D35" s="14"/>
      <c r="E35" s="468" t="s">
        <v>52</v>
      </c>
      <c r="F35" s="469"/>
      <c r="G35" s="470"/>
      <c r="H35" s="43" t="s">
        <v>49</v>
      </c>
    </row>
    <row r="36" spans="2:8" ht="16.5" customHeight="1" thickBot="1">
      <c r="B36" s="45" t="s">
        <v>64</v>
      </c>
      <c r="C36" s="49"/>
      <c r="D36" s="14"/>
      <c r="E36" s="471" t="s">
        <v>7</v>
      </c>
      <c r="F36" s="472"/>
      <c r="G36" s="473"/>
      <c r="H36" s="15" t="s">
        <v>49</v>
      </c>
    </row>
    <row r="37" spans="2:8" ht="16.5" customHeight="1" thickBot="1">
      <c r="B37" s="474" t="s">
        <v>77</v>
      </c>
      <c r="C37" s="476"/>
      <c r="D37" s="475"/>
      <c r="E37" s="474" t="s">
        <v>78</v>
      </c>
      <c r="F37" s="476"/>
      <c r="G37" s="475"/>
      <c r="H37" s="16" t="s">
        <v>49</v>
      </c>
    </row>
    <row r="38" spans="2:8" ht="16.5" customHeight="1" thickBot="1">
      <c r="B38" s="45" t="s">
        <v>65</v>
      </c>
      <c r="C38" s="49"/>
      <c r="D38" s="14"/>
      <c r="E38" s="471" t="s">
        <v>62</v>
      </c>
      <c r="F38" s="472"/>
      <c r="G38" s="473"/>
      <c r="H38" s="15" t="s">
        <v>49</v>
      </c>
    </row>
    <row r="40" spans="2:8" ht="23.1" customHeight="1">
      <c r="C40" s="534" t="s">
        <v>13</v>
      </c>
      <c r="D40" s="535"/>
      <c r="E40" s="535"/>
      <c r="F40" s="535"/>
      <c r="G40" s="535"/>
      <c r="H40" s="536"/>
    </row>
    <row r="41" spans="2:8" ht="22.05" customHeight="1">
      <c r="C41" s="537" t="s">
        <v>14</v>
      </c>
      <c r="D41" s="538"/>
      <c r="E41" s="538"/>
      <c r="F41" s="538"/>
      <c r="G41" s="538"/>
      <c r="H41" s="539"/>
    </row>
    <row r="42" spans="2:8" ht="22.05" customHeight="1">
      <c r="C42" s="540" t="s">
        <v>15</v>
      </c>
      <c r="D42" s="541"/>
      <c r="E42" s="486"/>
      <c r="F42" s="487"/>
      <c r="G42" s="487"/>
      <c r="H42" s="488"/>
    </row>
    <row r="43" spans="2:8" ht="22.05" customHeight="1">
      <c r="C43" s="540" t="s">
        <v>16</v>
      </c>
      <c r="D43" s="541"/>
      <c r="E43" s="486"/>
      <c r="F43" s="487"/>
      <c r="G43" s="487"/>
      <c r="H43" s="488"/>
    </row>
    <row r="44" spans="2:8" ht="22.05" customHeight="1">
      <c r="C44" s="540" t="s">
        <v>17</v>
      </c>
      <c r="D44" s="541"/>
      <c r="E44" s="5" t="s">
        <v>18</v>
      </c>
      <c r="F44" s="458"/>
      <c r="G44" s="458"/>
      <c r="H44" s="459"/>
    </row>
    <row r="45" spans="2:8" ht="22.05" customHeight="1">
      <c r="C45" s="540"/>
      <c r="D45" s="541"/>
      <c r="E45" s="11" t="s">
        <v>9</v>
      </c>
      <c r="F45" s="460"/>
      <c r="G45" s="460"/>
      <c r="H45" s="461"/>
    </row>
    <row r="46" spans="2:8" ht="22.05" customHeight="1">
      <c r="C46" s="540"/>
      <c r="D46" s="541"/>
      <c r="E46" s="6" t="s">
        <v>19</v>
      </c>
      <c r="F46" s="462"/>
      <c r="G46" s="462"/>
      <c r="H46" s="463"/>
    </row>
  </sheetData>
  <dataConsolidate/>
  <mergeCells count="32">
    <mergeCell ref="C44:D46"/>
    <mergeCell ref="E42:H42"/>
    <mergeCell ref="E43:H43"/>
    <mergeCell ref="F44:H44"/>
    <mergeCell ref="F45:H45"/>
    <mergeCell ref="F46:H46"/>
    <mergeCell ref="D29:F29"/>
    <mergeCell ref="C40:H40"/>
    <mergeCell ref="C41:H41"/>
    <mergeCell ref="C42:D42"/>
    <mergeCell ref="C43:D43"/>
    <mergeCell ref="E35:G35"/>
    <mergeCell ref="E36:G36"/>
    <mergeCell ref="E38:G38"/>
    <mergeCell ref="E37:G37"/>
    <mergeCell ref="B37:D37"/>
    <mergeCell ref="D19:F19"/>
    <mergeCell ref="D20:F20"/>
    <mergeCell ref="D21:F21"/>
    <mergeCell ref="D27:F27"/>
    <mergeCell ref="F1:H1"/>
    <mergeCell ref="D15:F15"/>
    <mergeCell ref="D16:F16"/>
    <mergeCell ref="B7:D7"/>
    <mergeCell ref="E7:H7"/>
    <mergeCell ref="G10:G12"/>
    <mergeCell ref="D10:F10"/>
    <mergeCell ref="B13:B15"/>
    <mergeCell ref="D14:F14"/>
    <mergeCell ref="C10:C12"/>
    <mergeCell ref="D11:F12"/>
    <mergeCell ref="C14:C15"/>
  </mergeCells>
  <phoneticPr fontId="6"/>
  <dataValidations count="3">
    <dataValidation type="list" allowBlank="1" showInputMessage="1" sqref="G21:G28" xr:uid="{00000000-0002-0000-0100-000000000000}">
      <formula1>$J$1:$J$2</formula1>
    </dataValidation>
    <dataValidation type="list" allowBlank="1" showInputMessage="1" sqref="G29:G30 G13:G14 G16:G20" xr:uid="{00000000-0002-0000-0100-000001000000}">
      <formula1>$J$1</formula1>
    </dataValidation>
    <dataValidation allowBlank="1" showInputMessage="1" sqref="G15" xr:uid="{ADD1FA66-3100-42F8-9998-B9C30A98263A}"/>
  </dataValidations>
  <pageMargins left="0.47244094488188981" right="0.27559055118110237" top="0.55118110236220474" bottom="0.6692913385826772" header="0.86614173228346458" footer="0.39370078740157483"/>
  <pageSetup paperSize="9" scale="79"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B18"/>
  <sheetViews>
    <sheetView view="pageBreakPreview" zoomScaleNormal="100" zoomScaleSheetLayoutView="100" workbookViewId="0">
      <selection activeCell="G13" sqref="G13"/>
    </sheetView>
  </sheetViews>
  <sheetFormatPr defaultColWidth="9" defaultRowHeight="13.2"/>
  <cols>
    <col min="1" max="1" width="46.109375" style="153" customWidth="1"/>
    <col min="2" max="2" width="30" style="153" customWidth="1"/>
    <col min="3" max="16384" width="9" style="153"/>
  </cols>
  <sheetData>
    <row r="1" spans="1:2" ht="22.5" customHeight="1">
      <c r="A1" s="380" t="s">
        <v>619</v>
      </c>
      <c r="B1" s="152"/>
    </row>
    <row r="2" spans="1:2" ht="24.75" customHeight="1">
      <c r="A2" s="1074" t="s">
        <v>512</v>
      </c>
      <c r="B2" s="1074"/>
    </row>
    <row r="3" spans="1:2" ht="18.75" customHeight="1">
      <c r="A3" s="152"/>
      <c r="B3" s="152"/>
    </row>
    <row r="4" spans="1:2" ht="14.1" customHeight="1">
      <c r="A4" s="154" t="s">
        <v>5</v>
      </c>
      <c r="B4" s="1075" t="s">
        <v>513</v>
      </c>
    </row>
    <row r="5" spans="1:2" ht="18.75" customHeight="1">
      <c r="A5" s="155" t="s">
        <v>514</v>
      </c>
      <c r="B5" s="1076"/>
    </row>
    <row r="6" spans="1:2" ht="15" customHeight="1">
      <c r="A6" s="156"/>
      <c r="B6" s="1071"/>
    </row>
    <row r="7" spans="1:2" ht="39" customHeight="1">
      <c r="A7" s="157"/>
      <c r="B7" s="1072"/>
    </row>
    <row r="8" spans="1:2" ht="15" customHeight="1">
      <c r="A8" s="156"/>
      <c r="B8" s="1071"/>
    </row>
    <row r="9" spans="1:2" ht="39" customHeight="1">
      <c r="A9" s="157"/>
      <c r="B9" s="1072"/>
    </row>
    <row r="10" spans="1:2" ht="15" customHeight="1">
      <c r="A10" s="156"/>
      <c r="B10" s="1071"/>
    </row>
    <row r="11" spans="1:2" ht="39" customHeight="1">
      <c r="A11" s="157"/>
      <c r="B11" s="1072"/>
    </row>
    <row r="12" spans="1:2" ht="15" customHeight="1">
      <c r="A12" s="156"/>
      <c r="B12" s="1071"/>
    </row>
    <row r="13" spans="1:2" ht="39" customHeight="1">
      <c r="A13" s="157"/>
      <c r="B13" s="1072"/>
    </row>
    <row r="14" spans="1:2" ht="15" customHeight="1">
      <c r="A14" s="156"/>
      <c r="B14" s="1071"/>
    </row>
    <row r="15" spans="1:2" ht="39" customHeight="1">
      <c r="A15" s="157"/>
      <c r="B15" s="1072"/>
    </row>
    <row r="16" spans="1:2" ht="7.5" customHeight="1">
      <c r="A16" s="152"/>
      <c r="B16" s="152"/>
    </row>
    <row r="17" spans="1:2" ht="15" customHeight="1">
      <c r="A17" s="1073"/>
      <c r="B17" s="1073"/>
    </row>
    <row r="18" spans="1:2" ht="15" customHeight="1">
      <c r="A18" s="1073"/>
      <c r="B18" s="1073"/>
    </row>
  </sheetData>
  <mergeCells count="9">
    <mergeCell ref="B14:B15"/>
    <mergeCell ref="A17:B17"/>
    <mergeCell ref="A18:B18"/>
    <mergeCell ref="A2:B2"/>
    <mergeCell ref="B4:B5"/>
    <mergeCell ref="B6:B7"/>
    <mergeCell ref="B8:B9"/>
    <mergeCell ref="B10:B11"/>
    <mergeCell ref="B12:B13"/>
  </mergeCells>
  <phoneticPr fontId="6"/>
  <printOptions horizontalCentered="1"/>
  <pageMargins left="0.55118110236220474" right="0.39370078740157483" top="0.59055118110236227" bottom="0.43307086614173229" header="0.35433070866141736" footer="0.27559055118110237"/>
  <pageSetup paperSize="9" orientation="portrait" verticalDpi="300" r:id="rId1"/>
  <headerFooter alignWithMargins="0"/>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6DB1BC-701A-4CCE-8DE6-9BB6E51121D3}">
  <dimension ref="A1:AR82"/>
  <sheetViews>
    <sheetView view="pageBreakPreview" zoomScaleNormal="100" zoomScaleSheetLayoutView="100" workbookViewId="0">
      <selection activeCell="AU5" sqref="AU5"/>
    </sheetView>
  </sheetViews>
  <sheetFormatPr defaultRowHeight="13.2"/>
  <cols>
    <col min="1" max="1" width="1.44140625" style="402" customWidth="1"/>
    <col min="2" max="2" width="3.6640625" style="402" customWidth="1"/>
    <col min="3" max="13" width="2.21875" style="402" customWidth="1"/>
    <col min="14" max="17" width="2.109375" style="402" customWidth="1"/>
    <col min="18" max="18" width="2.21875" style="402" customWidth="1"/>
    <col min="19" max="40" width="2.109375" style="402" customWidth="1"/>
    <col min="41" max="41" width="3" style="402" customWidth="1"/>
    <col min="42" max="42" width="1.44140625" style="402" customWidth="1"/>
    <col min="43" max="43" width="8.88671875" style="416"/>
    <col min="44" max="44" width="8.88671875" style="402"/>
    <col min="45" max="16384" width="8.88671875" style="417"/>
  </cols>
  <sheetData>
    <row r="1" spans="2:41" s="390" customFormat="1" ht="9.9" customHeight="1">
      <c r="B1" s="388" t="s">
        <v>633</v>
      </c>
      <c r="C1" s="388"/>
      <c r="D1" s="388"/>
      <c r="E1" s="388"/>
      <c r="F1" s="388"/>
      <c r="G1" s="388"/>
      <c r="H1" s="388"/>
      <c r="I1" s="388"/>
      <c r="J1" s="388"/>
      <c r="K1" s="388"/>
      <c r="L1" s="388"/>
      <c r="M1" s="388"/>
      <c r="N1" s="388"/>
      <c r="O1" s="388"/>
      <c r="P1" s="388"/>
      <c r="Q1" s="388"/>
      <c r="R1" s="388"/>
      <c r="S1" s="388"/>
      <c r="T1" s="388"/>
      <c r="U1" s="388"/>
      <c r="V1" s="388"/>
      <c r="W1" s="388"/>
      <c r="X1" s="388"/>
      <c r="Y1" s="388"/>
      <c r="Z1" s="388"/>
      <c r="AA1" s="388"/>
      <c r="AB1" s="388"/>
      <c r="AC1" s="388"/>
      <c r="AD1" s="388"/>
      <c r="AE1" s="388"/>
      <c r="AF1" s="388"/>
      <c r="AG1" s="388"/>
      <c r="AH1" s="388"/>
      <c r="AI1" s="388"/>
      <c r="AJ1" s="389"/>
      <c r="AK1" s="389"/>
      <c r="AL1" s="389"/>
      <c r="AM1" s="389"/>
      <c r="AN1" s="389"/>
      <c r="AO1" s="389"/>
    </row>
    <row r="2" spans="2:41" s="390" customFormat="1" ht="12" customHeight="1">
      <c r="B2" s="1227" t="s">
        <v>634</v>
      </c>
      <c r="C2" s="1227"/>
      <c r="D2" s="1227"/>
      <c r="E2" s="1227"/>
      <c r="F2" s="1227"/>
      <c r="G2" s="1227"/>
      <c r="H2" s="1227"/>
      <c r="I2" s="1227"/>
      <c r="J2" s="1227"/>
      <c r="K2" s="1227"/>
      <c r="L2" s="1227"/>
      <c r="M2" s="1227"/>
      <c r="N2" s="1227"/>
      <c r="O2" s="1227"/>
      <c r="P2" s="1227"/>
      <c r="Q2" s="1227"/>
      <c r="R2" s="1227"/>
      <c r="S2" s="1227"/>
      <c r="T2" s="1227"/>
      <c r="U2" s="1227"/>
      <c r="V2" s="1227"/>
      <c r="W2" s="1227"/>
      <c r="X2" s="1227"/>
      <c r="Y2" s="1227"/>
      <c r="Z2" s="1227"/>
      <c r="AA2" s="1227"/>
      <c r="AB2" s="1227"/>
      <c r="AC2" s="1227"/>
      <c r="AD2" s="1227"/>
      <c r="AE2" s="1227"/>
      <c r="AF2" s="1227"/>
      <c r="AG2" s="1227"/>
      <c r="AH2" s="1227"/>
      <c r="AI2" s="1227"/>
      <c r="AJ2" s="1227"/>
      <c r="AK2" s="1227"/>
      <c r="AL2" s="1227"/>
      <c r="AM2" s="1227"/>
      <c r="AN2" s="1227"/>
      <c r="AO2" s="1227"/>
    </row>
    <row r="3" spans="2:41" s="390" customFormat="1" ht="9.9" customHeight="1">
      <c r="B3" s="389"/>
      <c r="C3" s="389"/>
      <c r="D3" s="389"/>
      <c r="E3" s="389"/>
      <c r="F3" s="389"/>
      <c r="G3" s="389"/>
      <c r="H3" s="389"/>
      <c r="I3" s="389"/>
      <c r="J3" s="389"/>
      <c r="K3" s="389"/>
      <c r="L3" s="389"/>
      <c r="M3" s="389"/>
      <c r="N3" s="389"/>
      <c r="O3" s="389"/>
      <c r="P3" s="389"/>
      <c r="Q3" s="389"/>
      <c r="R3" s="389"/>
      <c r="S3" s="389"/>
      <c r="T3" s="389"/>
      <c r="U3" s="389"/>
      <c r="V3" s="389"/>
      <c r="W3" s="389"/>
      <c r="X3" s="389"/>
      <c r="Y3" s="389"/>
      <c r="Z3" s="389"/>
      <c r="AA3" s="389"/>
      <c r="AB3" s="389"/>
      <c r="AC3" s="389"/>
      <c r="AD3" s="389"/>
      <c r="AE3" s="389"/>
      <c r="AF3" s="391" t="s">
        <v>635</v>
      </c>
      <c r="AG3" s="1228"/>
      <c r="AH3" s="1228"/>
      <c r="AI3" s="389" t="s">
        <v>446</v>
      </c>
      <c r="AJ3" s="1228"/>
      <c r="AK3" s="1228"/>
      <c r="AL3" s="389" t="s">
        <v>447</v>
      </c>
      <c r="AM3" s="1228"/>
      <c r="AN3" s="1228"/>
      <c r="AO3" s="389" t="s">
        <v>636</v>
      </c>
    </row>
    <row r="4" spans="2:41" s="390" customFormat="1" ht="9.9" customHeight="1">
      <c r="B4" s="389"/>
      <c r="C4" s="1116" t="s">
        <v>637</v>
      </c>
      <c r="D4" s="1116"/>
      <c r="E4" s="1116"/>
      <c r="F4" s="1116"/>
      <c r="G4" s="1116"/>
      <c r="H4" s="1116"/>
      <c r="I4" s="389"/>
      <c r="J4" s="389"/>
      <c r="K4" s="389"/>
      <c r="L4" s="389"/>
      <c r="M4" s="389"/>
      <c r="N4" s="389"/>
      <c r="O4" s="389"/>
      <c r="P4" s="389"/>
      <c r="Q4" s="389"/>
      <c r="R4" s="389"/>
      <c r="S4" s="389"/>
      <c r="T4" s="389"/>
      <c r="U4" s="389"/>
      <c r="V4" s="389"/>
      <c r="W4" s="389"/>
      <c r="X4" s="389"/>
      <c r="Y4" s="389"/>
      <c r="Z4" s="389"/>
      <c r="AA4" s="389"/>
      <c r="AB4" s="389"/>
      <c r="AC4" s="389"/>
      <c r="AD4" s="389"/>
      <c r="AE4" s="389"/>
      <c r="AF4" s="391"/>
      <c r="AG4" s="392"/>
      <c r="AH4" s="392"/>
      <c r="AI4" s="389"/>
      <c r="AJ4" s="392"/>
      <c r="AK4" s="392"/>
      <c r="AL4" s="389"/>
      <c r="AM4" s="392"/>
      <c r="AN4" s="392"/>
      <c r="AO4" s="389"/>
    </row>
    <row r="5" spans="2:41" s="390" customFormat="1" ht="9.9" customHeight="1">
      <c r="B5" s="389"/>
      <c r="C5" s="1116"/>
      <c r="D5" s="1116"/>
      <c r="E5" s="1116"/>
      <c r="F5" s="1116"/>
      <c r="G5" s="1116"/>
      <c r="H5" s="1116"/>
      <c r="I5" s="389" t="s">
        <v>638</v>
      </c>
      <c r="J5" s="389"/>
      <c r="K5" s="389"/>
      <c r="L5" s="389"/>
      <c r="M5" s="392"/>
      <c r="N5" s="392"/>
      <c r="O5" s="392"/>
      <c r="P5" s="392"/>
      <c r="Q5" s="392"/>
      <c r="R5" s="392"/>
      <c r="S5" s="392"/>
      <c r="T5" s="392"/>
      <c r="U5" s="392"/>
      <c r="V5" s="392"/>
      <c r="W5" s="389"/>
      <c r="X5" s="389"/>
      <c r="Y5" s="389"/>
      <c r="Z5" s="389"/>
      <c r="AA5" s="389"/>
      <c r="AB5" s="389"/>
      <c r="AC5" s="389"/>
      <c r="AD5" s="389"/>
      <c r="AE5" s="389"/>
      <c r="AF5" s="389"/>
      <c r="AG5" s="389"/>
      <c r="AH5" s="389"/>
      <c r="AI5" s="389"/>
      <c r="AJ5" s="389"/>
      <c r="AK5" s="389"/>
      <c r="AL5" s="389"/>
      <c r="AM5" s="389"/>
      <c r="AN5" s="389"/>
      <c r="AO5" s="389"/>
    </row>
    <row r="6" spans="2:41" s="390" customFormat="1" ht="3.9" customHeight="1" thickBot="1">
      <c r="B6" s="389"/>
      <c r="C6" s="389"/>
      <c r="D6" s="389"/>
      <c r="E6" s="389"/>
      <c r="F6" s="389"/>
      <c r="G6" s="389"/>
      <c r="H6" s="389"/>
      <c r="I6" s="389"/>
      <c r="J6" s="389"/>
      <c r="K6" s="389"/>
      <c r="L6" s="389"/>
      <c r="M6" s="389"/>
      <c r="N6" s="389"/>
      <c r="O6" s="1229"/>
      <c r="P6" s="1229"/>
      <c r="Q6" s="389"/>
      <c r="R6" s="389"/>
      <c r="S6" s="389"/>
      <c r="T6" s="389"/>
      <c r="U6" s="389"/>
      <c r="V6" s="389"/>
      <c r="W6" s="389"/>
      <c r="X6" s="389"/>
      <c r="Y6" s="389"/>
      <c r="Z6" s="389"/>
      <c r="AA6" s="389"/>
      <c r="AB6" s="393"/>
      <c r="AC6" s="393"/>
      <c r="AD6" s="393"/>
      <c r="AE6" s="393"/>
      <c r="AF6" s="393"/>
      <c r="AG6" s="393"/>
      <c r="AH6" s="393"/>
      <c r="AI6" s="393"/>
      <c r="AJ6" s="393"/>
      <c r="AK6" s="393"/>
      <c r="AL6" s="393"/>
      <c r="AM6" s="393"/>
      <c r="AN6" s="393"/>
      <c r="AO6" s="389"/>
    </row>
    <row r="7" spans="2:41" s="390" customFormat="1" ht="11.1" customHeight="1">
      <c r="B7" s="1237" t="s">
        <v>639</v>
      </c>
      <c r="C7" s="1181" t="s">
        <v>24</v>
      </c>
      <c r="D7" s="1182"/>
      <c r="E7" s="1182"/>
      <c r="F7" s="1182"/>
      <c r="G7" s="1182"/>
      <c r="H7" s="1182"/>
      <c r="I7" s="1182"/>
      <c r="J7" s="1182"/>
      <c r="K7" s="1182"/>
      <c r="L7" s="1182"/>
      <c r="M7" s="1240"/>
      <c r="N7" s="1241"/>
      <c r="O7" s="1242"/>
      <c r="P7" s="1242"/>
      <c r="Q7" s="1242"/>
      <c r="R7" s="1242"/>
      <c r="S7" s="1242"/>
      <c r="T7" s="1242"/>
      <c r="U7" s="1242"/>
      <c r="V7" s="1242"/>
      <c r="W7" s="1242"/>
      <c r="X7" s="1242"/>
      <c r="Y7" s="1242"/>
      <c r="Z7" s="1242"/>
      <c r="AA7" s="1242"/>
      <c r="AB7" s="1242"/>
      <c r="AC7" s="1242"/>
      <c r="AD7" s="1242"/>
      <c r="AE7" s="1242"/>
      <c r="AF7" s="1242"/>
      <c r="AG7" s="1242"/>
      <c r="AH7" s="1242"/>
      <c r="AI7" s="1242"/>
      <c r="AJ7" s="1242"/>
      <c r="AK7" s="1242"/>
      <c r="AL7" s="1242"/>
      <c r="AM7" s="1242"/>
      <c r="AN7" s="1242"/>
      <c r="AO7" s="1243"/>
    </row>
    <row r="8" spans="2:41" s="390" customFormat="1" ht="11.1" customHeight="1">
      <c r="B8" s="1238"/>
      <c r="C8" s="1115" t="s">
        <v>640</v>
      </c>
      <c r="D8" s="1116"/>
      <c r="E8" s="1116"/>
      <c r="F8" s="1116"/>
      <c r="G8" s="1116"/>
      <c r="H8" s="1116"/>
      <c r="I8" s="1116"/>
      <c r="J8" s="1116"/>
      <c r="K8" s="1116"/>
      <c r="L8" s="1116"/>
      <c r="M8" s="1116"/>
      <c r="N8" s="1244"/>
      <c r="O8" s="1245"/>
      <c r="P8" s="1245"/>
      <c r="Q8" s="1245"/>
      <c r="R8" s="1245"/>
      <c r="S8" s="1245"/>
      <c r="T8" s="1245"/>
      <c r="U8" s="1245"/>
      <c r="V8" s="1245"/>
      <c r="W8" s="1245"/>
      <c r="X8" s="1245"/>
      <c r="Y8" s="1245"/>
      <c r="Z8" s="1245"/>
      <c r="AA8" s="1245"/>
      <c r="AB8" s="1245"/>
      <c r="AC8" s="1245"/>
      <c r="AD8" s="1245"/>
      <c r="AE8" s="1245"/>
      <c r="AF8" s="1245"/>
      <c r="AG8" s="1245"/>
      <c r="AH8" s="1245"/>
      <c r="AI8" s="1245"/>
      <c r="AJ8" s="1245"/>
      <c r="AK8" s="1245"/>
      <c r="AL8" s="1245"/>
      <c r="AM8" s="1245"/>
      <c r="AN8" s="1245"/>
      <c r="AO8" s="1246"/>
    </row>
    <row r="9" spans="2:41" s="390" customFormat="1" ht="11.1" customHeight="1">
      <c r="B9" s="1238"/>
      <c r="C9" s="1112" t="s">
        <v>641</v>
      </c>
      <c r="D9" s="1113"/>
      <c r="E9" s="1113"/>
      <c r="F9" s="1113"/>
      <c r="G9" s="1113"/>
      <c r="H9" s="1113"/>
      <c r="I9" s="1113"/>
      <c r="J9" s="1113"/>
      <c r="K9" s="1113"/>
      <c r="L9" s="1113"/>
      <c r="M9" s="1114"/>
      <c r="N9" s="1105" t="s">
        <v>642</v>
      </c>
      <c r="O9" s="1106"/>
      <c r="P9" s="1106"/>
      <c r="Q9" s="1106"/>
      <c r="R9" s="1106"/>
      <c r="S9" s="1106"/>
      <c r="T9" s="1106"/>
      <c r="U9" s="394" t="s">
        <v>643</v>
      </c>
      <c r="V9" s="1106"/>
      <c r="W9" s="1106"/>
      <c r="X9" s="1106"/>
      <c r="Y9" s="394" t="s">
        <v>98</v>
      </c>
      <c r="Z9" s="1113"/>
      <c r="AA9" s="1113"/>
      <c r="AB9" s="1113"/>
      <c r="AC9" s="1113"/>
      <c r="AD9" s="1113"/>
      <c r="AE9" s="1113"/>
      <c r="AF9" s="1113"/>
      <c r="AG9" s="1113"/>
      <c r="AH9" s="1113"/>
      <c r="AI9" s="1113"/>
      <c r="AJ9" s="1113"/>
      <c r="AK9" s="1113"/>
      <c r="AL9" s="1113"/>
      <c r="AM9" s="1113"/>
      <c r="AN9" s="1113"/>
      <c r="AO9" s="1206"/>
    </row>
    <row r="10" spans="2:41" s="390" customFormat="1" ht="11.1" customHeight="1">
      <c r="B10" s="1238"/>
      <c r="C10" s="1115"/>
      <c r="D10" s="1116"/>
      <c r="E10" s="1116"/>
      <c r="F10" s="1116"/>
      <c r="G10" s="1116"/>
      <c r="H10" s="1116"/>
      <c r="I10" s="1116"/>
      <c r="J10" s="1116"/>
      <c r="K10" s="1116"/>
      <c r="L10" s="1116"/>
      <c r="M10" s="1117"/>
      <c r="N10" s="1207" t="s">
        <v>644</v>
      </c>
      <c r="O10" s="1208"/>
      <c r="P10" s="1208"/>
      <c r="Q10" s="1208"/>
      <c r="R10" s="1208"/>
      <c r="S10" s="1208"/>
      <c r="T10" s="1208"/>
      <c r="U10" s="1208"/>
      <c r="V10" s="1208"/>
      <c r="W10" s="1208"/>
      <c r="X10" s="1208"/>
      <c r="Y10" s="1208"/>
      <c r="Z10" s="1208"/>
      <c r="AA10" s="1208"/>
      <c r="AB10" s="1208"/>
      <c r="AC10" s="1208"/>
      <c r="AD10" s="1208"/>
      <c r="AE10" s="1208"/>
      <c r="AF10" s="1208"/>
      <c r="AG10" s="1208"/>
      <c r="AH10" s="1208"/>
      <c r="AI10" s="1208"/>
      <c r="AJ10" s="1208"/>
      <c r="AK10" s="1208"/>
      <c r="AL10" s="1208"/>
      <c r="AM10" s="1208"/>
      <c r="AN10" s="1208"/>
      <c r="AO10" s="1209"/>
    </row>
    <row r="11" spans="2:41" s="390" customFormat="1" ht="11.1" customHeight="1">
      <c r="B11" s="1238"/>
      <c r="C11" s="1134"/>
      <c r="D11" s="1135"/>
      <c r="E11" s="1135"/>
      <c r="F11" s="1135"/>
      <c r="G11" s="1135"/>
      <c r="H11" s="1135"/>
      <c r="I11" s="1135"/>
      <c r="J11" s="1135"/>
      <c r="K11" s="1135"/>
      <c r="L11" s="1135"/>
      <c r="M11" s="1136"/>
      <c r="N11" s="1230" t="s">
        <v>645</v>
      </c>
      <c r="O11" s="1231"/>
      <c r="P11" s="1231"/>
      <c r="Q11" s="1231"/>
      <c r="R11" s="1231"/>
      <c r="S11" s="1231"/>
      <c r="T11" s="1231"/>
      <c r="U11" s="1231"/>
      <c r="V11" s="1231"/>
      <c r="W11" s="1231"/>
      <c r="X11" s="1231"/>
      <c r="Y11" s="1231"/>
      <c r="Z11" s="1231"/>
      <c r="AA11" s="1231"/>
      <c r="AB11" s="1231"/>
      <c r="AC11" s="1231"/>
      <c r="AD11" s="1231"/>
      <c r="AE11" s="1231"/>
      <c r="AF11" s="1231"/>
      <c r="AG11" s="1231"/>
      <c r="AH11" s="1231"/>
      <c r="AI11" s="1231"/>
      <c r="AJ11" s="1231"/>
      <c r="AK11" s="1231"/>
      <c r="AL11" s="1231"/>
      <c r="AM11" s="1231"/>
      <c r="AN11" s="1231"/>
      <c r="AO11" s="1232"/>
    </row>
    <row r="12" spans="2:41" s="390" customFormat="1" ht="11.1" customHeight="1">
      <c r="B12" s="1238"/>
      <c r="C12" s="1213" t="s">
        <v>646</v>
      </c>
      <c r="D12" s="1214"/>
      <c r="E12" s="1214"/>
      <c r="F12" s="1214"/>
      <c r="G12" s="1214"/>
      <c r="H12" s="1214"/>
      <c r="I12" s="1214"/>
      <c r="J12" s="1214"/>
      <c r="K12" s="1214"/>
      <c r="L12" s="1214"/>
      <c r="M12" s="1215"/>
      <c r="N12" s="1121" t="s">
        <v>36</v>
      </c>
      <c r="O12" s="1122"/>
      <c r="P12" s="1122"/>
      <c r="Q12" s="1122"/>
      <c r="R12" s="1123"/>
      <c r="S12" s="1233"/>
      <c r="T12" s="1234"/>
      <c r="U12" s="1234"/>
      <c r="V12" s="1234"/>
      <c r="W12" s="1234"/>
      <c r="X12" s="1234"/>
      <c r="Y12" s="1234"/>
      <c r="Z12" s="1234"/>
      <c r="AA12" s="1234"/>
      <c r="AB12" s="1235"/>
      <c r="AC12" s="1105" t="s">
        <v>647</v>
      </c>
      <c r="AD12" s="1106"/>
      <c r="AE12" s="1106"/>
      <c r="AF12" s="1106"/>
      <c r="AG12" s="1126"/>
      <c r="AH12" s="1233"/>
      <c r="AI12" s="1234"/>
      <c r="AJ12" s="1234"/>
      <c r="AK12" s="1234"/>
      <c r="AL12" s="1234"/>
      <c r="AM12" s="1234"/>
      <c r="AN12" s="1234"/>
      <c r="AO12" s="1236"/>
    </row>
    <row r="13" spans="2:41" s="390" customFormat="1" ht="11.1" customHeight="1">
      <c r="B13" s="1238"/>
      <c r="C13" s="1213" t="s">
        <v>648</v>
      </c>
      <c r="D13" s="1214"/>
      <c r="E13" s="1214"/>
      <c r="F13" s="1214"/>
      <c r="G13" s="1214"/>
      <c r="H13" s="1214"/>
      <c r="I13" s="1214"/>
      <c r="J13" s="1214"/>
      <c r="K13" s="1214"/>
      <c r="L13" s="1214"/>
      <c r="M13" s="1215"/>
      <c r="N13" s="1213"/>
      <c r="O13" s="1214"/>
      <c r="P13" s="1214"/>
      <c r="Q13" s="1214"/>
      <c r="R13" s="1214"/>
      <c r="S13" s="1214"/>
      <c r="T13" s="1214"/>
      <c r="U13" s="1214"/>
      <c r="V13" s="1214"/>
      <c r="W13" s="1214"/>
      <c r="X13" s="1214"/>
      <c r="Y13" s="1214"/>
      <c r="Z13" s="1214"/>
      <c r="AA13" s="1214"/>
      <c r="AB13" s="1214"/>
      <c r="AC13" s="1214"/>
      <c r="AD13" s="1214"/>
      <c r="AE13" s="1214"/>
      <c r="AF13" s="1214"/>
      <c r="AG13" s="1214"/>
      <c r="AH13" s="1214"/>
      <c r="AI13" s="1214"/>
      <c r="AJ13" s="1214"/>
      <c r="AK13" s="1214"/>
      <c r="AL13" s="1214"/>
      <c r="AM13" s="1214"/>
      <c r="AN13" s="1214"/>
      <c r="AO13" s="1216"/>
    </row>
    <row r="14" spans="2:41" s="402" customFormat="1" ht="11.1" customHeight="1">
      <c r="B14" s="1238"/>
      <c r="C14" s="1112" t="s">
        <v>649</v>
      </c>
      <c r="D14" s="1113"/>
      <c r="E14" s="1113"/>
      <c r="F14" s="1113"/>
      <c r="G14" s="1113"/>
      <c r="H14" s="1113"/>
      <c r="I14" s="1113"/>
      <c r="J14" s="1113"/>
      <c r="K14" s="1113"/>
      <c r="L14" s="1113"/>
      <c r="M14" s="1114"/>
      <c r="N14" s="395" t="s">
        <v>650</v>
      </c>
      <c r="O14" s="396" t="s">
        <v>651</v>
      </c>
      <c r="P14" s="397"/>
      <c r="Q14" s="397"/>
      <c r="R14" s="397"/>
      <c r="S14" s="397"/>
      <c r="T14" s="397"/>
      <c r="U14" s="397"/>
      <c r="V14" s="397"/>
      <c r="W14" s="397"/>
      <c r="X14" s="397"/>
      <c r="Y14" s="398"/>
      <c r="Z14" s="398"/>
      <c r="AA14" s="398"/>
      <c r="AB14" s="398"/>
      <c r="AC14" s="399" t="s">
        <v>652</v>
      </c>
      <c r="AD14" s="396" t="s">
        <v>653</v>
      </c>
      <c r="AE14" s="400"/>
      <c r="AF14" s="400"/>
      <c r="AG14" s="400"/>
      <c r="AH14" s="400"/>
      <c r="AI14" s="400"/>
      <c r="AJ14" s="400"/>
      <c r="AK14" s="400"/>
      <c r="AL14" s="400"/>
      <c r="AM14" s="400"/>
      <c r="AN14" s="400"/>
      <c r="AO14" s="401"/>
    </row>
    <row r="15" spans="2:41" s="402" customFormat="1" ht="11.1" customHeight="1">
      <c r="B15" s="1238"/>
      <c r="C15" s="1115"/>
      <c r="D15" s="1116"/>
      <c r="E15" s="1116"/>
      <c r="F15" s="1116"/>
      <c r="G15" s="1116"/>
      <c r="H15" s="1116"/>
      <c r="I15" s="1116"/>
      <c r="J15" s="1116"/>
      <c r="K15" s="1116"/>
      <c r="L15" s="1116"/>
      <c r="M15" s="1117"/>
      <c r="N15" s="395" t="s">
        <v>652</v>
      </c>
      <c r="O15" s="396" t="s">
        <v>654</v>
      </c>
      <c r="P15" s="397"/>
      <c r="Q15" s="397"/>
      <c r="R15" s="397"/>
      <c r="S15" s="397"/>
      <c r="T15" s="397"/>
      <c r="U15" s="397"/>
      <c r="V15" s="397"/>
      <c r="W15" s="397"/>
      <c r="X15" s="397"/>
      <c r="Y15" s="398"/>
      <c r="Z15" s="398"/>
      <c r="AA15" s="398"/>
      <c r="AB15" s="398"/>
      <c r="AC15" s="399" t="s">
        <v>652</v>
      </c>
      <c r="AD15" s="396" t="s">
        <v>655</v>
      </c>
      <c r="AE15" s="403"/>
      <c r="AF15" s="403"/>
      <c r="AG15" s="403"/>
      <c r="AH15" s="403"/>
      <c r="AI15" s="403"/>
      <c r="AJ15" s="403"/>
      <c r="AK15" s="403"/>
      <c r="AL15" s="403"/>
      <c r="AM15" s="403"/>
      <c r="AN15" s="403"/>
      <c r="AO15" s="404"/>
    </row>
    <row r="16" spans="2:41" s="402" customFormat="1" ht="11.1" customHeight="1">
      <c r="B16" s="1238"/>
      <c r="C16" s="1115"/>
      <c r="D16" s="1116"/>
      <c r="E16" s="1116"/>
      <c r="F16" s="1116"/>
      <c r="G16" s="1116"/>
      <c r="H16" s="1116"/>
      <c r="I16" s="1116"/>
      <c r="J16" s="1116"/>
      <c r="K16" s="1116"/>
      <c r="L16" s="1116"/>
      <c r="M16" s="1117"/>
      <c r="N16" s="395" t="s">
        <v>652</v>
      </c>
      <c r="O16" s="396">
        <v>5</v>
      </c>
      <c r="P16" s="405" t="s">
        <v>656</v>
      </c>
      <c r="Q16" s="397"/>
      <c r="R16" s="397"/>
      <c r="S16" s="397"/>
      <c r="T16" s="397"/>
      <c r="U16" s="397"/>
      <c r="V16" s="397"/>
      <c r="W16" s="397"/>
      <c r="X16" s="397"/>
      <c r="Y16" s="398"/>
      <c r="Z16" s="398"/>
      <c r="AA16" s="398"/>
      <c r="AB16" s="398"/>
      <c r="AC16" s="399" t="s">
        <v>652</v>
      </c>
      <c r="AD16" s="397" t="s">
        <v>657</v>
      </c>
      <c r="AE16" s="403"/>
      <c r="AF16" s="403"/>
      <c r="AG16" s="403"/>
      <c r="AH16" s="403"/>
      <c r="AI16" s="403"/>
      <c r="AJ16" s="403"/>
      <c r="AK16" s="403"/>
      <c r="AL16" s="403"/>
      <c r="AM16" s="403"/>
      <c r="AN16" s="403"/>
      <c r="AO16" s="404"/>
    </row>
    <row r="17" spans="2:41" s="402" customFormat="1" ht="11.1" customHeight="1">
      <c r="B17" s="1238"/>
      <c r="C17" s="1115"/>
      <c r="D17" s="1116"/>
      <c r="E17" s="1116"/>
      <c r="F17" s="1116"/>
      <c r="G17" s="1116"/>
      <c r="H17" s="1116"/>
      <c r="I17" s="1116"/>
      <c r="J17" s="1116"/>
      <c r="K17" s="1116"/>
      <c r="L17" s="1116"/>
      <c r="M17" s="1117"/>
      <c r="N17" s="395" t="s">
        <v>652</v>
      </c>
      <c r="O17" s="396" t="s">
        <v>658</v>
      </c>
      <c r="P17" s="397"/>
      <c r="Q17" s="397"/>
      <c r="R17" s="397"/>
      <c r="S17" s="397"/>
      <c r="T17" s="397"/>
      <c r="U17" s="397"/>
      <c r="V17" s="397"/>
      <c r="W17" s="397"/>
      <c r="X17" s="397"/>
      <c r="Y17" s="398"/>
      <c r="Z17" s="398"/>
      <c r="AA17" s="398"/>
      <c r="AB17" s="398"/>
      <c r="AC17" s="399" t="s">
        <v>652</v>
      </c>
      <c r="AD17" s="397" t="s">
        <v>659</v>
      </c>
      <c r="AE17" s="403"/>
      <c r="AF17" s="403"/>
      <c r="AG17" s="403"/>
      <c r="AH17" s="403"/>
      <c r="AI17" s="403"/>
      <c r="AJ17" s="403"/>
      <c r="AK17" s="403"/>
      <c r="AL17" s="403"/>
      <c r="AM17" s="403"/>
      <c r="AN17" s="403"/>
      <c r="AO17" s="404"/>
    </row>
    <row r="18" spans="2:41" s="402" customFormat="1" ht="11.1" customHeight="1">
      <c r="B18" s="1238"/>
      <c r="C18" s="1134"/>
      <c r="D18" s="1135"/>
      <c r="E18" s="1135"/>
      <c r="F18" s="1135"/>
      <c r="G18" s="1135"/>
      <c r="H18" s="1135"/>
      <c r="I18" s="1135"/>
      <c r="J18" s="1135"/>
      <c r="K18" s="1135"/>
      <c r="L18" s="1135"/>
      <c r="M18" s="1136"/>
      <c r="N18" s="406" t="s">
        <v>652</v>
      </c>
      <c r="O18" s="407" t="s">
        <v>660</v>
      </c>
      <c r="P18" s="408"/>
      <c r="Q18" s="408"/>
      <c r="R18" s="408"/>
      <c r="S18" s="408"/>
      <c r="T18" s="408"/>
      <c r="U18" s="408"/>
      <c r="V18" s="408"/>
      <c r="W18" s="408"/>
      <c r="X18" s="408"/>
      <c r="Y18" s="398"/>
      <c r="Z18" s="398"/>
      <c r="AA18" s="398"/>
      <c r="AB18" s="409"/>
      <c r="AC18" s="408"/>
      <c r="AD18" s="410"/>
      <c r="AE18" s="410"/>
      <c r="AF18" s="410"/>
      <c r="AG18" s="410"/>
      <c r="AH18" s="410"/>
      <c r="AI18" s="410"/>
      <c r="AJ18" s="410"/>
      <c r="AK18" s="410"/>
      <c r="AL18" s="410"/>
      <c r="AM18" s="410"/>
      <c r="AN18" s="410"/>
      <c r="AO18" s="411"/>
    </row>
    <row r="19" spans="2:41" s="402" customFormat="1" ht="11.1" customHeight="1">
      <c r="B19" s="1238"/>
      <c r="C19" s="1217" t="s">
        <v>661</v>
      </c>
      <c r="D19" s="1217"/>
      <c r="E19" s="1217"/>
      <c r="F19" s="1217"/>
      <c r="G19" s="1217"/>
      <c r="H19" s="1217"/>
      <c r="I19" s="1217"/>
      <c r="J19" s="1217"/>
      <c r="K19" s="1218"/>
      <c r="L19" s="1218"/>
      <c r="M19" s="1219"/>
      <c r="N19" s="1220" t="s">
        <v>662</v>
      </c>
      <c r="O19" s="1221"/>
      <c r="P19" s="1221"/>
      <c r="Q19" s="1221"/>
      <c r="R19" s="1222"/>
      <c r="S19" s="1223"/>
      <c r="T19" s="1224"/>
      <c r="U19" s="1224"/>
      <c r="V19" s="1224"/>
      <c r="W19" s="1224"/>
      <c r="X19" s="1224"/>
      <c r="Y19" s="1224"/>
      <c r="Z19" s="1224"/>
      <c r="AA19" s="1224"/>
      <c r="AB19" s="1225"/>
      <c r="AC19" s="1221" t="s">
        <v>663</v>
      </c>
      <c r="AD19" s="1221"/>
      <c r="AE19" s="1221"/>
      <c r="AF19" s="1221"/>
      <c r="AG19" s="1222"/>
      <c r="AH19" s="1223"/>
      <c r="AI19" s="1224"/>
      <c r="AJ19" s="1224"/>
      <c r="AK19" s="1224"/>
      <c r="AL19" s="1224"/>
      <c r="AM19" s="1224"/>
      <c r="AN19" s="1224"/>
      <c r="AO19" s="1226"/>
    </row>
    <row r="20" spans="2:41" s="402" customFormat="1" ht="11.1" customHeight="1">
      <c r="B20" s="1238"/>
      <c r="C20" s="1153" t="s">
        <v>664</v>
      </c>
      <c r="D20" s="1153"/>
      <c r="E20" s="1153"/>
      <c r="F20" s="1153"/>
      <c r="G20" s="1153"/>
      <c r="H20" s="1153"/>
      <c r="I20" s="1153"/>
      <c r="J20" s="1153"/>
      <c r="K20" s="1247"/>
      <c r="L20" s="1247"/>
      <c r="M20" s="1247"/>
      <c r="N20" s="1105" t="s">
        <v>642</v>
      </c>
      <c r="O20" s="1106"/>
      <c r="P20" s="1106"/>
      <c r="Q20" s="1106"/>
      <c r="R20" s="1106"/>
      <c r="S20" s="1106"/>
      <c r="T20" s="1106"/>
      <c r="U20" s="394" t="s">
        <v>643</v>
      </c>
      <c r="V20" s="1106"/>
      <c r="W20" s="1106"/>
      <c r="X20" s="1106"/>
      <c r="Y20" s="394" t="s">
        <v>98</v>
      </c>
      <c r="Z20" s="1113"/>
      <c r="AA20" s="1113"/>
      <c r="AB20" s="1113"/>
      <c r="AC20" s="1113"/>
      <c r="AD20" s="1113"/>
      <c r="AE20" s="1113"/>
      <c r="AF20" s="1113"/>
      <c r="AG20" s="1113"/>
      <c r="AH20" s="1113"/>
      <c r="AI20" s="1113"/>
      <c r="AJ20" s="1113"/>
      <c r="AK20" s="1113"/>
      <c r="AL20" s="1113"/>
      <c r="AM20" s="1113"/>
      <c r="AN20" s="1113"/>
      <c r="AO20" s="1206"/>
    </row>
    <row r="21" spans="2:41" s="402" customFormat="1" ht="11.1" customHeight="1">
      <c r="B21" s="1238"/>
      <c r="C21" s="1153"/>
      <c r="D21" s="1153"/>
      <c r="E21" s="1153"/>
      <c r="F21" s="1153"/>
      <c r="G21" s="1153"/>
      <c r="H21" s="1153"/>
      <c r="I21" s="1153"/>
      <c r="J21" s="1153"/>
      <c r="K21" s="1247"/>
      <c r="L21" s="1247"/>
      <c r="M21" s="1247"/>
      <c r="N21" s="1207" t="s">
        <v>644</v>
      </c>
      <c r="O21" s="1208"/>
      <c r="P21" s="1208"/>
      <c r="Q21" s="1208"/>
      <c r="R21" s="1208"/>
      <c r="S21" s="1208"/>
      <c r="T21" s="1208"/>
      <c r="U21" s="1208"/>
      <c r="V21" s="1208"/>
      <c r="W21" s="1208"/>
      <c r="X21" s="1208"/>
      <c r="Y21" s="1208"/>
      <c r="Z21" s="1208"/>
      <c r="AA21" s="1208"/>
      <c r="AB21" s="1208"/>
      <c r="AC21" s="1208"/>
      <c r="AD21" s="1208"/>
      <c r="AE21" s="1208"/>
      <c r="AF21" s="1208"/>
      <c r="AG21" s="1208"/>
      <c r="AH21" s="1208"/>
      <c r="AI21" s="1208"/>
      <c r="AJ21" s="1208"/>
      <c r="AK21" s="1208"/>
      <c r="AL21" s="1208"/>
      <c r="AM21" s="1208"/>
      <c r="AN21" s="1208"/>
      <c r="AO21" s="1209"/>
    </row>
    <row r="22" spans="2:41" s="402" customFormat="1" ht="11.1" customHeight="1" thickBot="1">
      <c r="B22" s="1239"/>
      <c r="C22" s="1248"/>
      <c r="D22" s="1248"/>
      <c r="E22" s="1248"/>
      <c r="F22" s="1248"/>
      <c r="G22" s="1248"/>
      <c r="H22" s="1248"/>
      <c r="I22" s="1248"/>
      <c r="J22" s="1248"/>
      <c r="K22" s="1249"/>
      <c r="L22" s="1249"/>
      <c r="M22" s="1249"/>
      <c r="N22" s="1210"/>
      <c r="O22" s="1211"/>
      <c r="P22" s="1211"/>
      <c r="Q22" s="1211"/>
      <c r="R22" s="1211"/>
      <c r="S22" s="1211"/>
      <c r="T22" s="1211"/>
      <c r="U22" s="1211"/>
      <c r="V22" s="1211"/>
      <c r="W22" s="1211"/>
      <c r="X22" s="1211"/>
      <c r="Y22" s="1211"/>
      <c r="Z22" s="1211"/>
      <c r="AA22" s="1211"/>
      <c r="AB22" s="1211"/>
      <c r="AC22" s="1211"/>
      <c r="AD22" s="1211"/>
      <c r="AE22" s="1211"/>
      <c r="AF22" s="1211"/>
      <c r="AG22" s="1211"/>
      <c r="AH22" s="1211"/>
      <c r="AI22" s="1211"/>
      <c r="AJ22" s="1211"/>
      <c r="AK22" s="1211"/>
      <c r="AL22" s="1211"/>
      <c r="AM22" s="1211"/>
      <c r="AN22" s="1211"/>
      <c r="AO22" s="1212"/>
    </row>
    <row r="23" spans="2:41" s="402" customFormat="1" ht="11.1" customHeight="1">
      <c r="B23" s="1178" t="s">
        <v>665</v>
      </c>
      <c r="C23" s="1181" t="s">
        <v>666</v>
      </c>
      <c r="D23" s="1182"/>
      <c r="E23" s="1182"/>
      <c r="F23" s="1182"/>
      <c r="G23" s="1182"/>
      <c r="H23" s="1182"/>
      <c r="I23" s="1182"/>
      <c r="J23" s="1182"/>
      <c r="K23" s="1182"/>
      <c r="L23" s="1182"/>
      <c r="M23" s="1183"/>
      <c r="N23" s="1184" t="s">
        <v>667</v>
      </c>
      <c r="O23" s="1185"/>
      <c r="P23" s="1185"/>
      <c r="Q23" s="1185"/>
      <c r="R23" s="1185"/>
      <c r="S23" s="1185"/>
      <c r="T23" s="1185"/>
      <c r="U23" s="1185"/>
      <c r="V23" s="1185"/>
      <c r="W23" s="1185"/>
      <c r="X23" s="1185"/>
      <c r="Y23" s="1185"/>
      <c r="Z23" s="1185"/>
      <c r="AA23" s="1185"/>
      <c r="AB23" s="1185"/>
      <c r="AC23" s="1185"/>
      <c r="AD23" s="1185"/>
      <c r="AE23" s="1185"/>
      <c r="AF23" s="1185"/>
      <c r="AG23" s="1185"/>
      <c r="AH23" s="1186"/>
      <c r="AI23" s="1187" t="s">
        <v>668</v>
      </c>
      <c r="AJ23" s="1187"/>
      <c r="AK23" s="1187"/>
      <c r="AL23" s="1187"/>
      <c r="AM23" s="1187"/>
      <c r="AN23" s="1187"/>
      <c r="AO23" s="1188"/>
    </row>
    <row r="24" spans="2:41" s="402" customFormat="1" ht="6.9" customHeight="1">
      <c r="B24" s="1179"/>
      <c r="C24" s="1115"/>
      <c r="D24" s="1116"/>
      <c r="E24" s="1116"/>
      <c r="F24" s="1116"/>
      <c r="G24" s="1116"/>
      <c r="H24" s="1116"/>
      <c r="I24" s="1116"/>
      <c r="J24" s="1116"/>
      <c r="K24" s="1116"/>
      <c r="L24" s="1116"/>
      <c r="M24" s="1117"/>
      <c r="N24" s="1112"/>
      <c r="O24" s="1113"/>
      <c r="P24" s="1113"/>
      <c r="Q24" s="1113"/>
      <c r="R24" s="1113"/>
      <c r="S24" s="1113"/>
      <c r="T24" s="1113"/>
      <c r="U24" s="1113"/>
      <c r="V24" s="1113"/>
      <c r="W24" s="1113"/>
      <c r="X24" s="1113"/>
      <c r="Y24" s="1113"/>
      <c r="Z24" s="1113"/>
      <c r="AA24" s="1113"/>
      <c r="AB24" s="1113"/>
      <c r="AC24" s="1113"/>
      <c r="AD24" s="1113"/>
      <c r="AE24" s="1113"/>
      <c r="AF24" s="1113"/>
      <c r="AG24" s="1113"/>
      <c r="AH24" s="1114"/>
      <c r="AI24" s="1108"/>
      <c r="AJ24" s="1108"/>
      <c r="AK24" s="1108"/>
      <c r="AL24" s="1108"/>
      <c r="AM24" s="1108"/>
      <c r="AN24" s="1108"/>
      <c r="AO24" s="1110"/>
    </row>
    <row r="25" spans="2:41" s="402" customFormat="1" ht="6.9" customHeight="1">
      <c r="B25" s="1179"/>
      <c r="C25" s="1115"/>
      <c r="D25" s="1116"/>
      <c r="E25" s="1116"/>
      <c r="F25" s="1116"/>
      <c r="G25" s="1116"/>
      <c r="H25" s="1116"/>
      <c r="I25" s="1116"/>
      <c r="J25" s="1116"/>
      <c r="K25" s="1116"/>
      <c r="L25" s="1116"/>
      <c r="M25" s="1117"/>
      <c r="N25" s="1134"/>
      <c r="O25" s="1135"/>
      <c r="P25" s="1135"/>
      <c r="Q25" s="1135"/>
      <c r="R25" s="1135"/>
      <c r="S25" s="1135"/>
      <c r="T25" s="1135"/>
      <c r="U25" s="1135"/>
      <c r="V25" s="1135"/>
      <c r="W25" s="1135"/>
      <c r="X25" s="1135"/>
      <c r="Y25" s="1135"/>
      <c r="Z25" s="1135"/>
      <c r="AA25" s="1135"/>
      <c r="AB25" s="1135"/>
      <c r="AC25" s="1135"/>
      <c r="AD25" s="1135"/>
      <c r="AE25" s="1135"/>
      <c r="AF25" s="1135"/>
      <c r="AG25" s="1135"/>
      <c r="AH25" s="1136"/>
      <c r="AI25" s="1169"/>
      <c r="AJ25" s="1169"/>
      <c r="AK25" s="1169"/>
      <c r="AL25" s="1169"/>
      <c r="AM25" s="1169"/>
      <c r="AN25" s="1169"/>
      <c r="AO25" s="1158"/>
    </row>
    <row r="26" spans="2:41" s="402" customFormat="1" ht="11.1" customHeight="1">
      <c r="B26" s="1179"/>
      <c r="C26" s="1115"/>
      <c r="D26" s="1116"/>
      <c r="E26" s="1116"/>
      <c r="F26" s="1116"/>
      <c r="G26" s="1116"/>
      <c r="H26" s="1116"/>
      <c r="I26" s="1116"/>
      <c r="J26" s="1116"/>
      <c r="K26" s="1116"/>
      <c r="L26" s="1116"/>
      <c r="M26" s="1117"/>
      <c r="N26" s="1159" t="s">
        <v>669</v>
      </c>
      <c r="O26" s="1160"/>
      <c r="P26" s="1160"/>
      <c r="Q26" s="1160"/>
      <c r="R26" s="1160"/>
      <c r="S26" s="1160"/>
      <c r="T26" s="1160"/>
      <c r="U26" s="1161"/>
      <c r="V26" s="1151" t="s">
        <v>670</v>
      </c>
      <c r="W26" s="1151"/>
      <c r="X26" s="1151"/>
      <c r="Y26" s="1151"/>
      <c r="Z26" s="1151"/>
      <c r="AA26" s="1151"/>
      <c r="AB26" s="1151"/>
      <c r="AC26" s="1151"/>
      <c r="AD26" s="1151" t="s">
        <v>671</v>
      </c>
      <c r="AE26" s="1151"/>
      <c r="AF26" s="1151"/>
      <c r="AG26" s="1151"/>
      <c r="AH26" s="1151"/>
      <c r="AI26" s="1151"/>
      <c r="AJ26" s="1151"/>
      <c r="AK26" s="1165"/>
      <c r="AL26" s="1165"/>
      <c r="AM26" s="1165"/>
      <c r="AN26" s="1165"/>
      <c r="AO26" s="1166"/>
    </row>
    <row r="27" spans="2:41" s="402" customFormat="1" ht="11.1" customHeight="1">
      <c r="B27" s="1179"/>
      <c r="C27" s="1115"/>
      <c r="D27" s="1116"/>
      <c r="E27" s="1116"/>
      <c r="F27" s="1116"/>
      <c r="G27" s="1116"/>
      <c r="H27" s="1116"/>
      <c r="I27" s="1116"/>
      <c r="J27" s="1116"/>
      <c r="K27" s="1116"/>
      <c r="L27" s="1116"/>
      <c r="M27" s="1117"/>
      <c r="N27" s="1162"/>
      <c r="O27" s="1163"/>
      <c r="P27" s="1163"/>
      <c r="Q27" s="1163"/>
      <c r="R27" s="1163"/>
      <c r="S27" s="1163"/>
      <c r="T27" s="1163"/>
      <c r="U27" s="1164"/>
      <c r="V27" s="1151"/>
      <c r="W27" s="1151"/>
      <c r="X27" s="1151"/>
      <c r="Y27" s="1151"/>
      <c r="Z27" s="1151"/>
      <c r="AA27" s="1151"/>
      <c r="AB27" s="1151"/>
      <c r="AC27" s="1151"/>
      <c r="AD27" s="1151"/>
      <c r="AE27" s="1151"/>
      <c r="AF27" s="1151"/>
      <c r="AG27" s="1151"/>
      <c r="AH27" s="1151"/>
      <c r="AI27" s="1151"/>
      <c r="AJ27" s="1151"/>
      <c r="AK27" s="1167"/>
      <c r="AL27" s="1167"/>
      <c r="AM27" s="1167"/>
      <c r="AN27" s="1167"/>
      <c r="AO27" s="1168"/>
    </row>
    <row r="28" spans="2:41" s="402" customFormat="1" ht="11.1" customHeight="1">
      <c r="B28" s="1179"/>
      <c r="C28" s="1112" t="s">
        <v>672</v>
      </c>
      <c r="D28" s="1113"/>
      <c r="E28" s="1113"/>
      <c r="F28" s="1113"/>
      <c r="G28" s="1113"/>
      <c r="H28" s="1113"/>
      <c r="I28" s="1113"/>
      <c r="J28" s="1113"/>
      <c r="K28" s="1113"/>
      <c r="L28" s="1113"/>
      <c r="M28" s="1114"/>
      <c r="N28" s="1121" t="s">
        <v>667</v>
      </c>
      <c r="O28" s="1122"/>
      <c r="P28" s="1122"/>
      <c r="Q28" s="1122"/>
      <c r="R28" s="1122"/>
      <c r="S28" s="1122"/>
      <c r="T28" s="1122"/>
      <c r="U28" s="1122"/>
      <c r="V28" s="1122"/>
      <c r="W28" s="1122"/>
      <c r="X28" s="1122"/>
      <c r="Y28" s="1122"/>
      <c r="Z28" s="1122"/>
      <c r="AA28" s="1122"/>
      <c r="AB28" s="1122"/>
      <c r="AC28" s="1122"/>
      <c r="AD28" s="1122"/>
      <c r="AE28" s="1122"/>
      <c r="AF28" s="1122"/>
      <c r="AG28" s="1122"/>
      <c r="AH28" s="1123"/>
      <c r="AI28" s="1124" t="s">
        <v>668</v>
      </c>
      <c r="AJ28" s="1124"/>
      <c r="AK28" s="1124"/>
      <c r="AL28" s="1124"/>
      <c r="AM28" s="1124"/>
      <c r="AN28" s="1124"/>
      <c r="AO28" s="1125"/>
    </row>
    <row r="29" spans="2:41" s="402" customFormat="1" ht="6.9" customHeight="1">
      <c r="B29" s="1179"/>
      <c r="C29" s="1115"/>
      <c r="D29" s="1116"/>
      <c r="E29" s="1116"/>
      <c r="F29" s="1116"/>
      <c r="G29" s="1116"/>
      <c r="H29" s="1116"/>
      <c r="I29" s="1116"/>
      <c r="J29" s="1116"/>
      <c r="K29" s="1116"/>
      <c r="L29" s="1116"/>
      <c r="M29" s="1117"/>
      <c r="N29" s="1105"/>
      <c r="O29" s="1106"/>
      <c r="P29" s="1106"/>
      <c r="Q29" s="1106"/>
      <c r="R29" s="1106"/>
      <c r="S29" s="1106"/>
      <c r="T29" s="1106"/>
      <c r="U29" s="1106"/>
      <c r="V29" s="1106"/>
      <c r="W29" s="1106"/>
      <c r="X29" s="1106"/>
      <c r="Y29" s="1106"/>
      <c r="Z29" s="1106"/>
      <c r="AA29" s="1106"/>
      <c r="AB29" s="1106"/>
      <c r="AC29" s="1106"/>
      <c r="AD29" s="1106"/>
      <c r="AE29" s="1106"/>
      <c r="AF29" s="1106"/>
      <c r="AG29" s="1106"/>
      <c r="AH29" s="1126"/>
      <c r="AI29" s="1108"/>
      <c r="AJ29" s="1108"/>
      <c r="AK29" s="1108"/>
      <c r="AL29" s="1108"/>
      <c r="AM29" s="1108"/>
      <c r="AN29" s="1108"/>
      <c r="AO29" s="1110"/>
    </row>
    <row r="30" spans="2:41" s="402" customFormat="1" ht="6.9" customHeight="1">
      <c r="B30" s="1179"/>
      <c r="C30" s="1115"/>
      <c r="D30" s="1116"/>
      <c r="E30" s="1116"/>
      <c r="F30" s="1116"/>
      <c r="G30" s="1116"/>
      <c r="H30" s="1116"/>
      <c r="I30" s="1116"/>
      <c r="J30" s="1116"/>
      <c r="K30" s="1116"/>
      <c r="L30" s="1116"/>
      <c r="M30" s="1117"/>
      <c r="N30" s="1097"/>
      <c r="O30" s="1098"/>
      <c r="P30" s="1098"/>
      <c r="Q30" s="1098"/>
      <c r="R30" s="1098"/>
      <c r="S30" s="1098"/>
      <c r="T30" s="1098"/>
      <c r="U30" s="1098"/>
      <c r="V30" s="1098"/>
      <c r="W30" s="1098"/>
      <c r="X30" s="1098"/>
      <c r="Y30" s="1098"/>
      <c r="Z30" s="1098"/>
      <c r="AA30" s="1098"/>
      <c r="AB30" s="1098"/>
      <c r="AC30" s="1098"/>
      <c r="AD30" s="1098"/>
      <c r="AE30" s="1098"/>
      <c r="AF30" s="1098"/>
      <c r="AG30" s="1098"/>
      <c r="AH30" s="1127"/>
      <c r="AI30" s="1169"/>
      <c r="AJ30" s="1169"/>
      <c r="AK30" s="1169"/>
      <c r="AL30" s="1169"/>
      <c r="AM30" s="1169"/>
      <c r="AN30" s="1169"/>
      <c r="AO30" s="1158"/>
    </row>
    <row r="31" spans="2:41" s="402" customFormat="1" ht="11.1" customHeight="1">
      <c r="B31" s="1179"/>
      <c r="C31" s="1115"/>
      <c r="D31" s="1116"/>
      <c r="E31" s="1116"/>
      <c r="F31" s="1116"/>
      <c r="G31" s="1116"/>
      <c r="H31" s="1116"/>
      <c r="I31" s="1116"/>
      <c r="J31" s="1116"/>
      <c r="K31" s="1116"/>
      <c r="L31" s="1116"/>
      <c r="M31" s="1117"/>
      <c r="N31" s="1159" t="s">
        <v>669</v>
      </c>
      <c r="O31" s="1160"/>
      <c r="P31" s="1160"/>
      <c r="Q31" s="1160"/>
      <c r="R31" s="1160"/>
      <c r="S31" s="1160"/>
      <c r="T31" s="1160"/>
      <c r="U31" s="1161"/>
      <c r="V31" s="1151" t="s">
        <v>670</v>
      </c>
      <c r="W31" s="1151"/>
      <c r="X31" s="1151"/>
      <c r="Y31" s="1151"/>
      <c r="Z31" s="1151"/>
      <c r="AA31" s="1151"/>
      <c r="AB31" s="1151"/>
      <c r="AC31" s="1151"/>
      <c r="AD31" s="1151" t="s">
        <v>671</v>
      </c>
      <c r="AE31" s="1151"/>
      <c r="AF31" s="1151"/>
      <c r="AG31" s="1151"/>
      <c r="AH31" s="1151"/>
      <c r="AI31" s="1151"/>
      <c r="AJ31" s="1151"/>
      <c r="AK31" s="1165"/>
      <c r="AL31" s="1165"/>
      <c r="AM31" s="1165"/>
      <c r="AN31" s="1165"/>
      <c r="AO31" s="1166"/>
    </row>
    <row r="32" spans="2:41" s="402" customFormat="1" ht="11.1" customHeight="1">
      <c r="B32" s="1179"/>
      <c r="C32" s="1115"/>
      <c r="D32" s="1116"/>
      <c r="E32" s="1116"/>
      <c r="F32" s="1116"/>
      <c r="G32" s="1116"/>
      <c r="H32" s="1116"/>
      <c r="I32" s="1116"/>
      <c r="J32" s="1116"/>
      <c r="K32" s="1116"/>
      <c r="L32" s="1116"/>
      <c r="M32" s="1117"/>
      <c r="N32" s="1162"/>
      <c r="O32" s="1163"/>
      <c r="P32" s="1163"/>
      <c r="Q32" s="1163"/>
      <c r="R32" s="1163"/>
      <c r="S32" s="1163"/>
      <c r="T32" s="1163"/>
      <c r="U32" s="1164"/>
      <c r="V32" s="1151"/>
      <c r="W32" s="1151"/>
      <c r="X32" s="1151"/>
      <c r="Y32" s="1151"/>
      <c r="Z32" s="1151"/>
      <c r="AA32" s="1151"/>
      <c r="AB32" s="1151"/>
      <c r="AC32" s="1151"/>
      <c r="AD32" s="1151"/>
      <c r="AE32" s="1151"/>
      <c r="AF32" s="1151"/>
      <c r="AG32" s="1151"/>
      <c r="AH32" s="1151"/>
      <c r="AI32" s="1151"/>
      <c r="AJ32" s="1151"/>
      <c r="AK32" s="1167"/>
      <c r="AL32" s="1167"/>
      <c r="AM32" s="1167"/>
      <c r="AN32" s="1167"/>
      <c r="AO32" s="1168"/>
    </row>
    <row r="33" spans="2:41" s="402" customFormat="1" ht="11.1" customHeight="1">
      <c r="B33" s="1179"/>
      <c r="C33" s="1189" t="s">
        <v>673</v>
      </c>
      <c r="D33" s="1190"/>
      <c r="E33" s="1190"/>
      <c r="F33" s="1190"/>
      <c r="G33" s="1190"/>
      <c r="H33" s="1190"/>
      <c r="I33" s="1190"/>
      <c r="J33" s="1190"/>
      <c r="K33" s="1190"/>
      <c r="L33" s="1190"/>
      <c r="M33" s="1191"/>
      <c r="N33" s="1195" t="s">
        <v>667</v>
      </c>
      <c r="O33" s="1196"/>
      <c r="P33" s="1196"/>
      <c r="Q33" s="1196"/>
      <c r="R33" s="1196"/>
      <c r="S33" s="1196"/>
      <c r="T33" s="1196"/>
      <c r="U33" s="1196"/>
      <c r="V33" s="1196"/>
      <c r="W33" s="1196"/>
      <c r="X33" s="1196"/>
      <c r="Y33" s="1196"/>
      <c r="Z33" s="1196"/>
      <c r="AA33" s="1196"/>
      <c r="AB33" s="1196"/>
      <c r="AC33" s="1196"/>
      <c r="AD33" s="1196"/>
      <c r="AE33" s="1196"/>
      <c r="AF33" s="1196"/>
      <c r="AG33" s="1196"/>
      <c r="AH33" s="1197"/>
      <c r="AI33" s="1198" t="s">
        <v>668</v>
      </c>
      <c r="AJ33" s="1198"/>
      <c r="AK33" s="1198"/>
      <c r="AL33" s="1198"/>
      <c r="AM33" s="1198"/>
      <c r="AN33" s="1198"/>
      <c r="AO33" s="1199"/>
    </row>
    <row r="34" spans="2:41" s="402" customFormat="1" ht="6.9" customHeight="1">
      <c r="B34" s="1179"/>
      <c r="C34" s="1192"/>
      <c r="D34" s="1193"/>
      <c r="E34" s="1193"/>
      <c r="F34" s="1193"/>
      <c r="G34" s="1193"/>
      <c r="H34" s="1193"/>
      <c r="I34" s="1193"/>
      <c r="J34" s="1193"/>
      <c r="K34" s="1193"/>
      <c r="L34" s="1193"/>
      <c r="M34" s="1194"/>
      <c r="N34" s="1200"/>
      <c r="O34" s="1201"/>
      <c r="P34" s="1201"/>
      <c r="Q34" s="1201"/>
      <c r="R34" s="1201"/>
      <c r="S34" s="1201"/>
      <c r="T34" s="1201"/>
      <c r="U34" s="1201"/>
      <c r="V34" s="1201"/>
      <c r="W34" s="1201"/>
      <c r="X34" s="1201"/>
      <c r="Y34" s="1201"/>
      <c r="Z34" s="1201"/>
      <c r="AA34" s="1201"/>
      <c r="AB34" s="1201"/>
      <c r="AC34" s="1201"/>
      <c r="AD34" s="1201"/>
      <c r="AE34" s="1201"/>
      <c r="AF34" s="1201"/>
      <c r="AG34" s="1201"/>
      <c r="AH34" s="1202"/>
      <c r="AI34" s="1170"/>
      <c r="AJ34" s="1170"/>
      <c r="AK34" s="1170"/>
      <c r="AL34" s="1170"/>
      <c r="AM34" s="1170"/>
      <c r="AN34" s="1170"/>
      <c r="AO34" s="1156"/>
    </row>
    <row r="35" spans="2:41" s="402" customFormat="1" ht="6.9" customHeight="1">
      <c r="B35" s="1179"/>
      <c r="C35" s="1192"/>
      <c r="D35" s="1193"/>
      <c r="E35" s="1193"/>
      <c r="F35" s="1193"/>
      <c r="G35" s="1193"/>
      <c r="H35" s="1193"/>
      <c r="I35" s="1193"/>
      <c r="J35" s="1193"/>
      <c r="K35" s="1193"/>
      <c r="L35" s="1193"/>
      <c r="M35" s="1194"/>
      <c r="N35" s="1203"/>
      <c r="O35" s="1204"/>
      <c r="P35" s="1204"/>
      <c r="Q35" s="1204"/>
      <c r="R35" s="1204"/>
      <c r="S35" s="1204"/>
      <c r="T35" s="1204"/>
      <c r="U35" s="1204"/>
      <c r="V35" s="1204"/>
      <c r="W35" s="1204"/>
      <c r="X35" s="1204"/>
      <c r="Y35" s="1204"/>
      <c r="Z35" s="1204"/>
      <c r="AA35" s="1204"/>
      <c r="AB35" s="1204"/>
      <c r="AC35" s="1204"/>
      <c r="AD35" s="1204"/>
      <c r="AE35" s="1204"/>
      <c r="AF35" s="1204"/>
      <c r="AG35" s="1204"/>
      <c r="AH35" s="1205"/>
      <c r="AI35" s="1171"/>
      <c r="AJ35" s="1171"/>
      <c r="AK35" s="1171"/>
      <c r="AL35" s="1171"/>
      <c r="AM35" s="1171"/>
      <c r="AN35" s="1171"/>
      <c r="AO35" s="1157"/>
    </row>
    <row r="36" spans="2:41" s="402" customFormat="1" ht="11.1" customHeight="1">
      <c r="B36" s="1179"/>
      <c r="C36" s="1192"/>
      <c r="D36" s="1193"/>
      <c r="E36" s="1193"/>
      <c r="F36" s="1193"/>
      <c r="G36" s="1193"/>
      <c r="H36" s="1193"/>
      <c r="I36" s="1193"/>
      <c r="J36" s="1193"/>
      <c r="K36" s="1193"/>
      <c r="L36" s="1193"/>
      <c r="M36" s="1194"/>
      <c r="N36" s="1172" t="s">
        <v>669</v>
      </c>
      <c r="O36" s="1173"/>
      <c r="P36" s="1173"/>
      <c r="Q36" s="1173"/>
      <c r="R36" s="1173"/>
      <c r="S36" s="1173"/>
      <c r="T36" s="1173"/>
      <c r="U36" s="1174"/>
      <c r="V36" s="1129" t="s">
        <v>670</v>
      </c>
      <c r="W36" s="1129"/>
      <c r="X36" s="1129"/>
      <c r="Y36" s="1129"/>
      <c r="Z36" s="1129"/>
      <c r="AA36" s="1129"/>
      <c r="AB36" s="1129"/>
      <c r="AC36" s="1129"/>
      <c r="AD36" s="1129" t="s">
        <v>671</v>
      </c>
      <c r="AE36" s="1129"/>
      <c r="AF36" s="1129"/>
      <c r="AG36" s="1129"/>
      <c r="AH36" s="1129"/>
      <c r="AI36" s="1129"/>
      <c r="AJ36" s="1129"/>
      <c r="AK36" s="1130"/>
      <c r="AL36" s="1130"/>
      <c r="AM36" s="1130"/>
      <c r="AN36" s="1130"/>
      <c r="AO36" s="1131"/>
    </row>
    <row r="37" spans="2:41" s="402" customFormat="1" ht="11.1" customHeight="1">
      <c r="B37" s="1179"/>
      <c r="C37" s="1192"/>
      <c r="D37" s="1193"/>
      <c r="E37" s="1193"/>
      <c r="F37" s="1193"/>
      <c r="G37" s="1193"/>
      <c r="H37" s="1193"/>
      <c r="I37" s="1193"/>
      <c r="J37" s="1193"/>
      <c r="K37" s="1193"/>
      <c r="L37" s="1193"/>
      <c r="M37" s="1194"/>
      <c r="N37" s="1175"/>
      <c r="O37" s="1176"/>
      <c r="P37" s="1176"/>
      <c r="Q37" s="1176"/>
      <c r="R37" s="1176"/>
      <c r="S37" s="1176"/>
      <c r="T37" s="1176"/>
      <c r="U37" s="1177"/>
      <c r="V37" s="1129"/>
      <c r="W37" s="1129"/>
      <c r="X37" s="1129"/>
      <c r="Y37" s="1129"/>
      <c r="Z37" s="1129"/>
      <c r="AA37" s="1129"/>
      <c r="AB37" s="1129"/>
      <c r="AC37" s="1129"/>
      <c r="AD37" s="1129"/>
      <c r="AE37" s="1129"/>
      <c r="AF37" s="1129"/>
      <c r="AG37" s="1129"/>
      <c r="AH37" s="1129"/>
      <c r="AI37" s="1129"/>
      <c r="AJ37" s="1129"/>
      <c r="AK37" s="1132"/>
      <c r="AL37" s="1132"/>
      <c r="AM37" s="1132"/>
      <c r="AN37" s="1132"/>
      <c r="AO37" s="1133"/>
    </row>
    <row r="38" spans="2:41" s="402" customFormat="1" ht="11.1" customHeight="1">
      <c r="B38" s="1179"/>
      <c r="C38" s="1112" t="s">
        <v>674</v>
      </c>
      <c r="D38" s="1113"/>
      <c r="E38" s="1113"/>
      <c r="F38" s="1113"/>
      <c r="G38" s="1113"/>
      <c r="H38" s="1113"/>
      <c r="I38" s="1113"/>
      <c r="J38" s="1113"/>
      <c r="K38" s="1113"/>
      <c r="L38" s="1113"/>
      <c r="M38" s="1114"/>
      <c r="N38" s="1121" t="s">
        <v>667</v>
      </c>
      <c r="O38" s="1122"/>
      <c r="P38" s="1122"/>
      <c r="Q38" s="1122"/>
      <c r="R38" s="1122"/>
      <c r="S38" s="1122"/>
      <c r="T38" s="1122"/>
      <c r="U38" s="1122"/>
      <c r="V38" s="1122"/>
      <c r="W38" s="1122"/>
      <c r="X38" s="1122"/>
      <c r="Y38" s="1122"/>
      <c r="Z38" s="1122"/>
      <c r="AA38" s="1122"/>
      <c r="AB38" s="1122"/>
      <c r="AC38" s="1122"/>
      <c r="AD38" s="1122"/>
      <c r="AE38" s="1122"/>
      <c r="AF38" s="1122"/>
      <c r="AG38" s="1122"/>
      <c r="AH38" s="1123"/>
      <c r="AI38" s="1124" t="s">
        <v>668</v>
      </c>
      <c r="AJ38" s="1124"/>
      <c r="AK38" s="1124"/>
      <c r="AL38" s="1124"/>
      <c r="AM38" s="1124"/>
      <c r="AN38" s="1124"/>
      <c r="AO38" s="1125"/>
    </row>
    <row r="39" spans="2:41" s="402" customFormat="1" ht="6.9" customHeight="1">
      <c r="B39" s="1179"/>
      <c r="C39" s="1115"/>
      <c r="D39" s="1116"/>
      <c r="E39" s="1116"/>
      <c r="F39" s="1116"/>
      <c r="G39" s="1116"/>
      <c r="H39" s="1116"/>
      <c r="I39" s="1116"/>
      <c r="J39" s="1116"/>
      <c r="K39" s="1116"/>
      <c r="L39" s="1116"/>
      <c r="M39" s="1117"/>
      <c r="N39" s="1112"/>
      <c r="O39" s="1113"/>
      <c r="P39" s="1113"/>
      <c r="Q39" s="1113"/>
      <c r="R39" s="1113"/>
      <c r="S39" s="1113"/>
      <c r="T39" s="1113"/>
      <c r="U39" s="1113"/>
      <c r="V39" s="1113"/>
      <c r="W39" s="1113"/>
      <c r="X39" s="1113"/>
      <c r="Y39" s="1113"/>
      <c r="Z39" s="1113"/>
      <c r="AA39" s="1113"/>
      <c r="AB39" s="1113"/>
      <c r="AC39" s="1113"/>
      <c r="AD39" s="1113"/>
      <c r="AE39" s="1113"/>
      <c r="AF39" s="1113"/>
      <c r="AG39" s="1113"/>
      <c r="AH39" s="1114"/>
      <c r="AI39" s="1108"/>
      <c r="AJ39" s="1108"/>
      <c r="AK39" s="1108"/>
      <c r="AL39" s="1108"/>
      <c r="AM39" s="1108"/>
      <c r="AN39" s="1108"/>
      <c r="AO39" s="1110"/>
    </row>
    <row r="40" spans="2:41" s="402" customFormat="1" ht="6.9" customHeight="1">
      <c r="B40" s="1179"/>
      <c r="C40" s="1115"/>
      <c r="D40" s="1116"/>
      <c r="E40" s="1116"/>
      <c r="F40" s="1116"/>
      <c r="G40" s="1116"/>
      <c r="H40" s="1116"/>
      <c r="I40" s="1116"/>
      <c r="J40" s="1116"/>
      <c r="K40" s="1116"/>
      <c r="L40" s="1116"/>
      <c r="M40" s="1117"/>
      <c r="N40" s="1134"/>
      <c r="O40" s="1135"/>
      <c r="P40" s="1135"/>
      <c r="Q40" s="1135"/>
      <c r="R40" s="1135"/>
      <c r="S40" s="1135"/>
      <c r="T40" s="1135"/>
      <c r="U40" s="1135"/>
      <c r="V40" s="1135"/>
      <c r="W40" s="1135"/>
      <c r="X40" s="1135"/>
      <c r="Y40" s="1135"/>
      <c r="Z40" s="1135"/>
      <c r="AA40" s="1135"/>
      <c r="AB40" s="1135"/>
      <c r="AC40" s="1135"/>
      <c r="AD40" s="1135"/>
      <c r="AE40" s="1135"/>
      <c r="AF40" s="1135"/>
      <c r="AG40" s="1135"/>
      <c r="AH40" s="1136"/>
      <c r="AI40" s="1128"/>
      <c r="AJ40" s="1128"/>
      <c r="AK40" s="1128"/>
      <c r="AL40" s="1128"/>
      <c r="AM40" s="1128"/>
      <c r="AN40" s="1128"/>
      <c r="AO40" s="1155"/>
    </row>
    <row r="41" spans="2:41" s="402" customFormat="1" ht="11.1" customHeight="1">
      <c r="B41" s="1179"/>
      <c r="C41" s="1115"/>
      <c r="D41" s="1116"/>
      <c r="E41" s="1116"/>
      <c r="F41" s="1116"/>
      <c r="G41" s="1116"/>
      <c r="H41" s="1116"/>
      <c r="I41" s="1116"/>
      <c r="J41" s="1116"/>
      <c r="K41" s="1116"/>
      <c r="L41" s="1116"/>
      <c r="M41" s="1117"/>
      <c r="N41" s="1121" t="s">
        <v>667</v>
      </c>
      <c r="O41" s="1122"/>
      <c r="P41" s="1122"/>
      <c r="Q41" s="1122"/>
      <c r="R41" s="1122"/>
      <c r="S41" s="1122"/>
      <c r="T41" s="1122"/>
      <c r="U41" s="1122"/>
      <c r="V41" s="1122"/>
      <c r="W41" s="1122"/>
      <c r="X41" s="1122"/>
      <c r="Y41" s="1122"/>
      <c r="Z41" s="1122"/>
      <c r="AA41" s="1122"/>
      <c r="AB41" s="1122"/>
      <c r="AC41" s="1122"/>
      <c r="AD41" s="1122"/>
      <c r="AE41" s="1122"/>
      <c r="AF41" s="1122"/>
      <c r="AG41" s="1122"/>
      <c r="AH41" s="1123"/>
      <c r="AI41" s="1124" t="s">
        <v>668</v>
      </c>
      <c r="AJ41" s="1124"/>
      <c r="AK41" s="1124"/>
      <c r="AL41" s="1124"/>
      <c r="AM41" s="1124"/>
      <c r="AN41" s="1124"/>
      <c r="AO41" s="1125"/>
    </row>
    <row r="42" spans="2:41" s="402" customFormat="1" ht="6.9" customHeight="1">
      <c r="B42" s="1179"/>
      <c r="C42" s="1115"/>
      <c r="D42" s="1116"/>
      <c r="E42" s="1116"/>
      <c r="F42" s="1116"/>
      <c r="G42" s="1116"/>
      <c r="H42" s="1116"/>
      <c r="I42" s="1116"/>
      <c r="J42" s="1116"/>
      <c r="K42" s="1116"/>
      <c r="L42" s="1116"/>
      <c r="M42" s="1117"/>
      <c r="N42" s="1105"/>
      <c r="O42" s="1106"/>
      <c r="P42" s="1106"/>
      <c r="Q42" s="1106"/>
      <c r="R42" s="1106"/>
      <c r="S42" s="1106"/>
      <c r="T42" s="1106"/>
      <c r="U42" s="1106"/>
      <c r="V42" s="1106"/>
      <c r="W42" s="1106"/>
      <c r="X42" s="1106"/>
      <c r="Y42" s="1106"/>
      <c r="Z42" s="1106"/>
      <c r="AA42" s="1106"/>
      <c r="AB42" s="1106"/>
      <c r="AC42" s="1106"/>
      <c r="AD42" s="1106"/>
      <c r="AE42" s="1106"/>
      <c r="AF42" s="1106"/>
      <c r="AG42" s="1106"/>
      <c r="AH42" s="1126"/>
      <c r="AI42" s="1108"/>
      <c r="AJ42" s="1108"/>
      <c r="AK42" s="1108"/>
      <c r="AL42" s="1108"/>
      <c r="AM42" s="1108"/>
      <c r="AN42" s="1108"/>
      <c r="AO42" s="1110"/>
    </row>
    <row r="43" spans="2:41" s="402" customFormat="1" ht="6.9" customHeight="1">
      <c r="B43" s="1179"/>
      <c r="C43" s="1115"/>
      <c r="D43" s="1116"/>
      <c r="E43" s="1116"/>
      <c r="F43" s="1116"/>
      <c r="G43" s="1116"/>
      <c r="H43" s="1116"/>
      <c r="I43" s="1116"/>
      <c r="J43" s="1116"/>
      <c r="K43" s="1116"/>
      <c r="L43" s="1116"/>
      <c r="M43" s="1117"/>
      <c r="N43" s="1097"/>
      <c r="O43" s="1098"/>
      <c r="P43" s="1098"/>
      <c r="Q43" s="1098"/>
      <c r="R43" s="1098"/>
      <c r="S43" s="1098"/>
      <c r="T43" s="1098"/>
      <c r="U43" s="1098"/>
      <c r="V43" s="1098"/>
      <c r="W43" s="1098"/>
      <c r="X43" s="1098"/>
      <c r="Y43" s="1098"/>
      <c r="Z43" s="1098"/>
      <c r="AA43" s="1098"/>
      <c r="AB43" s="1098"/>
      <c r="AC43" s="1098"/>
      <c r="AD43" s="1098"/>
      <c r="AE43" s="1098"/>
      <c r="AF43" s="1098"/>
      <c r="AG43" s="1098"/>
      <c r="AH43" s="1127"/>
      <c r="AI43" s="1128"/>
      <c r="AJ43" s="1128"/>
      <c r="AK43" s="1128"/>
      <c r="AL43" s="1128"/>
      <c r="AM43" s="1128"/>
      <c r="AN43" s="1128"/>
      <c r="AO43" s="1155"/>
    </row>
    <row r="44" spans="2:41" s="402" customFormat="1" ht="11.1" customHeight="1">
      <c r="B44" s="1179"/>
      <c r="C44" s="1115"/>
      <c r="D44" s="1116"/>
      <c r="E44" s="1116"/>
      <c r="F44" s="1116"/>
      <c r="G44" s="1116"/>
      <c r="H44" s="1116"/>
      <c r="I44" s="1116"/>
      <c r="J44" s="1116"/>
      <c r="K44" s="1116"/>
      <c r="L44" s="1116"/>
      <c r="M44" s="1117"/>
      <c r="N44" s="1121" t="s">
        <v>667</v>
      </c>
      <c r="O44" s="1122"/>
      <c r="P44" s="1122"/>
      <c r="Q44" s="1122"/>
      <c r="R44" s="1122"/>
      <c r="S44" s="1122"/>
      <c r="T44" s="1122"/>
      <c r="U44" s="1122"/>
      <c r="V44" s="1122"/>
      <c r="W44" s="1122"/>
      <c r="X44" s="1122"/>
      <c r="Y44" s="1122"/>
      <c r="Z44" s="1122"/>
      <c r="AA44" s="1122"/>
      <c r="AB44" s="1122"/>
      <c r="AC44" s="1122"/>
      <c r="AD44" s="1122"/>
      <c r="AE44" s="1122"/>
      <c r="AF44" s="1122"/>
      <c r="AG44" s="1122"/>
      <c r="AH44" s="1123"/>
      <c r="AI44" s="1124" t="s">
        <v>668</v>
      </c>
      <c r="AJ44" s="1124"/>
      <c r="AK44" s="1124"/>
      <c r="AL44" s="1124"/>
      <c r="AM44" s="1124"/>
      <c r="AN44" s="1124"/>
      <c r="AO44" s="1125"/>
    </row>
    <row r="45" spans="2:41" s="402" customFormat="1" ht="6.9" customHeight="1">
      <c r="B45" s="1179"/>
      <c r="C45" s="1115"/>
      <c r="D45" s="1116"/>
      <c r="E45" s="1116"/>
      <c r="F45" s="1116"/>
      <c r="G45" s="1116"/>
      <c r="H45" s="1116"/>
      <c r="I45" s="1116"/>
      <c r="J45" s="1116"/>
      <c r="K45" s="1116"/>
      <c r="L45" s="1116"/>
      <c r="M45" s="1117"/>
      <c r="N45" s="1112"/>
      <c r="O45" s="1113"/>
      <c r="P45" s="1113"/>
      <c r="Q45" s="1113"/>
      <c r="R45" s="1113"/>
      <c r="S45" s="1113"/>
      <c r="T45" s="1113"/>
      <c r="U45" s="1113"/>
      <c r="V45" s="1113"/>
      <c r="W45" s="1113"/>
      <c r="X45" s="1113"/>
      <c r="Y45" s="1113"/>
      <c r="Z45" s="1113"/>
      <c r="AA45" s="1113"/>
      <c r="AB45" s="1113"/>
      <c r="AC45" s="1113"/>
      <c r="AD45" s="1113"/>
      <c r="AE45" s="1113"/>
      <c r="AF45" s="1113"/>
      <c r="AG45" s="1113"/>
      <c r="AH45" s="1114"/>
      <c r="AI45" s="1108"/>
      <c r="AJ45" s="1108"/>
      <c r="AK45" s="1108"/>
      <c r="AL45" s="1108"/>
      <c r="AM45" s="1108"/>
      <c r="AN45" s="1108"/>
      <c r="AO45" s="1110"/>
    </row>
    <row r="46" spans="2:41" s="402" customFormat="1" ht="6.9" customHeight="1" thickBot="1">
      <c r="B46" s="1180"/>
      <c r="C46" s="1118"/>
      <c r="D46" s="1119"/>
      <c r="E46" s="1119"/>
      <c r="F46" s="1119"/>
      <c r="G46" s="1119"/>
      <c r="H46" s="1119"/>
      <c r="I46" s="1119"/>
      <c r="J46" s="1119"/>
      <c r="K46" s="1119"/>
      <c r="L46" s="1119"/>
      <c r="M46" s="1120"/>
      <c r="N46" s="1118"/>
      <c r="O46" s="1119"/>
      <c r="P46" s="1119"/>
      <c r="Q46" s="1119"/>
      <c r="R46" s="1119"/>
      <c r="S46" s="1119"/>
      <c r="T46" s="1119"/>
      <c r="U46" s="1119"/>
      <c r="V46" s="1119"/>
      <c r="W46" s="1119"/>
      <c r="X46" s="1119"/>
      <c r="Y46" s="1119"/>
      <c r="Z46" s="1119"/>
      <c r="AA46" s="1119"/>
      <c r="AB46" s="1119"/>
      <c r="AC46" s="1119"/>
      <c r="AD46" s="1119"/>
      <c r="AE46" s="1119"/>
      <c r="AF46" s="1119"/>
      <c r="AG46" s="1119"/>
      <c r="AH46" s="1120"/>
      <c r="AI46" s="1109"/>
      <c r="AJ46" s="1109"/>
      <c r="AK46" s="1109"/>
      <c r="AL46" s="1109"/>
      <c r="AM46" s="1109"/>
      <c r="AN46" s="1109"/>
      <c r="AO46" s="1111"/>
    </row>
    <row r="47" spans="2:41" s="402" customFormat="1" ht="18" customHeight="1">
      <c r="B47" s="1137" t="s">
        <v>675</v>
      </c>
      <c r="C47" s="1139" t="s">
        <v>676</v>
      </c>
      <c r="D47" s="1140"/>
      <c r="E47" s="1140"/>
      <c r="F47" s="1140"/>
      <c r="G47" s="1140"/>
      <c r="H47" s="1140"/>
      <c r="I47" s="1140"/>
      <c r="J47" s="1140"/>
      <c r="K47" s="1140"/>
      <c r="L47" s="1140"/>
      <c r="M47" s="1141"/>
      <c r="N47" s="1145"/>
      <c r="O47" s="1146"/>
      <c r="P47" s="1146"/>
      <c r="Q47" s="1146"/>
      <c r="R47" s="1146"/>
      <c r="S47" s="1146"/>
      <c r="T47" s="1146"/>
      <c r="U47" s="1146"/>
      <c r="V47" s="1146"/>
      <c r="W47" s="1146"/>
      <c r="X47" s="1146"/>
      <c r="Y47" s="1146"/>
      <c r="Z47" s="1146"/>
      <c r="AA47" s="1146"/>
      <c r="AB47" s="1146"/>
      <c r="AC47" s="1146"/>
      <c r="AD47" s="1146"/>
      <c r="AE47" s="1146"/>
      <c r="AF47" s="1146"/>
      <c r="AG47" s="1146"/>
      <c r="AH47" s="1146"/>
      <c r="AI47" s="1146"/>
      <c r="AJ47" s="1146"/>
      <c r="AK47" s="1146"/>
      <c r="AL47" s="1146"/>
      <c r="AM47" s="1146"/>
      <c r="AN47" s="1146"/>
      <c r="AO47" s="1147"/>
    </row>
    <row r="48" spans="2:41" s="402" customFormat="1" ht="18" customHeight="1">
      <c r="B48" s="1138"/>
      <c r="C48" s="1142"/>
      <c r="D48" s="1143"/>
      <c r="E48" s="1143"/>
      <c r="F48" s="1143"/>
      <c r="G48" s="1143"/>
      <c r="H48" s="1143"/>
      <c r="I48" s="1143"/>
      <c r="J48" s="1143"/>
      <c r="K48" s="1143"/>
      <c r="L48" s="1143"/>
      <c r="M48" s="1144"/>
      <c r="N48" s="1097"/>
      <c r="O48" s="1098"/>
      <c r="P48" s="1098"/>
      <c r="Q48" s="1098"/>
      <c r="R48" s="1098"/>
      <c r="S48" s="1098"/>
      <c r="T48" s="1098"/>
      <c r="U48" s="1098"/>
      <c r="V48" s="1098"/>
      <c r="W48" s="1098"/>
      <c r="X48" s="1098"/>
      <c r="Y48" s="1098"/>
      <c r="Z48" s="1098"/>
      <c r="AA48" s="1098"/>
      <c r="AB48" s="1098"/>
      <c r="AC48" s="1098"/>
      <c r="AD48" s="1098"/>
      <c r="AE48" s="1098"/>
      <c r="AF48" s="1098"/>
      <c r="AG48" s="1098"/>
      <c r="AH48" s="1098"/>
      <c r="AI48" s="1098"/>
      <c r="AJ48" s="1098"/>
      <c r="AK48" s="1098"/>
      <c r="AL48" s="1098"/>
      <c r="AM48" s="1098"/>
      <c r="AN48" s="1098"/>
      <c r="AO48" s="1102"/>
    </row>
    <row r="49" spans="2:43" s="402" customFormat="1" ht="42.6" customHeight="1">
      <c r="B49" s="1138"/>
      <c r="C49" s="1148" t="s">
        <v>677</v>
      </c>
      <c r="D49" s="1149"/>
      <c r="E49" s="1149"/>
      <c r="F49" s="1149"/>
      <c r="G49" s="1149"/>
      <c r="H49" s="1149"/>
      <c r="I49" s="1149"/>
      <c r="J49" s="1149"/>
      <c r="K49" s="1149"/>
      <c r="L49" s="1149"/>
      <c r="M49" s="1150"/>
      <c r="N49" s="1151"/>
      <c r="O49" s="1151"/>
      <c r="P49" s="1151"/>
      <c r="Q49" s="1151"/>
      <c r="R49" s="1151"/>
      <c r="S49" s="1151"/>
      <c r="T49" s="1151"/>
      <c r="U49" s="1151"/>
      <c r="V49" s="1151"/>
      <c r="W49" s="1151"/>
      <c r="X49" s="1151"/>
      <c r="Y49" s="1151"/>
      <c r="Z49" s="1151"/>
      <c r="AA49" s="1151"/>
      <c r="AB49" s="1151"/>
      <c r="AC49" s="1151"/>
      <c r="AD49" s="1151"/>
      <c r="AE49" s="1151"/>
      <c r="AF49" s="1151"/>
      <c r="AG49" s="1151"/>
      <c r="AH49" s="1151"/>
      <c r="AI49" s="1151"/>
      <c r="AJ49" s="1151"/>
      <c r="AK49" s="1151"/>
      <c r="AL49" s="1151"/>
      <c r="AM49" s="1151"/>
      <c r="AN49" s="1151"/>
      <c r="AO49" s="1152"/>
    </row>
    <row r="50" spans="2:43" s="402" customFormat="1" ht="42.6" customHeight="1">
      <c r="B50" s="1138"/>
      <c r="C50" s="1148" t="s">
        <v>678</v>
      </c>
      <c r="D50" s="1149"/>
      <c r="E50" s="1149"/>
      <c r="F50" s="1149"/>
      <c r="G50" s="1149"/>
      <c r="H50" s="1149"/>
      <c r="I50" s="1149"/>
      <c r="J50" s="1149"/>
      <c r="K50" s="1149"/>
      <c r="L50" s="1149"/>
      <c r="M50" s="1150"/>
      <c r="N50" s="1153"/>
      <c r="O50" s="1153"/>
      <c r="P50" s="1153"/>
      <c r="Q50" s="1153"/>
      <c r="R50" s="1153"/>
      <c r="S50" s="1153"/>
      <c r="T50" s="1153"/>
      <c r="U50" s="1153"/>
      <c r="V50" s="1153"/>
      <c r="W50" s="1153"/>
      <c r="X50" s="1153"/>
      <c r="Y50" s="1153"/>
      <c r="Z50" s="1153"/>
      <c r="AA50" s="1153"/>
      <c r="AB50" s="1153"/>
      <c r="AC50" s="1153"/>
      <c r="AD50" s="1153"/>
      <c r="AE50" s="1153"/>
      <c r="AF50" s="1153"/>
      <c r="AG50" s="1153"/>
      <c r="AH50" s="1153"/>
      <c r="AI50" s="1153"/>
      <c r="AJ50" s="1153"/>
      <c r="AK50" s="1153"/>
      <c r="AL50" s="1153"/>
      <c r="AM50" s="1153"/>
      <c r="AN50" s="1153"/>
      <c r="AO50" s="1154"/>
    </row>
    <row r="51" spans="2:43" s="402" customFormat="1" ht="11.1" customHeight="1">
      <c r="B51" s="1138"/>
      <c r="C51" s="1148" t="s">
        <v>679</v>
      </c>
      <c r="D51" s="1149"/>
      <c r="E51" s="1149"/>
      <c r="F51" s="1149"/>
      <c r="G51" s="1149"/>
      <c r="H51" s="1149"/>
      <c r="I51" s="1149"/>
      <c r="J51" s="1149"/>
      <c r="K51" s="1149"/>
      <c r="L51" s="1149"/>
      <c r="M51" s="1150"/>
      <c r="N51" s="1105" t="s">
        <v>680</v>
      </c>
      <c r="O51" s="1106"/>
      <c r="P51" s="1106"/>
      <c r="Q51" s="1106"/>
      <c r="R51" s="1106"/>
      <c r="S51" s="1106"/>
      <c r="T51" s="1106"/>
      <c r="U51" s="1106"/>
      <c r="V51" s="1106"/>
      <c r="W51" s="1106"/>
      <c r="X51" s="1106"/>
      <c r="Y51" s="1106"/>
      <c r="Z51" s="1106"/>
      <c r="AA51" s="1106"/>
      <c r="AB51" s="1106"/>
      <c r="AC51" s="1106"/>
      <c r="AD51" s="1106"/>
      <c r="AE51" s="1106"/>
      <c r="AF51" s="1106"/>
      <c r="AG51" s="1106"/>
      <c r="AH51" s="1106"/>
      <c r="AI51" s="1106"/>
      <c r="AJ51" s="1106"/>
      <c r="AK51" s="1106"/>
      <c r="AL51" s="1106"/>
      <c r="AM51" s="1106"/>
      <c r="AN51" s="1106"/>
      <c r="AO51" s="1107"/>
    </row>
    <row r="52" spans="2:43" s="402" customFormat="1" ht="6.9" customHeight="1">
      <c r="B52" s="1138"/>
      <c r="C52" s="1103"/>
      <c r="D52" s="1078"/>
      <c r="E52" s="1078"/>
      <c r="F52" s="1078"/>
      <c r="G52" s="1078"/>
      <c r="H52" s="1078"/>
      <c r="I52" s="1078"/>
      <c r="J52" s="1078"/>
      <c r="K52" s="1078"/>
      <c r="L52" s="1078"/>
      <c r="M52" s="1104"/>
      <c r="N52" s="1085"/>
      <c r="O52" s="1086"/>
      <c r="P52" s="1086"/>
      <c r="Q52" s="1086"/>
      <c r="R52" s="1086"/>
      <c r="S52" s="1086"/>
      <c r="T52" s="1086"/>
      <c r="U52" s="1086"/>
      <c r="V52" s="1086"/>
      <c r="W52" s="1086"/>
      <c r="X52" s="1086"/>
      <c r="Y52" s="1086"/>
      <c r="Z52" s="1086"/>
      <c r="AA52" s="1086"/>
      <c r="AB52" s="1086"/>
      <c r="AC52" s="1086"/>
      <c r="AD52" s="1086"/>
      <c r="AE52" s="1086"/>
      <c r="AF52" s="1086"/>
      <c r="AG52" s="1086"/>
      <c r="AH52" s="1086"/>
      <c r="AI52" s="1086"/>
      <c r="AJ52" s="1086"/>
      <c r="AK52" s="1086"/>
      <c r="AL52" s="1086"/>
      <c r="AM52" s="1086"/>
      <c r="AN52" s="1086"/>
      <c r="AO52" s="1087"/>
    </row>
    <row r="53" spans="2:43" s="402" customFormat="1" ht="6.75" customHeight="1">
      <c r="B53" s="1138"/>
      <c r="C53" s="1103"/>
      <c r="D53" s="1078"/>
      <c r="E53" s="1078"/>
      <c r="F53" s="1078"/>
      <c r="G53" s="1078"/>
      <c r="H53" s="1078"/>
      <c r="I53" s="1078"/>
      <c r="J53" s="1078"/>
      <c r="K53" s="1078"/>
      <c r="L53" s="1078"/>
      <c r="M53" s="1104"/>
      <c r="N53" s="1088"/>
      <c r="O53" s="1089"/>
      <c r="P53" s="1089"/>
      <c r="Q53" s="1089"/>
      <c r="R53" s="1089"/>
      <c r="S53" s="1089"/>
      <c r="T53" s="1089"/>
      <c r="U53" s="1089"/>
      <c r="V53" s="1089"/>
      <c r="W53" s="1089"/>
      <c r="X53" s="1089"/>
      <c r="Y53" s="1089"/>
      <c r="Z53" s="1089"/>
      <c r="AA53" s="1089"/>
      <c r="AB53" s="1089"/>
      <c r="AC53" s="1089"/>
      <c r="AD53" s="1089"/>
      <c r="AE53" s="1089"/>
      <c r="AF53" s="1089"/>
      <c r="AG53" s="1089"/>
      <c r="AH53" s="1089"/>
      <c r="AI53" s="1089"/>
      <c r="AJ53" s="1089"/>
      <c r="AK53" s="1089"/>
      <c r="AL53" s="1089"/>
      <c r="AM53" s="1089"/>
      <c r="AN53" s="1089"/>
      <c r="AO53" s="1090"/>
    </row>
    <row r="54" spans="2:43" s="402" customFormat="1" ht="20.399999999999999" customHeight="1">
      <c r="B54" s="1138"/>
      <c r="C54" s="1103"/>
      <c r="D54" s="1078"/>
      <c r="E54" s="1078"/>
      <c r="F54" s="1078"/>
      <c r="G54" s="1078"/>
      <c r="H54" s="1078"/>
      <c r="I54" s="1078"/>
      <c r="J54" s="1078"/>
      <c r="K54" s="1078"/>
      <c r="L54" s="1078"/>
      <c r="M54" s="1104"/>
      <c r="N54" s="1091" t="s">
        <v>681</v>
      </c>
      <c r="O54" s="1092"/>
      <c r="P54" s="1092"/>
      <c r="Q54" s="1092"/>
      <c r="R54" s="1092"/>
      <c r="S54" s="1092"/>
      <c r="T54" s="1092"/>
      <c r="U54" s="1092"/>
      <c r="V54" s="1092"/>
      <c r="W54" s="1092"/>
      <c r="X54" s="1092"/>
      <c r="Y54" s="1092"/>
      <c r="Z54" s="1092"/>
      <c r="AA54" s="1092"/>
      <c r="AB54" s="1092"/>
      <c r="AC54" s="1092"/>
      <c r="AD54" s="1092"/>
      <c r="AE54" s="1092"/>
      <c r="AF54" s="1092"/>
      <c r="AG54" s="1092"/>
      <c r="AH54" s="1092"/>
      <c r="AI54" s="1092"/>
      <c r="AJ54" s="1092"/>
      <c r="AK54" s="1092"/>
      <c r="AL54" s="1092"/>
      <c r="AM54" s="1092"/>
      <c r="AN54" s="1092"/>
      <c r="AO54" s="1093"/>
    </row>
    <row r="55" spans="2:43" s="402" customFormat="1" ht="6.9" customHeight="1">
      <c r="B55" s="1138"/>
      <c r="C55" s="1103"/>
      <c r="D55" s="1078"/>
      <c r="E55" s="1078"/>
      <c r="F55" s="1078"/>
      <c r="G55" s="1078"/>
      <c r="H55" s="1078"/>
      <c r="I55" s="1078"/>
      <c r="J55" s="1078"/>
      <c r="K55" s="1078"/>
      <c r="L55" s="1078"/>
      <c r="M55" s="1104"/>
      <c r="N55" s="1094" t="s">
        <v>682</v>
      </c>
      <c r="O55" s="1095"/>
      <c r="P55" s="1095"/>
      <c r="Q55" s="1095"/>
      <c r="R55" s="1095"/>
      <c r="S55" s="1095"/>
      <c r="T55" s="1095"/>
      <c r="U55" s="1095"/>
      <c r="V55" s="1096"/>
      <c r="W55" s="1100" t="s">
        <v>683</v>
      </c>
      <c r="X55" s="1100"/>
      <c r="Y55" s="1100"/>
      <c r="Z55" s="1100"/>
      <c r="AA55" s="1100"/>
      <c r="AB55" s="1100"/>
      <c r="AC55" s="1100"/>
      <c r="AD55" s="1100"/>
      <c r="AE55" s="1100"/>
      <c r="AF55" s="1100"/>
      <c r="AG55" s="1100"/>
      <c r="AH55" s="1100"/>
      <c r="AI55" s="1100"/>
      <c r="AJ55" s="1100"/>
      <c r="AK55" s="1100"/>
      <c r="AL55" s="1100"/>
      <c r="AM55" s="1100"/>
      <c r="AN55" s="1100"/>
      <c r="AO55" s="1101"/>
    </row>
    <row r="56" spans="2:43" s="402" customFormat="1" ht="6.9" customHeight="1">
      <c r="B56" s="1138"/>
      <c r="C56" s="1142"/>
      <c r="D56" s="1143"/>
      <c r="E56" s="1143"/>
      <c r="F56" s="1143"/>
      <c r="G56" s="1143"/>
      <c r="H56" s="1143"/>
      <c r="I56" s="1143"/>
      <c r="J56" s="1143"/>
      <c r="K56" s="1143"/>
      <c r="L56" s="1143"/>
      <c r="M56" s="1144"/>
      <c r="N56" s="1097"/>
      <c r="O56" s="1098"/>
      <c r="P56" s="1098"/>
      <c r="Q56" s="1098"/>
      <c r="R56" s="1098"/>
      <c r="S56" s="1098"/>
      <c r="T56" s="1098"/>
      <c r="U56" s="1098"/>
      <c r="V56" s="1099"/>
      <c r="W56" s="1098"/>
      <c r="X56" s="1098"/>
      <c r="Y56" s="1098"/>
      <c r="Z56" s="1098"/>
      <c r="AA56" s="1098"/>
      <c r="AB56" s="1098"/>
      <c r="AC56" s="1098"/>
      <c r="AD56" s="1098"/>
      <c r="AE56" s="1098"/>
      <c r="AF56" s="1098"/>
      <c r="AG56" s="1098"/>
      <c r="AH56" s="1098"/>
      <c r="AI56" s="1098"/>
      <c r="AJ56" s="1098"/>
      <c r="AK56" s="1098"/>
      <c r="AL56" s="1098"/>
      <c r="AM56" s="1098"/>
      <c r="AN56" s="1098"/>
      <c r="AO56" s="1102"/>
    </row>
    <row r="57" spans="2:43" s="402" customFormat="1" ht="46.2" customHeight="1" thickBot="1">
      <c r="B57" s="1138"/>
      <c r="C57" s="1103" t="s">
        <v>684</v>
      </c>
      <c r="D57" s="1078"/>
      <c r="E57" s="1078"/>
      <c r="F57" s="1078"/>
      <c r="G57" s="1078"/>
      <c r="H57" s="1078"/>
      <c r="I57" s="1078"/>
      <c r="J57" s="1078"/>
      <c r="K57" s="1078"/>
      <c r="L57" s="1078"/>
      <c r="M57" s="1104"/>
      <c r="N57" s="1105"/>
      <c r="O57" s="1106"/>
      <c r="P57" s="1106"/>
      <c r="Q57" s="1106"/>
      <c r="R57" s="1106"/>
      <c r="S57" s="1106"/>
      <c r="T57" s="1106"/>
      <c r="U57" s="1106"/>
      <c r="V57" s="1106"/>
      <c r="W57" s="1106"/>
      <c r="X57" s="1106"/>
      <c r="Y57" s="1106"/>
      <c r="Z57" s="1106"/>
      <c r="AA57" s="1106"/>
      <c r="AB57" s="1106"/>
      <c r="AC57" s="1106"/>
      <c r="AD57" s="1106"/>
      <c r="AE57" s="1106"/>
      <c r="AF57" s="1106"/>
      <c r="AG57" s="1106"/>
      <c r="AH57" s="1106"/>
      <c r="AI57" s="1106"/>
      <c r="AJ57" s="1106"/>
      <c r="AK57" s="1106"/>
      <c r="AL57" s="1106"/>
      <c r="AM57" s="1106"/>
      <c r="AN57" s="1106"/>
      <c r="AO57" s="1107"/>
    </row>
    <row r="58" spans="2:43" s="413" customFormat="1" ht="12" customHeight="1" thickBot="1">
      <c r="B58" s="1079" t="s">
        <v>685</v>
      </c>
      <c r="C58" s="1080"/>
      <c r="D58" s="1080"/>
      <c r="E58" s="1080"/>
      <c r="F58" s="1081"/>
      <c r="G58" s="1082" t="s">
        <v>32</v>
      </c>
      <c r="H58" s="1082"/>
      <c r="I58" s="1082"/>
      <c r="J58" s="1082"/>
      <c r="K58" s="1082"/>
      <c r="L58" s="1082"/>
      <c r="M58" s="1082"/>
      <c r="N58" s="1082"/>
      <c r="O58" s="1082"/>
      <c r="P58" s="1082"/>
      <c r="Q58" s="1082"/>
      <c r="R58" s="1082"/>
      <c r="S58" s="1082"/>
      <c r="T58" s="1082"/>
      <c r="U58" s="1082"/>
      <c r="V58" s="1082"/>
      <c r="W58" s="1082"/>
      <c r="X58" s="1082"/>
      <c r="Y58" s="1082"/>
      <c r="Z58" s="1082"/>
      <c r="AA58" s="1082"/>
      <c r="AB58" s="1082"/>
      <c r="AC58" s="1082"/>
      <c r="AD58" s="1082"/>
      <c r="AE58" s="1082"/>
      <c r="AF58" s="1082"/>
      <c r="AG58" s="1082"/>
      <c r="AH58" s="1082"/>
      <c r="AI58" s="1082"/>
      <c r="AJ58" s="1082"/>
      <c r="AK58" s="1082"/>
      <c r="AL58" s="1082"/>
      <c r="AM58" s="1082"/>
      <c r="AN58" s="1082"/>
      <c r="AO58" s="1083"/>
    </row>
    <row r="59" spans="2:43" s="390" customFormat="1" ht="21.6" customHeight="1">
      <c r="B59" s="396" t="s">
        <v>686</v>
      </c>
      <c r="C59" s="396">
        <v>1</v>
      </c>
      <c r="D59" s="1084" t="s">
        <v>687</v>
      </c>
      <c r="E59" s="1084"/>
      <c r="F59" s="1084"/>
      <c r="G59" s="1084"/>
      <c r="H59" s="1084"/>
      <c r="I59" s="1084"/>
      <c r="J59" s="1084"/>
      <c r="K59" s="1084"/>
      <c r="L59" s="1084"/>
      <c r="M59" s="1084"/>
      <c r="N59" s="1084"/>
      <c r="O59" s="1084"/>
      <c r="P59" s="1084"/>
      <c r="Q59" s="1084"/>
      <c r="R59" s="1084"/>
      <c r="S59" s="1084"/>
      <c r="T59" s="1084"/>
      <c r="U59" s="1084"/>
      <c r="V59" s="1084"/>
      <c r="W59" s="1084"/>
      <c r="X59" s="1084"/>
      <c r="Y59" s="1084"/>
      <c r="Z59" s="1084"/>
      <c r="AA59" s="1084"/>
      <c r="AB59" s="1084"/>
      <c r="AC59" s="1084"/>
      <c r="AD59" s="1084"/>
      <c r="AE59" s="1084"/>
      <c r="AF59" s="1084"/>
      <c r="AG59" s="1084"/>
      <c r="AH59" s="1084"/>
      <c r="AI59" s="1084"/>
      <c r="AJ59" s="1084"/>
      <c r="AK59" s="1084"/>
      <c r="AL59" s="1084"/>
      <c r="AM59" s="1084"/>
      <c r="AN59" s="1084"/>
      <c r="AO59" s="1084"/>
      <c r="AQ59" s="414"/>
    </row>
    <row r="60" spans="2:43" s="390" customFormat="1" ht="22.5" customHeight="1">
      <c r="B60" s="415"/>
      <c r="C60" s="412" t="s">
        <v>688</v>
      </c>
      <c r="D60" s="1078" t="s">
        <v>689</v>
      </c>
      <c r="E60" s="1078"/>
      <c r="F60" s="1078"/>
      <c r="G60" s="1078"/>
      <c r="H60" s="1078"/>
      <c r="I60" s="1078"/>
      <c r="J60" s="1078"/>
      <c r="K60" s="1078"/>
      <c r="L60" s="1078"/>
      <c r="M60" s="1078"/>
      <c r="N60" s="1078"/>
      <c r="O60" s="1078"/>
      <c r="P60" s="1078"/>
      <c r="Q60" s="1078"/>
      <c r="R60" s="1078"/>
      <c r="S60" s="1078"/>
      <c r="T60" s="1078"/>
      <c r="U60" s="1078"/>
      <c r="V60" s="1078"/>
      <c r="W60" s="1078"/>
      <c r="X60" s="1078"/>
      <c r="Y60" s="1078"/>
      <c r="Z60" s="1078"/>
      <c r="AA60" s="1078"/>
      <c r="AB60" s="1078"/>
      <c r="AC60" s="1078"/>
      <c r="AD60" s="1078"/>
      <c r="AE60" s="1078"/>
      <c r="AF60" s="1078"/>
      <c r="AG60" s="1078"/>
      <c r="AH60" s="1078"/>
      <c r="AI60" s="1078"/>
      <c r="AJ60" s="1078"/>
      <c r="AK60" s="1078"/>
      <c r="AL60" s="1078"/>
      <c r="AM60" s="1078"/>
      <c r="AN60" s="1078"/>
      <c r="AO60" s="1078"/>
      <c r="AQ60" s="414"/>
    </row>
    <row r="61" spans="2:43" s="390" customFormat="1" ht="9.9" customHeight="1">
      <c r="B61" s="396"/>
      <c r="C61" s="412">
        <v>3</v>
      </c>
      <c r="D61" s="397" t="s">
        <v>690</v>
      </c>
      <c r="F61" s="397"/>
      <c r="G61" s="397"/>
      <c r="H61" s="397"/>
      <c r="I61" s="397"/>
      <c r="J61" s="397"/>
      <c r="K61" s="397"/>
      <c r="L61" s="397"/>
      <c r="M61" s="397"/>
      <c r="N61" s="397"/>
      <c r="O61" s="397"/>
      <c r="P61" s="397"/>
      <c r="Q61" s="397"/>
      <c r="R61" s="397"/>
      <c r="S61" s="397"/>
      <c r="T61" s="397"/>
      <c r="U61" s="397"/>
      <c r="V61" s="397"/>
      <c r="W61" s="397"/>
      <c r="X61" s="397"/>
      <c r="Y61" s="397"/>
      <c r="Z61" s="397"/>
      <c r="AA61" s="397"/>
      <c r="AB61" s="397"/>
      <c r="AC61" s="397"/>
      <c r="AD61" s="397"/>
      <c r="AE61" s="397"/>
      <c r="AF61" s="397"/>
      <c r="AG61" s="397"/>
      <c r="AH61" s="397"/>
      <c r="AI61" s="397"/>
      <c r="AJ61" s="397"/>
      <c r="AK61" s="397"/>
      <c r="AL61" s="397"/>
      <c r="AM61" s="397"/>
      <c r="AN61" s="397"/>
      <c r="AO61" s="397"/>
      <c r="AQ61" s="414"/>
    </row>
    <row r="62" spans="2:43" s="390" customFormat="1" ht="5.0999999999999996" customHeight="1">
      <c r="B62" s="396"/>
      <c r="C62" s="397"/>
      <c r="D62" s="397"/>
      <c r="E62" s="397"/>
      <c r="F62" s="397"/>
      <c r="G62" s="397"/>
      <c r="H62" s="397"/>
      <c r="I62" s="397"/>
      <c r="J62" s="397"/>
      <c r="K62" s="397"/>
      <c r="L62" s="397"/>
      <c r="M62" s="397"/>
      <c r="N62" s="397"/>
      <c r="O62" s="397"/>
      <c r="P62" s="397"/>
      <c r="Q62" s="397"/>
      <c r="R62" s="397"/>
      <c r="S62" s="397"/>
      <c r="T62" s="397"/>
      <c r="U62" s="397"/>
      <c r="V62" s="397"/>
      <c r="W62" s="397"/>
      <c r="X62" s="397"/>
      <c r="Y62" s="397"/>
      <c r="Z62" s="397"/>
      <c r="AA62" s="397"/>
      <c r="AB62" s="397"/>
      <c r="AC62" s="397"/>
      <c r="AD62" s="397"/>
      <c r="AE62" s="397"/>
      <c r="AF62" s="397"/>
      <c r="AG62" s="397"/>
      <c r="AH62" s="397"/>
      <c r="AI62" s="397"/>
      <c r="AJ62" s="397"/>
      <c r="AK62" s="397"/>
      <c r="AL62" s="397"/>
      <c r="AM62" s="397"/>
      <c r="AN62" s="397"/>
      <c r="AO62" s="397"/>
      <c r="AQ62" s="414"/>
    </row>
    <row r="63" spans="2:43" s="390" customFormat="1" ht="11.4" customHeight="1">
      <c r="B63" s="1077" t="s">
        <v>691</v>
      </c>
      <c r="C63" s="1077"/>
      <c r="D63" s="415"/>
      <c r="E63" s="1078" t="s">
        <v>692</v>
      </c>
      <c r="F63" s="1078"/>
      <c r="G63" s="1078"/>
      <c r="H63" s="1078"/>
      <c r="I63" s="1078"/>
      <c r="J63" s="1078"/>
      <c r="K63" s="1078"/>
      <c r="L63" s="1078"/>
      <c r="M63" s="1078"/>
      <c r="N63" s="1078"/>
      <c r="O63" s="1078"/>
      <c r="P63" s="1078"/>
      <c r="Q63" s="1078"/>
      <c r="R63" s="1078"/>
      <c r="S63" s="1078"/>
      <c r="T63" s="1078"/>
      <c r="U63" s="1078"/>
      <c r="V63" s="1078"/>
      <c r="W63" s="1078"/>
      <c r="X63" s="1078"/>
      <c r="Y63" s="1078"/>
      <c r="Z63" s="1078"/>
      <c r="AA63" s="1078"/>
      <c r="AB63" s="1078"/>
      <c r="AC63" s="1078"/>
      <c r="AD63" s="1078"/>
      <c r="AE63" s="1078"/>
      <c r="AF63" s="1078"/>
      <c r="AG63" s="1078"/>
      <c r="AH63" s="1078"/>
      <c r="AI63" s="1078"/>
      <c r="AJ63" s="1078"/>
      <c r="AK63" s="1078"/>
      <c r="AL63" s="1078"/>
      <c r="AM63" s="1078"/>
      <c r="AN63" s="1078"/>
      <c r="AO63" s="1078"/>
      <c r="AQ63" s="414"/>
    </row>
    <row r="64" spans="2:43" s="390" customFormat="1" ht="11.4" customHeight="1">
      <c r="B64" s="1077" t="s">
        <v>693</v>
      </c>
      <c r="C64" s="1077"/>
      <c r="D64" s="397"/>
      <c r="E64" s="1078" t="s">
        <v>694</v>
      </c>
      <c r="F64" s="1078"/>
      <c r="G64" s="1078"/>
      <c r="H64" s="1078"/>
      <c r="I64" s="1078"/>
      <c r="J64" s="1078"/>
      <c r="K64" s="1078"/>
      <c r="L64" s="1078"/>
      <c r="M64" s="1078"/>
      <c r="N64" s="1078"/>
      <c r="O64" s="1078"/>
      <c r="P64" s="1078"/>
      <c r="Q64" s="1078"/>
      <c r="R64" s="1078"/>
      <c r="S64" s="1078"/>
      <c r="T64" s="1078"/>
      <c r="U64" s="1078"/>
      <c r="V64" s="1078"/>
      <c r="W64" s="1078"/>
      <c r="X64" s="1078"/>
      <c r="Y64" s="1078"/>
      <c r="Z64" s="1078"/>
      <c r="AA64" s="1078"/>
      <c r="AB64" s="1078"/>
      <c r="AC64" s="1078"/>
      <c r="AD64" s="1078"/>
      <c r="AE64" s="1078"/>
      <c r="AF64" s="1078"/>
      <c r="AG64" s="1078"/>
      <c r="AH64" s="1078"/>
      <c r="AI64" s="1078"/>
      <c r="AJ64" s="1078"/>
      <c r="AK64" s="1078"/>
      <c r="AL64" s="1078"/>
      <c r="AM64" s="1078"/>
      <c r="AN64" s="1078"/>
      <c r="AO64" s="1078"/>
      <c r="AQ64" s="414"/>
    </row>
    <row r="65" spans="2:43" s="390" customFormat="1" ht="11.4" customHeight="1">
      <c r="B65" s="1077" t="s">
        <v>695</v>
      </c>
      <c r="C65" s="1077"/>
      <c r="D65" s="397"/>
      <c r="E65" s="397" t="s">
        <v>696</v>
      </c>
      <c r="F65" s="415"/>
      <c r="G65" s="397"/>
      <c r="H65" s="397"/>
      <c r="I65" s="397"/>
      <c r="J65" s="397"/>
      <c r="K65" s="397"/>
      <c r="L65" s="397"/>
      <c r="M65" s="397"/>
      <c r="N65" s="397"/>
      <c r="O65" s="397"/>
      <c r="P65" s="397"/>
      <c r="Q65" s="397"/>
      <c r="R65" s="397"/>
      <c r="S65" s="397"/>
      <c r="T65" s="397"/>
      <c r="U65" s="397"/>
      <c r="V65" s="397"/>
      <c r="W65" s="397"/>
      <c r="X65" s="397"/>
      <c r="Y65" s="397"/>
      <c r="Z65" s="397"/>
      <c r="AA65" s="397"/>
      <c r="AB65" s="397"/>
      <c r="AC65" s="397"/>
      <c r="AD65" s="397"/>
      <c r="AE65" s="397"/>
      <c r="AF65" s="397"/>
      <c r="AG65" s="397"/>
      <c r="AH65" s="397"/>
      <c r="AI65" s="397"/>
      <c r="AJ65" s="397"/>
      <c r="AK65" s="397"/>
      <c r="AL65" s="397"/>
      <c r="AM65" s="397"/>
      <c r="AN65" s="397"/>
      <c r="AO65" s="397"/>
      <c r="AQ65" s="414"/>
    </row>
    <row r="66" spans="2:43" s="402" customFormat="1" ht="11.4" customHeight="1">
      <c r="B66" s="1077" t="s">
        <v>697</v>
      </c>
      <c r="C66" s="1077"/>
      <c r="D66" s="413"/>
      <c r="E66" s="413" t="s">
        <v>698</v>
      </c>
      <c r="F66" s="413"/>
      <c r="G66" s="413"/>
      <c r="H66" s="413"/>
      <c r="I66" s="413"/>
      <c r="J66" s="413"/>
      <c r="K66" s="413"/>
      <c r="L66" s="413"/>
      <c r="M66" s="413"/>
      <c r="N66" s="413"/>
      <c r="O66" s="413"/>
      <c r="P66" s="413"/>
      <c r="Q66" s="413"/>
      <c r="R66" s="413"/>
      <c r="S66" s="413"/>
      <c r="T66" s="413"/>
      <c r="U66" s="413"/>
      <c r="V66" s="413"/>
      <c r="W66" s="413"/>
      <c r="X66" s="413"/>
      <c r="Y66" s="413"/>
      <c r="Z66" s="413"/>
      <c r="AA66" s="413"/>
      <c r="AB66" s="413"/>
      <c r="AC66" s="413"/>
      <c r="AD66" s="413"/>
      <c r="AE66" s="413"/>
      <c r="AF66" s="413"/>
      <c r="AG66" s="413"/>
      <c r="AH66" s="413"/>
      <c r="AI66" s="413"/>
      <c r="AJ66" s="413"/>
      <c r="AK66" s="413"/>
      <c r="AL66" s="413"/>
      <c r="AM66" s="413"/>
      <c r="AN66" s="413"/>
      <c r="AO66" s="413"/>
      <c r="AQ66" s="416"/>
    </row>
    <row r="67" spans="2:43" s="402" customFormat="1" ht="12">
      <c r="AQ67" s="416"/>
    </row>
    <row r="68" spans="2:43" s="402" customFormat="1" ht="12">
      <c r="AQ68" s="416"/>
    </row>
    <row r="69" spans="2:43" s="402" customFormat="1" ht="12">
      <c r="AQ69" s="416"/>
    </row>
    <row r="70" spans="2:43" s="402" customFormat="1" ht="12">
      <c r="AQ70" s="416"/>
    </row>
    <row r="71" spans="2:43" s="402" customFormat="1" ht="12">
      <c r="AQ71" s="416"/>
    </row>
    <row r="72" spans="2:43" s="402" customFormat="1" ht="12">
      <c r="AQ72" s="416"/>
    </row>
    <row r="73" spans="2:43" s="402" customFormat="1" ht="12">
      <c r="AQ73" s="416"/>
    </row>
    <row r="74" spans="2:43" s="402" customFormat="1" ht="12">
      <c r="AQ74" s="416"/>
    </row>
    <row r="75" spans="2:43" s="402" customFormat="1" ht="12">
      <c r="AQ75" s="416"/>
    </row>
    <row r="76" spans="2:43" s="402" customFormat="1" ht="12">
      <c r="AQ76" s="416"/>
    </row>
    <row r="77" spans="2:43" s="402" customFormat="1" ht="12">
      <c r="AQ77" s="416"/>
    </row>
    <row r="78" spans="2:43" s="402" customFormat="1" ht="12">
      <c r="AQ78" s="416"/>
    </row>
    <row r="79" spans="2:43" s="402" customFormat="1" ht="12">
      <c r="AQ79" s="416"/>
    </row>
    <row r="80" spans="2:43" s="402" customFormat="1" ht="12">
      <c r="AQ80" s="416"/>
    </row>
    <row r="81" spans="43:43" s="402" customFormat="1" ht="12">
      <c r="AQ81" s="416"/>
    </row>
    <row r="82" spans="43:43" s="402" customFormat="1" ht="12">
      <c r="AQ82" s="416"/>
    </row>
  </sheetData>
  <mergeCells count="140">
    <mergeCell ref="B2:AO2"/>
    <mergeCell ref="AG3:AH3"/>
    <mergeCell ref="AJ3:AK3"/>
    <mergeCell ref="AM3:AN3"/>
    <mergeCell ref="C4:H5"/>
    <mergeCell ref="O6:P6"/>
    <mergeCell ref="N10:AO10"/>
    <mergeCell ref="N11:AO11"/>
    <mergeCell ref="C12:M12"/>
    <mergeCell ref="N12:R12"/>
    <mergeCell ref="S12:AB12"/>
    <mergeCell ref="AC12:AG12"/>
    <mergeCell ref="AH12:AO12"/>
    <mergeCell ref="B7:B22"/>
    <mergeCell ref="C7:M7"/>
    <mergeCell ref="N7:AO7"/>
    <mergeCell ref="C8:M8"/>
    <mergeCell ref="N8:AO8"/>
    <mergeCell ref="C9:M11"/>
    <mergeCell ref="N9:Q9"/>
    <mergeCell ref="R9:T9"/>
    <mergeCell ref="V9:X9"/>
    <mergeCell ref="Z9:AO9"/>
    <mergeCell ref="C20:M22"/>
    <mergeCell ref="N20:Q20"/>
    <mergeCell ref="R20:T20"/>
    <mergeCell ref="V20:X20"/>
    <mergeCell ref="Z20:AO20"/>
    <mergeCell ref="N21:AO21"/>
    <mergeCell ref="N22:AO22"/>
    <mergeCell ref="C13:M13"/>
    <mergeCell ref="N13:AO13"/>
    <mergeCell ref="C14:M18"/>
    <mergeCell ref="C19:M19"/>
    <mergeCell ref="N19:R19"/>
    <mergeCell ref="S19:AB19"/>
    <mergeCell ref="AC19:AG19"/>
    <mergeCell ref="AH19:AO19"/>
    <mergeCell ref="AN24:AN25"/>
    <mergeCell ref="AO24:AO25"/>
    <mergeCell ref="N26:U27"/>
    <mergeCell ref="V26:AC27"/>
    <mergeCell ref="AD26:AJ27"/>
    <mergeCell ref="AK26:AO27"/>
    <mergeCell ref="B23:B46"/>
    <mergeCell ref="C23:M27"/>
    <mergeCell ref="N23:AH23"/>
    <mergeCell ref="AI23:AO23"/>
    <mergeCell ref="N24:AH25"/>
    <mergeCell ref="AI24:AI25"/>
    <mergeCell ref="AJ24:AJ25"/>
    <mergeCell ref="AK24:AK25"/>
    <mergeCell ref="AL24:AL25"/>
    <mergeCell ref="AM24:AM25"/>
    <mergeCell ref="C33:M37"/>
    <mergeCell ref="N33:AH33"/>
    <mergeCell ref="AI33:AO33"/>
    <mergeCell ref="N34:AH35"/>
    <mergeCell ref="AI34:AI35"/>
    <mergeCell ref="C28:M32"/>
    <mergeCell ref="N28:AH28"/>
    <mergeCell ref="AI28:AO28"/>
    <mergeCell ref="AO34:AO35"/>
    <mergeCell ref="AO29:AO30"/>
    <mergeCell ref="N31:U32"/>
    <mergeCell ref="V31:AC32"/>
    <mergeCell ref="AD31:AJ32"/>
    <mergeCell ref="AK31:AO32"/>
    <mergeCell ref="AK39:AK40"/>
    <mergeCell ref="AL39:AL40"/>
    <mergeCell ref="AM39:AM40"/>
    <mergeCell ref="AN39:AN40"/>
    <mergeCell ref="AO39:AO40"/>
    <mergeCell ref="N29:AH30"/>
    <mergeCell ref="AI29:AI30"/>
    <mergeCell ref="AJ29:AJ30"/>
    <mergeCell ref="AK29:AK30"/>
    <mergeCell ref="AL29:AL30"/>
    <mergeCell ref="AM29:AM30"/>
    <mergeCell ref="AN29:AN30"/>
    <mergeCell ref="AJ34:AJ35"/>
    <mergeCell ref="AK34:AK35"/>
    <mergeCell ref="AL34:AL35"/>
    <mergeCell ref="AM34:AM35"/>
    <mergeCell ref="AN34:AN35"/>
    <mergeCell ref="N36:U37"/>
    <mergeCell ref="V36:AC37"/>
    <mergeCell ref="AD36:AJ37"/>
    <mergeCell ref="AK36:AO37"/>
    <mergeCell ref="N38:AH38"/>
    <mergeCell ref="AI38:AO38"/>
    <mergeCell ref="N39:AH40"/>
    <mergeCell ref="AI39:AI40"/>
    <mergeCell ref="AJ39:AJ40"/>
    <mergeCell ref="B47:B57"/>
    <mergeCell ref="C47:M48"/>
    <mergeCell ref="N47:AO48"/>
    <mergeCell ref="C49:M49"/>
    <mergeCell ref="N49:AO49"/>
    <mergeCell ref="C50:M50"/>
    <mergeCell ref="N50:AO50"/>
    <mergeCell ref="C51:M56"/>
    <mergeCell ref="AN42:AN43"/>
    <mergeCell ref="AO42:AO43"/>
    <mergeCell ref="N44:AH44"/>
    <mergeCell ref="AI44:AO44"/>
    <mergeCell ref="N45:AH46"/>
    <mergeCell ref="AI45:AI46"/>
    <mergeCell ref="AJ45:AJ46"/>
    <mergeCell ref="AK45:AK46"/>
    <mergeCell ref="N52:AO53"/>
    <mergeCell ref="N54:AO54"/>
    <mergeCell ref="N55:V56"/>
    <mergeCell ref="W55:AO56"/>
    <mergeCell ref="C57:M57"/>
    <mergeCell ref="N57:AO57"/>
    <mergeCell ref="AN45:AN46"/>
    <mergeCell ref="AO45:AO46"/>
    <mergeCell ref="C38:M46"/>
    <mergeCell ref="N41:AH41"/>
    <mergeCell ref="AI41:AO41"/>
    <mergeCell ref="AL45:AL46"/>
    <mergeCell ref="AM45:AM46"/>
    <mergeCell ref="N42:AH43"/>
    <mergeCell ref="AI42:AI43"/>
    <mergeCell ref="AJ42:AJ43"/>
    <mergeCell ref="AK42:AK43"/>
    <mergeCell ref="AL42:AL43"/>
    <mergeCell ref="AM42:AM43"/>
    <mergeCell ref="N51:AO51"/>
    <mergeCell ref="B64:C64"/>
    <mergeCell ref="E64:AO64"/>
    <mergeCell ref="B65:C65"/>
    <mergeCell ref="B66:C66"/>
    <mergeCell ref="B58:F58"/>
    <mergeCell ref="G58:AO58"/>
    <mergeCell ref="D59:AO59"/>
    <mergeCell ref="D60:AO60"/>
    <mergeCell ref="B63:C63"/>
    <mergeCell ref="E63:AO63"/>
  </mergeCells>
  <phoneticPr fontId="6"/>
  <dataValidations count="2">
    <dataValidation type="list" allowBlank="1" showInputMessage="1" showErrorMessage="1" sqref="W65557:W65580 W131093:W131116 W196629:W196652 W262165:W262188 W327701:W327724 W393237:W393260 W458773:W458796 W524309:W524332 W589845:W589868 W655381:W655404 W720917:W720940 W786453:W786476 W851989:W852012 W917525:W917548 W983061:W983084 Z65557:AA65580 Z131093:AA131116 Z196629:AA196652 Z262165:AA262188 Z327701:AA327724 Z393237:AA393260 Z458773:AA458796 Z524309:AA524332 Z589845:AA589868 Z655381:AA655404 Z720917:AA720940 Z786453:AA786476 Z851989:AA852012 Z917525:AA917548 Z983061:AA983084 AC65557:AC65580 AC131093:AC131116 AC196629:AC196652 AC262165:AC262188 AC327701:AC327724 AC393237:AC393260 AC458773:AC458796 AC524309:AC524332 AC589845:AC589868 AC655381:AC655404 AC720917:AC720940 AC786453:AC786476 AC851989:AC852012 AC917525:AC917548 AC983061:AC983084 N14:N18 Y14:Y18 AC14:AC17 AB18" xr:uid="{BBD7C820-9989-4EDC-8B8F-D9C4F0D13B8A}">
      <formula1>"□,■"</formula1>
    </dataValidation>
    <dataValidation type="list" allowBlank="1" showInputMessage="1" showErrorMessage="1" sqref="P65557:Q65580 P131093:Q131116 P196629:Q196652 P262165:Q262188 P327701:Q327724 P393237:Q393260 P458773:Q458796 P524309:Q524332 P589845:Q589868 P655381:Q655404 P720917:Q720940 P786453:Q786476 P851989:Q852012 P917525:Q917548 P983061:Q983084" xr:uid="{FB345CDF-14BC-4DAF-9D81-E3DECDBA55FE}">
      <formula1>"○"</formula1>
    </dataValidation>
  </dataValidations>
  <pageMargins left="0.7" right="0.33" top="0.75" bottom="0.75" header="0.3" footer="0.3"/>
  <pageSetup paperSize="9" orientation="portrait" r:id="rId1"/>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FE579D-F7B6-4D47-9544-CFEF4856E332}">
  <dimension ref="A1:AP83"/>
  <sheetViews>
    <sheetView view="pageBreakPreview" zoomScaleNormal="100" zoomScaleSheetLayoutView="100" workbookViewId="0">
      <selection activeCell="AR33" sqref="AR33"/>
    </sheetView>
  </sheetViews>
  <sheetFormatPr defaultRowHeight="13.2"/>
  <cols>
    <col min="1" max="38" width="2.6640625" style="417" customWidth="1"/>
    <col min="39" max="16384" width="8.88671875" style="417"/>
  </cols>
  <sheetData>
    <row r="1" spans="1:38">
      <c r="A1" s="417" t="s">
        <v>699</v>
      </c>
    </row>
    <row r="2" spans="1:38" ht="13.8" thickBot="1">
      <c r="B2" s="417" t="s">
        <v>700</v>
      </c>
    </row>
    <row r="3" spans="1:38">
      <c r="A3" s="1181" t="s">
        <v>701</v>
      </c>
      <c r="B3" s="1182"/>
      <c r="C3" s="1182"/>
      <c r="D3" s="1182"/>
      <c r="E3" s="1182"/>
      <c r="F3" s="1182"/>
      <c r="G3" s="1182"/>
      <c r="H3" s="1182"/>
      <c r="I3" s="1182"/>
      <c r="J3" s="1183"/>
      <c r="K3" s="1184" t="s">
        <v>667</v>
      </c>
      <c r="L3" s="1185"/>
      <c r="M3" s="1185"/>
      <c r="N3" s="1185"/>
      <c r="O3" s="1185"/>
      <c r="P3" s="1185"/>
      <c r="Q3" s="1185"/>
      <c r="R3" s="1185"/>
      <c r="S3" s="1185"/>
      <c r="T3" s="1185"/>
      <c r="U3" s="1185"/>
      <c r="V3" s="1185"/>
      <c r="W3" s="1185"/>
      <c r="X3" s="1185"/>
      <c r="Y3" s="1185"/>
      <c r="Z3" s="1185"/>
      <c r="AA3" s="1185"/>
      <c r="AB3" s="1185"/>
      <c r="AC3" s="1185"/>
      <c r="AD3" s="1185"/>
      <c r="AE3" s="1186"/>
      <c r="AF3" s="1187" t="s">
        <v>668</v>
      </c>
      <c r="AG3" s="1187"/>
      <c r="AH3" s="1187"/>
      <c r="AI3" s="1187"/>
      <c r="AJ3" s="1187"/>
      <c r="AK3" s="1187"/>
      <c r="AL3" s="1188"/>
    </row>
    <row r="4" spans="1:38" ht="7.95" customHeight="1">
      <c r="A4" s="1115"/>
      <c r="B4" s="1116"/>
      <c r="C4" s="1116"/>
      <c r="D4" s="1116"/>
      <c r="E4" s="1116"/>
      <c r="F4" s="1116"/>
      <c r="G4" s="1116"/>
      <c r="H4" s="1116"/>
      <c r="I4" s="1116"/>
      <c r="J4" s="1117"/>
      <c r="K4" s="1112"/>
      <c r="L4" s="1113"/>
      <c r="M4" s="1113"/>
      <c r="N4" s="1113"/>
      <c r="O4" s="1113"/>
      <c r="P4" s="1113"/>
      <c r="Q4" s="1113"/>
      <c r="R4" s="1113"/>
      <c r="S4" s="1113"/>
      <c r="T4" s="1113"/>
      <c r="U4" s="1113"/>
      <c r="V4" s="1113"/>
      <c r="W4" s="1113"/>
      <c r="X4" s="1113"/>
      <c r="Y4" s="1113"/>
      <c r="Z4" s="1113"/>
      <c r="AA4" s="1113"/>
      <c r="AB4" s="1113"/>
      <c r="AC4" s="1113"/>
      <c r="AD4" s="1113"/>
      <c r="AE4" s="1114"/>
      <c r="AF4" s="1108"/>
      <c r="AG4" s="1108"/>
      <c r="AH4" s="1108"/>
      <c r="AI4" s="1108"/>
      <c r="AJ4" s="1108"/>
      <c r="AK4" s="1108"/>
      <c r="AL4" s="1110"/>
    </row>
    <row r="5" spans="1:38" ht="7.95" customHeight="1">
      <c r="A5" s="1115"/>
      <c r="B5" s="1116"/>
      <c r="C5" s="1116"/>
      <c r="D5" s="1116"/>
      <c r="E5" s="1116"/>
      <c r="F5" s="1116"/>
      <c r="G5" s="1116"/>
      <c r="H5" s="1116"/>
      <c r="I5" s="1116"/>
      <c r="J5" s="1117"/>
      <c r="K5" s="1134"/>
      <c r="L5" s="1135"/>
      <c r="M5" s="1135"/>
      <c r="N5" s="1135"/>
      <c r="O5" s="1135"/>
      <c r="P5" s="1135"/>
      <c r="Q5" s="1135"/>
      <c r="R5" s="1135"/>
      <c r="S5" s="1135"/>
      <c r="T5" s="1135"/>
      <c r="U5" s="1135"/>
      <c r="V5" s="1135"/>
      <c r="W5" s="1135"/>
      <c r="X5" s="1135"/>
      <c r="Y5" s="1135"/>
      <c r="Z5" s="1135"/>
      <c r="AA5" s="1135"/>
      <c r="AB5" s="1135"/>
      <c r="AC5" s="1135"/>
      <c r="AD5" s="1135"/>
      <c r="AE5" s="1136"/>
      <c r="AF5" s="1169"/>
      <c r="AG5" s="1169"/>
      <c r="AH5" s="1169"/>
      <c r="AI5" s="1169"/>
      <c r="AJ5" s="1169"/>
      <c r="AK5" s="1169"/>
      <c r="AL5" s="1158"/>
    </row>
    <row r="6" spans="1:38">
      <c r="A6" s="1115"/>
      <c r="B6" s="1116"/>
      <c r="C6" s="1116"/>
      <c r="D6" s="1116"/>
      <c r="E6" s="1116"/>
      <c r="F6" s="1116"/>
      <c r="G6" s="1116"/>
      <c r="H6" s="1116"/>
      <c r="I6" s="1116"/>
      <c r="J6" s="1117"/>
      <c r="K6" s="1251" t="s">
        <v>669</v>
      </c>
      <c r="L6" s="1252"/>
      <c r="M6" s="1252"/>
      <c r="N6" s="1252"/>
      <c r="O6" s="1252"/>
      <c r="P6" s="1252"/>
      <c r="Q6" s="1252"/>
      <c r="R6" s="1253"/>
      <c r="S6" s="1151" t="s">
        <v>670</v>
      </c>
      <c r="T6" s="1151"/>
      <c r="U6" s="1151"/>
      <c r="V6" s="1151"/>
      <c r="W6" s="1151"/>
      <c r="X6" s="1151"/>
      <c r="Y6" s="1151"/>
      <c r="Z6" s="1151"/>
      <c r="AA6" s="1151" t="s">
        <v>671</v>
      </c>
      <c r="AB6" s="1151"/>
      <c r="AC6" s="1151"/>
      <c r="AD6" s="1151"/>
      <c r="AE6" s="1151"/>
      <c r="AF6" s="1151"/>
      <c r="AG6" s="1151"/>
      <c r="AH6" s="1165"/>
      <c r="AI6" s="1165"/>
      <c r="AJ6" s="1165"/>
      <c r="AK6" s="1165"/>
      <c r="AL6" s="1166"/>
    </row>
    <row r="7" spans="1:38">
      <c r="A7" s="1115"/>
      <c r="B7" s="1116"/>
      <c r="C7" s="1116"/>
      <c r="D7" s="1116"/>
      <c r="E7" s="1116"/>
      <c r="F7" s="1116"/>
      <c r="G7" s="1116"/>
      <c r="H7" s="1116"/>
      <c r="I7" s="1116"/>
      <c r="J7" s="1117"/>
      <c r="K7" s="1260"/>
      <c r="L7" s="1261"/>
      <c r="M7" s="1261"/>
      <c r="N7" s="1261"/>
      <c r="O7" s="1261"/>
      <c r="P7" s="1261"/>
      <c r="Q7" s="1261"/>
      <c r="R7" s="1262"/>
      <c r="S7" s="1151"/>
      <c r="T7" s="1151"/>
      <c r="U7" s="1151"/>
      <c r="V7" s="1151"/>
      <c r="W7" s="1151"/>
      <c r="X7" s="1151"/>
      <c r="Y7" s="1151"/>
      <c r="Z7" s="1151"/>
      <c r="AA7" s="1151"/>
      <c r="AB7" s="1151"/>
      <c r="AC7" s="1151"/>
      <c r="AD7" s="1151"/>
      <c r="AE7" s="1151"/>
      <c r="AF7" s="1151"/>
      <c r="AG7" s="1151"/>
      <c r="AH7" s="1167"/>
      <c r="AI7" s="1167"/>
      <c r="AJ7" s="1167"/>
      <c r="AK7" s="1167"/>
      <c r="AL7" s="1168"/>
    </row>
    <row r="8" spans="1:38">
      <c r="A8" s="1115"/>
      <c r="B8" s="1116"/>
      <c r="C8" s="1116"/>
      <c r="D8" s="1116"/>
      <c r="E8" s="1116"/>
      <c r="F8" s="1116"/>
      <c r="G8" s="1116"/>
      <c r="H8" s="1116"/>
      <c r="I8" s="1116"/>
      <c r="J8" s="1117"/>
      <c r="K8" s="1097" t="s">
        <v>667</v>
      </c>
      <c r="L8" s="1098"/>
      <c r="M8" s="1098"/>
      <c r="N8" s="1098"/>
      <c r="O8" s="1098"/>
      <c r="P8" s="1098"/>
      <c r="Q8" s="1098"/>
      <c r="R8" s="1098"/>
      <c r="S8" s="1098"/>
      <c r="T8" s="1098"/>
      <c r="U8" s="1098"/>
      <c r="V8" s="1098"/>
      <c r="W8" s="1098"/>
      <c r="X8" s="1098"/>
      <c r="Y8" s="1098"/>
      <c r="Z8" s="1098"/>
      <c r="AA8" s="1098"/>
      <c r="AB8" s="1098"/>
      <c r="AC8" s="1098"/>
      <c r="AD8" s="1098"/>
      <c r="AE8" s="1127"/>
      <c r="AF8" s="1169" t="s">
        <v>668</v>
      </c>
      <c r="AG8" s="1169"/>
      <c r="AH8" s="1169"/>
      <c r="AI8" s="1169"/>
      <c r="AJ8" s="1169"/>
      <c r="AK8" s="1169"/>
      <c r="AL8" s="1158"/>
    </row>
    <row r="9" spans="1:38" ht="7.95" customHeight="1">
      <c r="A9" s="1115"/>
      <c r="B9" s="1116"/>
      <c r="C9" s="1116"/>
      <c r="D9" s="1116"/>
      <c r="E9" s="1116"/>
      <c r="F9" s="1116"/>
      <c r="G9" s="1116"/>
      <c r="H9" s="1116"/>
      <c r="I9" s="1116"/>
      <c r="J9" s="1117"/>
      <c r="K9" s="1112"/>
      <c r="L9" s="1113"/>
      <c r="M9" s="1113"/>
      <c r="N9" s="1113"/>
      <c r="O9" s="1113"/>
      <c r="P9" s="1113"/>
      <c r="Q9" s="1113"/>
      <c r="R9" s="1113"/>
      <c r="S9" s="1113"/>
      <c r="T9" s="1113"/>
      <c r="U9" s="1113"/>
      <c r="V9" s="1113"/>
      <c r="W9" s="1113"/>
      <c r="X9" s="1113"/>
      <c r="Y9" s="1113"/>
      <c r="Z9" s="1113"/>
      <c r="AA9" s="1113"/>
      <c r="AB9" s="1113"/>
      <c r="AC9" s="1113"/>
      <c r="AD9" s="1113"/>
      <c r="AE9" s="1114"/>
      <c r="AF9" s="1108"/>
      <c r="AG9" s="1108"/>
      <c r="AH9" s="1108"/>
      <c r="AI9" s="1108"/>
      <c r="AJ9" s="1108"/>
      <c r="AK9" s="1108"/>
      <c r="AL9" s="1110"/>
    </row>
    <row r="10" spans="1:38" ht="7.95" customHeight="1">
      <c r="A10" s="1115"/>
      <c r="B10" s="1116"/>
      <c r="C10" s="1116"/>
      <c r="D10" s="1116"/>
      <c r="E10" s="1116"/>
      <c r="F10" s="1116"/>
      <c r="G10" s="1116"/>
      <c r="H10" s="1116"/>
      <c r="I10" s="1116"/>
      <c r="J10" s="1117"/>
      <c r="K10" s="1134"/>
      <c r="L10" s="1135"/>
      <c r="M10" s="1135"/>
      <c r="N10" s="1135"/>
      <c r="O10" s="1135"/>
      <c r="P10" s="1135"/>
      <c r="Q10" s="1135"/>
      <c r="R10" s="1135"/>
      <c r="S10" s="1135"/>
      <c r="T10" s="1135"/>
      <c r="U10" s="1135"/>
      <c r="V10" s="1135"/>
      <c r="W10" s="1135"/>
      <c r="X10" s="1135"/>
      <c r="Y10" s="1135"/>
      <c r="Z10" s="1135"/>
      <c r="AA10" s="1135"/>
      <c r="AB10" s="1135"/>
      <c r="AC10" s="1135"/>
      <c r="AD10" s="1135"/>
      <c r="AE10" s="1136"/>
      <c r="AF10" s="1169"/>
      <c r="AG10" s="1169"/>
      <c r="AH10" s="1169"/>
      <c r="AI10" s="1169"/>
      <c r="AJ10" s="1169"/>
      <c r="AK10" s="1169"/>
      <c r="AL10" s="1158"/>
    </row>
    <row r="11" spans="1:38">
      <c r="A11" s="1115"/>
      <c r="B11" s="1116"/>
      <c r="C11" s="1116"/>
      <c r="D11" s="1116"/>
      <c r="E11" s="1116"/>
      <c r="F11" s="1116"/>
      <c r="G11" s="1116"/>
      <c r="H11" s="1116"/>
      <c r="I11" s="1116"/>
      <c r="J11" s="1117"/>
      <c r="K11" s="1251" t="s">
        <v>669</v>
      </c>
      <c r="L11" s="1252"/>
      <c r="M11" s="1252"/>
      <c r="N11" s="1252"/>
      <c r="O11" s="1252"/>
      <c r="P11" s="1252"/>
      <c r="Q11" s="1252"/>
      <c r="R11" s="1253"/>
      <c r="S11" s="1151" t="s">
        <v>670</v>
      </c>
      <c r="T11" s="1151"/>
      <c r="U11" s="1151"/>
      <c r="V11" s="1151"/>
      <c r="W11" s="1151"/>
      <c r="X11" s="1151"/>
      <c r="Y11" s="1151"/>
      <c r="Z11" s="1151"/>
      <c r="AA11" s="1151" t="s">
        <v>671</v>
      </c>
      <c r="AB11" s="1151"/>
      <c r="AC11" s="1151"/>
      <c r="AD11" s="1151"/>
      <c r="AE11" s="1151"/>
      <c r="AF11" s="1151"/>
      <c r="AG11" s="1151"/>
      <c r="AH11" s="1165"/>
      <c r="AI11" s="1165"/>
      <c r="AJ11" s="1165"/>
      <c r="AK11" s="1165"/>
      <c r="AL11" s="1166"/>
    </row>
    <row r="12" spans="1:38">
      <c r="A12" s="1115"/>
      <c r="B12" s="1116"/>
      <c r="C12" s="1116"/>
      <c r="D12" s="1116"/>
      <c r="E12" s="1116"/>
      <c r="F12" s="1116"/>
      <c r="G12" s="1116"/>
      <c r="H12" s="1116"/>
      <c r="I12" s="1116"/>
      <c r="J12" s="1117"/>
      <c r="K12" s="1260"/>
      <c r="L12" s="1261"/>
      <c r="M12" s="1261"/>
      <c r="N12" s="1261"/>
      <c r="O12" s="1261"/>
      <c r="P12" s="1261"/>
      <c r="Q12" s="1261"/>
      <c r="R12" s="1262"/>
      <c r="S12" s="1151"/>
      <c r="T12" s="1151"/>
      <c r="U12" s="1151"/>
      <c r="V12" s="1151"/>
      <c r="W12" s="1151"/>
      <c r="X12" s="1151"/>
      <c r="Y12" s="1151"/>
      <c r="Z12" s="1151"/>
      <c r="AA12" s="1151"/>
      <c r="AB12" s="1151"/>
      <c r="AC12" s="1151"/>
      <c r="AD12" s="1151"/>
      <c r="AE12" s="1151"/>
      <c r="AF12" s="1151"/>
      <c r="AG12" s="1151"/>
      <c r="AH12" s="1167"/>
      <c r="AI12" s="1167"/>
      <c r="AJ12" s="1167"/>
      <c r="AK12" s="1167"/>
      <c r="AL12" s="1168"/>
    </row>
    <row r="13" spans="1:38">
      <c r="A13" s="1115"/>
      <c r="B13" s="1116"/>
      <c r="C13" s="1116"/>
      <c r="D13" s="1116"/>
      <c r="E13" s="1116"/>
      <c r="F13" s="1116"/>
      <c r="G13" s="1116"/>
      <c r="H13" s="1116"/>
      <c r="I13" s="1116"/>
      <c r="J13" s="1117"/>
      <c r="K13" s="1097" t="s">
        <v>667</v>
      </c>
      <c r="L13" s="1098"/>
      <c r="M13" s="1098"/>
      <c r="N13" s="1098"/>
      <c r="O13" s="1098"/>
      <c r="P13" s="1098"/>
      <c r="Q13" s="1098"/>
      <c r="R13" s="1098"/>
      <c r="S13" s="1098"/>
      <c r="T13" s="1098"/>
      <c r="U13" s="1098"/>
      <c r="V13" s="1098"/>
      <c r="W13" s="1098"/>
      <c r="X13" s="1098"/>
      <c r="Y13" s="1098"/>
      <c r="Z13" s="1098"/>
      <c r="AA13" s="1098"/>
      <c r="AB13" s="1098"/>
      <c r="AC13" s="1098"/>
      <c r="AD13" s="1098"/>
      <c r="AE13" s="1127"/>
      <c r="AF13" s="1169" t="s">
        <v>668</v>
      </c>
      <c r="AG13" s="1169"/>
      <c r="AH13" s="1169"/>
      <c r="AI13" s="1169"/>
      <c r="AJ13" s="1169"/>
      <c r="AK13" s="1169"/>
      <c r="AL13" s="1158"/>
    </row>
    <row r="14" spans="1:38" ht="7.95" customHeight="1">
      <c r="A14" s="1115"/>
      <c r="B14" s="1116"/>
      <c r="C14" s="1116"/>
      <c r="D14" s="1116"/>
      <c r="E14" s="1116"/>
      <c r="F14" s="1116"/>
      <c r="G14" s="1116"/>
      <c r="H14" s="1116"/>
      <c r="I14" s="1116"/>
      <c r="J14" s="1117"/>
      <c r="K14" s="1112"/>
      <c r="L14" s="1113"/>
      <c r="M14" s="1113"/>
      <c r="N14" s="1113"/>
      <c r="O14" s="1113"/>
      <c r="P14" s="1113"/>
      <c r="Q14" s="1113"/>
      <c r="R14" s="1113"/>
      <c r="S14" s="1113"/>
      <c r="T14" s="1113"/>
      <c r="U14" s="1113"/>
      <c r="V14" s="1113"/>
      <c r="W14" s="1113"/>
      <c r="X14" s="1113"/>
      <c r="Y14" s="1113"/>
      <c r="Z14" s="1113"/>
      <c r="AA14" s="1113"/>
      <c r="AB14" s="1113"/>
      <c r="AC14" s="1113"/>
      <c r="AD14" s="1113"/>
      <c r="AE14" s="1114"/>
      <c r="AF14" s="1108"/>
      <c r="AG14" s="1108"/>
      <c r="AH14" s="1108"/>
      <c r="AI14" s="1108"/>
      <c r="AJ14" s="1108"/>
      <c r="AK14" s="1108"/>
      <c r="AL14" s="1110"/>
    </row>
    <row r="15" spans="1:38" ht="7.95" customHeight="1">
      <c r="A15" s="1115"/>
      <c r="B15" s="1116"/>
      <c r="C15" s="1116"/>
      <c r="D15" s="1116"/>
      <c r="E15" s="1116"/>
      <c r="F15" s="1116"/>
      <c r="G15" s="1116"/>
      <c r="H15" s="1116"/>
      <c r="I15" s="1116"/>
      <c r="J15" s="1117"/>
      <c r="K15" s="1134"/>
      <c r="L15" s="1135"/>
      <c r="M15" s="1135"/>
      <c r="N15" s="1135"/>
      <c r="O15" s="1135"/>
      <c r="P15" s="1135"/>
      <c r="Q15" s="1135"/>
      <c r="R15" s="1135"/>
      <c r="S15" s="1135"/>
      <c r="T15" s="1135"/>
      <c r="U15" s="1135"/>
      <c r="V15" s="1135"/>
      <c r="W15" s="1135"/>
      <c r="X15" s="1135"/>
      <c r="Y15" s="1135"/>
      <c r="Z15" s="1135"/>
      <c r="AA15" s="1135"/>
      <c r="AB15" s="1135"/>
      <c r="AC15" s="1135"/>
      <c r="AD15" s="1135"/>
      <c r="AE15" s="1136"/>
      <c r="AF15" s="1169"/>
      <c r="AG15" s="1169"/>
      <c r="AH15" s="1169"/>
      <c r="AI15" s="1169"/>
      <c r="AJ15" s="1169"/>
      <c r="AK15" s="1169"/>
      <c r="AL15" s="1158"/>
    </row>
    <row r="16" spans="1:38">
      <c r="A16" s="1115"/>
      <c r="B16" s="1116"/>
      <c r="C16" s="1116"/>
      <c r="D16" s="1116"/>
      <c r="E16" s="1116"/>
      <c r="F16" s="1116"/>
      <c r="G16" s="1116"/>
      <c r="H16" s="1116"/>
      <c r="I16" s="1116"/>
      <c r="J16" s="1117"/>
      <c r="K16" s="1251" t="s">
        <v>669</v>
      </c>
      <c r="L16" s="1252"/>
      <c r="M16" s="1252"/>
      <c r="N16" s="1252"/>
      <c r="O16" s="1252"/>
      <c r="P16" s="1252"/>
      <c r="Q16" s="1252"/>
      <c r="R16" s="1253"/>
      <c r="S16" s="1151" t="s">
        <v>670</v>
      </c>
      <c r="T16" s="1151"/>
      <c r="U16" s="1151"/>
      <c r="V16" s="1151"/>
      <c r="W16" s="1151"/>
      <c r="X16" s="1151"/>
      <c r="Y16" s="1151"/>
      <c r="Z16" s="1151"/>
      <c r="AA16" s="1151" t="s">
        <v>671</v>
      </c>
      <c r="AB16" s="1151"/>
      <c r="AC16" s="1151"/>
      <c r="AD16" s="1151"/>
      <c r="AE16" s="1151"/>
      <c r="AF16" s="1151"/>
      <c r="AG16" s="1151"/>
      <c r="AH16" s="1165"/>
      <c r="AI16" s="1165"/>
      <c r="AJ16" s="1165"/>
      <c r="AK16" s="1165"/>
      <c r="AL16" s="1166"/>
    </row>
    <row r="17" spans="1:38" ht="13.8" thickBot="1">
      <c r="A17" s="1118"/>
      <c r="B17" s="1119"/>
      <c r="C17" s="1119"/>
      <c r="D17" s="1119"/>
      <c r="E17" s="1119"/>
      <c r="F17" s="1119"/>
      <c r="G17" s="1119"/>
      <c r="H17" s="1119"/>
      <c r="I17" s="1119"/>
      <c r="J17" s="1120"/>
      <c r="K17" s="1254"/>
      <c r="L17" s="1255"/>
      <c r="M17" s="1255"/>
      <c r="N17" s="1255"/>
      <c r="O17" s="1255"/>
      <c r="P17" s="1255"/>
      <c r="Q17" s="1255"/>
      <c r="R17" s="1256"/>
      <c r="S17" s="1257"/>
      <c r="T17" s="1257"/>
      <c r="U17" s="1257"/>
      <c r="V17" s="1257"/>
      <c r="W17" s="1257"/>
      <c r="X17" s="1257"/>
      <c r="Y17" s="1257"/>
      <c r="Z17" s="1257"/>
      <c r="AA17" s="1257"/>
      <c r="AB17" s="1257"/>
      <c r="AC17" s="1257"/>
      <c r="AD17" s="1257"/>
      <c r="AE17" s="1257"/>
      <c r="AF17" s="1257"/>
      <c r="AG17" s="1257"/>
      <c r="AH17" s="1258"/>
      <c r="AI17" s="1258"/>
      <c r="AJ17" s="1258"/>
      <c r="AK17" s="1258"/>
      <c r="AL17" s="1259"/>
    </row>
    <row r="18" spans="1:38">
      <c r="A18" s="1181" t="s">
        <v>702</v>
      </c>
      <c r="B18" s="1182"/>
      <c r="C18" s="1182"/>
      <c r="D18" s="1182"/>
      <c r="E18" s="1182"/>
      <c r="F18" s="1182"/>
      <c r="G18" s="1182"/>
      <c r="H18" s="1182"/>
      <c r="I18" s="1182"/>
      <c r="J18" s="1183"/>
      <c r="K18" s="1097" t="s">
        <v>667</v>
      </c>
      <c r="L18" s="1098"/>
      <c r="M18" s="1098"/>
      <c r="N18" s="1098"/>
      <c r="O18" s="1098"/>
      <c r="P18" s="1098"/>
      <c r="Q18" s="1098"/>
      <c r="R18" s="1098"/>
      <c r="S18" s="1098"/>
      <c r="T18" s="1098"/>
      <c r="U18" s="1098"/>
      <c r="V18" s="1098"/>
      <c r="W18" s="1098"/>
      <c r="X18" s="1098"/>
      <c r="Y18" s="1098"/>
      <c r="Z18" s="1098"/>
      <c r="AA18" s="1098"/>
      <c r="AB18" s="1098"/>
      <c r="AC18" s="1098"/>
      <c r="AD18" s="1098"/>
      <c r="AE18" s="1127"/>
      <c r="AF18" s="1169" t="s">
        <v>668</v>
      </c>
      <c r="AG18" s="1169"/>
      <c r="AH18" s="1169"/>
      <c r="AI18" s="1169"/>
      <c r="AJ18" s="1169"/>
      <c r="AK18" s="1169"/>
      <c r="AL18" s="1158"/>
    </row>
    <row r="19" spans="1:38" ht="7.95" customHeight="1">
      <c r="A19" s="1115"/>
      <c r="B19" s="1116"/>
      <c r="C19" s="1116"/>
      <c r="D19" s="1116"/>
      <c r="E19" s="1116"/>
      <c r="F19" s="1116"/>
      <c r="G19" s="1116"/>
      <c r="H19" s="1116"/>
      <c r="I19" s="1116"/>
      <c r="J19" s="1117"/>
      <c r="K19" s="1105"/>
      <c r="L19" s="1106"/>
      <c r="M19" s="1106"/>
      <c r="N19" s="1106"/>
      <c r="O19" s="1106"/>
      <c r="P19" s="1106"/>
      <c r="Q19" s="1106"/>
      <c r="R19" s="1106"/>
      <c r="S19" s="1106"/>
      <c r="T19" s="1106"/>
      <c r="U19" s="1106"/>
      <c r="V19" s="1106"/>
      <c r="W19" s="1106"/>
      <c r="X19" s="1106"/>
      <c r="Y19" s="1106"/>
      <c r="Z19" s="1106"/>
      <c r="AA19" s="1106"/>
      <c r="AB19" s="1106"/>
      <c r="AC19" s="1106"/>
      <c r="AD19" s="1106"/>
      <c r="AE19" s="1126"/>
      <c r="AF19" s="1108"/>
      <c r="AG19" s="1108"/>
      <c r="AH19" s="1108"/>
      <c r="AI19" s="1108"/>
      <c r="AJ19" s="1108"/>
      <c r="AK19" s="1108"/>
      <c r="AL19" s="1110"/>
    </row>
    <row r="20" spans="1:38" ht="7.95" customHeight="1">
      <c r="A20" s="1115"/>
      <c r="B20" s="1116"/>
      <c r="C20" s="1116"/>
      <c r="D20" s="1116"/>
      <c r="E20" s="1116"/>
      <c r="F20" s="1116"/>
      <c r="G20" s="1116"/>
      <c r="H20" s="1116"/>
      <c r="I20" s="1116"/>
      <c r="J20" s="1117"/>
      <c r="K20" s="1097"/>
      <c r="L20" s="1098"/>
      <c r="M20" s="1098"/>
      <c r="N20" s="1098"/>
      <c r="O20" s="1098"/>
      <c r="P20" s="1098"/>
      <c r="Q20" s="1098"/>
      <c r="R20" s="1098"/>
      <c r="S20" s="1098"/>
      <c r="T20" s="1098"/>
      <c r="U20" s="1098"/>
      <c r="V20" s="1098"/>
      <c r="W20" s="1098"/>
      <c r="X20" s="1098"/>
      <c r="Y20" s="1098"/>
      <c r="Z20" s="1098"/>
      <c r="AA20" s="1098"/>
      <c r="AB20" s="1098"/>
      <c r="AC20" s="1098"/>
      <c r="AD20" s="1098"/>
      <c r="AE20" s="1127"/>
      <c r="AF20" s="1169"/>
      <c r="AG20" s="1169"/>
      <c r="AH20" s="1169"/>
      <c r="AI20" s="1169"/>
      <c r="AJ20" s="1169"/>
      <c r="AK20" s="1169"/>
      <c r="AL20" s="1158"/>
    </row>
    <row r="21" spans="1:38">
      <c r="A21" s="1115"/>
      <c r="B21" s="1116"/>
      <c r="C21" s="1116"/>
      <c r="D21" s="1116"/>
      <c r="E21" s="1116"/>
      <c r="F21" s="1116"/>
      <c r="G21" s="1116"/>
      <c r="H21" s="1116"/>
      <c r="I21" s="1116"/>
      <c r="J21" s="1117"/>
      <c r="K21" s="1251" t="s">
        <v>669</v>
      </c>
      <c r="L21" s="1252"/>
      <c r="M21" s="1252"/>
      <c r="N21" s="1252"/>
      <c r="O21" s="1252"/>
      <c r="P21" s="1252"/>
      <c r="Q21" s="1252"/>
      <c r="R21" s="1253"/>
      <c r="S21" s="1151" t="s">
        <v>670</v>
      </c>
      <c r="T21" s="1151"/>
      <c r="U21" s="1151"/>
      <c r="V21" s="1151"/>
      <c r="W21" s="1151"/>
      <c r="X21" s="1151"/>
      <c r="Y21" s="1151"/>
      <c r="Z21" s="1151"/>
      <c r="AA21" s="1151" t="s">
        <v>671</v>
      </c>
      <c r="AB21" s="1151"/>
      <c r="AC21" s="1151"/>
      <c r="AD21" s="1151"/>
      <c r="AE21" s="1151"/>
      <c r="AF21" s="1151"/>
      <c r="AG21" s="1151"/>
      <c r="AH21" s="1165"/>
      <c r="AI21" s="1165"/>
      <c r="AJ21" s="1165"/>
      <c r="AK21" s="1165"/>
      <c r="AL21" s="1166"/>
    </row>
    <row r="22" spans="1:38">
      <c r="A22" s="1115"/>
      <c r="B22" s="1116"/>
      <c r="C22" s="1116"/>
      <c r="D22" s="1116"/>
      <c r="E22" s="1116"/>
      <c r="F22" s="1116"/>
      <c r="G22" s="1116"/>
      <c r="H22" s="1116"/>
      <c r="I22" s="1116"/>
      <c r="J22" s="1117"/>
      <c r="K22" s="1260"/>
      <c r="L22" s="1261"/>
      <c r="M22" s="1261"/>
      <c r="N22" s="1261"/>
      <c r="O22" s="1261"/>
      <c r="P22" s="1261"/>
      <c r="Q22" s="1261"/>
      <c r="R22" s="1262"/>
      <c r="S22" s="1151"/>
      <c r="T22" s="1151"/>
      <c r="U22" s="1151"/>
      <c r="V22" s="1151"/>
      <c r="W22" s="1151"/>
      <c r="X22" s="1151"/>
      <c r="Y22" s="1151"/>
      <c r="Z22" s="1151"/>
      <c r="AA22" s="1151"/>
      <c r="AB22" s="1151"/>
      <c r="AC22" s="1151"/>
      <c r="AD22" s="1151"/>
      <c r="AE22" s="1151"/>
      <c r="AF22" s="1151"/>
      <c r="AG22" s="1151"/>
      <c r="AH22" s="1167"/>
      <c r="AI22" s="1167"/>
      <c r="AJ22" s="1167"/>
      <c r="AK22" s="1167"/>
      <c r="AL22" s="1168"/>
    </row>
    <row r="23" spans="1:38">
      <c r="A23" s="1115"/>
      <c r="B23" s="1116"/>
      <c r="C23" s="1116"/>
      <c r="D23" s="1116"/>
      <c r="E23" s="1116"/>
      <c r="F23" s="1116"/>
      <c r="G23" s="1116"/>
      <c r="H23" s="1116"/>
      <c r="I23" s="1116"/>
      <c r="J23" s="1117"/>
      <c r="K23" s="1121" t="s">
        <v>667</v>
      </c>
      <c r="L23" s="1122"/>
      <c r="M23" s="1122"/>
      <c r="N23" s="1122"/>
      <c r="O23" s="1122"/>
      <c r="P23" s="1122"/>
      <c r="Q23" s="1122"/>
      <c r="R23" s="1122"/>
      <c r="S23" s="1122"/>
      <c r="T23" s="1122"/>
      <c r="U23" s="1122"/>
      <c r="V23" s="1122"/>
      <c r="W23" s="1122"/>
      <c r="X23" s="1122"/>
      <c r="Y23" s="1122"/>
      <c r="Z23" s="1122"/>
      <c r="AA23" s="1122"/>
      <c r="AB23" s="1122"/>
      <c r="AC23" s="1122"/>
      <c r="AD23" s="1122"/>
      <c r="AE23" s="1123"/>
      <c r="AF23" s="1124" t="s">
        <v>668</v>
      </c>
      <c r="AG23" s="1124"/>
      <c r="AH23" s="1124"/>
      <c r="AI23" s="1124"/>
      <c r="AJ23" s="1124"/>
      <c r="AK23" s="1124"/>
      <c r="AL23" s="1125"/>
    </row>
    <row r="24" spans="1:38" ht="7.95" customHeight="1">
      <c r="A24" s="1115"/>
      <c r="B24" s="1116"/>
      <c r="C24" s="1116"/>
      <c r="D24" s="1116"/>
      <c r="E24" s="1116"/>
      <c r="F24" s="1116"/>
      <c r="G24" s="1116"/>
      <c r="H24" s="1116"/>
      <c r="I24" s="1116"/>
      <c r="J24" s="1117"/>
      <c r="K24" s="1105"/>
      <c r="L24" s="1106"/>
      <c r="M24" s="1106"/>
      <c r="N24" s="1106"/>
      <c r="O24" s="1106"/>
      <c r="P24" s="1106"/>
      <c r="Q24" s="1106"/>
      <c r="R24" s="1106"/>
      <c r="S24" s="1106"/>
      <c r="T24" s="1106"/>
      <c r="U24" s="1106"/>
      <c r="V24" s="1106"/>
      <c r="W24" s="1106"/>
      <c r="X24" s="1106"/>
      <c r="Y24" s="1106"/>
      <c r="Z24" s="1106"/>
      <c r="AA24" s="1106"/>
      <c r="AB24" s="1106"/>
      <c r="AC24" s="1106"/>
      <c r="AD24" s="1106"/>
      <c r="AE24" s="1126"/>
      <c r="AF24" s="1108"/>
      <c r="AG24" s="1108"/>
      <c r="AH24" s="1108"/>
      <c r="AI24" s="1108"/>
      <c r="AJ24" s="1108"/>
      <c r="AK24" s="1108"/>
      <c r="AL24" s="1110"/>
    </row>
    <row r="25" spans="1:38" ht="7.95" customHeight="1">
      <c r="A25" s="1115"/>
      <c r="B25" s="1116"/>
      <c r="C25" s="1116"/>
      <c r="D25" s="1116"/>
      <c r="E25" s="1116"/>
      <c r="F25" s="1116"/>
      <c r="G25" s="1116"/>
      <c r="H25" s="1116"/>
      <c r="I25" s="1116"/>
      <c r="J25" s="1117"/>
      <c r="K25" s="1097"/>
      <c r="L25" s="1098"/>
      <c r="M25" s="1098"/>
      <c r="N25" s="1098"/>
      <c r="O25" s="1098"/>
      <c r="P25" s="1098"/>
      <c r="Q25" s="1098"/>
      <c r="R25" s="1098"/>
      <c r="S25" s="1098"/>
      <c r="T25" s="1098"/>
      <c r="U25" s="1098"/>
      <c r="V25" s="1098"/>
      <c r="W25" s="1098"/>
      <c r="X25" s="1098"/>
      <c r="Y25" s="1098"/>
      <c r="Z25" s="1098"/>
      <c r="AA25" s="1098"/>
      <c r="AB25" s="1098"/>
      <c r="AC25" s="1098"/>
      <c r="AD25" s="1098"/>
      <c r="AE25" s="1127"/>
      <c r="AF25" s="1169"/>
      <c r="AG25" s="1169"/>
      <c r="AH25" s="1169"/>
      <c r="AI25" s="1169"/>
      <c r="AJ25" s="1169"/>
      <c r="AK25" s="1169"/>
      <c r="AL25" s="1158"/>
    </row>
    <row r="26" spans="1:38">
      <c r="A26" s="1115"/>
      <c r="B26" s="1116"/>
      <c r="C26" s="1116"/>
      <c r="D26" s="1116"/>
      <c r="E26" s="1116"/>
      <c r="F26" s="1116"/>
      <c r="G26" s="1116"/>
      <c r="H26" s="1116"/>
      <c r="I26" s="1116"/>
      <c r="J26" s="1117"/>
      <c r="K26" s="1251" t="s">
        <v>669</v>
      </c>
      <c r="L26" s="1252"/>
      <c r="M26" s="1252"/>
      <c r="N26" s="1252"/>
      <c r="O26" s="1252"/>
      <c r="P26" s="1252"/>
      <c r="Q26" s="1252"/>
      <c r="R26" s="1253"/>
      <c r="S26" s="1151" t="s">
        <v>670</v>
      </c>
      <c r="T26" s="1151"/>
      <c r="U26" s="1151"/>
      <c r="V26" s="1151"/>
      <c r="W26" s="1151"/>
      <c r="X26" s="1151"/>
      <c r="Y26" s="1151"/>
      <c r="Z26" s="1151"/>
      <c r="AA26" s="1151" t="s">
        <v>671</v>
      </c>
      <c r="AB26" s="1151"/>
      <c r="AC26" s="1151"/>
      <c r="AD26" s="1151"/>
      <c r="AE26" s="1151"/>
      <c r="AF26" s="1151"/>
      <c r="AG26" s="1151"/>
      <c r="AH26" s="1165"/>
      <c r="AI26" s="1165"/>
      <c r="AJ26" s="1165"/>
      <c r="AK26" s="1165"/>
      <c r="AL26" s="1166"/>
    </row>
    <row r="27" spans="1:38">
      <c r="A27" s="1115"/>
      <c r="B27" s="1116"/>
      <c r="C27" s="1116"/>
      <c r="D27" s="1116"/>
      <c r="E27" s="1116"/>
      <c r="F27" s="1116"/>
      <c r="G27" s="1116"/>
      <c r="H27" s="1116"/>
      <c r="I27" s="1116"/>
      <c r="J27" s="1117"/>
      <c r="K27" s="1260"/>
      <c r="L27" s="1261"/>
      <c r="M27" s="1261"/>
      <c r="N27" s="1261"/>
      <c r="O27" s="1261"/>
      <c r="P27" s="1261"/>
      <c r="Q27" s="1261"/>
      <c r="R27" s="1262"/>
      <c r="S27" s="1151"/>
      <c r="T27" s="1151"/>
      <c r="U27" s="1151"/>
      <c r="V27" s="1151"/>
      <c r="W27" s="1151"/>
      <c r="X27" s="1151"/>
      <c r="Y27" s="1151"/>
      <c r="Z27" s="1151"/>
      <c r="AA27" s="1151"/>
      <c r="AB27" s="1151"/>
      <c r="AC27" s="1151"/>
      <c r="AD27" s="1151"/>
      <c r="AE27" s="1151"/>
      <c r="AF27" s="1151"/>
      <c r="AG27" s="1151"/>
      <c r="AH27" s="1167"/>
      <c r="AI27" s="1167"/>
      <c r="AJ27" s="1167"/>
      <c r="AK27" s="1167"/>
      <c r="AL27" s="1168"/>
    </row>
    <row r="28" spans="1:38">
      <c r="A28" s="1115"/>
      <c r="B28" s="1116"/>
      <c r="C28" s="1116"/>
      <c r="D28" s="1116"/>
      <c r="E28" s="1116"/>
      <c r="F28" s="1116"/>
      <c r="G28" s="1116"/>
      <c r="H28" s="1116"/>
      <c r="I28" s="1116"/>
      <c r="J28" s="1117"/>
      <c r="K28" s="1121" t="s">
        <v>667</v>
      </c>
      <c r="L28" s="1122"/>
      <c r="M28" s="1122"/>
      <c r="N28" s="1122"/>
      <c r="O28" s="1122"/>
      <c r="P28" s="1122"/>
      <c r="Q28" s="1122"/>
      <c r="R28" s="1122"/>
      <c r="S28" s="1122"/>
      <c r="T28" s="1122"/>
      <c r="U28" s="1122"/>
      <c r="V28" s="1122"/>
      <c r="W28" s="1122"/>
      <c r="X28" s="1122"/>
      <c r="Y28" s="1122"/>
      <c r="Z28" s="1122"/>
      <c r="AA28" s="1122"/>
      <c r="AB28" s="1122"/>
      <c r="AC28" s="1122"/>
      <c r="AD28" s="1122"/>
      <c r="AE28" s="1123"/>
      <c r="AF28" s="1124" t="s">
        <v>668</v>
      </c>
      <c r="AG28" s="1124"/>
      <c r="AH28" s="1124"/>
      <c r="AI28" s="1124"/>
      <c r="AJ28" s="1124"/>
      <c r="AK28" s="1124"/>
      <c r="AL28" s="1125"/>
    </row>
    <row r="29" spans="1:38" ht="7.95" customHeight="1">
      <c r="A29" s="1115"/>
      <c r="B29" s="1116"/>
      <c r="C29" s="1116"/>
      <c r="D29" s="1116"/>
      <c r="E29" s="1116"/>
      <c r="F29" s="1116"/>
      <c r="G29" s="1116"/>
      <c r="H29" s="1116"/>
      <c r="I29" s="1116"/>
      <c r="J29" s="1117"/>
      <c r="K29" s="1105"/>
      <c r="L29" s="1106"/>
      <c r="M29" s="1106"/>
      <c r="N29" s="1106"/>
      <c r="O29" s="1106"/>
      <c r="P29" s="1106"/>
      <c r="Q29" s="1106"/>
      <c r="R29" s="1106"/>
      <c r="S29" s="1106"/>
      <c r="T29" s="1106"/>
      <c r="U29" s="1106"/>
      <c r="V29" s="1106"/>
      <c r="W29" s="1106"/>
      <c r="X29" s="1106"/>
      <c r="Y29" s="1106"/>
      <c r="Z29" s="1106"/>
      <c r="AA29" s="1106"/>
      <c r="AB29" s="1106"/>
      <c r="AC29" s="1106"/>
      <c r="AD29" s="1106"/>
      <c r="AE29" s="1126"/>
      <c r="AF29" s="1108"/>
      <c r="AG29" s="1108"/>
      <c r="AH29" s="1108"/>
      <c r="AI29" s="1108"/>
      <c r="AJ29" s="1108"/>
      <c r="AK29" s="1108"/>
      <c r="AL29" s="1110"/>
    </row>
    <row r="30" spans="1:38" ht="7.95" customHeight="1">
      <c r="A30" s="1115"/>
      <c r="B30" s="1116"/>
      <c r="C30" s="1116"/>
      <c r="D30" s="1116"/>
      <c r="E30" s="1116"/>
      <c r="F30" s="1116"/>
      <c r="G30" s="1116"/>
      <c r="H30" s="1116"/>
      <c r="I30" s="1116"/>
      <c r="J30" s="1117"/>
      <c r="K30" s="1097"/>
      <c r="L30" s="1098"/>
      <c r="M30" s="1098"/>
      <c r="N30" s="1098"/>
      <c r="O30" s="1098"/>
      <c r="P30" s="1098"/>
      <c r="Q30" s="1098"/>
      <c r="R30" s="1098"/>
      <c r="S30" s="1098"/>
      <c r="T30" s="1098"/>
      <c r="U30" s="1098"/>
      <c r="V30" s="1098"/>
      <c r="W30" s="1098"/>
      <c r="X30" s="1098"/>
      <c r="Y30" s="1098"/>
      <c r="Z30" s="1098"/>
      <c r="AA30" s="1098"/>
      <c r="AB30" s="1098"/>
      <c r="AC30" s="1098"/>
      <c r="AD30" s="1098"/>
      <c r="AE30" s="1127"/>
      <c r="AF30" s="1169"/>
      <c r="AG30" s="1169"/>
      <c r="AH30" s="1169"/>
      <c r="AI30" s="1169"/>
      <c r="AJ30" s="1169"/>
      <c r="AK30" s="1169"/>
      <c r="AL30" s="1158"/>
    </row>
    <row r="31" spans="1:38">
      <c r="A31" s="1115"/>
      <c r="B31" s="1116"/>
      <c r="C31" s="1116"/>
      <c r="D31" s="1116"/>
      <c r="E31" s="1116"/>
      <c r="F31" s="1116"/>
      <c r="G31" s="1116"/>
      <c r="H31" s="1116"/>
      <c r="I31" s="1116"/>
      <c r="J31" s="1117"/>
      <c r="K31" s="1251" t="s">
        <v>669</v>
      </c>
      <c r="L31" s="1252"/>
      <c r="M31" s="1252"/>
      <c r="N31" s="1252"/>
      <c r="O31" s="1252"/>
      <c r="P31" s="1252"/>
      <c r="Q31" s="1252"/>
      <c r="R31" s="1253"/>
      <c r="S31" s="1151" t="s">
        <v>670</v>
      </c>
      <c r="T31" s="1151"/>
      <c r="U31" s="1151"/>
      <c r="V31" s="1151"/>
      <c r="W31" s="1151"/>
      <c r="X31" s="1151"/>
      <c r="Y31" s="1151"/>
      <c r="Z31" s="1151"/>
      <c r="AA31" s="1151" t="s">
        <v>671</v>
      </c>
      <c r="AB31" s="1151"/>
      <c r="AC31" s="1151"/>
      <c r="AD31" s="1151"/>
      <c r="AE31" s="1151"/>
      <c r="AF31" s="1151"/>
      <c r="AG31" s="1151"/>
      <c r="AH31" s="1165"/>
      <c r="AI31" s="1165"/>
      <c r="AJ31" s="1165"/>
      <c r="AK31" s="1165"/>
      <c r="AL31" s="1166"/>
    </row>
    <row r="32" spans="1:38" ht="13.8" thickBot="1">
      <c r="A32" s="1118"/>
      <c r="B32" s="1119"/>
      <c r="C32" s="1119"/>
      <c r="D32" s="1119"/>
      <c r="E32" s="1119"/>
      <c r="F32" s="1119"/>
      <c r="G32" s="1119"/>
      <c r="H32" s="1119"/>
      <c r="I32" s="1119"/>
      <c r="J32" s="1120"/>
      <c r="K32" s="1254"/>
      <c r="L32" s="1255"/>
      <c r="M32" s="1255"/>
      <c r="N32" s="1255"/>
      <c r="O32" s="1255"/>
      <c r="P32" s="1255"/>
      <c r="Q32" s="1255"/>
      <c r="R32" s="1256"/>
      <c r="S32" s="1257"/>
      <c r="T32" s="1257"/>
      <c r="U32" s="1257"/>
      <c r="V32" s="1257"/>
      <c r="W32" s="1257"/>
      <c r="X32" s="1257"/>
      <c r="Y32" s="1257"/>
      <c r="Z32" s="1257"/>
      <c r="AA32" s="1257"/>
      <c r="AB32" s="1257"/>
      <c r="AC32" s="1257"/>
      <c r="AD32" s="1257"/>
      <c r="AE32" s="1257"/>
      <c r="AF32" s="1257"/>
      <c r="AG32" s="1257"/>
      <c r="AH32" s="1258"/>
      <c r="AI32" s="1258"/>
      <c r="AJ32" s="1258"/>
      <c r="AK32" s="1258"/>
      <c r="AL32" s="1259"/>
    </row>
    <row r="33" spans="1:38">
      <c r="A33" s="1115" t="s">
        <v>674</v>
      </c>
      <c r="B33" s="1116"/>
      <c r="C33" s="1116"/>
      <c r="D33" s="1116"/>
      <c r="E33" s="1116"/>
      <c r="F33" s="1116"/>
      <c r="G33" s="1116"/>
      <c r="H33" s="1116"/>
      <c r="I33" s="1116"/>
      <c r="J33" s="1117"/>
      <c r="K33" s="1097" t="s">
        <v>667</v>
      </c>
      <c r="L33" s="1098"/>
      <c r="M33" s="1098"/>
      <c r="N33" s="1098"/>
      <c r="O33" s="1098"/>
      <c r="P33" s="1098"/>
      <c r="Q33" s="1098"/>
      <c r="R33" s="1098"/>
      <c r="S33" s="1098"/>
      <c r="T33" s="1098"/>
      <c r="U33" s="1098"/>
      <c r="V33" s="1098"/>
      <c r="W33" s="1098"/>
      <c r="X33" s="1098"/>
      <c r="Y33" s="1098"/>
      <c r="Z33" s="1098"/>
      <c r="AA33" s="1098"/>
      <c r="AB33" s="1098"/>
      <c r="AC33" s="1098"/>
      <c r="AD33" s="1098"/>
      <c r="AE33" s="1127"/>
      <c r="AF33" s="1169" t="s">
        <v>668</v>
      </c>
      <c r="AG33" s="1169"/>
      <c r="AH33" s="1169"/>
      <c r="AI33" s="1169"/>
      <c r="AJ33" s="1169"/>
      <c r="AK33" s="1169"/>
      <c r="AL33" s="1158"/>
    </row>
    <row r="34" spans="1:38" ht="8.5500000000000007" customHeight="1">
      <c r="A34" s="1115"/>
      <c r="B34" s="1116"/>
      <c r="C34" s="1116"/>
      <c r="D34" s="1116"/>
      <c r="E34" s="1116"/>
      <c r="F34" s="1116"/>
      <c r="G34" s="1116"/>
      <c r="H34" s="1116"/>
      <c r="I34" s="1116"/>
      <c r="J34" s="1117"/>
      <c r="K34" s="1112"/>
      <c r="L34" s="1113"/>
      <c r="M34" s="1113"/>
      <c r="N34" s="1113"/>
      <c r="O34" s="1113"/>
      <c r="P34" s="1113"/>
      <c r="Q34" s="1113"/>
      <c r="R34" s="1113"/>
      <c r="S34" s="1113"/>
      <c r="T34" s="1113"/>
      <c r="U34" s="1113"/>
      <c r="V34" s="1113"/>
      <c r="W34" s="1113"/>
      <c r="X34" s="1113"/>
      <c r="Y34" s="1113"/>
      <c r="Z34" s="1113"/>
      <c r="AA34" s="1113"/>
      <c r="AB34" s="1113"/>
      <c r="AC34" s="1113"/>
      <c r="AD34" s="1113"/>
      <c r="AE34" s="1114"/>
      <c r="AF34" s="1108"/>
      <c r="AG34" s="1108"/>
      <c r="AH34" s="1108"/>
      <c r="AI34" s="1108"/>
      <c r="AJ34" s="1108"/>
      <c r="AK34" s="1108"/>
      <c r="AL34" s="1110"/>
    </row>
    <row r="35" spans="1:38" ht="8.5500000000000007" customHeight="1">
      <c r="A35" s="1115"/>
      <c r="B35" s="1116"/>
      <c r="C35" s="1116"/>
      <c r="D35" s="1116"/>
      <c r="E35" s="1116"/>
      <c r="F35" s="1116"/>
      <c r="G35" s="1116"/>
      <c r="H35" s="1116"/>
      <c r="I35" s="1116"/>
      <c r="J35" s="1117"/>
      <c r="K35" s="1134"/>
      <c r="L35" s="1135"/>
      <c r="M35" s="1135"/>
      <c r="N35" s="1135"/>
      <c r="O35" s="1135"/>
      <c r="P35" s="1135"/>
      <c r="Q35" s="1135"/>
      <c r="R35" s="1135"/>
      <c r="S35" s="1135"/>
      <c r="T35" s="1135"/>
      <c r="U35" s="1135"/>
      <c r="V35" s="1135"/>
      <c r="W35" s="1135"/>
      <c r="X35" s="1135"/>
      <c r="Y35" s="1135"/>
      <c r="Z35" s="1135"/>
      <c r="AA35" s="1135"/>
      <c r="AB35" s="1135"/>
      <c r="AC35" s="1135"/>
      <c r="AD35" s="1135"/>
      <c r="AE35" s="1136"/>
      <c r="AF35" s="1128"/>
      <c r="AG35" s="1128"/>
      <c r="AH35" s="1128"/>
      <c r="AI35" s="1128"/>
      <c r="AJ35" s="1128"/>
      <c r="AK35" s="1128"/>
      <c r="AL35" s="1155"/>
    </row>
    <row r="36" spans="1:38">
      <c r="A36" s="1115"/>
      <c r="B36" s="1116"/>
      <c r="C36" s="1116"/>
      <c r="D36" s="1116"/>
      <c r="E36" s="1116"/>
      <c r="F36" s="1116"/>
      <c r="G36" s="1116"/>
      <c r="H36" s="1116"/>
      <c r="I36" s="1116"/>
      <c r="J36" s="1117"/>
      <c r="K36" s="1121" t="s">
        <v>667</v>
      </c>
      <c r="L36" s="1122"/>
      <c r="M36" s="1122"/>
      <c r="N36" s="1122"/>
      <c r="O36" s="1122"/>
      <c r="P36" s="1122"/>
      <c r="Q36" s="1122"/>
      <c r="R36" s="1122"/>
      <c r="S36" s="1122"/>
      <c r="T36" s="1122"/>
      <c r="U36" s="1122"/>
      <c r="V36" s="1122"/>
      <c r="W36" s="1122"/>
      <c r="X36" s="1122"/>
      <c r="Y36" s="1122"/>
      <c r="Z36" s="1122"/>
      <c r="AA36" s="1122"/>
      <c r="AB36" s="1122"/>
      <c r="AC36" s="1122"/>
      <c r="AD36" s="1122"/>
      <c r="AE36" s="1123"/>
      <c r="AF36" s="1124" t="s">
        <v>668</v>
      </c>
      <c r="AG36" s="1124"/>
      <c r="AH36" s="1124"/>
      <c r="AI36" s="1124"/>
      <c r="AJ36" s="1124"/>
      <c r="AK36" s="1124"/>
      <c r="AL36" s="1125"/>
    </row>
    <row r="37" spans="1:38" ht="8.5500000000000007" customHeight="1">
      <c r="A37" s="1115"/>
      <c r="B37" s="1116"/>
      <c r="C37" s="1116"/>
      <c r="D37" s="1116"/>
      <c r="E37" s="1116"/>
      <c r="F37" s="1116"/>
      <c r="G37" s="1116"/>
      <c r="H37" s="1116"/>
      <c r="I37" s="1116"/>
      <c r="J37" s="1117"/>
      <c r="K37" s="1105"/>
      <c r="L37" s="1106"/>
      <c r="M37" s="1106"/>
      <c r="N37" s="1106"/>
      <c r="O37" s="1106"/>
      <c r="P37" s="1106"/>
      <c r="Q37" s="1106"/>
      <c r="R37" s="1106"/>
      <c r="S37" s="1106"/>
      <c r="T37" s="1106"/>
      <c r="U37" s="1106"/>
      <c r="V37" s="1106"/>
      <c r="W37" s="1106"/>
      <c r="X37" s="1106"/>
      <c r="Y37" s="1106"/>
      <c r="Z37" s="1106"/>
      <c r="AA37" s="1106"/>
      <c r="AB37" s="1106"/>
      <c r="AC37" s="1106"/>
      <c r="AD37" s="1106"/>
      <c r="AE37" s="1126"/>
      <c r="AF37" s="1108"/>
      <c r="AG37" s="1108"/>
      <c r="AH37" s="1108"/>
      <c r="AI37" s="1108"/>
      <c r="AJ37" s="1108"/>
      <c r="AK37" s="1108"/>
      <c r="AL37" s="1110"/>
    </row>
    <row r="38" spans="1:38" ht="8.5500000000000007" customHeight="1">
      <c r="A38" s="1115"/>
      <c r="B38" s="1116"/>
      <c r="C38" s="1116"/>
      <c r="D38" s="1116"/>
      <c r="E38" s="1116"/>
      <c r="F38" s="1116"/>
      <c r="G38" s="1116"/>
      <c r="H38" s="1116"/>
      <c r="I38" s="1116"/>
      <c r="J38" s="1117"/>
      <c r="K38" s="1097"/>
      <c r="L38" s="1098"/>
      <c r="M38" s="1098"/>
      <c r="N38" s="1098"/>
      <c r="O38" s="1098"/>
      <c r="P38" s="1098"/>
      <c r="Q38" s="1098"/>
      <c r="R38" s="1098"/>
      <c r="S38" s="1098"/>
      <c r="T38" s="1098"/>
      <c r="U38" s="1098"/>
      <c r="V38" s="1098"/>
      <c r="W38" s="1098"/>
      <c r="X38" s="1098"/>
      <c r="Y38" s="1098"/>
      <c r="Z38" s="1098"/>
      <c r="AA38" s="1098"/>
      <c r="AB38" s="1098"/>
      <c r="AC38" s="1098"/>
      <c r="AD38" s="1098"/>
      <c r="AE38" s="1127"/>
      <c r="AF38" s="1128"/>
      <c r="AG38" s="1128"/>
      <c r="AH38" s="1128"/>
      <c r="AI38" s="1128"/>
      <c r="AJ38" s="1128"/>
      <c r="AK38" s="1128"/>
      <c r="AL38" s="1155"/>
    </row>
    <row r="39" spans="1:38">
      <c r="A39" s="1115"/>
      <c r="B39" s="1116"/>
      <c r="C39" s="1116"/>
      <c r="D39" s="1116"/>
      <c r="E39" s="1116"/>
      <c r="F39" s="1116"/>
      <c r="G39" s="1116"/>
      <c r="H39" s="1116"/>
      <c r="I39" s="1116"/>
      <c r="J39" s="1117"/>
      <c r="K39" s="1121" t="s">
        <v>667</v>
      </c>
      <c r="L39" s="1122"/>
      <c r="M39" s="1122"/>
      <c r="N39" s="1122"/>
      <c r="O39" s="1122"/>
      <c r="P39" s="1122"/>
      <c r="Q39" s="1122"/>
      <c r="R39" s="1122"/>
      <c r="S39" s="1122"/>
      <c r="T39" s="1122"/>
      <c r="U39" s="1122"/>
      <c r="V39" s="1122"/>
      <c r="W39" s="1122"/>
      <c r="X39" s="1122"/>
      <c r="Y39" s="1122"/>
      <c r="Z39" s="1122"/>
      <c r="AA39" s="1122"/>
      <c r="AB39" s="1122"/>
      <c r="AC39" s="1122"/>
      <c r="AD39" s="1122"/>
      <c r="AE39" s="1123"/>
      <c r="AF39" s="1124" t="s">
        <v>668</v>
      </c>
      <c r="AG39" s="1124"/>
      <c r="AH39" s="1124"/>
      <c r="AI39" s="1124"/>
      <c r="AJ39" s="1124"/>
      <c r="AK39" s="1124"/>
      <c r="AL39" s="1125"/>
    </row>
    <row r="40" spans="1:38" ht="8.5500000000000007" customHeight="1">
      <c r="A40" s="1115"/>
      <c r="B40" s="1116"/>
      <c r="C40" s="1116"/>
      <c r="D40" s="1116"/>
      <c r="E40" s="1116"/>
      <c r="F40" s="1116"/>
      <c r="G40" s="1116"/>
      <c r="H40" s="1116"/>
      <c r="I40" s="1116"/>
      <c r="J40" s="1117"/>
      <c r="K40" s="1105"/>
      <c r="L40" s="1106"/>
      <c r="M40" s="1106"/>
      <c r="N40" s="1106"/>
      <c r="O40" s="1106"/>
      <c r="P40" s="1106"/>
      <c r="Q40" s="1106"/>
      <c r="R40" s="1106"/>
      <c r="S40" s="1106"/>
      <c r="T40" s="1106"/>
      <c r="U40" s="1106"/>
      <c r="V40" s="1106"/>
      <c r="W40" s="1106"/>
      <c r="X40" s="1106"/>
      <c r="Y40" s="1106"/>
      <c r="Z40" s="1106"/>
      <c r="AA40" s="1106"/>
      <c r="AB40" s="1106"/>
      <c r="AC40" s="1106"/>
      <c r="AD40" s="1106"/>
      <c r="AE40" s="1126"/>
      <c r="AF40" s="1108"/>
      <c r="AG40" s="1108"/>
      <c r="AH40" s="1108"/>
      <c r="AI40" s="1108"/>
      <c r="AJ40" s="1108"/>
      <c r="AK40" s="1108"/>
      <c r="AL40" s="1110"/>
    </row>
    <row r="41" spans="1:38" ht="8.5500000000000007" customHeight="1">
      <c r="A41" s="1115"/>
      <c r="B41" s="1116"/>
      <c r="C41" s="1116"/>
      <c r="D41" s="1116"/>
      <c r="E41" s="1116"/>
      <c r="F41" s="1116"/>
      <c r="G41" s="1116"/>
      <c r="H41" s="1116"/>
      <c r="I41" s="1116"/>
      <c r="J41" s="1117"/>
      <c r="K41" s="1097"/>
      <c r="L41" s="1098"/>
      <c r="M41" s="1098"/>
      <c r="N41" s="1098"/>
      <c r="O41" s="1098"/>
      <c r="P41" s="1098"/>
      <c r="Q41" s="1098"/>
      <c r="R41" s="1098"/>
      <c r="S41" s="1098"/>
      <c r="T41" s="1098"/>
      <c r="U41" s="1098"/>
      <c r="V41" s="1098"/>
      <c r="W41" s="1098"/>
      <c r="X41" s="1098"/>
      <c r="Y41" s="1098"/>
      <c r="Z41" s="1098"/>
      <c r="AA41" s="1098"/>
      <c r="AB41" s="1098"/>
      <c r="AC41" s="1098"/>
      <c r="AD41" s="1098"/>
      <c r="AE41" s="1127"/>
      <c r="AF41" s="1128"/>
      <c r="AG41" s="1128"/>
      <c r="AH41" s="1128"/>
      <c r="AI41" s="1128"/>
      <c r="AJ41" s="1128"/>
      <c r="AK41" s="1128"/>
      <c r="AL41" s="1155"/>
    </row>
    <row r="42" spans="1:38">
      <c r="A42" s="1115"/>
      <c r="B42" s="1116"/>
      <c r="C42" s="1116"/>
      <c r="D42" s="1116"/>
      <c r="E42" s="1116"/>
      <c r="F42" s="1116"/>
      <c r="G42" s="1116"/>
      <c r="H42" s="1116"/>
      <c r="I42" s="1116"/>
      <c r="J42" s="1117"/>
      <c r="K42" s="1121" t="s">
        <v>667</v>
      </c>
      <c r="L42" s="1122"/>
      <c r="M42" s="1122"/>
      <c r="N42" s="1122"/>
      <c r="O42" s="1122"/>
      <c r="P42" s="1122"/>
      <c r="Q42" s="1122"/>
      <c r="R42" s="1122"/>
      <c r="S42" s="1122"/>
      <c r="T42" s="1122"/>
      <c r="U42" s="1122"/>
      <c r="V42" s="1122"/>
      <c r="W42" s="1122"/>
      <c r="X42" s="1122"/>
      <c r="Y42" s="1122"/>
      <c r="Z42" s="1122"/>
      <c r="AA42" s="1122"/>
      <c r="AB42" s="1122"/>
      <c r="AC42" s="1122"/>
      <c r="AD42" s="1122"/>
      <c r="AE42" s="1123"/>
      <c r="AF42" s="1124" t="s">
        <v>668</v>
      </c>
      <c r="AG42" s="1124"/>
      <c r="AH42" s="1124"/>
      <c r="AI42" s="1124"/>
      <c r="AJ42" s="1124"/>
      <c r="AK42" s="1124"/>
      <c r="AL42" s="1125"/>
    </row>
    <row r="43" spans="1:38" ht="8.5500000000000007" customHeight="1">
      <c r="A43" s="1115"/>
      <c r="B43" s="1116"/>
      <c r="C43" s="1116"/>
      <c r="D43" s="1116"/>
      <c r="E43" s="1116"/>
      <c r="F43" s="1116"/>
      <c r="G43" s="1116"/>
      <c r="H43" s="1116"/>
      <c r="I43" s="1116"/>
      <c r="J43" s="1117"/>
      <c r="K43" s="1105"/>
      <c r="L43" s="1106"/>
      <c r="M43" s="1106"/>
      <c r="N43" s="1106"/>
      <c r="O43" s="1106"/>
      <c r="P43" s="1106"/>
      <c r="Q43" s="1106"/>
      <c r="R43" s="1106"/>
      <c r="S43" s="1106"/>
      <c r="T43" s="1106"/>
      <c r="U43" s="1106"/>
      <c r="V43" s="1106"/>
      <c r="W43" s="1106"/>
      <c r="X43" s="1106"/>
      <c r="Y43" s="1106"/>
      <c r="Z43" s="1106"/>
      <c r="AA43" s="1106"/>
      <c r="AB43" s="1106"/>
      <c r="AC43" s="1106"/>
      <c r="AD43" s="1106"/>
      <c r="AE43" s="1126"/>
      <c r="AF43" s="1108"/>
      <c r="AG43" s="1108"/>
      <c r="AH43" s="1108"/>
      <c r="AI43" s="1108"/>
      <c r="AJ43" s="1108"/>
      <c r="AK43" s="1108"/>
      <c r="AL43" s="1110"/>
    </row>
    <row r="44" spans="1:38" ht="8.5500000000000007" customHeight="1">
      <c r="A44" s="1115"/>
      <c r="B44" s="1116"/>
      <c r="C44" s="1116"/>
      <c r="D44" s="1116"/>
      <c r="E44" s="1116"/>
      <c r="F44" s="1116"/>
      <c r="G44" s="1116"/>
      <c r="H44" s="1116"/>
      <c r="I44" s="1116"/>
      <c r="J44" s="1117"/>
      <c r="K44" s="1097"/>
      <c r="L44" s="1098"/>
      <c r="M44" s="1098"/>
      <c r="N44" s="1098"/>
      <c r="O44" s="1098"/>
      <c r="P44" s="1098"/>
      <c r="Q44" s="1098"/>
      <c r="R44" s="1098"/>
      <c r="S44" s="1098"/>
      <c r="T44" s="1098"/>
      <c r="U44" s="1098"/>
      <c r="V44" s="1098"/>
      <c r="W44" s="1098"/>
      <c r="X44" s="1098"/>
      <c r="Y44" s="1098"/>
      <c r="Z44" s="1098"/>
      <c r="AA44" s="1098"/>
      <c r="AB44" s="1098"/>
      <c r="AC44" s="1098"/>
      <c r="AD44" s="1098"/>
      <c r="AE44" s="1127"/>
      <c r="AF44" s="1128"/>
      <c r="AG44" s="1128"/>
      <c r="AH44" s="1128"/>
      <c r="AI44" s="1128"/>
      <c r="AJ44" s="1128"/>
      <c r="AK44" s="1128"/>
      <c r="AL44" s="1155"/>
    </row>
    <row r="45" spans="1:38">
      <c r="A45" s="1115"/>
      <c r="B45" s="1116"/>
      <c r="C45" s="1116"/>
      <c r="D45" s="1116"/>
      <c r="E45" s="1116"/>
      <c r="F45" s="1116"/>
      <c r="G45" s="1116"/>
      <c r="H45" s="1116"/>
      <c r="I45" s="1116"/>
      <c r="J45" s="1117"/>
      <c r="K45" s="1121" t="s">
        <v>667</v>
      </c>
      <c r="L45" s="1122"/>
      <c r="M45" s="1122"/>
      <c r="N45" s="1122"/>
      <c r="O45" s="1122"/>
      <c r="P45" s="1122"/>
      <c r="Q45" s="1122"/>
      <c r="R45" s="1122"/>
      <c r="S45" s="1122"/>
      <c r="T45" s="1122"/>
      <c r="U45" s="1122"/>
      <c r="V45" s="1122"/>
      <c r="W45" s="1122"/>
      <c r="X45" s="1122"/>
      <c r="Y45" s="1122"/>
      <c r="Z45" s="1122"/>
      <c r="AA45" s="1122"/>
      <c r="AB45" s="1122"/>
      <c r="AC45" s="1122"/>
      <c r="AD45" s="1122"/>
      <c r="AE45" s="1123"/>
      <c r="AF45" s="1124" t="s">
        <v>668</v>
      </c>
      <c r="AG45" s="1124"/>
      <c r="AH45" s="1124"/>
      <c r="AI45" s="1124"/>
      <c r="AJ45" s="1124"/>
      <c r="AK45" s="1124"/>
      <c r="AL45" s="1125"/>
    </row>
    <row r="46" spans="1:38" ht="8.5500000000000007" customHeight="1">
      <c r="A46" s="1115"/>
      <c r="B46" s="1116"/>
      <c r="C46" s="1116"/>
      <c r="D46" s="1116"/>
      <c r="E46" s="1116"/>
      <c r="F46" s="1116"/>
      <c r="G46" s="1116"/>
      <c r="H46" s="1116"/>
      <c r="I46" s="1116"/>
      <c r="J46" s="1117"/>
      <c r="K46" s="1105"/>
      <c r="L46" s="1106"/>
      <c r="M46" s="1106"/>
      <c r="N46" s="1106"/>
      <c r="O46" s="1106"/>
      <c r="P46" s="1106"/>
      <c r="Q46" s="1106"/>
      <c r="R46" s="1106"/>
      <c r="S46" s="1106"/>
      <c r="T46" s="1106"/>
      <c r="U46" s="1106"/>
      <c r="V46" s="1106"/>
      <c r="W46" s="1106"/>
      <c r="X46" s="1106"/>
      <c r="Y46" s="1106"/>
      <c r="Z46" s="1106"/>
      <c r="AA46" s="1106"/>
      <c r="AB46" s="1106"/>
      <c r="AC46" s="1106"/>
      <c r="AD46" s="1106"/>
      <c r="AE46" s="1126"/>
      <c r="AF46" s="1108"/>
      <c r="AG46" s="1108"/>
      <c r="AH46" s="1108"/>
      <c r="AI46" s="1108"/>
      <c r="AJ46" s="1108"/>
      <c r="AK46" s="1108"/>
      <c r="AL46" s="1110"/>
    </row>
    <row r="47" spans="1:38" ht="8.5500000000000007" customHeight="1">
      <c r="A47" s="1115"/>
      <c r="B47" s="1116"/>
      <c r="C47" s="1116"/>
      <c r="D47" s="1116"/>
      <c r="E47" s="1116"/>
      <c r="F47" s="1116"/>
      <c r="G47" s="1116"/>
      <c r="H47" s="1116"/>
      <c r="I47" s="1116"/>
      <c r="J47" s="1117"/>
      <c r="K47" s="1097"/>
      <c r="L47" s="1098"/>
      <c r="M47" s="1098"/>
      <c r="N47" s="1098"/>
      <c r="O47" s="1098"/>
      <c r="P47" s="1098"/>
      <c r="Q47" s="1098"/>
      <c r="R47" s="1098"/>
      <c r="S47" s="1098"/>
      <c r="T47" s="1098"/>
      <c r="U47" s="1098"/>
      <c r="V47" s="1098"/>
      <c r="W47" s="1098"/>
      <c r="X47" s="1098"/>
      <c r="Y47" s="1098"/>
      <c r="Z47" s="1098"/>
      <c r="AA47" s="1098"/>
      <c r="AB47" s="1098"/>
      <c r="AC47" s="1098"/>
      <c r="AD47" s="1098"/>
      <c r="AE47" s="1127"/>
      <c r="AF47" s="1128"/>
      <c r="AG47" s="1128"/>
      <c r="AH47" s="1128"/>
      <c r="AI47" s="1128"/>
      <c r="AJ47" s="1128"/>
      <c r="AK47" s="1128"/>
      <c r="AL47" s="1155"/>
    </row>
    <row r="48" spans="1:38">
      <c r="A48" s="1115"/>
      <c r="B48" s="1116"/>
      <c r="C48" s="1116"/>
      <c r="D48" s="1116"/>
      <c r="E48" s="1116"/>
      <c r="F48" s="1116"/>
      <c r="G48" s="1116"/>
      <c r="H48" s="1116"/>
      <c r="I48" s="1116"/>
      <c r="J48" s="1117"/>
      <c r="K48" s="1121" t="s">
        <v>667</v>
      </c>
      <c r="L48" s="1122"/>
      <c r="M48" s="1122"/>
      <c r="N48" s="1122"/>
      <c r="O48" s="1122"/>
      <c r="P48" s="1122"/>
      <c r="Q48" s="1122"/>
      <c r="R48" s="1122"/>
      <c r="S48" s="1122"/>
      <c r="T48" s="1122"/>
      <c r="U48" s="1122"/>
      <c r="V48" s="1122"/>
      <c r="W48" s="1122"/>
      <c r="X48" s="1122"/>
      <c r="Y48" s="1122"/>
      <c r="Z48" s="1122"/>
      <c r="AA48" s="1122"/>
      <c r="AB48" s="1122"/>
      <c r="AC48" s="1122"/>
      <c r="AD48" s="1122"/>
      <c r="AE48" s="1123"/>
      <c r="AF48" s="1124" t="s">
        <v>668</v>
      </c>
      <c r="AG48" s="1124"/>
      <c r="AH48" s="1124"/>
      <c r="AI48" s="1124"/>
      <c r="AJ48" s="1124"/>
      <c r="AK48" s="1124"/>
      <c r="AL48" s="1125"/>
    </row>
    <row r="49" spans="1:38" ht="8.5500000000000007" customHeight="1">
      <c r="A49" s="1115"/>
      <c r="B49" s="1116"/>
      <c r="C49" s="1116"/>
      <c r="D49" s="1116"/>
      <c r="E49" s="1116"/>
      <c r="F49" s="1116"/>
      <c r="G49" s="1116"/>
      <c r="H49" s="1116"/>
      <c r="I49" s="1116"/>
      <c r="J49" s="1117"/>
      <c r="K49" s="1105"/>
      <c r="L49" s="1106"/>
      <c r="M49" s="1106"/>
      <c r="N49" s="1106"/>
      <c r="O49" s="1106"/>
      <c r="P49" s="1106"/>
      <c r="Q49" s="1106"/>
      <c r="R49" s="1106"/>
      <c r="S49" s="1106"/>
      <c r="T49" s="1106"/>
      <c r="U49" s="1106"/>
      <c r="V49" s="1106"/>
      <c r="W49" s="1106"/>
      <c r="X49" s="1106"/>
      <c r="Y49" s="1106"/>
      <c r="Z49" s="1106"/>
      <c r="AA49" s="1106"/>
      <c r="AB49" s="1106"/>
      <c r="AC49" s="1106"/>
      <c r="AD49" s="1106"/>
      <c r="AE49" s="1126"/>
      <c r="AF49" s="1108"/>
      <c r="AG49" s="1108"/>
      <c r="AH49" s="1108"/>
      <c r="AI49" s="1108"/>
      <c r="AJ49" s="1108"/>
      <c r="AK49" s="1108"/>
      <c r="AL49" s="1110"/>
    </row>
    <row r="50" spans="1:38" ht="8.5500000000000007" customHeight="1">
      <c r="A50" s="1115"/>
      <c r="B50" s="1116"/>
      <c r="C50" s="1116"/>
      <c r="D50" s="1116"/>
      <c r="E50" s="1116"/>
      <c r="F50" s="1116"/>
      <c r="G50" s="1116"/>
      <c r="H50" s="1116"/>
      <c r="I50" s="1116"/>
      <c r="J50" s="1117"/>
      <c r="K50" s="1097"/>
      <c r="L50" s="1098"/>
      <c r="M50" s="1098"/>
      <c r="N50" s="1098"/>
      <c r="O50" s="1098"/>
      <c r="P50" s="1098"/>
      <c r="Q50" s="1098"/>
      <c r="R50" s="1098"/>
      <c r="S50" s="1098"/>
      <c r="T50" s="1098"/>
      <c r="U50" s="1098"/>
      <c r="V50" s="1098"/>
      <c r="W50" s="1098"/>
      <c r="X50" s="1098"/>
      <c r="Y50" s="1098"/>
      <c r="Z50" s="1098"/>
      <c r="AA50" s="1098"/>
      <c r="AB50" s="1098"/>
      <c r="AC50" s="1098"/>
      <c r="AD50" s="1098"/>
      <c r="AE50" s="1127"/>
      <c r="AF50" s="1128"/>
      <c r="AG50" s="1128"/>
      <c r="AH50" s="1128"/>
      <c r="AI50" s="1128"/>
      <c r="AJ50" s="1128"/>
      <c r="AK50" s="1128"/>
      <c r="AL50" s="1155"/>
    </row>
    <row r="51" spans="1:38">
      <c r="A51" s="1115"/>
      <c r="B51" s="1116"/>
      <c r="C51" s="1116"/>
      <c r="D51" s="1116"/>
      <c r="E51" s="1116"/>
      <c r="F51" s="1116"/>
      <c r="G51" s="1116"/>
      <c r="H51" s="1116"/>
      <c r="I51" s="1116"/>
      <c r="J51" s="1117"/>
      <c r="K51" s="1121" t="s">
        <v>667</v>
      </c>
      <c r="L51" s="1122"/>
      <c r="M51" s="1122"/>
      <c r="N51" s="1122"/>
      <c r="O51" s="1122"/>
      <c r="P51" s="1122"/>
      <c r="Q51" s="1122"/>
      <c r="R51" s="1122"/>
      <c r="S51" s="1122"/>
      <c r="T51" s="1122"/>
      <c r="U51" s="1122"/>
      <c r="V51" s="1122"/>
      <c r="W51" s="1122"/>
      <c r="X51" s="1122"/>
      <c r="Y51" s="1122"/>
      <c r="Z51" s="1122"/>
      <c r="AA51" s="1122"/>
      <c r="AB51" s="1122"/>
      <c r="AC51" s="1122"/>
      <c r="AD51" s="1122"/>
      <c r="AE51" s="1123"/>
      <c r="AF51" s="1124" t="s">
        <v>668</v>
      </c>
      <c r="AG51" s="1124"/>
      <c r="AH51" s="1124"/>
      <c r="AI51" s="1124"/>
      <c r="AJ51" s="1124"/>
      <c r="AK51" s="1124"/>
      <c r="AL51" s="1125"/>
    </row>
    <row r="52" spans="1:38" ht="8.5500000000000007" customHeight="1">
      <c r="A52" s="1115"/>
      <c r="B52" s="1116"/>
      <c r="C52" s="1116"/>
      <c r="D52" s="1116"/>
      <c r="E52" s="1116"/>
      <c r="F52" s="1116"/>
      <c r="G52" s="1116"/>
      <c r="H52" s="1116"/>
      <c r="I52" s="1116"/>
      <c r="J52" s="1117"/>
      <c r="K52" s="1105"/>
      <c r="L52" s="1106"/>
      <c r="M52" s="1106"/>
      <c r="N52" s="1106"/>
      <c r="O52" s="1106"/>
      <c r="P52" s="1106"/>
      <c r="Q52" s="1106"/>
      <c r="R52" s="1106"/>
      <c r="S52" s="1106"/>
      <c r="T52" s="1106"/>
      <c r="U52" s="1106"/>
      <c r="V52" s="1106"/>
      <c r="W52" s="1106"/>
      <c r="X52" s="1106"/>
      <c r="Y52" s="1106"/>
      <c r="Z52" s="1106"/>
      <c r="AA52" s="1106"/>
      <c r="AB52" s="1106"/>
      <c r="AC52" s="1106"/>
      <c r="AD52" s="1106"/>
      <c r="AE52" s="1126"/>
      <c r="AF52" s="1108"/>
      <c r="AG52" s="1108"/>
      <c r="AH52" s="1108"/>
      <c r="AI52" s="1108"/>
      <c r="AJ52" s="1108"/>
      <c r="AK52" s="1108"/>
      <c r="AL52" s="1110"/>
    </row>
    <row r="53" spans="1:38" ht="8.5500000000000007" customHeight="1">
      <c r="A53" s="1115"/>
      <c r="B53" s="1116"/>
      <c r="C53" s="1116"/>
      <c r="D53" s="1116"/>
      <c r="E53" s="1116"/>
      <c r="F53" s="1116"/>
      <c r="G53" s="1116"/>
      <c r="H53" s="1116"/>
      <c r="I53" s="1116"/>
      <c r="J53" s="1117"/>
      <c r="K53" s="1097"/>
      <c r="L53" s="1098"/>
      <c r="M53" s="1098"/>
      <c r="N53" s="1098"/>
      <c r="O53" s="1098"/>
      <c r="P53" s="1098"/>
      <c r="Q53" s="1098"/>
      <c r="R53" s="1098"/>
      <c r="S53" s="1098"/>
      <c r="T53" s="1098"/>
      <c r="U53" s="1098"/>
      <c r="V53" s="1098"/>
      <c r="W53" s="1098"/>
      <c r="X53" s="1098"/>
      <c r="Y53" s="1098"/>
      <c r="Z53" s="1098"/>
      <c r="AA53" s="1098"/>
      <c r="AB53" s="1098"/>
      <c r="AC53" s="1098"/>
      <c r="AD53" s="1098"/>
      <c r="AE53" s="1127"/>
      <c r="AF53" s="1128"/>
      <c r="AG53" s="1128"/>
      <c r="AH53" s="1128"/>
      <c r="AI53" s="1128"/>
      <c r="AJ53" s="1128"/>
      <c r="AK53" s="1128"/>
      <c r="AL53" s="1155"/>
    </row>
    <row r="54" spans="1:38">
      <c r="A54" s="1115"/>
      <c r="B54" s="1116"/>
      <c r="C54" s="1116"/>
      <c r="D54" s="1116"/>
      <c r="E54" s="1116"/>
      <c r="F54" s="1116"/>
      <c r="G54" s="1116"/>
      <c r="H54" s="1116"/>
      <c r="I54" s="1116"/>
      <c r="J54" s="1117"/>
      <c r="K54" s="1121" t="s">
        <v>667</v>
      </c>
      <c r="L54" s="1122"/>
      <c r="M54" s="1122"/>
      <c r="N54" s="1122"/>
      <c r="O54" s="1122"/>
      <c r="P54" s="1122"/>
      <c r="Q54" s="1122"/>
      <c r="R54" s="1122"/>
      <c r="S54" s="1122"/>
      <c r="T54" s="1122"/>
      <c r="U54" s="1122"/>
      <c r="V54" s="1122"/>
      <c r="W54" s="1122"/>
      <c r="X54" s="1122"/>
      <c r="Y54" s="1122"/>
      <c r="Z54" s="1122"/>
      <c r="AA54" s="1122"/>
      <c r="AB54" s="1122"/>
      <c r="AC54" s="1122"/>
      <c r="AD54" s="1122"/>
      <c r="AE54" s="1123"/>
      <c r="AF54" s="1124" t="s">
        <v>668</v>
      </c>
      <c r="AG54" s="1124"/>
      <c r="AH54" s="1124"/>
      <c r="AI54" s="1124"/>
      <c r="AJ54" s="1124"/>
      <c r="AK54" s="1124"/>
      <c r="AL54" s="1125"/>
    </row>
    <row r="55" spans="1:38" ht="8.5500000000000007" customHeight="1">
      <c r="A55" s="1115"/>
      <c r="B55" s="1116"/>
      <c r="C55" s="1116"/>
      <c r="D55" s="1116"/>
      <c r="E55" s="1116"/>
      <c r="F55" s="1116"/>
      <c r="G55" s="1116"/>
      <c r="H55" s="1116"/>
      <c r="I55" s="1116"/>
      <c r="J55" s="1117"/>
      <c r="K55" s="1105"/>
      <c r="L55" s="1106"/>
      <c r="M55" s="1106"/>
      <c r="N55" s="1106"/>
      <c r="O55" s="1106"/>
      <c r="P55" s="1106"/>
      <c r="Q55" s="1106"/>
      <c r="R55" s="1106"/>
      <c r="S55" s="1106"/>
      <c r="T55" s="1106"/>
      <c r="U55" s="1106"/>
      <c r="V55" s="1106"/>
      <c r="W55" s="1106"/>
      <c r="X55" s="1106"/>
      <c r="Y55" s="1106"/>
      <c r="Z55" s="1106"/>
      <c r="AA55" s="1106"/>
      <c r="AB55" s="1106"/>
      <c r="AC55" s="1106"/>
      <c r="AD55" s="1106"/>
      <c r="AE55" s="1126"/>
      <c r="AF55" s="1108"/>
      <c r="AG55" s="1108"/>
      <c r="AH55" s="1108"/>
      <c r="AI55" s="1108"/>
      <c r="AJ55" s="1108"/>
      <c r="AK55" s="1108"/>
      <c r="AL55" s="1110"/>
    </row>
    <row r="56" spans="1:38" ht="8.5500000000000007" customHeight="1">
      <c r="A56" s="1115"/>
      <c r="B56" s="1116"/>
      <c r="C56" s="1116"/>
      <c r="D56" s="1116"/>
      <c r="E56" s="1116"/>
      <c r="F56" s="1116"/>
      <c r="G56" s="1116"/>
      <c r="H56" s="1116"/>
      <c r="I56" s="1116"/>
      <c r="J56" s="1117"/>
      <c r="K56" s="1097"/>
      <c r="L56" s="1098"/>
      <c r="M56" s="1098"/>
      <c r="N56" s="1098"/>
      <c r="O56" s="1098"/>
      <c r="P56" s="1098"/>
      <c r="Q56" s="1098"/>
      <c r="R56" s="1098"/>
      <c r="S56" s="1098"/>
      <c r="T56" s="1098"/>
      <c r="U56" s="1098"/>
      <c r="V56" s="1098"/>
      <c r="W56" s="1098"/>
      <c r="X56" s="1098"/>
      <c r="Y56" s="1098"/>
      <c r="Z56" s="1098"/>
      <c r="AA56" s="1098"/>
      <c r="AB56" s="1098"/>
      <c r="AC56" s="1098"/>
      <c r="AD56" s="1098"/>
      <c r="AE56" s="1127"/>
      <c r="AF56" s="1128"/>
      <c r="AG56" s="1128"/>
      <c r="AH56" s="1128"/>
      <c r="AI56" s="1128"/>
      <c r="AJ56" s="1128"/>
      <c r="AK56" s="1128"/>
      <c r="AL56" s="1155"/>
    </row>
    <row r="57" spans="1:38">
      <c r="A57" s="1115"/>
      <c r="B57" s="1116"/>
      <c r="C57" s="1116"/>
      <c r="D57" s="1116"/>
      <c r="E57" s="1116"/>
      <c r="F57" s="1116"/>
      <c r="G57" s="1116"/>
      <c r="H57" s="1116"/>
      <c r="I57" s="1116"/>
      <c r="J57" s="1117"/>
      <c r="K57" s="1121" t="s">
        <v>667</v>
      </c>
      <c r="L57" s="1122"/>
      <c r="M57" s="1122"/>
      <c r="N57" s="1122"/>
      <c r="O57" s="1122"/>
      <c r="P57" s="1122"/>
      <c r="Q57" s="1122"/>
      <c r="R57" s="1122"/>
      <c r="S57" s="1122"/>
      <c r="T57" s="1122"/>
      <c r="U57" s="1122"/>
      <c r="V57" s="1122"/>
      <c r="W57" s="1122"/>
      <c r="X57" s="1122"/>
      <c r="Y57" s="1122"/>
      <c r="Z57" s="1122"/>
      <c r="AA57" s="1122"/>
      <c r="AB57" s="1122"/>
      <c r="AC57" s="1122"/>
      <c r="AD57" s="1122"/>
      <c r="AE57" s="1123"/>
      <c r="AF57" s="1124" t="s">
        <v>668</v>
      </c>
      <c r="AG57" s="1124"/>
      <c r="AH57" s="1124"/>
      <c r="AI57" s="1124"/>
      <c r="AJ57" s="1124"/>
      <c r="AK57" s="1124"/>
      <c r="AL57" s="1125"/>
    </row>
    <row r="58" spans="1:38" ht="8.5500000000000007" customHeight="1">
      <c r="A58" s="1115"/>
      <c r="B58" s="1116"/>
      <c r="C58" s="1116"/>
      <c r="D58" s="1116"/>
      <c r="E58" s="1116"/>
      <c r="F58" s="1116"/>
      <c r="G58" s="1116"/>
      <c r="H58" s="1116"/>
      <c r="I58" s="1116"/>
      <c r="J58" s="1117"/>
      <c r="K58" s="1105"/>
      <c r="L58" s="1106"/>
      <c r="M58" s="1106"/>
      <c r="N58" s="1106"/>
      <c r="O58" s="1106"/>
      <c r="P58" s="1106"/>
      <c r="Q58" s="1106"/>
      <c r="R58" s="1106"/>
      <c r="S58" s="1106"/>
      <c r="T58" s="1106"/>
      <c r="U58" s="1106"/>
      <c r="V58" s="1106"/>
      <c r="W58" s="1106"/>
      <c r="X58" s="1106"/>
      <c r="Y58" s="1106"/>
      <c r="Z58" s="1106"/>
      <c r="AA58" s="1106"/>
      <c r="AB58" s="1106"/>
      <c r="AC58" s="1106"/>
      <c r="AD58" s="1106"/>
      <c r="AE58" s="1126"/>
      <c r="AF58" s="1108"/>
      <c r="AG58" s="1108"/>
      <c r="AH58" s="1108"/>
      <c r="AI58" s="1108"/>
      <c r="AJ58" s="1108"/>
      <c r="AK58" s="1108"/>
      <c r="AL58" s="1110"/>
    </row>
    <row r="59" spans="1:38" ht="8.5500000000000007" customHeight="1">
      <c r="A59" s="1115"/>
      <c r="B59" s="1116"/>
      <c r="C59" s="1116"/>
      <c r="D59" s="1116"/>
      <c r="E59" s="1116"/>
      <c r="F59" s="1116"/>
      <c r="G59" s="1116"/>
      <c r="H59" s="1116"/>
      <c r="I59" s="1116"/>
      <c r="J59" s="1117"/>
      <c r="K59" s="1097"/>
      <c r="L59" s="1098"/>
      <c r="M59" s="1098"/>
      <c r="N59" s="1098"/>
      <c r="O59" s="1098"/>
      <c r="P59" s="1098"/>
      <c r="Q59" s="1098"/>
      <c r="R59" s="1098"/>
      <c r="S59" s="1098"/>
      <c r="T59" s="1098"/>
      <c r="U59" s="1098"/>
      <c r="V59" s="1098"/>
      <c r="W59" s="1098"/>
      <c r="X59" s="1098"/>
      <c r="Y59" s="1098"/>
      <c r="Z59" s="1098"/>
      <c r="AA59" s="1098"/>
      <c r="AB59" s="1098"/>
      <c r="AC59" s="1098"/>
      <c r="AD59" s="1098"/>
      <c r="AE59" s="1127"/>
      <c r="AF59" s="1128"/>
      <c r="AG59" s="1128"/>
      <c r="AH59" s="1128"/>
      <c r="AI59" s="1128"/>
      <c r="AJ59" s="1128"/>
      <c r="AK59" s="1128"/>
      <c r="AL59" s="1155"/>
    </row>
    <row r="60" spans="1:38">
      <c r="A60" s="1115"/>
      <c r="B60" s="1116"/>
      <c r="C60" s="1116"/>
      <c r="D60" s="1116"/>
      <c r="E60" s="1116"/>
      <c r="F60" s="1116"/>
      <c r="G60" s="1116"/>
      <c r="H60" s="1116"/>
      <c r="I60" s="1116"/>
      <c r="J60" s="1117"/>
      <c r="K60" s="1121" t="s">
        <v>667</v>
      </c>
      <c r="L60" s="1122"/>
      <c r="M60" s="1122"/>
      <c r="N60" s="1122"/>
      <c r="O60" s="1122"/>
      <c r="P60" s="1122"/>
      <c r="Q60" s="1122"/>
      <c r="R60" s="1122"/>
      <c r="S60" s="1122"/>
      <c r="T60" s="1122"/>
      <c r="U60" s="1122"/>
      <c r="V60" s="1122"/>
      <c r="W60" s="1122"/>
      <c r="X60" s="1122"/>
      <c r="Y60" s="1122"/>
      <c r="Z60" s="1122"/>
      <c r="AA60" s="1122"/>
      <c r="AB60" s="1122"/>
      <c r="AC60" s="1122"/>
      <c r="AD60" s="1122"/>
      <c r="AE60" s="1123"/>
      <c r="AF60" s="1124" t="s">
        <v>668</v>
      </c>
      <c r="AG60" s="1124"/>
      <c r="AH60" s="1124"/>
      <c r="AI60" s="1124"/>
      <c r="AJ60" s="1124"/>
      <c r="AK60" s="1124"/>
      <c r="AL60" s="1125"/>
    </row>
    <row r="61" spans="1:38" ht="8.5500000000000007" customHeight="1">
      <c r="A61" s="1115"/>
      <c r="B61" s="1116"/>
      <c r="C61" s="1116"/>
      <c r="D61" s="1116"/>
      <c r="E61" s="1116"/>
      <c r="F61" s="1116"/>
      <c r="G61" s="1116"/>
      <c r="H61" s="1116"/>
      <c r="I61" s="1116"/>
      <c r="J61" s="1117"/>
      <c r="K61" s="1105"/>
      <c r="L61" s="1106"/>
      <c r="M61" s="1106"/>
      <c r="N61" s="1106"/>
      <c r="O61" s="1106"/>
      <c r="P61" s="1106"/>
      <c r="Q61" s="1106"/>
      <c r="R61" s="1106"/>
      <c r="S61" s="1106"/>
      <c r="T61" s="1106"/>
      <c r="U61" s="1106"/>
      <c r="V61" s="1106"/>
      <c r="W61" s="1106"/>
      <c r="X61" s="1106"/>
      <c r="Y61" s="1106"/>
      <c r="Z61" s="1106"/>
      <c r="AA61" s="1106"/>
      <c r="AB61" s="1106"/>
      <c r="AC61" s="1106"/>
      <c r="AD61" s="1106"/>
      <c r="AE61" s="1126"/>
      <c r="AF61" s="1108"/>
      <c r="AG61" s="1108"/>
      <c r="AH61" s="1108"/>
      <c r="AI61" s="1108"/>
      <c r="AJ61" s="1108"/>
      <c r="AK61" s="1108"/>
      <c r="AL61" s="1110"/>
    </row>
    <row r="62" spans="1:38" ht="8.5500000000000007" customHeight="1">
      <c r="A62" s="1115"/>
      <c r="B62" s="1116"/>
      <c r="C62" s="1116"/>
      <c r="D62" s="1116"/>
      <c r="E62" s="1116"/>
      <c r="F62" s="1116"/>
      <c r="G62" s="1116"/>
      <c r="H62" s="1116"/>
      <c r="I62" s="1116"/>
      <c r="J62" s="1117"/>
      <c r="K62" s="1097"/>
      <c r="L62" s="1098"/>
      <c r="M62" s="1098"/>
      <c r="N62" s="1098"/>
      <c r="O62" s="1098"/>
      <c r="P62" s="1098"/>
      <c r="Q62" s="1098"/>
      <c r="R62" s="1098"/>
      <c r="S62" s="1098"/>
      <c r="T62" s="1098"/>
      <c r="U62" s="1098"/>
      <c r="V62" s="1098"/>
      <c r="W62" s="1098"/>
      <c r="X62" s="1098"/>
      <c r="Y62" s="1098"/>
      <c r="Z62" s="1098"/>
      <c r="AA62" s="1098"/>
      <c r="AB62" s="1098"/>
      <c r="AC62" s="1098"/>
      <c r="AD62" s="1098"/>
      <c r="AE62" s="1127"/>
      <c r="AF62" s="1128"/>
      <c r="AG62" s="1128"/>
      <c r="AH62" s="1128"/>
      <c r="AI62" s="1128"/>
      <c r="AJ62" s="1128"/>
      <c r="AK62" s="1128"/>
      <c r="AL62" s="1155"/>
    </row>
    <row r="63" spans="1:38">
      <c r="A63" s="1115"/>
      <c r="B63" s="1116"/>
      <c r="C63" s="1116"/>
      <c r="D63" s="1116"/>
      <c r="E63" s="1116"/>
      <c r="F63" s="1116"/>
      <c r="G63" s="1116"/>
      <c r="H63" s="1116"/>
      <c r="I63" s="1116"/>
      <c r="J63" s="1117"/>
      <c r="K63" s="1121" t="s">
        <v>667</v>
      </c>
      <c r="L63" s="1122"/>
      <c r="M63" s="1122"/>
      <c r="N63" s="1122"/>
      <c r="O63" s="1122"/>
      <c r="P63" s="1122"/>
      <c r="Q63" s="1122"/>
      <c r="R63" s="1122"/>
      <c r="S63" s="1122"/>
      <c r="T63" s="1122"/>
      <c r="U63" s="1122"/>
      <c r="V63" s="1122"/>
      <c r="W63" s="1122"/>
      <c r="X63" s="1122"/>
      <c r="Y63" s="1122"/>
      <c r="Z63" s="1122"/>
      <c r="AA63" s="1122"/>
      <c r="AB63" s="1122"/>
      <c r="AC63" s="1122"/>
      <c r="AD63" s="1122"/>
      <c r="AE63" s="1123"/>
      <c r="AF63" s="1124" t="s">
        <v>668</v>
      </c>
      <c r="AG63" s="1124"/>
      <c r="AH63" s="1124"/>
      <c r="AI63" s="1124"/>
      <c r="AJ63" s="1124"/>
      <c r="AK63" s="1124"/>
      <c r="AL63" s="1125"/>
    </row>
    <row r="64" spans="1:38" ht="8.5500000000000007" customHeight="1">
      <c r="A64" s="1115"/>
      <c r="B64" s="1116"/>
      <c r="C64" s="1116"/>
      <c r="D64" s="1116"/>
      <c r="E64" s="1116"/>
      <c r="F64" s="1116"/>
      <c r="G64" s="1116"/>
      <c r="H64" s="1116"/>
      <c r="I64" s="1116"/>
      <c r="J64" s="1117"/>
      <c r="K64" s="1105"/>
      <c r="L64" s="1106"/>
      <c r="M64" s="1106"/>
      <c r="N64" s="1106"/>
      <c r="O64" s="1106"/>
      <c r="P64" s="1106"/>
      <c r="Q64" s="1106"/>
      <c r="R64" s="1106"/>
      <c r="S64" s="1106"/>
      <c r="T64" s="1106"/>
      <c r="U64" s="1106"/>
      <c r="V64" s="1106"/>
      <c r="W64" s="1106"/>
      <c r="X64" s="1106"/>
      <c r="Y64" s="1106"/>
      <c r="Z64" s="1106"/>
      <c r="AA64" s="1106"/>
      <c r="AB64" s="1106"/>
      <c r="AC64" s="1106"/>
      <c r="AD64" s="1106"/>
      <c r="AE64" s="1126"/>
      <c r="AF64" s="1108"/>
      <c r="AG64" s="1108"/>
      <c r="AH64" s="1108"/>
      <c r="AI64" s="1108"/>
      <c r="AJ64" s="1108"/>
      <c r="AK64" s="1108"/>
      <c r="AL64" s="1110"/>
    </row>
    <row r="65" spans="1:42" ht="8.5500000000000007" customHeight="1">
      <c r="A65" s="1115"/>
      <c r="B65" s="1116"/>
      <c r="C65" s="1116"/>
      <c r="D65" s="1116"/>
      <c r="E65" s="1116"/>
      <c r="F65" s="1116"/>
      <c r="G65" s="1116"/>
      <c r="H65" s="1116"/>
      <c r="I65" s="1116"/>
      <c r="J65" s="1117"/>
      <c r="K65" s="1097"/>
      <c r="L65" s="1098"/>
      <c r="M65" s="1098"/>
      <c r="N65" s="1098"/>
      <c r="O65" s="1098"/>
      <c r="P65" s="1098"/>
      <c r="Q65" s="1098"/>
      <c r="R65" s="1098"/>
      <c r="S65" s="1098"/>
      <c r="T65" s="1098"/>
      <c r="U65" s="1098"/>
      <c r="V65" s="1098"/>
      <c r="W65" s="1098"/>
      <c r="X65" s="1098"/>
      <c r="Y65" s="1098"/>
      <c r="Z65" s="1098"/>
      <c r="AA65" s="1098"/>
      <c r="AB65" s="1098"/>
      <c r="AC65" s="1098"/>
      <c r="AD65" s="1098"/>
      <c r="AE65" s="1127"/>
      <c r="AF65" s="1128"/>
      <c r="AG65" s="1128"/>
      <c r="AH65" s="1128"/>
      <c r="AI65" s="1128"/>
      <c r="AJ65" s="1128"/>
      <c r="AK65" s="1128"/>
      <c r="AL65" s="1155"/>
    </row>
    <row r="66" spans="1:42">
      <c r="A66" s="1115"/>
      <c r="B66" s="1116"/>
      <c r="C66" s="1116"/>
      <c r="D66" s="1116"/>
      <c r="E66" s="1116"/>
      <c r="F66" s="1116"/>
      <c r="G66" s="1116"/>
      <c r="H66" s="1116"/>
      <c r="I66" s="1116"/>
      <c r="J66" s="1117"/>
      <c r="K66" s="1121" t="s">
        <v>667</v>
      </c>
      <c r="L66" s="1122"/>
      <c r="M66" s="1122"/>
      <c r="N66" s="1122"/>
      <c r="O66" s="1122"/>
      <c r="P66" s="1122"/>
      <c r="Q66" s="1122"/>
      <c r="R66" s="1122"/>
      <c r="S66" s="1122"/>
      <c r="T66" s="1122"/>
      <c r="U66" s="1122"/>
      <c r="V66" s="1122"/>
      <c r="W66" s="1122"/>
      <c r="X66" s="1122"/>
      <c r="Y66" s="1122"/>
      <c r="Z66" s="1122"/>
      <c r="AA66" s="1122"/>
      <c r="AB66" s="1122"/>
      <c r="AC66" s="1122"/>
      <c r="AD66" s="1122"/>
      <c r="AE66" s="1123"/>
      <c r="AF66" s="1124" t="s">
        <v>668</v>
      </c>
      <c r="AG66" s="1124"/>
      <c r="AH66" s="1124"/>
      <c r="AI66" s="1124"/>
      <c r="AJ66" s="1124"/>
      <c r="AK66" s="1124"/>
      <c r="AL66" s="1125"/>
    </row>
    <row r="67" spans="1:42" ht="8.5500000000000007" customHeight="1">
      <c r="A67" s="1115"/>
      <c r="B67" s="1116"/>
      <c r="C67" s="1116"/>
      <c r="D67" s="1116"/>
      <c r="E67" s="1116"/>
      <c r="F67" s="1116"/>
      <c r="G67" s="1116"/>
      <c r="H67" s="1116"/>
      <c r="I67" s="1116"/>
      <c r="J67" s="1117"/>
      <c r="K67" s="1105"/>
      <c r="L67" s="1106"/>
      <c r="M67" s="1106"/>
      <c r="N67" s="1106"/>
      <c r="O67" s="1106"/>
      <c r="P67" s="1106"/>
      <c r="Q67" s="1106"/>
      <c r="R67" s="1106"/>
      <c r="S67" s="1106"/>
      <c r="T67" s="1106"/>
      <c r="U67" s="1106"/>
      <c r="V67" s="1106"/>
      <c r="W67" s="1106"/>
      <c r="X67" s="1106"/>
      <c r="Y67" s="1106"/>
      <c r="Z67" s="1106"/>
      <c r="AA67" s="1106"/>
      <c r="AB67" s="1106"/>
      <c r="AC67" s="1106"/>
      <c r="AD67" s="1106"/>
      <c r="AE67" s="1126"/>
      <c r="AF67" s="1108"/>
      <c r="AG67" s="1108"/>
      <c r="AH67" s="1108"/>
      <c r="AI67" s="1108"/>
      <c r="AJ67" s="1108"/>
      <c r="AK67" s="1108"/>
      <c r="AL67" s="1110"/>
    </row>
    <row r="68" spans="1:42" ht="8.5500000000000007" customHeight="1">
      <c r="A68" s="1115"/>
      <c r="B68" s="1116"/>
      <c r="C68" s="1116"/>
      <c r="D68" s="1116"/>
      <c r="E68" s="1116"/>
      <c r="F68" s="1116"/>
      <c r="G68" s="1116"/>
      <c r="H68" s="1116"/>
      <c r="I68" s="1116"/>
      <c r="J68" s="1117"/>
      <c r="K68" s="1097"/>
      <c r="L68" s="1098"/>
      <c r="M68" s="1098"/>
      <c r="N68" s="1098"/>
      <c r="O68" s="1098"/>
      <c r="P68" s="1098"/>
      <c r="Q68" s="1098"/>
      <c r="R68" s="1098"/>
      <c r="S68" s="1098"/>
      <c r="T68" s="1098"/>
      <c r="U68" s="1098"/>
      <c r="V68" s="1098"/>
      <c r="W68" s="1098"/>
      <c r="X68" s="1098"/>
      <c r="Y68" s="1098"/>
      <c r="Z68" s="1098"/>
      <c r="AA68" s="1098"/>
      <c r="AB68" s="1098"/>
      <c r="AC68" s="1098"/>
      <c r="AD68" s="1098"/>
      <c r="AE68" s="1127"/>
      <c r="AF68" s="1128"/>
      <c r="AG68" s="1128"/>
      <c r="AH68" s="1128"/>
      <c r="AI68" s="1128"/>
      <c r="AJ68" s="1128"/>
      <c r="AK68" s="1128"/>
      <c r="AL68" s="1155"/>
    </row>
    <row r="69" spans="1:42">
      <c r="A69" s="1115"/>
      <c r="B69" s="1116"/>
      <c r="C69" s="1116"/>
      <c r="D69" s="1116"/>
      <c r="E69" s="1116"/>
      <c r="F69" s="1116"/>
      <c r="G69" s="1116"/>
      <c r="H69" s="1116"/>
      <c r="I69" s="1116"/>
      <c r="J69" s="1117"/>
      <c r="K69" s="1121" t="s">
        <v>667</v>
      </c>
      <c r="L69" s="1122"/>
      <c r="M69" s="1122"/>
      <c r="N69" s="1122"/>
      <c r="O69" s="1122"/>
      <c r="P69" s="1122"/>
      <c r="Q69" s="1122"/>
      <c r="R69" s="1122"/>
      <c r="S69" s="1122"/>
      <c r="T69" s="1122"/>
      <c r="U69" s="1122"/>
      <c r="V69" s="1122"/>
      <c r="W69" s="1122"/>
      <c r="X69" s="1122"/>
      <c r="Y69" s="1122"/>
      <c r="Z69" s="1122"/>
      <c r="AA69" s="1122"/>
      <c r="AB69" s="1122"/>
      <c r="AC69" s="1122"/>
      <c r="AD69" s="1122"/>
      <c r="AE69" s="1123"/>
      <c r="AF69" s="1124" t="s">
        <v>668</v>
      </c>
      <c r="AG69" s="1124"/>
      <c r="AH69" s="1124"/>
      <c r="AI69" s="1124"/>
      <c r="AJ69" s="1124"/>
      <c r="AK69" s="1124"/>
      <c r="AL69" s="1125"/>
    </row>
    <row r="70" spans="1:42" ht="8.5500000000000007" customHeight="1">
      <c r="A70" s="1115"/>
      <c r="B70" s="1116"/>
      <c r="C70" s="1116"/>
      <c r="D70" s="1116"/>
      <c r="E70" s="1116"/>
      <c r="F70" s="1116"/>
      <c r="G70" s="1116"/>
      <c r="H70" s="1116"/>
      <c r="I70" s="1116"/>
      <c r="J70" s="1117"/>
      <c r="K70" s="1105"/>
      <c r="L70" s="1106"/>
      <c r="M70" s="1106"/>
      <c r="N70" s="1106"/>
      <c r="O70" s="1106"/>
      <c r="P70" s="1106"/>
      <c r="Q70" s="1106"/>
      <c r="R70" s="1106"/>
      <c r="S70" s="1106"/>
      <c r="T70" s="1106"/>
      <c r="U70" s="1106"/>
      <c r="V70" s="1106"/>
      <c r="W70" s="1106"/>
      <c r="X70" s="1106"/>
      <c r="Y70" s="1106"/>
      <c r="Z70" s="1106"/>
      <c r="AA70" s="1106"/>
      <c r="AB70" s="1106"/>
      <c r="AC70" s="1106"/>
      <c r="AD70" s="1106"/>
      <c r="AE70" s="1126"/>
      <c r="AF70" s="1108"/>
      <c r="AG70" s="1108"/>
      <c r="AH70" s="1108"/>
      <c r="AI70" s="1108"/>
      <c r="AJ70" s="1108"/>
      <c r="AK70" s="1108"/>
      <c r="AL70" s="1110"/>
    </row>
    <row r="71" spans="1:42" ht="8.5500000000000007" customHeight="1">
      <c r="A71" s="1115"/>
      <c r="B71" s="1116"/>
      <c r="C71" s="1116"/>
      <c r="D71" s="1116"/>
      <c r="E71" s="1116"/>
      <c r="F71" s="1116"/>
      <c r="G71" s="1116"/>
      <c r="H71" s="1116"/>
      <c r="I71" s="1116"/>
      <c r="J71" s="1117"/>
      <c r="K71" s="1097"/>
      <c r="L71" s="1098"/>
      <c r="M71" s="1098"/>
      <c r="N71" s="1098"/>
      <c r="O71" s="1098"/>
      <c r="P71" s="1098"/>
      <c r="Q71" s="1098"/>
      <c r="R71" s="1098"/>
      <c r="S71" s="1098"/>
      <c r="T71" s="1098"/>
      <c r="U71" s="1098"/>
      <c r="V71" s="1098"/>
      <c r="W71" s="1098"/>
      <c r="X71" s="1098"/>
      <c r="Y71" s="1098"/>
      <c r="Z71" s="1098"/>
      <c r="AA71" s="1098"/>
      <c r="AB71" s="1098"/>
      <c r="AC71" s="1098"/>
      <c r="AD71" s="1098"/>
      <c r="AE71" s="1127"/>
      <c r="AF71" s="1128"/>
      <c r="AG71" s="1128"/>
      <c r="AH71" s="1128"/>
      <c r="AI71" s="1128"/>
      <c r="AJ71" s="1128"/>
      <c r="AK71" s="1128"/>
      <c r="AL71" s="1155"/>
    </row>
    <row r="72" spans="1:42">
      <c r="A72" s="1115"/>
      <c r="B72" s="1116"/>
      <c r="C72" s="1116"/>
      <c r="D72" s="1116"/>
      <c r="E72" s="1116"/>
      <c r="F72" s="1116"/>
      <c r="G72" s="1116"/>
      <c r="H72" s="1116"/>
      <c r="I72" s="1116"/>
      <c r="J72" s="1117"/>
      <c r="K72" s="1121" t="s">
        <v>667</v>
      </c>
      <c r="L72" s="1122"/>
      <c r="M72" s="1122"/>
      <c r="N72" s="1122"/>
      <c r="O72" s="1122"/>
      <c r="P72" s="1122"/>
      <c r="Q72" s="1122"/>
      <c r="R72" s="1122"/>
      <c r="S72" s="1122"/>
      <c r="T72" s="1122"/>
      <c r="U72" s="1122"/>
      <c r="V72" s="1122"/>
      <c r="W72" s="1122"/>
      <c r="X72" s="1122"/>
      <c r="Y72" s="1122"/>
      <c r="Z72" s="1122"/>
      <c r="AA72" s="1122"/>
      <c r="AB72" s="1122"/>
      <c r="AC72" s="1122"/>
      <c r="AD72" s="1122"/>
      <c r="AE72" s="1123"/>
      <c r="AF72" s="1124" t="s">
        <v>668</v>
      </c>
      <c r="AG72" s="1124"/>
      <c r="AH72" s="1124"/>
      <c r="AI72" s="1124"/>
      <c r="AJ72" s="1124"/>
      <c r="AK72" s="1124"/>
      <c r="AL72" s="1125"/>
    </row>
    <row r="73" spans="1:42" ht="8.5500000000000007" customHeight="1">
      <c r="A73" s="1115"/>
      <c r="B73" s="1116"/>
      <c r="C73" s="1116"/>
      <c r="D73" s="1116"/>
      <c r="E73" s="1116"/>
      <c r="F73" s="1116"/>
      <c r="G73" s="1116"/>
      <c r="H73" s="1116"/>
      <c r="I73" s="1116"/>
      <c r="J73" s="1117"/>
      <c r="K73" s="1105"/>
      <c r="L73" s="1106"/>
      <c r="M73" s="1106"/>
      <c r="N73" s="1106"/>
      <c r="O73" s="1106"/>
      <c r="P73" s="1106"/>
      <c r="Q73" s="1106"/>
      <c r="R73" s="1106"/>
      <c r="S73" s="1106"/>
      <c r="T73" s="1106"/>
      <c r="U73" s="1106"/>
      <c r="V73" s="1106"/>
      <c r="W73" s="1106"/>
      <c r="X73" s="1106"/>
      <c r="Y73" s="1106"/>
      <c r="Z73" s="1106"/>
      <c r="AA73" s="1106"/>
      <c r="AB73" s="1106"/>
      <c r="AC73" s="1106"/>
      <c r="AD73" s="1106"/>
      <c r="AE73" s="1126"/>
      <c r="AF73" s="1108"/>
      <c r="AG73" s="1108"/>
      <c r="AH73" s="1108"/>
      <c r="AI73" s="1108"/>
      <c r="AJ73" s="1108"/>
      <c r="AK73" s="1108"/>
      <c r="AL73" s="1110"/>
    </row>
    <row r="74" spans="1:42" ht="8.5500000000000007" customHeight="1">
      <c r="A74" s="1115"/>
      <c r="B74" s="1116"/>
      <c r="C74" s="1116"/>
      <c r="D74" s="1116"/>
      <c r="E74" s="1116"/>
      <c r="F74" s="1116"/>
      <c r="G74" s="1116"/>
      <c r="H74" s="1116"/>
      <c r="I74" s="1116"/>
      <c r="J74" s="1117"/>
      <c r="K74" s="1097"/>
      <c r="L74" s="1098"/>
      <c r="M74" s="1098"/>
      <c r="N74" s="1098"/>
      <c r="O74" s="1098"/>
      <c r="P74" s="1098"/>
      <c r="Q74" s="1098"/>
      <c r="R74" s="1098"/>
      <c r="S74" s="1098"/>
      <c r="T74" s="1098"/>
      <c r="U74" s="1098"/>
      <c r="V74" s="1098"/>
      <c r="W74" s="1098"/>
      <c r="X74" s="1098"/>
      <c r="Y74" s="1098"/>
      <c r="Z74" s="1098"/>
      <c r="AA74" s="1098"/>
      <c r="AB74" s="1098"/>
      <c r="AC74" s="1098"/>
      <c r="AD74" s="1098"/>
      <c r="AE74" s="1127"/>
      <c r="AF74" s="1128"/>
      <c r="AG74" s="1128"/>
      <c r="AH74" s="1128"/>
      <c r="AI74" s="1128"/>
      <c r="AJ74" s="1128"/>
      <c r="AK74" s="1128"/>
      <c r="AL74" s="1155"/>
    </row>
    <row r="75" spans="1:42">
      <c r="A75" s="1115"/>
      <c r="B75" s="1116"/>
      <c r="C75" s="1116"/>
      <c r="D75" s="1116"/>
      <c r="E75" s="1116"/>
      <c r="F75" s="1116"/>
      <c r="G75" s="1116"/>
      <c r="H75" s="1116"/>
      <c r="I75" s="1116"/>
      <c r="J75" s="1117"/>
      <c r="K75" s="1121" t="s">
        <v>667</v>
      </c>
      <c r="L75" s="1122"/>
      <c r="M75" s="1122"/>
      <c r="N75" s="1122"/>
      <c r="O75" s="1122"/>
      <c r="P75" s="1122"/>
      <c r="Q75" s="1122"/>
      <c r="R75" s="1122"/>
      <c r="S75" s="1122"/>
      <c r="T75" s="1122"/>
      <c r="U75" s="1122"/>
      <c r="V75" s="1122"/>
      <c r="W75" s="1122"/>
      <c r="X75" s="1122"/>
      <c r="Y75" s="1122"/>
      <c r="Z75" s="1122"/>
      <c r="AA75" s="1122"/>
      <c r="AB75" s="1122"/>
      <c r="AC75" s="1122"/>
      <c r="AD75" s="1122"/>
      <c r="AE75" s="1123"/>
      <c r="AF75" s="1124" t="s">
        <v>668</v>
      </c>
      <c r="AG75" s="1124"/>
      <c r="AH75" s="1124"/>
      <c r="AI75" s="1124"/>
      <c r="AJ75" s="1124"/>
      <c r="AK75" s="1124"/>
      <c r="AL75" s="1125"/>
    </row>
    <row r="76" spans="1:42" ht="8.5500000000000007" customHeight="1">
      <c r="A76" s="1115"/>
      <c r="B76" s="1116"/>
      <c r="C76" s="1116"/>
      <c r="D76" s="1116"/>
      <c r="E76" s="1116"/>
      <c r="F76" s="1116"/>
      <c r="G76" s="1116"/>
      <c r="H76" s="1116"/>
      <c r="I76" s="1116"/>
      <c r="J76" s="1117"/>
      <c r="K76" s="1112"/>
      <c r="L76" s="1113"/>
      <c r="M76" s="1113"/>
      <c r="N76" s="1113"/>
      <c r="O76" s="1113"/>
      <c r="P76" s="1113"/>
      <c r="Q76" s="1113"/>
      <c r="R76" s="1113"/>
      <c r="S76" s="1113"/>
      <c r="T76" s="1113"/>
      <c r="U76" s="1113"/>
      <c r="V76" s="1113"/>
      <c r="W76" s="1113"/>
      <c r="X76" s="1113"/>
      <c r="Y76" s="1113"/>
      <c r="Z76" s="1113"/>
      <c r="AA76" s="1113"/>
      <c r="AB76" s="1113"/>
      <c r="AC76" s="1113"/>
      <c r="AD76" s="1113"/>
      <c r="AE76" s="1114"/>
      <c r="AF76" s="1108"/>
      <c r="AG76" s="1108"/>
      <c r="AH76" s="1108"/>
      <c r="AI76" s="1108"/>
      <c r="AJ76" s="1108"/>
      <c r="AK76" s="1108"/>
      <c r="AL76" s="1110"/>
    </row>
    <row r="77" spans="1:42" ht="8.5500000000000007" customHeight="1" thickBot="1">
      <c r="A77" s="1118"/>
      <c r="B77" s="1119"/>
      <c r="C77" s="1119"/>
      <c r="D77" s="1119"/>
      <c r="E77" s="1119"/>
      <c r="F77" s="1119"/>
      <c r="G77" s="1119"/>
      <c r="H77" s="1119"/>
      <c r="I77" s="1119"/>
      <c r="J77" s="1120"/>
      <c r="K77" s="1118"/>
      <c r="L77" s="1119"/>
      <c r="M77" s="1119"/>
      <c r="N77" s="1119"/>
      <c r="O77" s="1119"/>
      <c r="P77" s="1119"/>
      <c r="Q77" s="1119"/>
      <c r="R77" s="1119"/>
      <c r="S77" s="1119"/>
      <c r="T77" s="1119"/>
      <c r="U77" s="1119"/>
      <c r="V77" s="1119"/>
      <c r="W77" s="1119"/>
      <c r="X77" s="1119"/>
      <c r="Y77" s="1119"/>
      <c r="Z77" s="1119"/>
      <c r="AA77" s="1119"/>
      <c r="AB77" s="1119"/>
      <c r="AC77" s="1119"/>
      <c r="AD77" s="1119"/>
      <c r="AE77" s="1120"/>
      <c r="AF77" s="1109"/>
      <c r="AG77" s="1109"/>
      <c r="AH77" s="1109"/>
      <c r="AI77" s="1109"/>
      <c r="AJ77" s="1109"/>
      <c r="AK77" s="1109"/>
      <c r="AL77" s="1111"/>
      <c r="AM77" s="418"/>
    </row>
    <row r="78" spans="1:42" s="390" customFormat="1" ht="21.6" customHeight="1">
      <c r="A78" s="1250" t="s">
        <v>686</v>
      </c>
      <c r="B78" s="1250"/>
      <c r="C78" s="396">
        <v>1</v>
      </c>
      <c r="D78" s="1140" t="s">
        <v>687</v>
      </c>
      <c r="E78" s="1140"/>
      <c r="F78" s="1140"/>
      <c r="G78" s="1140"/>
      <c r="H78" s="1140"/>
      <c r="I78" s="1140"/>
      <c r="J78" s="1140"/>
      <c r="K78" s="1140"/>
      <c r="L78" s="1140"/>
      <c r="M78" s="1140"/>
      <c r="N78" s="1140"/>
      <c r="O78" s="1140"/>
      <c r="P78" s="1140"/>
      <c r="Q78" s="1140"/>
      <c r="R78" s="1140"/>
      <c r="S78" s="1140"/>
      <c r="T78" s="1140"/>
      <c r="U78" s="1140"/>
      <c r="V78" s="1140"/>
      <c r="W78" s="1140"/>
      <c r="X78" s="1140"/>
      <c r="Y78" s="1140"/>
      <c r="Z78" s="1140"/>
      <c r="AA78" s="1140"/>
      <c r="AB78" s="1140"/>
      <c r="AC78" s="1140"/>
      <c r="AD78" s="1140"/>
      <c r="AE78" s="1140"/>
      <c r="AF78" s="1140"/>
      <c r="AG78" s="1140"/>
      <c r="AH78" s="1140"/>
      <c r="AI78" s="1140"/>
      <c r="AJ78" s="1140"/>
      <c r="AK78" s="1140"/>
      <c r="AL78" s="1140"/>
      <c r="AM78" s="415"/>
      <c r="AN78" s="415"/>
      <c r="AP78" s="414"/>
    </row>
    <row r="79" spans="1:42" s="390" customFormat="1" ht="9.9" customHeight="1">
      <c r="B79" s="396"/>
      <c r="C79" s="412">
        <v>3</v>
      </c>
      <c r="D79" s="397" t="s">
        <v>690</v>
      </c>
      <c r="F79" s="397"/>
      <c r="G79" s="397"/>
      <c r="H79" s="397"/>
      <c r="I79" s="397"/>
      <c r="J79" s="397"/>
      <c r="K79" s="397"/>
      <c r="L79" s="397"/>
      <c r="M79" s="397"/>
      <c r="N79" s="397"/>
      <c r="O79" s="397"/>
      <c r="P79" s="397"/>
      <c r="Q79" s="397"/>
      <c r="R79" s="397"/>
      <c r="S79" s="397"/>
      <c r="T79" s="397"/>
      <c r="U79" s="397"/>
      <c r="V79" s="397"/>
      <c r="W79" s="397"/>
      <c r="X79" s="397"/>
      <c r="Y79" s="397"/>
      <c r="Z79" s="397"/>
      <c r="AA79" s="397"/>
      <c r="AB79" s="397"/>
      <c r="AC79" s="397"/>
      <c r="AD79" s="397"/>
      <c r="AE79" s="397"/>
      <c r="AF79" s="397"/>
      <c r="AG79" s="397"/>
      <c r="AH79" s="397"/>
      <c r="AI79" s="397"/>
      <c r="AJ79" s="397"/>
      <c r="AK79" s="397"/>
      <c r="AL79" s="397"/>
      <c r="AM79" s="397"/>
      <c r="AN79" s="397"/>
      <c r="AP79" s="414"/>
    </row>
    <row r="80" spans="1:42" s="390" customFormat="1" ht="5.0999999999999996" customHeight="1">
      <c r="B80" s="396"/>
      <c r="C80" s="397"/>
      <c r="D80" s="397"/>
      <c r="E80" s="397"/>
      <c r="F80" s="397"/>
      <c r="G80" s="397"/>
      <c r="H80" s="397"/>
      <c r="I80" s="397"/>
      <c r="J80" s="397"/>
      <c r="K80" s="397"/>
      <c r="L80" s="397"/>
      <c r="M80" s="397"/>
      <c r="N80" s="397"/>
      <c r="O80" s="397"/>
      <c r="P80" s="397"/>
      <c r="Q80" s="397"/>
      <c r="R80" s="397"/>
      <c r="S80" s="397"/>
      <c r="T80" s="397"/>
      <c r="U80" s="397"/>
      <c r="V80" s="397"/>
      <c r="W80" s="397"/>
      <c r="X80" s="397"/>
      <c r="Y80" s="397"/>
      <c r="Z80" s="397"/>
      <c r="AA80" s="397"/>
      <c r="AB80" s="397"/>
      <c r="AC80" s="397"/>
      <c r="AD80" s="397"/>
      <c r="AE80" s="397"/>
      <c r="AF80" s="397"/>
      <c r="AG80" s="397"/>
      <c r="AH80" s="397"/>
      <c r="AI80" s="397"/>
      <c r="AJ80" s="397"/>
      <c r="AK80" s="397"/>
      <c r="AL80" s="397"/>
      <c r="AM80" s="397"/>
      <c r="AN80" s="397"/>
      <c r="AP80" s="414"/>
    </row>
    <row r="81" spans="2:42" s="390" customFormat="1" ht="11.4" customHeight="1">
      <c r="B81" s="1077" t="s">
        <v>691</v>
      </c>
      <c r="C81" s="1077"/>
      <c r="D81" s="415"/>
      <c r="E81" s="1078" t="s">
        <v>692</v>
      </c>
      <c r="F81" s="1078"/>
      <c r="G81" s="1078"/>
      <c r="H81" s="1078"/>
      <c r="I81" s="1078"/>
      <c r="J81" s="1078"/>
      <c r="K81" s="1078"/>
      <c r="L81" s="1078"/>
      <c r="M81" s="1078"/>
      <c r="N81" s="1078"/>
      <c r="O81" s="1078"/>
      <c r="P81" s="1078"/>
      <c r="Q81" s="1078"/>
      <c r="R81" s="1078"/>
      <c r="S81" s="1078"/>
      <c r="T81" s="1078"/>
      <c r="U81" s="1078"/>
      <c r="V81" s="1078"/>
      <c r="W81" s="1078"/>
      <c r="X81" s="1078"/>
      <c r="Y81" s="1078"/>
      <c r="Z81" s="1078"/>
      <c r="AA81" s="1078"/>
      <c r="AB81" s="1078"/>
      <c r="AC81" s="1078"/>
      <c r="AD81" s="1078"/>
      <c r="AE81" s="1078"/>
      <c r="AF81" s="1078"/>
      <c r="AG81" s="1078"/>
      <c r="AH81" s="1078"/>
      <c r="AI81" s="1078"/>
      <c r="AJ81" s="1078"/>
      <c r="AK81" s="1078"/>
      <c r="AL81" s="1078"/>
      <c r="AM81" s="1078"/>
      <c r="AN81" s="1078"/>
      <c r="AP81" s="414"/>
    </row>
    <row r="82" spans="2:42" s="390" customFormat="1" ht="11.4" customHeight="1">
      <c r="B82" s="1077" t="s">
        <v>693</v>
      </c>
      <c r="C82" s="1077"/>
      <c r="D82" s="397"/>
      <c r="E82" s="1078" t="s">
        <v>694</v>
      </c>
      <c r="F82" s="1078"/>
      <c r="G82" s="1078"/>
      <c r="H82" s="1078"/>
      <c r="I82" s="1078"/>
      <c r="J82" s="1078"/>
      <c r="K82" s="1078"/>
      <c r="L82" s="1078"/>
      <c r="M82" s="1078"/>
      <c r="N82" s="1078"/>
      <c r="O82" s="1078"/>
      <c r="P82" s="1078"/>
      <c r="Q82" s="1078"/>
      <c r="R82" s="1078"/>
      <c r="S82" s="1078"/>
      <c r="T82" s="1078"/>
      <c r="U82" s="1078"/>
      <c r="V82" s="1078"/>
      <c r="W82" s="1078"/>
      <c r="X82" s="1078"/>
      <c r="Y82" s="1078"/>
      <c r="Z82" s="1078"/>
      <c r="AA82" s="1078"/>
      <c r="AB82" s="1078"/>
      <c r="AC82" s="1078"/>
      <c r="AD82" s="1078"/>
      <c r="AE82" s="1078"/>
      <c r="AF82" s="1078"/>
      <c r="AG82" s="1078"/>
      <c r="AH82" s="1078"/>
      <c r="AI82" s="1078"/>
      <c r="AJ82" s="1078"/>
      <c r="AK82" s="1078"/>
      <c r="AL82" s="1078"/>
      <c r="AM82" s="1078"/>
      <c r="AN82" s="1078"/>
      <c r="AP82" s="414"/>
    </row>
    <row r="83" spans="2:42" s="390" customFormat="1" ht="11.4" customHeight="1">
      <c r="B83" s="1077" t="s">
        <v>695</v>
      </c>
      <c r="C83" s="1077"/>
      <c r="D83" s="397"/>
      <c r="E83" s="397" t="s">
        <v>696</v>
      </c>
      <c r="F83" s="415"/>
      <c r="G83" s="397"/>
      <c r="H83" s="397"/>
      <c r="I83" s="397"/>
      <c r="J83" s="397"/>
      <c r="K83" s="397"/>
      <c r="L83" s="397"/>
      <c r="M83" s="397"/>
      <c r="N83" s="397"/>
      <c r="O83" s="397"/>
      <c r="P83" s="397"/>
      <c r="Q83" s="397"/>
      <c r="R83" s="397"/>
      <c r="S83" s="397"/>
      <c r="T83" s="397"/>
      <c r="U83" s="397"/>
      <c r="V83" s="397"/>
      <c r="W83" s="397"/>
      <c r="X83" s="397"/>
      <c r="Y83" s="397"/>
      <c r="Z83" s="397"/>
      <c r="AA83" s="397"/>
      <c r="AB83" s="397"/>
      <c r="AC83" s="397"/>
      <c r="AD83" s="397"/>
      <c r="AE83" s="397"/>
      <c r="AF83" s="397"/>
      <c r="AG83" s="397"/>
      <c r="AH83" s="397"/>
      <c r="AI83" s="397"/>
      <c r="AJ83" s="397"/>
      <c r="AK83" s="397"/>
      <c r="AL83" s="397"/>
      <c r="AM83" s="397"/>
      <c r="AN83" s="397"/>
      <c r="AP83" s="414"/>
    </row>
  </sheetData>
  <mergeCells count="244">
    <mergeCell ref="AL4:AL5"/>
    <mergeCell ref="K6:R7"/>
    <mergeCell ref="S6:Z7"/>
    <mergeCell ref="AA6:AG7"/>
    <mergeCell ref="AH6:AL7"/>
    <mergeCell ref="K8:AE8"/>
    <mergeCell ref="AF8:AL8"/>
    <mergeCell ref="A3:J17"/>
    <mergeCell ref="K3:AE3"/>
    <mergeCell ref="AF3:AL3"/>
    <mergeCell ref="K4:AE5"/>
    <mergeCell ref="AF4:AF5"/>
    <mergeCell ref="AG4:AG5"/>
    <mergeCell ref="AH4:AH5"/>
    <mergeCell ref="AI4:AI5"/>
    <mergeCell ref="AJ4:AJ5"/>
    <mergeCell ref="AK4:AK5"/>
    <mergeCell ref="AK9:AK10"/>
    <mergeCell ref="AL9:AL10"/>
    <mergeCell ref="K11:R12"/>
    <mergeCell ref="S11:Z12"/>
    <mergeCell ref="AA11:AG12"/>
    <mergeCell ref="AH11:AL12"/>
    <mergeCell ref="K9:AE10"/>
    <mergeCell ref="AF9:AF10"/>
    <mergeCell ref="AG9:AG10"/>
    <mergeCell ref="AH9:AH10"/>
    <mergeCell ref="AI9:AI10"/>
    <mergeCell ref="AJ9:AJ10"/>
    <mergeCell ref="K13:AE13"/>
    <mergeCell ref="AF13:AL13"/>
    <mergeCell ref="K14:AE15"/>
    <mergeCell ref="AF14:AF15"/>
    <mergeCell ref="AG14:AG15"/>
    <mergeCell ref="AH14:AH15"/>
    <mergeCell ref="AI14:AI15"/>
    <mergeCell ref="AJ14:AJ15"/>
    <mergeCell ref="AK14:AK15"/>
    <mergeCell ref="AL14:AL15"/>
    <mergeCell ref="K16:R17"/>
    <mergeCell ref="S16:Z17"/>
    <mergeCell ref="AA16:AG17"/>
    <mergeCell ref="AH16:AL17"/>
    <mergeCell ref="A18:J32"/>
    <mergeCell ref="K18:AE18"/>
    <mergeCell ref="AF18:AL18"/>
    <mergeCell ref="K19:AE20"/>
    <mergeCell ref="AF19:AF20"/>
    <mergeCell ref="AG19:AG20"/>
    <mergeCell ref="AH19:AH20"/>
    <mergeCell ref="AI19:AI20"/>
    <mergeCell ref="AJ19:AJ20"/>
    <mergeCell ref="AK19:AK20"/>
    <mergeCell ref="AL19:AL20"/>
    <mergeCell ref="K21:R22"/>
    <mergeCell ref="S21:Z22"/>
    <mergeCell ref="AA21:AG22"/>
    <mergeCell ref="AH21:AL22"/>
    <mergeCell ref="K26:R27"/>
    <mergeCell ref="S26:Z27"/>
    <mergeCell ref="AA26:AG27"/>
    <mergeCell ref="AH26:AL27"/>
    <mergeCell ref="K28:AE28"/>
    <mergeCell ref="AF28:AL28"/>
    <mergeCell ref="K23:AE23"/>
    <mergeCell ref="AF23:AL23"/>
    <mergeCell ref="K24:AE25"/>
    <mergeCell ref="AF24:AF25"/>
    <mergeCell ref="AG24:AG25"/>
    <mergeCell ref="AH24:AH25"/>
    <mergeCell ref="AI24:AI25"/>
    <mergeCell ref="AJ24:AJ25"/>
    <mergeCell ref="AK24:AK25"/>
    <mergeCell ref="AL24:AL25"/>
    <mergeCell ref="AK29:AK30"/>
    <mergeCell ref="AL29:AL30"/>
    <mergeCell ref="K31:R32"/>
    <mergeCell ref="S31:Z32"/>
    <mergeCell ref="AA31:AG32"/>
    <mergeCell ref="AH31:AL32"/>
    <mergeCell ref="K29:AE30"/>
    <mergeCell ref="AF29:AF30"/>
    <mergeCell ref="AG29:AG30"/>
    <mergeCell ref="AH29:AH30"/>
    <mergeCell ref="AI29:AI30"/>
    <mergeCell ref="AJ29:AJ30"/>
    <mergeCell ref="AL34:AL35"/>
    <mergeCell ref="K36:AE36"/>
    <mergeCell ref="AF36:AL36"/>
    <mergeCell ref="K37:AE38"/>
    <mergeCell ref="AF37:AF38"/>
    <mergeCell ref="AG37:AG38"/>
    <mergeCell ref="AH37:AH38"/>
    <mergeCell ref="AI37:AI38"/>
    <mergeCell ref="AJ37:AJ38"/>
    <mergeCell ref="AK37:AK38"/>
    <mergeCell ref="K34:AE35"/>
    <mergeCell ref="AF34:AF35"/>
    <mergeCell ref="AG34:AG35"/>
    <mergeCell ref="AH34:AH35"/>
    <mergeCell ref="AI34:AI35"/>
    <mergeCell ref="AJ34:AJ35"/>
    <mergeCell ref="AK34:AK35"/>
    <mergeCell ref="AL37:AL38"/>
    <mergeCell ref="K39:AE39"/>
    <mergeCell ref="AF39:AL39"/>
    <mergeCell ref="K40:AE41"/>
    <mergeCell ref="AF40:AF41"/>
    <mergeCell ref="AG40:AG41"/>
    <mergeCell ref="AH40:AH41"/>
    <mergeCell ref="AI40:AI41"/>
    <mergeCell ref="AJ40:AJ41"/>
    <mergeCell ref="AK40:AK41"/>
    <mergeCell ref="AL40:AL41"/>
    <mergeCell ref="K42:AE42"/>
    <mergeCell ref="AF42:AL42"/>
    <mergeCell ref="K43:AE44"/>
    <mergeCell ref="AF43:AF44"/>
    <mergeCell ref="AG43:AG44"/>
    <mergeCell ref="AH43:AH44"/>
    <mergeCell ref="AI43:AI44"/>
    <mergeCell ref="AJ43:AJ44"/>
    <mergeCell ref="AK43:AK44"/>
    <mergeCell ref="AL43:AL44"/>
    <mergeCell ref="K45:AE45"/>
    <mergeCell ref="AF45:AL45"/>
    <mergeCell ref="K46:AE47"/>
    <mergeCell ref="AF46:AF47"/>
    <mergeCell ref="AG46:AG47"/>
    <mergeCell ref="AH46:AH47"/>
    <mergeCell ref="AI46:AI47"/>
    <mergeCell ref="AJ46:AJ47"/>
    <mergeCell ref="AK46:AK47"/>
    <mergeCell ref="AL46:AL47"/>
    <mergeCell ref="K48:AE48"/>
    <mergeCell ref="AF48:AL48"/>
    <mergeCell ref="K49:AE50"/>
    <mergeCell ref="AF49:AF50"/>
    <mergeCell ref="AG49:AG50"/>
    <mergeCell ref="AH49:AH50"/>
    <mergeCell ref="AI49:AI50"/>
    <mergeCell ref="AJ49:AJ50"/>
    <mergeCell ref="AK49:AK50"/>
    <mergeCell ref="AL49:AL50"/>
    <mergeCell ref="K51:AE51"/>
    <mergeCell ref="AF51:AL51"/>
    <mergeCell ref="K52:AE53"/>
    <mergeCell ref="AF52:AF53"/>
    <mergeCell ref="AG52:AG53"/>
    <mergeCell ref="AH52:AH53"/>
    <mergeCell ref="AI52:AI53"/>
    <mergeCell ref="AJ52:AJ53"/>
    <mergeCell ref="AK52:AK53"/>
    <mergeCell ref="AL52:AL53"/>
    <mergeCell ref="K54:AE54"/>
    <mergeCell ref="AF54:AL54"/>
    <mergeCell ref="K55:AE56"/>
    <mergeCell ref="AF55:AF56"/>
    <mergeCell ref="AG55:AG56"/>
    <mergeCell ref="AH55:AH56"/>
    <mergeCell ref="AI55:AI56"/>
    <mergeCell ref="AJ55:AJ56"/>
    <mergeCell ref="AK55:AK56"/>
    <mergeCell ref="AL55:AL56"/>
    <mergeCell ref="K57:AE57"/>
    <mergeCell ref="AF57:AL57"/>
    <mergeCell ref="K58:AE59"/>
    <mergeCell ref="AF58:AF59"/>
    <mergeCell ref="AG58:AG59"/>
    <mergeCell ref="AH58:AH59"/>
    <mergeCell ref="AI58:AI59"/>
    <mergeCell ref="AJ58:AJ59"/>
    <mergeCell ref="AK58:AK59"/>
    <mergeCell ref="AL58:AL59"/>
    <mergeCell ref="K60:AE60"/>
    <mergeCell ref="AF60:AL60"/>
    <mergeCell ref="K61:AE62"/>
    <mergeCell ref="AF61:AF62"/>
    <mergeCell ref="AG61:AG62"/>
    <mergeCell ref="AH61:AH62"/>
    <mergeCell ref="AI61:AI62"/>
    <mergeCell ref="AJ61:AJ62"/>
    <mergeCell ref="AK61:AK62"/>
    <mergeCell ref="AL61:AL62"/>
    <mergeCell ref="K63:AE63"/>
    <mergeCell ref="AF63:AL63"/>
    <mergeCell ref="K64:AE65"/>
    <mergeCell ref="AF64:AF65"/>
    <mergeCell ref="AG64:AG65"/>
    <mergeCell ref="AH64:AH65"/>
    <mergeCell ref="AI64:AI65"/>
    <mergeCell ref="AJ64:AJ65"/>
    <mergeCell ref="AK64:AK65"/>
    <mergeCell ref="AL64:AL65"/>
    <mergeCell ref="K66:AE66"/>
    <mergeCell ref="AF66:AL66"/>
    <mergeCell ref="K67:AE68"/>
    <mergeCell ref="AF67:AF68"/>
    <mergeCell ref="AG67:AG68"/>
    <mergeCell ref="AH67:AH68"/>
    <mergeCell ref="AI67:AI68"/>
    <mergeCell ref="AJ67:AJ68"/>
    <mergeCell ref="AK67:AK68"/>
    <mergeCell ref="AL67:AL68"/>
    <mergeCell ref="AF73:AF74"/>
    <mergeCell ref="AG73:AG74"/>
    <mergeCell ref="AH73:AH74"/>
    <mergeCell ref="AI73:AI74"/>
    <mergeCell ref="AJ73:AJ74"/>
    <mergeCell ref="AK73:AK74"/>
    <mergeCell ref="K69:AE69"/>
    <mergeCell ref="AF69:AL69"/>
    <mergeCell ref="K70:AE71"/>
    <mergeCell ref="AF70:AF71"/>
    <mergeCell ref="AG70:AG71"/>
    <mergeCell ref="AH70:AH71"/>
    <mergeCell ref="AI70:AI71"/>
    <mergeCell ref="AJ70:AJ71"/>
    <mergeCell ref="AK70:AK71"/>
    <mergeCell ref="AL70:AL71"/>
    <mergeCell ref="B83:C83"/>
    <mergeCell ref="AL76:AL77"/>
    <mergeCell ref="A78:B78"/>
    <mergeCell ref="D78:AL78"/>
    <mergeCell ref="B81:C81"/>
    <mergeCell ref="E81:AN81"/>
    <mergeCell ref="B82:C82"/>
    <mergeCell ref="E82:AN82"/>
    <mergeCell ref="AL73:AL74"/>
    <mergeCell ref="K75:AE75"/>
    <mergeCell ref="AF75:AL75"/>
    <mergeCell ref="K76:AE77"/>
    <mergeCell ref="AF76:AF77"/>
    <mergeCell ref="AG76:AG77"/>
    <mergeCell ref="AH76:AH77"/>
    <mergeCell ref="AI76:AI77"/>
    <mergeCell ref="AJ76:AJ77"/>
    <mergeCell ref="AK76:AK77"/>
    <mergeCell ref="A33:J77"/>
    <mergeCell ref="K33:AE33"/>
    <mergeCell ref="AF33:AL33"/>
    <mergeCell ref="K72:AE72"/>
    <mergeCell ref="AF72:AL72"/>
    <mergeCell ref="K73:AE74"/>
  </mergeCells>
  <phoneticPr fontId="6"/>
  <pageMargins left="0.70866141732283472" right="0.36" top="0.74803149606299213" bottom="0.3" header="0.31496062992125984" footer="0.31496062992125984"/>
  <pageSetup paperSize="9" scale="87" orientation="portrait" r:id="rId1"/>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A1D36B-26F5-4AA8-A780-2804DDB80148}">
  <sheetPr>
    <tabColor theme="7" tint="0.39997558519241921"/>
  </sheetPr>
  <dimension ref="A1:Q74"/>
  <sheetViews>
    <sheetView showGridLines="0" zoomScaleNormal="100" zoomScaleSheetLayoutView="100" workbookViewId="0">
      <selection activeCell="P20" sqref="P20"/>
    </sheetView>
  </sheetViews>
  <sheetFormatPr defaultColWidth="10" defaultRowHeight="14.4"/>
  <cols>
    <col min="1" max="1" width="2.44140625" style="419" customWidth="1"/>
    <col min="2" max="4" width="2.44140625" style="420" customWidth="1"/>
    <col min="5" max="5" width="2.44140625" style="419" customWidth="1"/>
    <col min="6" max="12" width="9.6640625" style="419" customWidth="1"/>
    <col min="13" max="14" width="4.5546875" style="419" customWidth="1"/>
    <col min="15" max="15" width="3.44140625" style="419" customWidth="1"/>
    <col min="16" max="16384" width="10" style="419"/>
  </cols>
  <sheetData>
    <row r="1" spans="1:17">
      <c r="A1" s="419" t="s">
        <v>704</v>
      </c>
    </row>
    <row r="2" spans="1:17" s="421" customFormat="1" ht="15" customHeight="1">
      <c r="A2" s="1279" t="s">
        <v>705</v>
      </c>
      <c r="B2" s="1279"/>
      <c r="C2" s="1279"/>
      <c r="D2" s="1279"/>
      <c r="E2" s="1279"/>
      <c r="F2" s="1279"/>
      <c r="G2" s="1279"/>
      <c r="H2" s="1279"/>
      <c r="I2" s="1279"/>
      <c r="J2" s="1279"/>
      <c r="K2" s="1279"/>
      <c r="L2" s="1279"/>
      <c r="M2" s="1279"/>
      <c r="N2" s="1279"/>
      <c r="Q2" s="422"/>
    </row>
    <row r="3" spans="1:17" s="421" customFormat="1" ht="9" customHeight="1">
      <c r="B3" s="423"/>
      <c r="C3" s="423"/>
      <c r="D3" s="423"/>
    </row>
    <row r="4" spans="1:17" s="421" customFormat="1" ht="19.8" customHeight="1">
      <c r="B4" s="1280" t="s">
        <v>706</v>
      </c>
      <c r="C4" s="1281"/>
      <c r="D4" s="1281"/>
      <c r="E4" s="1281"/>
      <c r="F4" s="1280"/>
      <c r="G4" s="1281"/>
      <c r="H4" s="1281"/>
      <c r="I4" s="1281"/>
      <c r="J4" s="1281"/>
      <c r="K4" s="1281"/>
      <c r="L4" s="1281"/>
      <c r="M4" s="1282"/>
    </row>
    <row r="5" spans="1:17" s="421" customFormat="1" ht="15" customHeight="1">
      <c r="B5" s="424" t="s">
        <v>707</v>
      </c>
      <c r="C5" s="423" t="s">
        <v>708</v>
      </c>
      <c r="D5" s="423"/>
      <c r="G5" s="423"/>
      <c r="H5" s="423"/>
      <c r="I5" s="423"/>
    </row>
    <row r="6" spans="1:17" s="421" customFormat="1" ht="15" customHeight="1">
      <c r="B6" s="424" t="s">
        <v>707</v>
      </c>
      <c r="C6" s="423" t="s">
        <v>709</v>
      </c>
      <c r="D6" s="423"/>
      <c r="F6" s="423"/>
      <c r="G6" s="423"/>
      <c r="H6" s="423"/>
      <c r="I6" s="423"/>
      <c r="J6" s="423"/>
      <c r="K6" s="423"/>
    </row>
    <row r="7" spans="1:17" s="421" customFormat="1" ht="15" customHeight="1">
      <c r="B7" s="423"/>
      <c r="C7" s="423"/>
      <c r="D7" s="423"/>
      <c r="F7" s="423"/>
      <c r="G7" s="423"/>
      <c r="H7" s="423"/>
      <c r="I7" s="423"/>
      <c r="J7" s="423"/>
      <c r="K7" s="423"/>
    </row>
    <row r="8" spans="1:17" s="421" customFormat="1" ht="15" customHeight="1">
      <c r="B8" s="1263" t="s">
        <v>710</v>
      </c>
      <c r="C8" s="1263"/>
      <c r="D8" s="1263"/>
      <c r="E8" s="1273" t="s">
        <v>711</v>
      </c>
      <c r="F8" s="1273"/>
      <c r="G8" s="1273"/>
      <c r="H8" s="1273"/>
      <c r="I8" s="1273"/>
      <c r="J8" s="1273"/>
      <c r="K8" s="427" t="s">
        <v>712</v>
      </c>
      <c r="M8" s="423" t="s">
        <v>713</v>
      </c>
    </row>
    <row r="9" spans="1:17" s="421" customFormat="1" ht="12.6" customHeight="1">
      <c r="B9" s="424"/>
      <c r="C9" s="424"/>
      <c r="D9" s="424"/>
      <c r="E9" s="426"/>
      <c r="F9" s="426"/>
      <c r="G9" s="426"/>
      <c r="H9" s="426"/>
      <c r="I9" s="426"/>
      <c r="J9" s="426"/>
      <c r="K9" s="423"/>
    </row>
    <row r="10" spans="1:17" s="421" customFormat="1" ht="15" customHeight="1">
      <c r="B10" s="1263" t="s">
        <v>714</v>
      </c>
      <c r="C10" s="1263"/>
      <c r="D10" s="1263"/>
      <c r="E10" s="1264" t="s">
        <v>715</v>
      </c>
      <c r="F10" s="1264"/>
      <c r="G10" s="1264"/>
      <c r="H10" s="1264"/>
      <c r="I10" s="1264"/>
      <c r="J10" s="1264"/>
      <c r="K10" s="429" t="s">
        <v>716</v>
      </c>
      <c r="L10" s="430"/>
      <c r="M10" s="430"/>
      <c r="N10" s="431"/>
    </row>
    <row r="11" spans="1:17" s="421" customFormat="1" ht="15" customHeight="1">
      <c r="B11" s="1263"/>
      <c r="C11" s="1263"/>
      <c r="D11" s="1263"/>
      <c r="E11" s="1264"/>
      <c r="F11" s="1264"/>
      <c r="G11" s="1264"/>
      <c r="H11" s="1264"/>
      <c r="I11" s="1264"/>
      <c r="J11" s="1264"/>
      <c r="K11" s="432" t="s">
        <v>717</v>
      </c>
      <c r="L11" s="423"/>
      <c r="M11" s="423"/>
    </row>
    <row r="12" spans="1:17" s="421" customFormat="1" ht="12.6" customHeight="1">
      <c r="B12" s="425"/>
      <c r="C12" s="425"/>
      <c r="D12" s="425"/>
      <c r="E12" s="428"/>
      <c r="F12" s="428"/>
      <c r="G12" s="428"/>
      <c r="H12" s="428"/>
      <c r="I12" s="428"/>
      <c r="J12" s="428"/>
      <c r="L12" s="423"/>
      <c r="M12" s="423"/>
      <c r="N12" s="427"/>
    </row>
    <row r="13" spans="1:17" s="421" customFormat="1" ht="15" customHeight="1">
      <c r="B13" s="1263" t="s">
        <v>718</v>
      </c>
      <c r="C13" s="1263"/>
      <c r="D13" s="1263"/>
      <c r="E13" s="1264" t="s">
        <v>719</v>
      </c>
      <c r="F13" s="1264"/>
      <c r="G13" s="1264"/>
      <c r="H13" s="1264"/>
      <c r="I13" s="1264"/>
      <c r="J13" s="1264"/>
      <c r="K13" s="427" t="s">
        <v>712</v>
      </c>
      <c r="M13" s="423" t="s">
        <v>713</v>
      </c>
    </row>
    <row r="14" spans="1:17" s="421" customFormat="1" ht="15" customHeight="1">
      <c r="B14" s="1265"/>
      <c r="C14" s="1265"/>
      <c r="D14" s="1265"/>
      <c r="E14" s="1264"/>
      <c r="F14" s="1264"/>
      <c r="G14" s="1264"/>
      <c r="H14" s="1264"/>
      <c r="I14" s="1264"/>
      <c r="J14" s="1264"/>
      <c r="K14" s="423"/>
      <c r="L14" s="423"/>
      <c r="M14" s="423"/>
      <c r="N14" s="423"/>
    </row>
    <row r="15" spans="1:17" s="421" customFormat="1" ht="12.6" customHeight="1">
      <c r="B15" s="1263"/>
      <c r="C15" s="1263"/>
      <c r="D15" s="1263"/>
      <c r="E15" s="1278"/>
      <c r="F15" s="1278"/>
      <c r="G15" s="1278"/>
      <c r="H15" s="1278"/>
      <c r="I15" s="1278"/>
      <c r="J15" s="1278"/>
      <c r="K15" s="423"/>
      <c r="L15" s="423"/>
      <c r="M15" s="423"/>
      <c r="N15" s="423"/>
    </row>
    <row r="16" spans="1:17" s="421" customFormat="1" ht="15" customHeight="1">
      <c r="B16" s="1263" t="s">
        <v>720</v>
      </c>
      <c r="C16" s="1263"/>
      <c r="D16" s="1263"/>
      <c r="E16" s="1264" t="s">
        <v>721</v>
      </c>
      <c r="F16" s="1264"/>
      <c r="G16" s="1264"/>
      <c r="H16" s="1264"/>
      <c r="I16" s="1264"/>
      <c r="J16" s="1264"/>
      <c r="K16" s="433"/>
      <c r="L16" s="433"/>
      <c r="M16" s="433" t="s">
        <v>722</v>
      </c>
    </row>
    <row r="17" spans="2:14" s="421" customFormat="1" ht="15" customHeight="1">
      <c r="B17" s="425"/>
      <c r="C17" s="425"/>
      <c r="D17" s="425"/>
      <c r="E17" s="1264"/>
      <c r="F17" s="1264"/>
      <c r="G17" s="1264"/>
      <c r="H17" s="1264"/>
      <c r="I17" s="1264"/>
      <c r="J17" s="1264"/>
      <c r="K17" s="434"/>
      <c r="L17" s="434"/>
      <c r="M17" s="434"/>
      <c r="N17" s="434"/>
    </row>
    <row r="18" spans="2:14" s="421" customFormat="1" ht="12.6" customHeight="1">
      <c r="B18" s="1263"/>
      <c r="C18" s="1263"/>
      <c r="D18" s="1263"/>
      <c r="E18" s="1266"/>
      <c r="F18" s="1266"/>
      <c r="G18" s="1266"/>
      <c r="H18" s="1266"/>
      <c r="I18" s="1266"/>
      <c r="J18" s="1266"/>
    </row>
    <row r="19" spans="2:14" s="421" customFormat="1" ht="15" customHeight="1">
      <c r="B19" s="1263" t="s">
        <v>747</v>
      </c>
      <c r="C19" s="1263"/>
      <c r="D19" s="1263"/>
      <c r="E19" s="1264" t="s">
        <v>748</v>
      </c>
      <c r="F19" s="1264"/>
      <c r="G19" s="1264"/>
      <c r="H19" s="1264"/>
      <c r="I19" s="1264"/>
      <c r="J19" s="1264"/>
      <c r="K19" s="427" t="s">
        <v>712</v>
      </c>
      <c r="M19" s="423" t="s">
        <v>713</v>
      </c>
    </row>
    <row r="20" spans="2:14" s="421" customFormat="1" ht="15" customHeight="1">
      <c r="B20" s="1265"/>
      <c r="C20" s="1265"/>
      <c r="D20" s="1265"/>
      <c r="E20" s="1264"/>
      <c r="F20" s="1264"/>
      <c r="G20" s="1264"/>
      <c r="H20" s="1264"/>
      <c r="I20" s="1264"/>
      <c r="J20" s="1264"/>
      <c r="K20" s="423"/>
      <c r="L20" s="423"/>
      <c r="M20" s="423"/>
      <c r="N20" s="423"/>
    </row>
    <row r="21" spans="2:14" s="421" customFormat="1" ht="15" customHeight="1">
      <c r="B21" s="423"/>
      <c r="C21" s="423"/>
      <c r="D21" s="423"/>
      <c r="E21" s="446"/>
      <c r="F21" s="446"/>
      <c r="G21" s="446"/>
      <c r="H21" s="446"/>
      <c r="I21" s="446"/>
      <c r="J21" s="446"/>
      <c r="K21" s="423"/>
      <c r="L21" s="423"/>
      <c r="M21" s="423"/>
      <c r="N21" s="423"/>
    </row>
    <row r="22" spans="2:14" s="421" customFormat="1" ht="15" customHeight="1">
      <c r="B22" s="1275" t="s">
        <v>749</v>
      </c>
      <c r="C22" s="1265"/>
      <c r="D22" s="1265"/>
      <c r="E22" s="1264" t="s">
        <v>723</v>
      </c>
      <c r="F22" s="1264"/>
      <c r="G22" s="1264"/>
      <c r="H22" s="1264"/>
      <c r="I22" s="1264"/>
      <c r="J22" s="1264"/>
      <c r="K22" s="427" t="s">
        <v>712</v>
      </c>
      <c r="M22" s="423" t="s">
        <v>713</v>
      </c>
    </row>
    <row r="23" spans="2:14" s="421" customFormat="1" ht="15" customHeight="1">
      <c r="B23" s="423"/>
      <c r="C23" s="423"/>
      <c r="D23" s="423"/>
      <c r="E23" s="1264"/>
      <c r="F23" s="1264"/>
      <c r="G23" s="1264"/>
      <c r="H23" s="1264"/>
      <c r="I23" s="1264"/>
      <c r="J23" s="1264"/>
      <c r="K23" s="434"/>
      <c r="L23" s="434"/>
      <c r="M23" s="434"/>
      <c r="N23" s="423"/>
    </row>
    <row r="24" spans="2:14" s="421" customFormat="1" ht="12.6" customHeight="1">
      <c r="B24" s="423"/>
      <c r="C24" s="423"/>
      <c r="D24" s="423"/>
      <c r="E24" s="428"/>
      <c r="F24" s="428"/>
      <c r="G24" s="428"/>
      <c r="H24" s="428"/>
      <c r="I24" s="428"/>
      <c r="J24" s="428"/>
      <c r="K24" s="434"/>
      <c r="L24" s="434"/>
      <c r="M24" s="434"/>
      <c r="N24" s="423"/>
    </row>
    <row r="25" spans="2:14" s="421" customFormat="1" ht="15" customHeight="1">
      <c r="B25" s="447" t="s">
        <v>750</v>
      </c>
      <c r="C25" s="423"/>
      <c r="D25" s="423"/>
      <c r="E25" s="1264" t="s">
        <v>724</v>
      </c>
      <c r="F25" s="1264"/>
      <c r="G25" s="1264"/>
      <c r="H25" s="1264"/>
      <c r="I25" s="1264"/>
      <c r="J25" s="1264"/>
      <c r="K25" s="436" t="s">
        <v>725</v>
      </c>
      <c r="L25" s="1276"/>
      <c r="M25" s="1276"/>
      <c r="N25" s="423"/>
    </row>
    <row r="26" spans="2:14" s="421" customFormat="1" ht="15" customHeight="1">
      <c r="B26" s="435"/>
      <c r="C26" s="423"/>
      <c r="D26" s="423"/>
      <c r="E26" s="1264"/>
      <c r="F26" s="1264"/>
      <c r="G26" s="1264"/>
      <c r="H26" s="1264"/>
      <c r="I26" s="1264"/>
      <c r="J26" s="1264"/>
      <c r="K26" s="437" t="s">
        <v>726</v>
      </c>
      <c r="L26" s="1277"/>
      <c r="M26" s="1277"/>
      <c r="N26" s="423"/>
    </row>
    <row r="27" spans="2:14" s="421" customFormat="1" ht="12.6" customHeight="1">
      <c r="B27" s="423"/>
      <c r="C27" s="423"/>
      <c r="D27" s="423"/>
      <c r="E27" s="428"/>
      <c r="F27" s="428"/>
      <c r="G27" s="428"/>
      <c r="H27" s="428"/>
      <c r="I27" s="428"/>
      <c r="J27" s="428"/>
      <c r="K27" s="434"/>
      <c r="L27" s="434"/>
      <c r="M27" s="434"/>
      <c r="N27" s="423"/>
    </row>
    <row r="28" spans="2:14" s="421" customFormat="1" ht="15" customHeight="1">
      <c r="B28" s="1275" t="s">
        <v>751</v>
      </c>
      <c r="C28" s="1265"/>
      <c r="D28" s="1265"/>
      <c r="E28" s="1264" t="s">
        <v>728</v>
      </c>
      <c r="F28" s="1264"/>
      <c r="G28" s="1264"/>
      <c r="H28" s="1264"/>
      <c r="I28" s="1264"/>
      <c r="J28" s="1264"/>
      <c r="K28" s="1276"/>
      <c r="L28" s="1276"/>
      <c r="M28" s="1276"/>
    </row>
    <row r="29" spans="2:14" s="421" customFormat="1" ht="15" customHeight="1">
      <c r="B29" s="435"/>
      <c r="C29" s="423"/>
      <c r="D29" s="423"/>
      <c r="E29" s="1264"/>
      <c r="F29" s="1264"/>
      <c r="G29" s="1264"/>
      <c r="H29" s="1264"/>
      <c r="I29" s="1264"/>
      <c r="J29" s="1264"/>
      <c r="K29" s="427"/>
      <c r="L29" s="434"/>
      <c r="M29" s="434"/>
      <c r="N29" s="423"/>
    </row>
    <row r="30" spans="2:14" s="421" customFormat="1" ht="12.6" customHeight="1">
      <c r="B30" s="1263"/>
      <c r="C30" s="1263"/>
      <c r="D30" s="1263"/>
      <c r="E30" s="1266"/>
      <c r="F30" s="1266"/>
      <c r="G30" s="1266"/>
      <c r="H30" s="1266"/>
      <c r="I30" s="1266"/>
      <c r="J30" s="1266"/>
    </row>
    <row r="31" spans="2:14" s="421" customFormat="1" ht="15" customHeight="1">
      <c r="B31" s="1272" t="s">
        <v>727</v>
      </c>
      <c r="C31" s="1263"/>
      <c r="D31" s="1263"/>
      <c r="E31" s="1273" t="s">
        <v>730</v>
      </c>
      <c r="F31" s="1273"/>
      <c r="G31" s="1273"/>
      <c r="H31" s="1273"/>
      <c r="I31" s="1273"/>
      <c r="J31" s="1273"/>
      <c r="K31" s="427" t="s">
        <v>712</v>
      </c>
      <c r="M31" s="423" t="s">
        <v>713</v>
      </c>
    </row>
    <row r="32" spans="2:14" s="421" customFormat="1" ht="15" customHeight="1">
      <c r="B32" s="1263"/>
      <c r="C32" s="1263"/>
      <c r="D32" s="1263"/>
      <c r="E32" s="1273"/>
      <c r="F32" s="1273"/>
      <c r="G32" s="1273"/>
      <c r="H32" s="1273"/>
      <c r="I32" s="1273"/>
      <c r="J32" s="1273"/>
      <c r="K32" s="426"/>
      <c r="L32" s="426"/>
      <c r="M32" s="426"/>
    </row>
    <row r="33" spans="1:14" s="421" customFormat="1" ht="15" customHeight="1">
      <c r="B33" s="1263"/>
      <c r="C33" s="1263"/>
      <c r="D33" s="1263"/>
      <c r="E33" s="1273"/>
      <c r="F33" s="1273"/>
      <c r="G33" s="1273"/>
      <c r="H33" s="1273"/>
      <c r="I33" s="1273"/>
      <c r="J33" s="1273"/>
      <c r="K33" s="426"/>
      <c r="L33" s="426"/>
      <c r="M33" s="426"/>
      <c r="N33" s="423"/>
    </row>
    <row r="34" spans="1:14" s="421" customFormat="1" ht="12.6" customHeight="1">
      <c r="B34" s="1263"/>
      <c r="C34" s="1263"/>
      <c r="D34" s="1263"/>
      <c r="E34" s="431"/>
      <c r="F34" s="431"/>
      <c r="G34" s="431"/>
      <c r="H34" s="431"/>
      <c r="I34" s="431"/>
      <c r="J34" s="431"/>
      <c r="K34" s="434"/>
      <c r="L34" s="434"/>
      <c r="M34" s="434"/>
    </row>
    <row r="35" spans="1:14" s="421" customFormat="1" ht="15" customHeight="1">
      <c r="B35" s="1269" t="s">
        <v>729</v>
      </c>
      <c r="C35" s="1263"/>
      <c r="D35" s="1263"/>
      <c r="E35" s="1270" t="s">
        <v>732</v>
      </c>
      <c r="F35" s="1270"/>
      <c r="G35" s="1270"/>
      <c r="H35" s="1270"/>
      <c r="I35" s="1270"/>
      <c r="J35" s="1270"/>
      <c r="K35" s="1271"/>
      <c r="L35" s="1271"/>
      <c r="M35" s="439" t="s">
        <v>733</v>
      </c>
      <c r="N35" s="440"/>
    </row>
    <row r="36" spans="1:14" s="421" customFormat="1" ht="15" customHeight="1">
      <c r="B36" s="425"/>
      <c r="C36" s="425"/>
      <c r="D36" s="425"/>
      <c r="E36" s="1270"/>
      <c r="F36" s="1270"/>
      <c r="G36" s="1270"/>
      <c r="H36" s="1270"/>
      <c r="I36" s="1270"/>
      <c r="J36" s="1270"/>
      <c r="K36" s="1271"/>
      <c r="L36" s="1271"/>
      <c r="M36" s="439" t="s">
        <v>734</v>
      </c>
      <c r="N36" s="440"/>
    </row>
    <row r="37" spans="1:14" s="421" customFormat="1" ht="15" customHeight="1">
      <c r="B37" s="425"/>
      <c r="C37" s="425"/>
      <c r="D37" s="425"/>
      <c r="E37" s="1270"/>
      <c r="F37" s="1270"/>
      <c r="G37" s="1270"/>
      <c r="H37" s="1270"/>
      <c r="I37" s="1270"/>
      <c r="J37" s="1270"/>
      <c r="K37" s="438"/>
      <c r="L37" s="438"/>
      <c r="M37" s="438"/>
      <c r="N37" s="440"/>
    </row>
    <row r="38" spans="1:14" s="421" customFormat="1" ht="15" customHeight="1">
      <c r="B38" s="441"/>
      <c r="C38" s="441"/>
      <c r="D38" s="441"/>
      <c r="E38" s="441" t="s">
        <v>735</v>
      </c>
      <c r="F38" s="441"/>
      <c r="G38" s="441"/>
      <c r="H38" s="441"/>
      <c r="I38" s="441"/>
      <c r="J38" s="441"/>
      <c r="K38" s="441"/>
      <c r="L38" s="441"/>
      <c r="M38" s="441"/>
      <c r="N38" s="441"/>
    </row>
    <row r="39" spans="1:14" s="421" customFormat="1" ht="12.6" customHeight="1">
      <c r="A39" s="441"/>
      <c r="B39" s="441"/>
      <c r="C39" s="441"/>
      <c r="D39" s="441"/>
      <c r="E39" s="441"/>
      <c r="F39" s="441"/>
      <c r="G39" s="441"/>
      <c r="H39" s="441"/>
      <c r="I39" s="441"/>
      <c r="J39" s="441"/>
      <c r="K39" s="441"/>
      <c r="L39" s="441"/>
      <c r="M39" s="441"/>
      <c r="N39" s="441"/>
    </row>
    <row r="40" spans="1:14" s="421" customFormat="1" ht="15" customHeight="1">
      <c r="B40" s="1272" t="s">
        <v>731</v>
      </c>
      <c r="C40" s="1263"/>
      <c r="D40" s="1263"/>
      <c r="E40" s="1273" t="s">
        <v>737</v>
      </c>
      <c r="F40" s="1273"/>
      <c r="G40" s="1273"/>
      <c r="H40" s="1273"/>
      <c r="I40" s="1273"/>
      <c r="J40" s="1273"/>
      <c r="K40" s="427" t="s">
        <v>712</v>
      </c>
      <c r="M40" s="423" t="s">
        <v>713</v>
      </c>
    </row>
    <row r="41" spans="1:14" s="421" customFormat="1" ht="15" customHeight="1">
      <c r="B41" s="1263"/>
      <c r="C41" s="1263"/>
      <c r="D41" s="1263"/>
      <c r="E41" s="1273"/>
      <c r="F41" s="1273"/>
      <c r="G41" s="1273"/>
      <c r="H41" s="1273"/>
      <c r="I41" s="1273"/>
      <c r="J41" s="1273"/>
      <c r="K41" s="426"/>
      <c r="L41" s="426"/>
      <c r="M41" s="426"/>
    </row>
    <row r="42" spans="1:14" s="421" customFormat="1" ht="15" customHeight="1">
      <c r="B42" s="1263"/>
      <c r="C42" s="1263"/>
      <c r="D42" s="1263"/>
      <c r="E42" s="1273"/>
      <c r="F42" s="1273"/>
      <c r="G42" s="1273"/>
      <c r="H42" s="1273"/>
      <c r="I42" s="1273"/>
      <c r="J42" s="1273"/>
      <c r="K42" s="426"/>
      <c r="L42" s="426"/>
      <c r="M42" s="426"/>
      <c r="N42" s="423"/>
    </row>
    <row r="43" spans="1:14" s="421" customFormat="1" ht="12.6" customHeight="1">
      <c r="B43" s="425"/>
      <c r="C43" s="425"/>
      <c r="D43" s="425"/>
      <c r="E43" s="426"/>
      <c r="F43" s="426"/>
      <c r="G43" s="426"/>
      <c r="H43" s="426"/>
      <c r="I43" s="426"/>
      <c r="J43" s="426"/>
      <c r="K43" s="426"/>
      <c r="L43" s="426"/>
      <c r="M43" s="426"/>
      <c r="N43" s="423"/>
    </row>
    <row r="44" spans="1:14" s="421" customFormat="1" ht="15" customHeight="1">
      <c r="B44" s="1264" t="s">
        <v>738</v>
      </c>
      <c r="C44" s="1264"/>
      <c r="D44" s="1264"/>
      <c r="E44" s="1264"/>
      <c r="F44" s="1264"/>
      <c r="G44" s="1264"/>
      <c r="H44" s="1264"/>
      <c r="I44" s="1264"/>
      <c r="J44" s="1264"/>
    </row>
    <row r="45" spans="1:14" s="421" customFormat="1" ht="15" customHeight="1">
      <c r="B45" s="448" t="s">
        <v>736</v>
      </c>
      <c r="C45" s="428"/>
      <c r="D45" s="428"/>
      <c r="E45" s="1264" t="s">
        <v>740</v>
      </c>
      <c r="F45" s="1264"/>
      <c r="G45" s="1264"/>
      <c r="H45" s="1264"/>
      <c r="I45" s="1264"/>
      <c r="J45" s="1264"/>
      <c r="K45" s="1274"/>
      <c r="L45" s="1274"/>
      <c r="M45" s="433" t="s">
        <v>722</v>
      </c>
    </row>
    <row r="46" spans="1:14" s="421" customFormat="1" ht="15" customHeight="1">
      <c r="B46" s="428"/>
      <c r="C46" s="428"/>
      <c r="D46" s="428"/>
      <c r="E46" s="1264"/>
      <c r="F46" s="1264"/>
      <c r="G46" s="1264"/>
      <c r="H46" s="1264"/>
      <c r="I46" s="1264"/>
      <c r="J46" s="1264"/>
      <c r="K46" s="428"/>
      <c r="L46" s="428"/>
      <c r="M46" s="428"/>
      <c r="N46" s="443"/>
    </row>
    <row r="47" spans="1:14" s="421" customFormat="1" ht="12.6" customHeight="1">
      <c r="B47" s="442"/>
      <c r="C47" s="428"/>
      <c r="D47" s="428"/>
      <c r="E47" s="428"/>
      <c r="F47" s="428"/>
      <c r="G47" s="428"/>
      <c r="H47" s="428"/>
      <c r="I47" s="428"/>
      <c r="J47" s="428"/>
      <c r="K47" s="428"/>
      <c r="L47" s="428"/>
      <c r="M47" s="428"/>
      <c r="N47" s="443"/>
    </row>
    <row r="48" spans="1:14" s="421" customFormat="1" ht="15" customHeight="1">
      <c r="B48" s="1275" t="s">
        <v>739</v>
      </c>
      <c r="C48" s="1265"/>
      <c r="D48" s="1265"/>
      <c r="E48" s="1264" t="s">
        <v>741</v>
      </c>
      <c r="F48" s="1264"/>
      <c r="G48" s="1264"/>
      <c r="H48" s="1264"/>
      <c r="I48" s="1264"/>
      <c r="J48" s="1264"/>
      <c r="K48" s="423"/>
      <c r="L48" s="423"/>
      <c r="M48" s="423"/>
      <c r="N48" s="423"/>
    </row>
    <row r="49" spans="1:14" s="421" customFormat="1" ht="15" customHeight="1">
      <c r="B49" s="425"/>
      <c r="C49" s="425"/>
      <c r="D49" s="425"/>
      <c r="E49" s="1265" t="s">
        <v>742</v>
      </c>
      <c r="F49" s="1265"/>
      <c r="G49" s="1265"/>
      <c r="H49" s="1265"/>
      <c r="I49" s="1265"/>
      <c r="J49" s="1265"/>
      <c r="K49" s="427" t="s">
        <v>712</v>
      </c>
      <c r="M49" s="423" t="s">
        <v>713</v>
      </c>
    </row>
    <row r="50" spans="1:14" s="421" customFormat="1" ht="15" customHeight="1">
      <c r="B50" s="1263"/>
      <c r="C50" s="1263"/>
      <c r="D50" s="1263"/>
      <c r="E50" s="1266"/>
      <c r="F50" s="1266"/>
      <c r="G50" s="1266"/>
      <c r="H50" s="1266"/>
      <c r="I50" s="1266"/>
      <c r="J50" s="1266"/>
      <c r="K50" s="434"/>
      <c r="L50" s="434"/>
      <c r="M50" s="434"/>
      <c r="N50" s="423"/>
    </row>
    <row r="51" spans="1:14" s="421" customFormat="1" ht="15" customHeight="1">
      <c r="B51" s="425"/>
      <c r="C51" s="425"/>
      <c r="D51" s="425"/>
      <c r="E51" s="1264" t="s">
        <v>743</v>
      </c>
      <c r="F51" s="1264"/>
      <c r="G51" s="1264"/>
      <c r="H51" s="1264"/>
      <c r="I51" s="1264"/>
      <c r="J51" s="1264"/>
      <c r="K51" s="427" t="s">
        <v>712</v>
      </c>
      <c r="M51" s="423" t="s">
        <v>713</v>
      </c>
    </row>
    <row r="52" spans="1:14" s="421" customFormat="1" ht="15" customHeight="1">
      <c r="B52" s="1265"/>
      <c r="C52" s="1265"/>
      <c r="D52" s="1265"/>
      <c r="E52" s="1264"/>
      <c r="F52" s="1264"/>
      <c r="G52" s="1264"/>
      <c r="H52" s="1264"/>
      <c r="I52" s="1264"/>
      <c r="J52" s="1264"/>
      <c r="K52" s="434"/>
      <c r="L52" s="434"/>
      <c r="M52" s="434"/>
      <c r="N52" s="423"/>
    </row>
    <row r="53" spans="1:14" s="421" customFormat="1" ht="15" customHeight="1">
      <c r="B53" s="1263"/>
      <c r="C53" s="1263"/>
      <c r="D53" s="1263"/>
      <c r="E53" s="1265" t="s">
        <v>744</v>
      </c>
      <c r="F53" s="1265"/>
      <c r="G53" s="1265"/>
      <c r="H53" s="1265"/>
      <c r="I53" s="1265"/>
      <c r="J53" s="1265"/>
      <c r="K53" s="427" t="s">
        <v>712</v>
      </c>
      <c r="M53" s="423" t="s">
        <v>713</v>
      </c>
    </row>
    <row r="54" spans="1:14" s="421" customFormat="1" ht="15" customHeight="1">
      <c r="B54" s="1265"/>
      <c r="C54" s="1265"/>
      <c r="D54" s="1265"/>
      <c r="E54" s="1266"/>
      <c r="F54" s="1266"/>
      <c r="G54" s="1266"/>
      <c r="H54" s="1266"/>
      <c r="I54" s="1266"/>
      <c r="J54" s="1266"/>
      <c r="K54" s="434"/>
      <c r="L54" s="434"/>
      <c r="M54" s="434"/>
      <c r="N54" s="423"/>
    </row>
    <row r="55" spans="1:14" s="421" customFormat="1" ht="15" customHeight="1">
      <c r="B55" s="1263"/>
      <c r="C55" s="1263"/>
      <c r="D55" s="1263"/>
      <c r="E55" s="1265" t="s">
        <v>745</v>
      </c>
      <c r="F55" s="1265"/>
      <c r="G55" s="1265"/>
      <c r="H55" s="1265"/>
      <c r="I55" s="1265"/>
      <c r="J55" s="1265"/>
      <c r="K55" s="427" t="s">
        <v>712</v>
      </c>
      <c r="M55" s="423" t="s">
        <v>713</v>
      </c>
    </row>
    <row r="56" spans="1:14" s="421" customFormat="1" ht="15" customHeight="1">
      <c r="B56" s="1265"/>
      <c r="C56" s="1265"/>
      <c r="D56" s="1265"/>
      <c r="E56" s="1266"/>
      <c r="F56" s="1266"/>
      <c r="G56" s="1266"/>
      <c r="H56" s="1266"/>
      <c r="I56" s="1266"/>
      <c r="J56" s="1266"/>
      <c r="N56" s="423"/>
    </row>
    <row r="57" spans="1:14" s="421" customFormat="1" ht="15" customHeight="1">
      <c r="B57" s="1263"/>
      <c r="C57" s="1263"/>
      <c r="D57" s="1263"/>
      <c r="E57" s="1267" t="s">
        <v>746</v>
      </c>
      <c r="F57" s="1267"/>
      <c r="G57" s="1267"/>
      <c r="H57" s="1267"/>
      <c r="I57" s="1267"/>
      <c r="J57" s="1267"/>
      <c r="K57" s="427" t="s">
        <v>712</v>
      </c>
      <c r="M57" s="423" t="s">
        <v>713</v>
      </c>
    </row>
    <row r="58" spans="1:14" s="421" customFormat="1" ht="15" customHeight="1">
      <c r="B58" s="1265"/>
      <c r="C58" s="1265"/>
      <c r="D58" s="1265"/>
      <c r="E58" s="1266"/>
      <c r="F58" s="1266"/>
      <c r="G58" s="1266"/>
      <c r="H58" s="1266"/>
      <c r="I58" s="1266"/>
      <c r="J58" s="1266"/>
      <c r="N58" s="423"/>
    </row>
    <row r="59" spans="1:14" s="421" customFormat="1" ht="15" customHeight="1">
      <c r="B59" s="1263"/>
      <c r="C59" s="1263"/>
      <c r="D59" s="1263"/>
      <c r="E59" s="1267" t="s">
        <v>752</v>
      </c>
      <c r="F59" s="1267"/>
      <c r="G59" s="1267"/>
      <c r="H59" s="1267"/>
      <c r="I59" s="1267"/>
      <c r="J59" s="1267"/>
      <c r="K59" s="427" t="s">
        <v>712</v>
      </c>
      <c r="M59" s="423" t="s">
        <v>713</v>
      </c>
    </row>
    <row r="60" spans="1:14" s="421" customFormat="1" ht="15" customHeight="1">
      <c r="B60" s="1265"/>
      <c r="C60" s="1265"/>
      <c r="D60" s="1265"/>
      <c r="E60" s="1266"/>
      <c r="F60" s="1266"/>
      <c r="G60" s="1266"/>
      <c r="H60" s="1266"/>
      <c r="I60" s="1266"/>
      <c r="J60" s="1266"/>
      <c r="K60" s="434"/>
      <c r="L60" s="434"/>
      <c r="M60" s="434"/>
      <c r="N60" s="423"/>
    </row>
    <row r="61" spans="1:14" s="421" customFormat="1" ht="15" customHeight="1">
      <c r="B61" s="1268"/>
      <c r="C61" s="1268"/>
      <c r="D61" s="1268"/>
      <c r="J61" s="444"/>
      <c r="K61" s="444"/>
      <c r="L61" s="444"/>
      <c r="M61" s="444"/>
      <c r="N61" s="444"/>
    </row>
    <row r="62" spans="1:14" s="421" customFormat="1" ht="15" customHeight="1">
      <c r="B62" s="1263"/>
      <c r="C62" s="1263"/>
      <c r="D62" s="1263"/>
      <c r="F62" s="423"/>
      <c r="G62" s="423"/>
      <c r="H62" s="423"/>
      <c r="I62" s="423"/>
    </row>
    <row r="63" spans="1:14" s="421" customFormat="1" ht="15" customHeight="1">
      <c r="B63" s="1263"/>
      <c r="C63" s="1263"/>
      <c r="D63" s="1263"/>
    </row>
    <row r="64" spans="1:14" s="421" customFormat="1" ht="15" customHeight="1">
      <c r="A64" s="441"/>
      <c r="B64" s="425"/>
      <c r="C64" s="425"/>
      <c r="D64" s="423"/>
    </row>
    <row r="65" spans="2:14" s="421" customFormat="1" ht="15" customHeight="1">
      <c r="B65" s="425"/>
      <c r="C65" s="425"/>
      <c r="D65" s="423"/>
      <c r="F65" s="423"/>
      <c r="G65" s="423"/>
      <c r="H65" s="423"/>
      <c r="I65" s="423"/>
      <c r="J65" s="423"/>
      <c r="K65" s="423"/>
      <c r="L65" s="423"/>
      <c r="M65" s="423"/>
      <c r="N65" s="423"/>
    </row>
    <row r="66" spans="2:14" s="421" customFormat="1" ht="15" customHeight="1">
      <c r="B66" s="425"/>
      <c r="C66" s="425"/>
      <c r="D66" s="423"/>
      <c r="F66" s="423"/>
      <c r="G66" s="423"/>
      <c r="H66" s="423"/>
      <c r="I66" s="423"/>
      <c r="J66" s="423"/>
      <c r="K66" s="423"/>
      <c r="L66" s="423"/>
      <c r="M66" s="423"/>
      <c r="N66" s="423"/>
    </row>
    <row r="67" spans="2:14" s="421" customFormat="1" ht="15" customHeight="1">
      <c r="B67" s="425"/>
      <c r="C67" s="425"/>
      <c r="D67" s="423"/>
      <c r="F67" s="423"/>
      <c r="G67" s="423"/>
      <c r="H67" s="423"/>
      <c r="I67" s="423"/>
      <c r="J67" s="423"/>
      <c r="K67" s="434"/>
      <c r="L67" s="434"/>
      <c r="M67" s="434"/>
      <c r="N67" s="434"/>
    </row>
    <row r="68" spans="2:14" s="421" customFormat="1" ht="15" customHeight="1">
      <c r="B68" s="423"/>
      <c r="C68" s="423"/>
      <c r="D68" s="423"/>
    </row>
    <row r="69" spans="2:14" s="421" customFormat="1" ht="15" customHeight="1">
      <c r="B69" s="423"/>
      <c r="C69" s="423"/>
      <c r="D69" s="423"/>
      <c r="F69" s="423"/>
      <c r="G69" s="445"/>
      <c r="H69" s="445"/>
      <c r="I69" s="445"/>
      <c r="J69" s="445"/>
      <c r="K69" s="445"/>
      <c r="L69" s="445"/>
      <c r="M69" s="445"/>
    </row>
    <row r="70" spans="2:14" s="421" customFormat="1" ht="15" customHeight="1">
      <c r="B70" s="423"/>
      <c r="C70" s="423"/>
      <c r="D70" s="423"/>
      <c r="F70" s="445"/>
      <c r="G70" s="445"/>
      <c r="H70" s="445"/>
      <c r="I70" s="445"/>
      <c r="J70" s="445"/>
      <c r="K70" s="445"/>
      <c r="L70" s="445"/>
      <c r="M70" s="445"/>
    </row>
    <row r="71" spans="2:14" s="421" customFormat="1" ht="15" customHeight="1">
      <c r="B71" s="423"/>
      <c r="C71" s="423"/>
      <c r="D71" s="423"/>
      <c r="F71" s="445"/>
      <c r="G71" s="445"/>
      <c r="H71" s="445"/>
      <c r="I71" s="445"/>
      <c r="J71" s="445"/>
      <c r="K71" s="445"/>
      <c r="L71" s="445"/>
      <c r="M71" s="445"/>
    </row>
    <row r="72" spans="2:14" s="421" customFormat="1" ht="15" customHeight="1">
      <c r="B72" s="423"/>
      <c r="C72" s="423"/>
      <c r="D72" s="424"/>
      <c r="E72" s="419"/>
      <c r="F72" s="445"/>
      <c r="G72" s="445"/>
      <c r="H72" s="445"/>
      <c r="I72" s="445"/>
      <c r="J72" s="445"/>
      <c r="K72" s="445"/>
      <c r="L72" s="445"/>
      <c r="M72" s="445"/>
      <c r="N72" s="419"/>
    </row>
    <row r="73" spans="2:14" s="421" customFormat="1" ht="15" customHeight="1">
      <c r="B73" s="423"/>
      <c r="C73" s="423"/>
      <c r="D73" s="424"/>
      <c r="E73" s="419"/>
      <c r="F73" s="445"/>
      <c r="G73" s="445"/>
      <c r="H73" s="445"/>
      <c r="I73" s="445"/>
      <c r="J73" s="445"/>
      <c r="K73" s="445"/>
      <c r="L73" s="445"/>
      <c r="M73" s="445"/>
      <c r="N73" s="419"/>
    </row>
    <row r="74" spans="2:14" s="421" customFormat="1" ht="26.25" customHeight="1">
      <c r="B74" s="423"/>
      <c r="C74" s="423"/>
      <c r="D74" s="423"/>
      <c r="E74" s="419"/>
      <c r="F74" s="419"/>
      <c r="G74" s="419"/>
      <c r="H74" s="419"/>
      <c r="I74" s="419"/>
      <c r="J74" s="419"/>
      <c r="K74" s="419"/>
      <c r="L74" s="419"/>
      <c r="M74" s="419"/>
      <c r="N74" s="419"/>
    </row>
  </sheetData>
  <mergeCells count="72">
    <mergeCell ref="B10:D10"/>
    <mergeCell ref="E10:J11"/>
    <mergeCell ref="B11:D11"/>
    <mergeCell ref="A2:N2"/>
    <mergeCell ref="B4:E4"/>
    <mergeCell ref="F4:M4"/>
    <mergeCell ref="B8:D8"/>
    <mergeCell ref="E8:J8"/>
    <mergeCell ref="B22:D22"/>
    <mergeCell ref="E22:J23"/>
    <mergeCell ref="B18:D18"/>
    <mergeCell ref="E18:J18"/>
    <mergeCell ref="B13:D13"/>
    <mergeCell ref="E13:J14"/>
    <mergeCell ref="B14:D14"/>
    <mergeCell ref="B15:D15"/>
    <mergeCell ref="E15:J15"/>
    <mergeCell ref="B16:D16"/>
    <mergeCell ref="E16:J17"/>
    <mergeCell ref="E25:J26"/>
    <mergeCell ref="L25:M25"/>
    <mergeCell ref="L26:M26"/>
    <mergeCell ref="B28:D28"/>
    <mergeCell ref="E28:J29"/>
    <mergeCell ref="K28:M28"/>
    <mergeCell ref="B30:D30"/>
    <mergeCell ref="E30:J30"/>
    <mergeCell ref="B31:D31"/>
    <mergeCell ref="E31:J33"/>
    <mergeCell ref="B32:D32"/>
    <mergeCell ref="B33:D33"/>
    <mergeCell ref="E49:J49"/>
    <mergeCell ref="B34:D34"/>
    <mergeCell ref="B35:D35"/>
    <mergeCell ref="E35:J37"/>
    <mergeCell ref="K35:L35"/>
    <mergeCell ref="K36:L36"/>
    <mergeCell ref="B40:D40"/>
    <mergeCell ref="E40:J42"/>
    <mergeCell ref="B41:D41"/>
    <mergeCell ref="B42:D42"/>
    <mergeCell ref="B44:J44"/>
    <mergeCell ref="E45:J46"/>
    <mergeCell ref="K45:L45"/>
    <mergeCell ref="B48:D48"/>
    <mergeCell ref="E48:J48"/>
    <mergeCell ref="B55:D55"/>
    <mergeCell ref="E55:J55"/>
    <mergeCell ref="B56:D56"/>
    <mergeCell ref="E56:J56"/>
    <mergeCell ref="B50:D50"/>
    <mergeCell ref="E50:J50"/>
    <mergeCell ref="E51:J52"/>
    <mergeCell ref="B52:D52"/>
    <mergeCell ref="B53:D53"/>
    <mergeCell ref="E53:J53"/>
    <mergeCell ref="B63:D63"/>
    <mergeCell ref="B19:D19"/>
    <mergeCell ref="E19:J20"/>
    <mergeCell ref="B20:D20"/>
    <mergeCell ref="B58:D58"/>
    <mergeCell ref="E58:J58"/>
    <mergeCell ref="B59:D59"/>
    <mergeCell ref="E59:J59"/>
    <mergeCell ref="B57:D57"/>
    <mergeCell ref="E57:J57"/>
    <mergeCell ref="B60:D60"/>
    <mergeCell ref="E60:J60"/>
    <mergeCell ref="B61:D61"/>
    <mergeCell ref="B62:D62"/>
    <mergeCell ref="B54:D54"/>
    <mergeCell ref="E54:J54"/>
  </mergeCells>
  <phoneticPr fontId="6"/>
  <printOptions horizontalCentered="1"/>
  <pageMargins left="0.23622047244094491" right="0.19685039370078741" top="0.98425196850393704" bottom="0.98425196850393704" header="0.51181102362204722" footer="0.51181102362204722"/>
  <pageSetup paperSize="9" scale="74"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7889" r:id="rId4" name="Check Box 1">
              <controlPr defaultSize="0" autoFill="0" autoLine="0" autoPict="0">
                <anchor moveWithCells="1">
                  <from>
                    <xdr:col>10</xdr:col>
                    <xdr:colOff>121920</xdr:colOff>
                    <xdr:row>6</xdr:row>
                    <xdr:rowOff>129540</xdr:rowOff>
                  </from>
                  <to>
                    <xdr:col>10</xdr:col>
                    <xdr:colOff>419100</xdr:colOff>
                    <xdr:row>8</xdr:row>
                    <xdr:rowOff>76200</xdr:rowOff>
                  </to>
                </anchor>
              </controlPr>
            </control>
          </mc:Choice>
        </mc:AlternateContent>
        <mc:AlternateContent xmlns:mc="http://schemas.openxmlformats.org/markup-compatibility/2006">
          <mc:Choice Requires="x14">
            <control shapeId="37890" r:id="rId5" name="Check Box 2">
              <controlPr defaultSize="0" autoFill="0" autoLine="0" autoPict="0">
                <anchor moveWithCells="1">
                  <from>
                    <xdr:col>11</xdr:col>
                    <xdr:colOff>441960</xdr:colOff>
                    <xdr:row>6</xdr:row>
                    <xdr:rowOff>114300</xdr:rowOff>
                  </from>
                  <to>
                    <xdr:col>12</xdr:col>
                    <xdr:colOff>76200</xdr:colOff>
                    <xdr:row>8</xdr:row>
                    <xdr:rowOff>60960</xdr:rowOff>
                  </to>
                </anchor>
              </controlPr>
            </control>
          </mc:Choice>
        </mc:AlternateContent>
        <mc:AlternateContent xmlns:mc="http://schemas.openxmlformats.org/markup-compatibility/2006">
          <mc:Choice Requires="x14">
            <control shapeId="37891" r:id="rId6" name="Check Box 3">
              <controlPr defaultSize="0" autoFill="0" autoLine="0" autoPict="0">
                <anchor moveWithCells="1">
                  <from>
                    <xdr:col>10</xdr:col>
                    <xdr:colOff>121920</xdr:colOff>
                    <xdr:row>11</xdr:row>
                    <xdr:rowOff>129540</xdr:rowOff>
                  </from>
                  <to>
                    <xdr:col>10</xdr:col>
                    <xdr:colOff>419100</xdr:colOff>
                    <xdr:row>13</xdr:row>
                    <xdr:rowOff>106680</xdr:rowOff>
                  </to>
                </anchor>
              </controlPr>
            </control>
          </mc:Choice>
        </mc:AlternateContent>
        <mc:AlternateContent xmlns:mc="http://schemas.openxmlformats.org/markup-compatibility/2006">
          <mc:Choice Requires="x14">
            <control shapeId="37892" r:id="rId7" name="Check Box 4">
              <controlPr defaultSize="0" autoFill="0" autoLine="0" autoPict="0">
                <anchor moveWithCells="1">
                  <from>
                    <xdr:col>11</xdr:col>
                    <xdr:colOff>441960</xdr:colOff>
                    <xdr:row>11</xdr:row>
                    <xdr:rowOff>114300</xdr:rowOff>
                  </from>
                  <to>
                    <xdr:col>12</xdr:col>
                    <xdr:colOff>76200</xdr:colOff>
                    <xdr:row>13</xdr:row>
                    <xdr:rowOff>91440</xdr:rowOff>
                  </to>
                </anchor>
              </controlPr>
            </control>
          </mc:Choice>
        </mc:AlternateContent>
        <mc:AlternateContent xmlns:mc="http://schemas.openxmlformats.org/markup-compatibility/2006">
          <mc:Choice Requires="x14">
            <control shapeId="37893" r:id="rId8" name="Check Box 5">
              <controlPr defaultSize="0" autoFill="0" autoLine="0" autoPict="0">
                <anchor moveWithCells="1">
                  <from>
                    <xdr:col>10</xdr:col>
                    <xdr:colOff>129540</xdr:colOff>
                    <xdr:row>47</xdr:row>
                    <xdr:rowOff>121920</xdr:rowOff>
                  </from>
                  <to>
                    <xdr:col>10</xdr:col>
                    <xdr:colOff>426720</xdr:colOff>
                    <xdr:row>49</xdr:row>
                    <xdr:rowOff>68580</xdr:rowOff>
                  </to>
                </anchor>
              </controlPr>
            </control>
          </mc:Choice>
        </mc:AlternateContent>
        <mc:AlternateContent xmlns:mc="http://schemas.openxmlformats.org/markup-compatibility/2006">
          <mc:Choice Requires="x14">
            <control shapeId="37894" r:id="rId9" name="Check Box 6">
              <controlPr defaultSize="0" autoFill="0" autoLine="0" autoPict="0">
                <anchor moveWithCells="1">
                  <from>
                    <xdr:col>11</xdr:col>
                    <xdr:colOff>434340</xdr:colOff>
                    <xdr:row>47</xdr:row>
                    <xdr:rowOff>114300</xdr:rowOff>
                  </from>
                  <to>
                    <xdr:col>12</xdr:col>
                    <xdr:colOff>68580</xdr:colOff>
                    <xdr:row>49</xdr:row>
                    <xdr:rowOff>60960</xdr:rowOff>
                  </to>
                </anchor>
              </controlPr>
            </control>
          </mc:Choice>
        </mc:AlternateContent>
        <mc:AlternateContent xmlns:mc="http://schemas.openxmlformats.org/markup-compatibility/2006">
          <mc:Choice Requires="x14">
            <control shapeId="37895" r:id="rId10" name="Check Box 7">
              <controlPr defaultSize="0" autoFill="0" autoLine="0" autoPict="0">
                <anchor moveWithCells="1">
                  <from>
                    <xdr:col>10</xdr:col>
                    <xdr:colOff>121920</xdr:colOff>
                    <xdr:row>49</xdr:row>
                    <xdr:rowOff>129540</xdr:rowOff>
                  </from>
                  <to>
                    <xdr:col>10</xdr:col>
                    <xdr:colOff>419100</xdr:colOff>
                    <xdr:row>51</xdr:row>
                    <xdr:rowOff>76200</xdr:rowOff>
                  </to>
                </anchor>
              </controlPr>
            </control>
          </mc:Choice>
        </mc:AlternateContent>
        <mc:AlternateContent xmlns:mc="http://schemas.openxmlformats.org/markup-compatibility/2006">
          <mc:Choice Requires="x14">
            <control shapeId="37896" r:id="rId11" name="Check Box 8">
              <controlPr defaultSize="0" autoFill="0" autoLine="0" autoPict="0">
                <anchor moveWithCells="1">
                  <from>
                    <xdr:col>11</xdr:col>
                    <xdr:colOff>441960</xdr:colOff>
                    <xdr:row>49</xdr:row>
                    <xdr:rowOff>114300</xdr:rowOff>
                  </from>
                  <to>
                    <xdr:col>12</xdr:col>
                    <xdr:colOff>76200</xdr:colOff>
                    <xdr:row>51</xdr:row>
                    <xdr:rowOff>60960</xdr:rowOff>
                  </to>
                </anchor>
              </controlPr>
            </control>
          </mc:Choice>
        </mc:AlternateContent>
        <mc:AlternateContent xmlns:mc="http://schemas.openxmlformats.org/markup-compatibility/2006">
          <mc:Choice Requires="x14">
            <control shapeId="37897" r:id="rId12" name="Check Box 9">
              <controlPr defaultSize="0" autoFill="0" autoLine="0" autoPict="0">
                <anchor moveWithCells="1">
                  <from>
                    <xdr:col>10</xdr:col>
                    <xdr:colOff>121920</xdr:colOff>
                    <xdr:row>51</xdr:row>
                    <xdr:rowOff>129540</xdr:rowOff>
                  </from>
                  <to>
                    <xdr:col>10</xdr:col>
                    <xdr:colOff>419100</xdr:colOff>
                    <xdr:row>53</xdr:row>
                    <xdr:rowOff>76200</xdr:rowOff>
                  </to>
                </anchor>
              </controlPr>
            </control>
          </mc:Choice>
        </mc:AlternateContent>
        <mc:AlternateContent xmlns:mc="http://schemas.openxmlformats.org/markup-compatibility/2006">
          <mc:Choice Requires="x14">
            <control shapeId="37898" r:id="rId13" name="Check Box 10">
              <controlPr defaultSize="0" autoFill="0" autoLine="0" autoPict="0">
                <anchor moveWithCells="1">
                  <from>
                    <xdr:col>11</xdr:col>
                    <xdr:colOff>441960</xdr:colOff>
                    <xdr:row>51</xdr:row>
                    <xdr:rowOff>114300</xdr:rowOff>
                  </from>
                  <to>
                    <xdr:col>12</xdr:col>
                    <xdr:colOff>76200</xdr:colOff>
                    <xdr:row>53</xdr:row>
                    <xdr:rowOff>60960</xdr:rowOff>
                  </to>
                </anchor>
              </controlPr>
            </control>
          </mc:Choice>
        </mc:AlternateContent>
        <mc:AlternateContent xmlns:mc="http://schemas.openxmlformats.org/markup-compatibility/2006">
          <mc:Choice Requires="x14">
            <control shapeId="37899" r:id="rId14" name="Check Box 11">
              <controlPr defaultSize="0" autoFill="0" autoLine="0" autoPict="0">
                <anchor moveWithCells="1">
                  <from>
                    <xdr:col>10</xdr:col>
                    <xdr:colOff>121920</xdr:colOff>
                    <xdr:row>53</xdr:row>
                    <xdr:rowOff>129540</xdr:rowOff>
                  </from>
                  <to>
                    <xdr:col>10</xdr:col>
                    <xdr:colOff>419100</xdr:colOff>
                    <xdr:row>55</xdr:row>
                    <xdr:rowOff>76200</xdr:rowOff>
                  </to>
                </anchor>
              </controlPr>
            </control>
          </mc:Choice>
        </mc:AlternateContent>
        <mc:AlternateContent xmlns:mc="http://schemas.openxmlformats.org/markup-compatibility/2006">
          <mc:Choice Requires="x14">
            <control shapeId="37900" r:id="rId15" name="Check Box 12">
              <controlPr defaultSize="0" autoFill="0" autoLine="0" autoPict="0">
                <anchor moveWithCells="1">
                  <from>
                    <xdr:col>11</xdr:col>
                    <xdr:colOff>441960</xdr:colOff>
                    <xdr:row>53</xdr:row>
                    <xdr:rowOff>114300</xdr:rowOff>
                  </from>
                  <to>
                    <xdr:col>12</xdr:col>
                    <xdr:colOff>76200</xdr:colOff>
                    <xdr:row>55</xdr:row>
                    <xdr:rowOff>60960</xdr:rowOff>
                  </to>
                </anchor>
              </controlPr>
            </control>
          </mc:Choice>
        </mc:AlternateContent>
        <mc:AlternateContent xmlns:mc="http://schemas.openxmlformats.org/markup-compatibility/2006">
          <mc:Choice Requires="x14">
            <control shapeId="37901" r:id="rId16" name="Check Box 13">
              <controlPr defaultSize="0" autoFill="0" autoLine="0" autoPict="0">
                <anchor moveWithCells="1">
                  <from>
                    <xdr:col>10</xdr:col>
                    <xdr:colOff>121920</xdr:colOff>
                    <xdr:row>55</xdr:row>
                    <xdr:rowOff>129540</xdr:rowOff>
                  </from>
                  <to>
                    <xdr:col>10</xdr:col>
                    <xdr:colOff>419100</xdr:colOff>
                    <xdr:row>57</xdr:row>
                    <xdr:rowOff>76200</xdr:rowOff>
                  </to>
                </anchor>
              </controlPr>
            </control>
          </mc:Choice>
        </mc:AlternateContent>
        <mc:AlternateContent xmlns:mc="http://schemas.openxmlformats.org/markup-compatibility/2006">
          <mc:Choice Requires="x14">
            <control shapeId="37902" r:id="rId17" name="Check Box 14">
              <controlPr defaultSize="0" autoFill="0" autoLine="0" autoPict="0">
                <anchor moveWithCells="1">
                  <from>
                    <xdr:col>11</xdr:col>
                    <xdr:colOff>441960</xdr:colOff>
                    <xdr:row>55</xdr:row>
                    <xdr:rowOff>114300</xdr:rowOff>
                  </from>
                  <to>
                    <xdr:col>12</xdr:col>
                    <xdr:colOff>76200</xdr:colOff>
                    <xdr:row>57</xdr:row>
                    <xdr:rowOff>60960</xdr:rowOff>
                  </to>
                </anchor>
              </controlPr>
            </control>
          </mc:Choice>
        </mc:AlternateContent>
        <mc:AlternateContent xmlns:mc="http://schemas.openxmlformats.org/markup-compatibility/2006">
          <mc:Choice Requires="x14">
            <control shapeId="37903" r:id="rId18" name="Check Box 15">
              <controlPr defaultSize="0" autoFill="0" autoLine="0" autoPict="0">
                <anchor moveWithCells="1">
                  <from>
                    <xdr:col>10</xdr:col>
                    <xdr:colOff>121920</xdr:colOff>
                    <xdr:row>29</xdr:row>
                    <xdr:rowOff>129540</xdr:rowOff>
                  </from>
                  <to>
                    <xdr:col>10</xdr:col>
                    <xdr:colOff>419100</xdr:colOff>
                    <xdr:row>31</xdr:row>
                    <xdr:rowOff>106680</xdr:rowOff>
                  </to>
                </anchor>
              </controlPr>
            </control>
          </mc:Choice>
        </mc:AlternateContent>
        <mc:AlternateContent xmlns:mc="http://schemas.openxmlformats.org/markup-compatibility/2006">
          <mc:Choice Requires="x14">
            <control shapeId="37904" r:id="rId19" name="Check Box 16">
              <controlPr defaultSize="0" autoFill="0" autoLine="0" autoPict="0">
                <anchor moveWithCells="1">
                  <from>
                    <xdr:col>11</xdr:col>
                    <xdr:colOff>441960</xdr:colOff>
                    <xdr:row>29</xdr:row>
                    <xdr:rowOff>114300</xdr:rowOff>
                  </from>
                  <to>
                    <xdr:col>12</xdr:col>
                    <xdr:colOff>76200</xdr:colOff>
                    <xdr:row>31</xdr:row>
                    <xdr:rowOff>91440</xdr:rowOff>
                  </to>
                </anchor>
              </controlPr>
            </control>
          </mc:Choice>
        </mc:AlternateContent>
        <mc:AlternateContent xmlns:mc="http://schemas.openxmlformats.org/markup-compatibility/2006">
          <mc:Choice Requires="x14">
            <control shapeId="37905" r:id="rId20" name="Check Box 17">
              <controlPr defaultSize="0" autoFill="0" autoLine="0" autoPict="0">
                <anchor moveWithCells="1">
                  <from>
                    <xdr:col>10</xdr:col>
                    <xdr:colOff>121920</xdr:colOff>
                    <xdr:row>21</xdr:row>
                    <xdr:rowOff>0</xdr:rowOff>
                  </from>
                  <to>
                    <xdr:col>10</xdr:col>
                    <xdr:colOff>419100</xdr:colOff>
                    <xdr:row>22</xdr:row>
                    <xdr:rowOff>137160</xdr:rowOff>
                  </to>
                </anchor>
              </controlPr>
            </control>
          </mc:Choice>
        </mc:AlternateContent>
        <mc:AlternateContent xmlns:mc="http://schemas.openxmlformats.org/markup-compatibility/2006">
          <mc:Choice Requires="x14">
            <control shapeId="37906" r:id="rId21" name="Check Box 18">
              <controlPr defaultSize="0" autoFill="0" autoLine="0" autoPict="0">
                <anchor moveWithCells="1">
                  <from>
                    <xdr:col>11</xdr:col>
                    <xdr:colOff>441960</xdr:colOff>
                    <xdr:row>21</xdr:row>
                    <xdr:rowOff>0</xdr:rowOff>
                  </from>
                  <to>
                    <xdr:col>12</xdr:col>
                    <xdr:colOff>76200</xdr:colOff>
                    <xdr:row>22</xdr:row>
                    <xdr:rowOff>137160</xdr:rowOff>
                  </to>
                </anchor>
              </controlPr>
            </control>
          </mc:Choice>
        </mc:AlternateContent>
        <mc:AlternateContent xmlns:mc="http://schemas.openxmlformats.org/markup-compatibility/2006">
          <mc:Choice Requires="x14">
            <control shapeId="37907" r:id="rId22" name="Check Box 19">
              <controlPr defaultSize="0" autoFill="0" autoLine="0" autoPict="0">
                <anchor moveWithCells="1">
                  <from>
                    <xdr:col>10</xdr:col>
                    <xdr:colOff>121920</xdr:colOff>
                    <xdr:row>38</xdr:row>
                    <xdr:rowOff>129540</xdr:rowOff>
                  </from>
                  <to>
                    <xdr:col>10</xdr:col>
                    <xdr:colOff>419100</xdr:colOff>
                    <xdr:row>40</xdr:row>
                    <xdr:rowOff>106680</xdr:rowOff>
                  </to>
                </anchor>
              </controlPr>
            </control>
          </mc:Choice>
        </mc:AlternateContent>
        <mc:AlternateContent xmlns:mc="http://schemas.openxmlformats.org/markup-compatibility/2006">
          <mc:Choice Requires="x14">
            <control shapeId="37908" r:id="rId23" name="Check Box 20">
              <controlPr defaultSize="0" autoFill="0" autoLine="0" autoPict="0">
                <anchor moveWithCells="1">
                  <from>
                    <xdr:col>11</xdr:col>
                    <xdr:colOff>441960</xdr:colOff>
                    <xdr:row>38</xdr:row>
                    <xdr:rowOff>114300</xdr:rowOff>
                  </from>
                  <to>
                    <xdr:col>12</xdr:col>
                    <xdr:colOff>76200</xdr:colOff>
                    <xdr:row>40</xdr:row>
                    <xdr:rowOff>91440</xdr:rowOff>
                  </to>
                </anchor>
              </controlPr>
            </control>
          </mc:Choice>
        </mc:AlternateContent>
        <mc:AlternateContent xmlns:mc="http://schemas.openxmlformats.org/markup-compatibility/2006">
          <mc:Choice Requires="x14">
            <control shapeId="37909" r:id="rId24" name="Check Box 21">
              <controlPr defaultSize="0" autoFill="0" autoLine="0" autoPict="0">
                <anchor moveWithCells="1">
                  <from>
                    <xdr:col>10</xdr:col>
                    <xdr:colOff>121920</xdr:colOff>
                    <xdr:row>17</xdr:row>
                    <xdr:rowOff>129540</xdr:rowOff>
                  </from>
                  <to>
                    <xdr:col>10</xdr:col>
                    <xdr:colOff>419100</xdr:colOff>
                    <xdr:row>19</xdr:row>
                    <xdr:rowOff>106680</xdr:rowOff>
                  </to>
                </anchor>
              </controlPr>
            </control>
          </mc:Choice>
        </mc:AlternateContent>
        <mc:AlternateContent xmlns:mc="http://schemas.openxmlformats.org/markup-compatibility/2006">
          <mc:Choice Requires="x14">
            <control shapeId="37910" r:id="rId25" name="Check Box 22">
              <controlPr defaultSize="0" autoFill="0" autoLine="0" autoPict="0">
                <anchor moveWithCells="1">
                  <from>
                    <xdr:col>11</xdr:col>
                    <xdr:colOff>441960</xdr:colOff>
                    <xdr:row>17</xdr:row>
                    <xdr:rowOff>114300</xdr:rowOff>
                  </from>
                  <to>
                    <xdr:col>12</xdr:col>
                    <xdr:colOff>76200</xdr:colOff>
                    <xdr:row>19</xdr:row>
                    <xdr:rowOff>91440</xdr:rowOff>
                  </to>
                </anchor>
              </controlPr>
            </control>
          </mc:Choice>
        </mc:AlternateContent>
        <mc:AlternateContent xmlns:mc="http://schemas.openxmlformats.org/markup-compatibility/2006">
          <mc:Choice Requires="x14">
            <control shapeId="37911" r:id="rId26" name="Check Box 23">
              <controlPr defaultSize="0" autoFill="0" autoLine="0" autoPict="0">
                <anchor moveWithCells="1">
                  <from>
                    <xdr:col>10</xdr:col>
                    <xdr:colOff>121920</xdr:colOff>
                    <xdr:row>57</xdr:row>
                    <xdr:rowOff>129540</xdr:rowOff>
                  </from>
                  <to>
                    <xdr:col>10</xdr:col>
                    <xdr:colOff>419100</xdr:colOff>
                    <xdr:row>59</xdr:row>
                    <xdr:rowOff>76200</xdr:rowOff>
                  </to>
                </anchor>
              </controlPr>
            </control>
          </mc:Choice>
        </mc:AlternateContent>
        <mc:AlternateContent xmlns:mc="http://schemas.openxmlformats.org/markup-compatibility/2006">
          <mc:Choice Requires="x14">
            <control shapeId="37912" r:id="rId27" name="Check Box 24">
              <controlPr defaultSize="0" autoFill="0" autoLine="0" autoPict="0">
                <anchor moveWithCells="1">
                  <from>
                    <xdr:col>11</xdr:col>
                    <xdr:colOff>441960</xdr:colOff>
                    <xdr:row>57</xdr:row>
                    <xdr:rowOff>114300</xdr:rowOff>
                  </from>
                  <to>
                    <xdr:col>12</xdr:col>
                    <xdr:colOff>76200</xdr:colOff>
                    <xdr:row>59</xdr:row>
                    <xdr:rowOff>60960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pageSetUpPr fitToPage="1"/>
  </sheetPr>
  <dimension ref="A1:BY167"/>
  <sheetViews>
    <sheetView view="pageBreakPreview" zoomScaleNormal="100" zoomScaleSheetLayoutView="100" workbookViewId="0">
      <selection activeCell="H25" sqref="H25:AK25"/>
    </sheetView>
  </sheetViews>
  <sheetFormatPr defaultColWidth="2.77734375" defaultRowHeight="14.7" customHeight="1"/>
  <cols>
    <col min="1" max="37" width="2.77734375" style="164"/>
    <col min="38" max="16384" width="2.77734375" style="72"/>
  </cols>
  <sheetData>
    <row r="1" spans="1:74" s="164" customFormat="1" ht="14.7" customHeight="1">
      <c r="A1" s="160" t="s">
        <v>517</v>
      </c>
      <c r="B1" s="160"/>
      <c r="C1" s="160"/>
      <c r="D1" s="160"/>
      <c r="E1" s="160"/>
      <c r="F1" s="160"/>
      <c r="G1" s="160"/>
      <c r="H1" s="160"/>
      <c r="I1" s="160"/>
      <c r="J1" s="160"/>
      <c r="K1" s="160"/>
      <c r="L1" s="160"/>
      <c r="M1" s="160"/>
      <c r="N1" s="161"/>
      <c r="O1" s="160"/>
      <c r="P1" s="160"/>
      <c r="Q1" s="160"/>
      <c r="R1" s="160"/>
      <c r="S1" s="160"/>
      <c r="T1" s="160"/>
      <c r="U1" s="160"/>
      <c r="V1" s="160"/>
      <c r="W1" s="162"/>
      <c r="X1" s="162"/>
      <c r="Y1" s="162"/>
      <c r="Z1" s="162"/>
      <c r="AA1" s="162"/>
      <c r="AB1" s="162"/>
      <c r="AC1" s="162"/>
      <c r="AD1" s="162"/>
      <c r="AE1" s="162"/>
      <c r="AF1" s="160" t="s">
        <v>518</v>
      </c>
      <c r="AG1" s="160"/>
      <c r="AH1" s="160"/>
      <c r="AI1" s="160"/>
      <c r="AJ1" s="160"/>
      <c r="AK1" s="160"/>
      <c r="AO1" s="206"/>
      <c r="AP1" s="206"/>
      <c r="AQ1" s="206"/>
      <c r="AR1" s="206"/>
      <c r="AS1" s="206"/>
      <c r="AT1" s="206"/>
      <c r="AU1" s="206"/>
      <c r="AV1" s="206"/>
      <c r="AX1" s="206"/>
      <c r="AY1" s="206"/>
      <c r="AZ1" s="206"/>
      <c r="BA1" s="206"/>
      <c r="BB1" s="206"/>
      <c r="BC1" s="206"/>
      <c r="BD1" s="206"/>
      <c r="BE1" s="206"/>
      <c r="BF1" s="206"/>
      <c r="BG1" s="206"/>
      <c r="BH1" s="206"/>
      <c r="BI1" s="206"/>
      <c r="BJ1" s="206"/>
      <c r="BK1" s="206"/>
      <c r="BL1" s="206"/>
      <c r="BM1" s="206"/>
      <c r="BN1" s="206"/>
      <c r="BO1" s="206"/>
      <c r="BP1" s="206"/>
      <c r="BQ1" s="206"/>
      <c r="BR1" s="206"/>
      <c r="BS1" s="206"/>
      <c r="BT1" s="206"/>
      <c r="BU1" s="206"/>
      <c r="BV1" s="206"/>
    </row>
    <row r="2" spans="1:74" s="164" customFormat="1" ht="14.7" customHeight="1">
      <c r="A2" s="160"/>
      <c r="B2" s="160"/>
      <c r="C2" s="160"/>
      <c r="D2" s="160"/>
      <c r="E2" s="160"/>
      <c r="F2" s="160"/>
      <c r="G2" s="160"/>
      <c r="H2" s="160"/>
      <c r="I2" s="160"/>
      <c r="J2" s="160"/>
      <c r="K2" s="160"/>
      <c r="L2" s="160"/>
      <c r="M2" s="160"/>
      <c r="N2" s="160"/>
      <c r="O2" s="160"/>
      <c r="P2" s="160"/>
      <c r="Q2" s="160"/>
      <c r="R2" s="160"/>
      <c r="S2" s="160"/>
      <c r="T2" s="160"/>
      <c r="U2" s="160"/>
      <c r="V2" s="160"/>
      <c r="W2" s="163"/>
      <c r="X2" s="163"/>
      <c r="Y2" s="163"/>
      <c r="Z2" s="163"/>
      <c r="AA2" s="163"/>
      <c r="AB2" s="163"/>
      <c r="AC2" s="163"/>
      <c r="AD2" s="163"/>
      <c r="AE2" s="163"/>
      <c r="AF2" s="163"/>
      <c r="AG2" s="163"/>
      <c r="AH2" s="163"/>
      <c r="AI2" s="163"/>
      <c r="AJ2" s="163"/>
      <c r="AK2" s="163"/>
      <c r="AO2" s="206"/>
      <c r="AP2" s="206"/>
      <c r="AQ2" s="206"/>
      <c r="AR2" s="206"/>
      <c r="AS2" s="206"/>
      <c r="AT2" s="206"/>
      <c r="AU2" s="206"/>
      <c r="AV2" s="206"/>
      <c r="AW2" s="206"/>
      <c r="AX2" s="206"/>
      <c r="AY2" s="206"/>
      <c r="AZ2" s="206"/>
      <c r="BA2" s="206"/>
      <c r="BB2" s="206"/>
      <c r="BC2" s="206"/>
      <c r="BD2" s="206"/>
      <c r="BE2" s="206"/>
      <c r="BF2" s="206"/>
      <c r="BG2" s="206"/>
      <c r="BH2" s="206"/>
      <c r="BI2" s="206"/>
      <c r="BJ2" s="206"/>
      <c r="BK2" s="206"/>
      <c r="BL2" s="206"/>
      <c r="BM2" s="206"/>
      <c r="BN2" s="206"/>
      <c r="BO2" s="206"/>
      <c r="BP2" s="206"/>
      <c r="BQ2" s="206"/>
      <c r="BR2" s="206"/>
      <c r="BS2" s="206"/>
      <c r="BT2" s="206"/>
      <c r="BU2" s="206"/>
      <c r="BV2" s="206"/>
    </row>
    <row r="3" spans="1:74" s="164" customFormat="1" ht="14.7" customHeight="1">
      <c r="A3" s="160"/>
      <c r="B3" s="160"/>
      <c r="C3" s="160"/>
      <c r="D3" s="160"/>
      <c r="E3" s="160" t="s">
        <v>66</v>
      </c>
      <c r="F3" s="160"/>
      <c r="G3" s="160"/>
      <c r="H3" s="160"/>
      <c r="I3" s="160"/>
      <c r="J3" s="160"/>
      <c r="K3" s="160"/>
      <c r="L3" s="160"/>
      <c r="M3" s="160"/>
      <c r="N3" s="160"/>
      <c r="O3" s="160"/>
      <c r="P3" s="160"/>
      <c r="Q3" s="160"/>
      <c r="R3" s="160"/>
      <c r="S3" s="160"/>
      <c r="T3" s="160"/>
      <c r="U3" s="160"/>
      <c r="V3" s="163"/>
      <c r="W3" s="163"/>
      <c r="X3" s="163"/>
      <c r="Y3" s="163"/>
      <c r="Z3" s="163"/>
      <c r="AA3" s="163"/>
      <c r="AB3" s="163"/>
      <c r="AC3" s="163"/>
      <c r="AD3" s="163"/>
      <c r="AE3" s="163"/>
      <c r="AF3" s="163"/>
      <c r="AG3" s="163"/>
      <c r="AH3" s="163"/>
      <c r="AI3" s="163"/>
      <c r="AJ3" s="163"/>
      <c r="AK3" s="163"/>
      <c r="AL3" s="207"/>
      <c r="AO3" s="206"/>
      <c r="AP3" s="206"/>
      <c r="AQ3" s="206"/>
      <c r="AR3" s="206"/>
      <c r="AS3" s="206"/>
      <c r="AT3" s="206"/>
      <c r="AU3" s="206"/>
      <c r="AV3" s="206"/>
      <c r="AW3" s="206"/>
      <c r="AX3" s="206"/>
      <c r="AY3" s="206"/>
      <c r="AZ3" s="206"/>
      <c r="BA3" s="206"/>
      <c r="BB3" s="206"/>
      <c r="BC3" s="206"/>
      <c r="BD3" s="206"/>
      <c r="BE3" s="206"/>
      <c r="BF3" s="206"/>
      <c r="BG3" s="206"/>
      <c r="BH3" s="206"/>
      <c r="BI3" s="206"/>
      <c r="BJ3" s="207"/>
      <c r="BK3" s="207"/>
      <c r="BL3" s="207"/>
      <c r="BN3" s="207"/>
      <c r="BO3" s="207"/>
      <c r="BP3" s="207"/>
      <c r="BQ3" s="207"/>
      <c r="BR3" s="207"/>
      <c r="BS3" s="207"/>
      <c r="BT3" s="207"/>
      <c r="BU3" s="207"/>
      <c r="BV3" s="207"/>
    </row>
    <row r="4" spans="1:74" s="164" customFormat="1" ht="14.7" customHeight="1">
      <c r="A4" s="160"/>
      <c r="B4" s="160"/>
      <c r="C4" s="160"/>
      <c r="D4" s="160"/>
      <c r="E4" s="160" t="s">
        <v>91</v>
      </c>
      <c r="F4" s="160"/>
      <c r="G4" s="160"/>
      <c r="H4" s="160"/>
      <c r="I4" s="160"/>
      <c r="J4" s="160"/>
      <c r="K4" s="160"/>
      <c r="L4" s="160"/>
      <c r="M4" s="160"/>
      <c r="N4" s="160"/>
      <c r="O4" s="160"/>
      <c r="P4" s="160"/>
      <c r="Q4" s="160"/>
      <c r="R4" s="160"/>
      <c r="S4" s="160"/>
      <c r="T4" s="160"/>
      <c r="U4" s="160"/>
      <c r="V4" s="163"/>
      <c r="W4" s="163"/>
      <c r="X4" s="163"/>
      <c r="Y4" s="163"/>
      <c r="Z4" s="163"/>
      <c r="AA4" s="163"/>
      <c r="AB4" s="163"/>
      <c r="AC4" s="163"/>
      <c r="AD4" s="163"/>
      <c r="AE4" s="163"/>
      <c r="AF4" s="163"/>
      <c r="AG4" s="163"/>
      <c r="AH4" s="163"/>
      <c r="AI4" s="163"/>
      <c r="AJ4" s="163"/>
      <c r="AK4" s="163"/>
      <c r="AL4" s="207"/>
      <c r="AO4" s="206"/>
      <c r="AP4" s="206"/>
      <c r="AQ4" s="206"/>
      <c r="AR4" s="206"/>
      <c r="AS4" s="206"/>
      <c r="AT4" s="206"/>
      <c r="AU4" s="206"/>
      <c r="AV4" s="206"/>
      <c r="AW4" s="206"/>
      <c r="AX4" s="206"/>
      <c r="AY4" s="206"/>
      <c r="AZ4" s="206"/>
      <c r="BA4" s="206"/>
      <c r="BB4" s="206"/>
      <c r="BC4" s="206"/>
      <c r="BD4" s="206"/>
      <c r="BE4" s="206"/>
      <c r="BF4" s="206"/>
      <c r="BG4" s="206"/>
      <c r="BH4" s="206"/>
      <c r="BI4" s="206"/>
      <c r="BJ4" s="207"/>
      <c r="BK4" s="207"/>
      <c r="BL4" s="207"/>
      <c r="BN4" s="207"/>
      <c r="BO4" s="207"/>
      <c r="BP4" s="207"/>
      <c r="BQ4" s="207"/>
      <c r="BR4" s="207"/>
      <c r="BS4" s="207"/>
      <c r="BT4" s="207"/>
      <c r="BU4" s="207"/>
      <c r="BV4" s="207"/>
    </row>
    <row r="5" spans="1:74" s="164" customFormat="1" ht="14.7" customHeight="1">
      <c r="A5" s="160"/>
      <c r="B5" s="160"/>
      <c r="C5" s="160"/>
      <c r="D5" s="160"/>
      <c r="E5" s="160" t="s">
        <v>90</v>
      </c>
      <c r="F5" s="160"/>
      <c r="G5" s="160"/>
      <c r="H5" s="160"/>
      <c r="I5" s="160"/>
      <c r="J5" s="160"/>
      <c r="K5" s="160"/>
      <c r="L5" s="160"/>
      <c r="M5" s="160"/>
      <c r="N5" s="160"/>
      <c r="P5" s="160"/>
      <c r="Q5" s="160"/>
      <c r="R5" s="160"/>
      <c r="S5" s="160"/>
      <c r="T5" s="160"/>
      <c r="U5" s="160"/>
      <c r="V5" s="160"/>
      <c r="W5" s="160"/>
      <c r="X5" s="160"/>
      <c r="Y5" s="160"/>
      <c r="Z5" s="160"/>
      <c r="AA5" s="160"/>
      <c r="AB5" s="160"/>
      <c r="AC5" s="160"/>
      <c r="AD5" s="160"/>
      <c r="AE5" s="160"/>
      <c r="AF5" s="160"/>
      <c r="AG5" s="160"/>
      <c r="AH5" s="160"/>
      <c r="AI5" s="160"/>
      <c r="AJ5" s="160"/>
      <c r="AK5" s="160"/>
      <c r="AO5" s="206"/>
      <c r="AP5" s="206"/>
      <c r="AQ5" s="206"/>
      <c r="AR5" s="206"/>
      <c r="AS5" s="206"/>
      <c r="AT5" s="206"/>
      <c r="AU5" s="206"/>
      <c r="AV5" s="206"/>
      <c r="AW5" s="206"/>
      <c r="AX5" s="206"/>
      <c r="AY5" s="206"/>
      <c r="AZ5" s="206"/>
      <c r="BA5" s="206"/>
      <c r="BB5" s="206"/>
      <c r="BC5" s="206"/>
      <c r="BD5" s="206"/>
      <c r="BE5" s="206"/>
      <c r="BF5" s="206"/>
      <c r="BG5" s="206"/>
      <c r="BH5" s="206"/>
      <c r="BI5" s="206"/>
      <c r="BJ5" s="206"/>
      <c r="BK5" s="206"/>
      <c r="BL5" s="206"/>
      <c r="BM5" s="206"/>
      <c r="BN5" s="206"/>
      <c r="BO5" s="206"/>
      <c r="BP5" s="206"/>
      <c r="BQ5" s="206"/>
      <c r="BR5" s="206"/>
      <c r="BS5" s="206"/>
      <c r="BT5" s="206"/>
      <c r="BU5" s="206"/>
      <c r="BV5" s="206"/>
    </row>
    <row r="6" spans="1:74" s="164" customFormat="1" ht="14.7" customHeight="1">
      <c r="A6" s="637" t="s">
        <v>519</v>
      </c>
      <c r="B6" s="637"/>
      <c r="C6" s="637"/>
      <c r="D6" s="637"/>
      <c r="E6" s="637"/>
      <c r="F6" s="637"/>
      <c r="G6" s="637"/>
      <c r="H6" s="637"/>
      <c r="I6" s="637"/>
      <c r="J6" s="637"/>
      <c r="K6" s="637"/>
      <c r="L6" s="637"/>
      <c r="M6" s="637"/>
      <c r="N6" s="637"/>
      <c r="O6" s="637"/>
      <c r="P6" s="637"/>
      <c r="Q6" s="637"/>
      <c r="R6" s="637"/>
      <c r="S6" s="637"/>
      <c r="T6" s="637"/>
      <c r="U6" s="637"/>
      <c r="V6" s="637"/>
      <c r="W6" s="637"/>
      <c r="X6" s="637"/>
      <c r="Y6" s="637"/>
      <c r="Z6" s="637"/>
      <c r="AA6" s="637"/>
      <c r="AB6" s="637"/>
      <c r="AC6" s="637"/>
      <c r="AD6" s="637"/>
      <c r="AE6" s="637"/>
      <c r="AF6" s="637"/>
      <c r="AG6" s="637"/>
      <c r="AH6" s="637"/>
      <c r="AI6" s="637"/>
      <c r="AJ6" s="637"/>
      <c r="AK6" s="637"/>
      <c r="AO6" s="206"/>
      <c r="AP6" s="206"/>
      <c r="AQ6" s="206"/>
      <c r="AR6" s="206"/>
      <c r="AS6" s="206"/>
      <c r="AT6" s="206"/>
      <c r="AU6" s="206"/>
      <c r="AV6" s="206"/>
      <c r="AW6" s="206"/>
      <c r="AX6" s="206"/>
      <c r="AY6" s="206"/>
      <c r="AZ6" s="206"/>
      <c r="BA6" s="206"/>
      <c r="BB6" s="206"/>
      <c r="BC6" s="206"/>
      <c r="BD6" s="206"/>
      <c r="BE6" s="206"/>
      <c r="BF6" s="206"/>
      <c r="BG6" s="206"/>
      <c r="BH6" s="206"/>
      <c r="BI6" s="206"/>
      <c r="BJ6" s="206"/>
      <c r="BK6" s="206"/>
      <c r="BL6" s="206"/>
      <c r="BM6" s="206"/>
      <c r="BN6" s="206"/>
      <c r="BO6" s="206"/>
      <c r="BP6" s="206"/>
      <c r="BQ6" s="206"/>
      <c r="BR6" s="206"/>
      <c r="BS6" s="206"/>
      <c r="BT6" s="206"/>
      <c r="BU6" s="206"/>
      <c r="BV6" s="206"/>
    </row>
    <row r="7" spans="1:74" s="164" customFormat="1" ht="14.7" customHeight="1">
      <c r="A7" s="160"/>
      <c r="B7" s="160"/>
      <c r="C7" s="160"/>
      <c r="D7" s="160"/>
      <c r="E7" s="160"/>
      <c r="F7" s="160"/>
      <c r="G7" s="162"/>
      <c r="H7" s="162"/>
      <c r="I7" s="162"/>
      <c r="J7" s="162"/>
      <c r="K7" s="162"/>
      <c r="L7" s="162"/>
      <c r="M7" s="162"/>
      <c r="N7" s="162"/>
      <c r="O7" s="162"/>
      <c r="P7" s="162"/>
      <c r="Q7" s="162"/>
      <c r="R7" s="162"/>
      <c r="S7" s="160"/>
      <c r="T7" s="160"/>
      <c r="U7" s="160"/>
      <c r="V7" s="160"/>
      <c r="W7" s="160"/>
      <c r="X7" s="160"/>
      <c r="Y7" s="160"/>
      <c r="Z7" s="160"/>
      <c r="AA7" s="160"/>
      <c r="AB7" s="160"/>
      <c r="AC7" s="160"/>
      <c r="AD7" s="160"/>
      <c r="AE7" s="160"/>
      <c r="AF7" s="160"/>
      <c r="AG7" s="160"/>
      <c r="AH7" s="160"/>
      <c r="AI7" s="160"/>
      <c r="AJ7" s="160"/>
      <c r="AK7" s="160"/>
      <c r="AO7" s="206"/>
      <c r="AP7" s="206"/>
      <c r="AQ7" s="206"/>
      <c r="AR7" s="206"/>
      <c r="AS7" s="206"/>
      <c r="AT7" s="206"/>
      <c r="AU7" s="206"/>
      <c r="AV7" s="206"/>
      <c r="AW7" s="206"/>
      <c r="AX7" s="206"/>
      <c r="AY7" s="206"/>
      <c r="AZ7" s="206"/>
      <c r="BA7" s="206"/>
      <c r="BB7" s="206"/>
      <c r="BC7" s="206"/>
      <c r="BD7" s="206"/>
      <c r="BE7" s="206"/>
      <c r="BF7" s="206"/>
      <c r="BG7" s="206"/>
      <c r="BH7" s="206"/>
      <c r="BI7" s="206"/>
      <c r="BJ7" s="206"/>
      <c r="BK7" s="206"/>
      <c r="BL7" s="206"/>
      <c r="BM7" s="206"/>
      <c r="BN7" s="206"/>
      <c r="BO7" s="206"/>
      <c r="BP7" s="206"/>
      <c r="BQ7" s="206"/>
      <c r="BR7" s="206"/>
      <c r="BS7" s="206"/>
      <c r="BT7" s="206"/>
      <c r="BU7" s="206"/>
      <c r="BV7" s="206"/>
    </row>
    <row r="8" spans="1:74" s="164" customFormat="1" ht="14.7" customHeight="1">
      <c r="A8" s="160"/>
      <c r="B8" s="160"/>
      <c r="C8" s="162"/>
      <c r="D8" s="162"/>
      <c r="E8" s="160"/>
      <c r="F8" s="162"/>
      <c r="G8" s="162"/>
      <c r="H8" s="162"/>
      <c r="I8" s="162"/>
      <c r="J8" s="162"/>
      <c r="K8" s="162"/>
      <c r="L8" s="160"/>
      <c r="M8" s="160"/>
      <c r="N8" s="160"/>
      <c r="O8" s="160"/>
      <c r="P8" s="160"/>
      <c r="Q8" s="160"/>
      <c r="R8" s="160"/>
      <c r="S8" s="160"/>
      <c r="T8" s="160"/>
      <c r="U8" s="160"/>
      <c r="V8" s="160"/>
      <c r="W8" s="160"/>
      <c r="X8" s="160"/>
      <c r="Y8" s="637"/>
      <c r="Z8" s="637"/>
      <c r="AA8" s="637"/>
      <c r="AC8" s="637"/>
      <c r="AD8" s="637"/>
      <c r="AE8" s="160" t="s">
        <v>33</v>
      </c>
      <c r="AF8" s="637"/>
      <c r="AG8" s="637"/>
      <c r="AH8" s="160" t="s">
        <v>34</v>
      </c>
      <c r="AI8" s="637"/>
      <c r="AJ8" s="637"/>
      <c r="AK8" s="160" t="s">
        <v>35</v>
      </c>
      <c r="AO8" s="206"/>
      <c r="AP8" s="206"/>
      <c r="AQ8" s="206"/>
      <c r="AR8" s="206"/>
      <c r="AS8" s="206"/>
      <c r="AT8" s="206"/>
      <c r="AU8" s="206"/>
      <c r="AV8" s="206"/>
      <c r="AW8" s="206"/>
      <c r="AX8" s="206"/>
      <c r="AY8" s="206"/>
      <c r="AZ8" s="206"/>
      <c r="BA8" s="206"/>
      <c r="BB8" s="206"/>
      <c r="BC8" s="206"/>
      <c r="BD8" s="206"/>
      <c r="BE8" s="206"/>
      <c r="BF8" s="206"/>
      <c r="BG8" s="206"/>
      <c r="BH8" s="206"/>
      <c r="BI8" s="206"/>
      <c r="BJ8" s="206"/>
      <c r="BK8" s="206"/>
      <c r="BL8" s="206"/>
      <c r="BM8" s="206"/>
      <c r="BN8" s="206"/>
      <c r="BO8" s="206"/>
      <c r="BP8" s="206"/>
      <c r="BQ8" s="206"/>
      <c r="BR8" s="206"/>
      <c r="BS8" s="206"/>
      <c r="BT8" s="206"/>
      <c r="BU8" s="206"/>
      <c r="BV8" s="206"/>
    </row>
    <row r="9" spans="1:74" s="164" customFormat="1" ht="14.7" customHeight="1">
      <c r="A9" s="160"/>
      <c r="B9" s="160"/>
      <c r="C9" s="162"/>
      <c r="D9" s="162"/>
      <c r="E9" s="162"/>
      <c r="F9" s="162"/>
      <c r="G9" s="162"/>
      <c r="H9" s="162"/>
      <c r="I9" s="162"/>
      <c r="J9" s="162"/>
      <c r="K9" s="162"/>
      <c r="L9" s="160"/>
      <c r="M9" s="160"/>
      <c r="N9" s="160"/>
      <c r="O9" s="160"/>
      <c r="P9" s="160"/>
      <c r="Q9" s="160"/>
      <c r="R9" s="160"/>
      <c r="S9" s="160"/>
      <c r="T9" s="160"/>
      <c r="U9" s="160"/>
      <c r="V9" s="160"/>
      <c r="W9" s="160"/>
      <c r="X9" s="160"/>
      <c r="Y9" s="160"/>
      <c r="Z9" s="160"/>
      <c r="AA9" s="160"/>
      <c r="AB9" s="160"/>
      <c r="AC9" s="160"/>
      <c r="AD9" s="160"/>
      <c r="AE9" s="160"/>
      <c r="AF9" s="160"/>
      <c r="AG9" s="160"/>
      <c r="AH9" s="160"/>
      <c r="AI9" s="160"/>
      <c r="AJ9" s="160"/>
      <c r="AK9" s="160"/>
      <c r="AO9" s="206"/>
      <c r="AP9" s="206"/>
      <c r="AQ9" s="206"/>
      <c r="AR9" s="206"/>
      <c r="AS9" s="206"/>
      <c r="AT9" s="206"/>
      <c r="AU9" s="206"/>
      <c r="AV9" s="206"/>
      <c r="AW9" s="206"/>
      <c r="AX9" s="206"/>
      <c r="AY9" s="206"/>
      <c r="AZ9" s="206"/>
      <c r="BA9" s="206"/>
      <c r="BB9" s="206"/>
      <c r="BC9" s="206"/>
      <c r="BD9" s="206"/>
      <c r="BE9" s="206"/>
      <c r="BF9" s="206"/>
      <c r="BG9" s="206"/>
      <c r="BH9" s="206"/>
      <c r="BI9" s="206"/>
      <c r="BJ9" s="206"/>
      <c r="BK9" s="206"/>
      <c r="BL9" s="206"/>
      <c r="BM9" s="206"/>
      <c r="BN9" s="206"/>
      <c r="BO9" s="206"/>
      <c r="BP9" s="206"/>
      <c r="BQ9" s="206"/>
      <c r="BR9" s="206"/>
      <c r="BS9" s="206"/>
      <c r="BT9" s="206"/>
      <c r="BU9" s="206"/>
      <c r="BV9" s="206"/>
    </row>
    <row r="10" spans="1:74" s="164" customFormat="1" ht="14.7" customHeight="1">
      <c r="A10" s="638"/>
      <c r="B10" s="638"/>
      <c r="C10" s="638"/>
      <c r="D10" s="638"/>
      <c r="E10" s="638"/>
      <c r="F10" s="637" t="s">
        <v>520</v>
      </c>
      <c r="G10" s="637"/>
      <c r="H10" s="637"/>
      <c r="I10" s="637"/>
      <c r="J10" s="637"/>
      <c r="K10" s="162"/>
      <c r="L10" s="160"/>
      <c r="M10" s="160"/>
      <c r="N10" s="160"/>
      <c r="O10" s="160"/>
      <c r="P10" s="160"/>
      <c r="Q10" s="640" t="s">
        <v>521</v>
      </c>
      <c r="R10" s="640"/>
      <c r="S10" s="640"/>
      <c r="T10" s="639"/>
      <c r="U10" s="639"/>
      <c r="V10" s="639"/>
      <c r="W10" s="639"/>
      <c r="X10" s="639"/>
      <c r="Y10" s="639"/>
      <c r="Z10" s="639"/>
      <c r="AA10" s="639"/>
      <c r="AB10" s="639"/>
      <c r="AC10" s="639"/>
      <c r="AD10" s="639"/>
      <c r="AE10" s="639"/>
      <c r="AF10" s="639"/>
      <c r="AG10" s="639"/>
      <c r="AH10" s="639"/>
      <c r="AI10" s="639"/>
      <c r="AJ10" s="639"/>
      <c r="AK10" s="639"/>
      <c r="AO10" s="206"/>
      <c r="AP10" s="206"/>
      <c r="AQ10" s="206"/>
      <c r="AR10" s="206"/>
      <c r="AS10" s="206"/>
      <c r="AT10" s="206"/>
      <c r="AU10" s="206"/>
      <c r="AV10" s="206"/>
      <c r="AW10" s="206"/>
      <c r="AX10" s="206"/>
      <c r="AY10" s="206"/>
      <c r="AZ10" s="206"/>
      <c r="BA10" s="206"/>
      <c r="BB10" s="206"/>
      <c r="BC10" s="206"/>
      <c r="BD10" s="206"/>
      <c r="BE10" s="206"/>
      <c r="BF10" s="206"/>
      <c r="BG10" s="206"/>
      <c r="BH10" s="206"/>
      <c r="BI10" s="206"/>
      <c r="BJ10" s="206"/>
      <c r="BK10" s="206"/>
      <c r="BL10" s="206"/>
      <c r="BM10" s="206"/>
      <c r="BN10" s="206"/>
      <c r="BO10" s="206"/>
      <c r="BP10" s="206"/>
      <c r="BQ10" s="206"/>
      <c r="BR10" s="206"/>
      <c r="BS10" s="206"/>
      <c r="BT10" s="206"/>
      <c r="BU10" s="206"/>
      <c r="BV10" s="206"/>
    </row>
    <row r="11" spans="1:74" s="164" customFormat="1" ht="14.7" customHeight="1">
      <c r="A11" s="638"/>
      <c r="B11" s="638"/>
      <c r="C11" s="638"/>
      <c r="D11" s="638"/>
      <c r="E11" s="638"/>
      <c r="F11" s="637"/>
      <c r="G11" s="637"/>
      <c r="H11" s="637"/>
      <c r="I11" s="637"/>
      <c r="J11" s="637"/>
      <c r="K11" s="162"/>
      <c r="L11" s="160"/>
      <c r="M11" s="160"/>
      <c r="O11" s="160"/>
      <c r="P11" s="160"/>
      <c r="Q11" s="640"/>
      <c r="R11" s="640"/>
      <c r="S11" s="640"/>
      <c r="T11" s="639"/>
      <c r="U11" s="639"/>
      <c r="V11" s="639"/>
      <c r="W11" s="639"/>
      <c r="X11" s="639"/>
      <c r="Y11" s="639"/>
      <c r="Z11" s="639"/>
      <c r="AA11" s="639"/>
      <c r="AB11" s="639"/>
      <c r="AC11" s="639"/>
      <c r="AD11" s="639"/>
      <c r="AE11" s="639"/>
      <c r="AF11" s="639"/>
      <c r="AG11" s="639"/>
      <c r="AH11" s="639"/>
      <c r="AI11" s="639"/>
      <c r="AJ11" s="639"/>
      <c r="AK11" s="639"/>
      <c r="AO11" s="206"/>
      <c r="AP11" s="206"/>
      <c r="AQ11" s="206"/>
      <c r="AR11" s="206"/>
      <c r="AS11" s="206"/>
      <c r="AT11" s="206"/>
      <c r="AU11" s="206"/>
      <c r="AV11" s="206"/>
      <c r="AW11" s="206"/>
      <c r="AX11" s="206"/>
      <c r="AY11" s="206"/>
      <c r="AZ11" s="206"/>
      <c r="BA11" s="206"/>
      <c r="BB11" s="206"/>
      <c r="BC11" s="206"/>
      <c r="BD11" s="206"/>
      <c r="BE11" s="206"/>
      <c r="BF11" s="206"/>
      <c r="BG11" s="206"/>
      <c r="BH11" s="206"/>
      <c r="BI11" s="206"/>
      <c r="BJ11" s="206"/>
      <c r="BK11" s="206"/>
      <c r="BL11" s="206"/>
      <c r="BM11" s="206"/>
      <c r="BN11" s="206"/>
      <c r="BO11" s="206"/>
      <c r="BP11" s="206"/>
      <c r="BQ11" s="206"/>
      <c r="BR11" s="206"/>
      <c r="BS11" s="206"/>
      <c r="BT11" s="206"/>
      <c r="BU11" s="206"/>
      <c r="BV11" s="206"/>
    </row>
    <row r="12" spans="1:74" s="164" customFormat="1" ht="14.7" customHeight="1">
      <c r="A12" s="160"/>
      <c r="B12" s="160"/>
      <c r="C12" s="162"/>
      <c r="D12" s="162"/>
      <c r="E12" s="162"/>
      <c r="F12" s="162"/>
      <c r="G12" s="162"/>
      <c r="H12" s="162"/>
      <c r="I12" s="162"/>
      <c r="J12" s="162"/>
      <c r="K12" s="162"/>
      <c r="L12" s="160"/>
      <c r="M12" s="160"/>
      <c r="N12" s="165" t="s">
        <v>38</v>
      </c>
      <c r="O12" s="160"/>
      <c r="P12" s="160"/>
      <c r="Q12" s="640" t="s">
        <v>149</v>
      </c>
      <c r="R12" s="640"/>
      <c r="S12" s="640"/>
      <c r="T12" s="639"/>
      <c r="U12" s="639"/>
      <c r="V12" s="639"/>
      <c r="W12" s="639"/>
      <c r="X12" s="639"/>
      <c r="Y12" s="639"/>
      <c r="Z12" s="639"/>
      <c r="AA12" s="639"/>
      <c r="AB12" s="639"/>
      <c r="AC12" s="639"/>
      <c r="AD12" s="639"/>
      <c r="AE12" s="639"/>
      <c r="AF12" s="639"/>
      <c r="AG12" s="639"/>
      <c r="AH12" s="639"/>
      <c r="AI12" s="639"/>
      <c r="AJ12" s="639"/>
      <c r="AK12" s="639"/>
      <c r="AO12" s="206"/>
      <c r="AP12" s="206"/>
      <c r="AQ12" s="206"/>
      <c r="AR12" s="206"/>
      <c r="AS12" s="206"/>
      <c r="AT12" s="206"/>
      <c r="AU12" s="206"/>
      <c r="AV12" s="206"/>
      <c r="AW12" s="206"/>
      <c r="AX12" s="206"/>
      <c r="AY12" s="206"/>
      <c r="AZ12" s="206"/>
      <c r="BA12" s="206"/>
      <c r="BB12" s="206"/>
      <c r="BC12" s="206"/>
      <c r="BD12" s="206"/>
      <c r="BE12" s="206"/>
      <c r="BF12" s="206"/>
      <c r="BG12" s="206"/>
      <c r="BH12" s="206"/>
      <c r="BI12" s="206"/>
      <c r="BJ12" s="206"/>
      <c r="BK12" s="206"/>
      <c r="BL12" s="206"/>
      <c r="BM12" s="206"/>
      <c r="BN12" s="206"/>
      <c r="BO12" s="206"/>
      <c r="BP12" s="206"/>
      <c r="BQ12" s="206"/>
      <c r="BR12" s="206"/>
      <c r="BS12" s="206"/>
      <c r="BT12" s="206"/>
      <c r="BU12" s="206"/>
      <c r="BV12" s="206"/>
    </row>
    <row r="13" spans="1:74" s="164" customFormat="1" ht="14.7" customHeight="1">
      <c r="A13" s="160"/>
      <c r="B13" s="160"/>
      <c r="C13" s="162"/>
      <c r="D13" s="162"/>
      <c r="E13" s="162"/>
      <c r="F13" s="162"/>
      <c r="G13" s="162"/>
      <c r="H13" s="162"/>
      <c r="I13" s="162"/>
      <c r="J13" s="162"/>
      <c r="K13" s="162"/>
      <c r="L13" s="160"/>
      <c r="M13" s="160"/>
      <c r="N13" s="160"/>
      <c r="O13" s="160"/>
      <c r="P13" s="160"/>
      <c r="Q13" s="640"/>
      <c r="R13" s="640"/>
      <c r="S13" s="640"/>
      <c r="T13" s="639"/>
      <c r="U13" s="639"/>
      <c r="V13" s="639"/>
      <c r="W13" s="639"/>
      <c r="X13" s="639"/>
      <c r="Y13" s="639"/>
      <c r="Z13" s="639"/>
      <c r="AA13" s="639"/>
      <c r="AB13" s="639"/>
      <c r="AC13" s="639"/>
      <c r="AD13" s="639"/>
      <c r="AE13" s="639"/>
      <c r="AF13" s="639"/>
      <c r="AG13" s="639"/>
      <c r="AH13" s="639"/>
      <c r="AI13" s="639"/>
      <c r="AJ13" s="639"/>
      <c r="AK13" s="639"/>
      <c r="AO13" s="206"/>
      <c r="AP13" s="206"/>
      <c r="AQ13" s="206"/>
      <c r="AR13" s="206"/>
      <c r="AS13" s="206"/>
      <c r="AT13" s="206"/>
      <c r="AU13" s="206"/>
      <c r="AV13" s="206"/>
      <c r="AW13" s="206"/>
      <c r="AX13" s="206"/>
      <c r="AY13" s="206"/>
      <c r="AZ13" s="206"/>
      <c r="BA13" s="206"/>
      <c r="BB13" s="206"/>
      <c r="BC13" s="206"/>
      <c r="BD13" s="206"/>
      <c r="BE13" s="206"/>
      <c r="BF13" s="206"/>
      <c r="BG13" s="206"/>
      <c r="BH13" s="206"/>
      <c r="BI13" s="206"/>
      <c r="BJ13" s="206"/>
      <c r="BK13" s="206"/>
      <c r="BL13" s="206"/>
      <c r="BM13" s="206"/>
      <c r="BN13" s="206"/>
      <c r="BO13" s="206"/>
      <c r="BP13" s="206"/>
      <c r="BQ13" s="206"/>
      <c r="BR13" s="206"/>
      <c r="BS13" s="206"/>
      <c r="BT13" s="206"/>
      <c r="BU13" s="206"/>
      <c r="BV13" s="206"/>
    </row>
    <row r="14" spans="1:74" s="164" customFormat="1" ht="14.7" customHeight="1">
      <c r="A14" s="160"/>
      <c r="B14" s="160"/>
      <c r="C14" s="162"/>
      <c r="D14" s="162"/>
      <c r="E14" s="162"/>
      <c r="F14" s="162"/>
      <c r="G14" s="162"/>
      <c r="H14" s="162"/>
      <c r="I14" s="162"/>
      <c r="J14" s="162"/>
      <c r="K14" s="162"/>
      <c r="L14" s="160"/>
      <c r="M14" s="160"/>
      <c r="N14" s="160"/>
      <c r="O14" s="160"/>
      <c r="P14" s="160"/>
      <c r="Q14" s="640" t="s">
        <v>522</v>
      </c>
      <c r="R14" s="640"/>
      <c r="S14" s="640"/>
      <c r="T14" s="640"/>
      <c r="U14" s="640"/>
      <c r="V14" s="640"/>
      <c r="W14" s="639"/>
      <c r="X14" s="639"/>
      <c r="Y14" s="639"/>
      <c r="Z14" s="639"/>
      <c r="AA14" s="639"/>
      <c r="AB14" s="639"/>
      <c r="AC14" s="639"/>
      <c r="AD14" s="639"/>
      <c r="AE14" s="639"/>
      <c r="AF14" s="639"/>
      <c r="AG14" s="639"/>
      <c r="AH14" s="639"/>
      <c r="AI14" s="639"/>
      <c r="AJ14" s="639"/>
      <c r="AK14" s="639"/>
      <c r="AO14" s="206"/>
      <c r="AP14" s="206"/>
      <c r="AQ14" s="206"/>
      <c r="AR14" s="206"/>
      <c r="AS14" s="206"/>
      <c r="AT14" s="206"/>
      <c r="AU14" s="206"/>
      <c r="AV14" s="206"/>
      <c r="AW14" s="206"/>
      <c r="AX14" s="206"/>
      <c r="AY14" s="206"/>
      <c r="AZ14" s="206"/>
      <c r="BA14" s="206"/>
      <c r="BB14" s="206"/>
      <c r="BC14" s="206"/>
      <c r="BD14" s="206"/>
      <c r="BE14" s="206"/>
      <c r="BF14" s="206"/>
      <c r="BG14" s="206"/>
      <c r="BH14" s="206"/>
      <c r="BI14" s="206"/>
      <c r="BJ14" s="206"/>
      <c r="BK14" s="206"/>
      <c r="BL14" s="206"/>
      <c r="BM14" s="206"/>
      <c r="BN14" s="206"/>
      <c r="BO14" s="206"/>
      <c r="BP14" s="206"/>
      <c r="BQ14" s="206"/>
      <c r="BR14" s="206"/>
      <c r="BS14" s="206"/>
      <c r="BT14" s="206"/>
      <c r="BU14" s="206"/>
      <c r="BV14" s="206"/>
    </row>
    <row r="15" spans="1:74" s="164" customFormat="1" ht="14.7" customHeight="1">
      <c r="A15" s="160"/>
      <c r="B15" s="160"/>
      <c r="C15" s="162"/>
      <c r="D15" s="162"/>
      <c r="E15" s="162"/>
      <c r="F15" s="162"/>
      <c r="G15" s="162"/>
      <c r="H15" s="162"/>
      <c r="I15" s="162"/>
      <c r="J15" s="162"/>
      <c r="K15" s="162"/>
      <c r="L15" s="160"/>
      <c r="M15" s="160"/>
      <c r="N15" s="160"/>
      <c r="O15" s="160"/>
      <c r="P15" s="160"/>
      <c r="Q15" s="640"/>
      <c r="R15" s="640"/>
      <c r="S15" s="640"/>
      <c r="T15" s="640"/>
      <c r="U15" s="640"/>
      <c r="V15" s="640"/>
      <c r="W15" s="639"/>
      <c r="X15" s="639"/>
      <c r="Y15" s="639"/>
      <c r="Z15" s="639"/>
      <c r="AA15" s="639"/>
      <c r="AB15" s="639"/>
      <c r="AC15" s="639"/>
      <c r="AD15" s="639"/>
      <c r="AE15" s="639"/>
      <c r="AF15" s="639"/>
      <c r="AG15" s="639"/>
      <c r="AH15" s="639"/>
      <c r="AI15" s="639"/>
      <c r="AJ15" s="639"/>
      <c r="AK15" s="639"/>
      <c r="AO15" s="206"/>
      <c r="AP15" s="206"/>
      <c r="AQ15" s="206"/>
      <c r="AR15" s="206"/>
      <c r="AS15" s="206"/>
      <c r="AT15" s="206"/>
      <c r="AU15" s="206"/>
      <c r="AV15" s="206"/>
      <c r="AW15" s="206"/>
      <c r="AX15" s="206"/>
      <c r="AY15" s="206"/>
      <c r="AZ15" s="206"/>
      <c r="BA15" s="206"/>
      <c r="BB15" s="206"/>
      <c r="BC15" s="206"/>
      <c r="BD15" s="206"/>
      <c r="BE15" s="206"/>
      <c r="BF15" s="206"/>
      <c r="BG15" s="206"/>
      <c r="BH15" s="206"/>
      <c r="BI15" s="206"/>
      <c r="BJ15" s="206"/>
      <c r="BK15" s="206"/>
      <c r="BL15" s="206"/>
      <c r="BM15" s="206"/>
      <c r="BN15" s="206"/>
      <c r="BO15" s="206"/>
      <c r="BP15" s="206"/>
      <c r="BQ15" s="206"/>
      <c r="BR15" s="206"/>
      <c r="BS15" s="206"/>
      <c r="BT15" s="206"/>
      <c r="BU15" s="206"/>
      <c r="BV15" s="206"/>
    </row>
    <row r="16" spans="1:74" s="164" customFormat="1" ht="14.7" customHeight="1">
      <c r="B16" s="160"/>
      <c r="C16" s="160"/>
      <c r="D16" s="160" t="s">
        <v>67</v>
      </c>
      <c r="E16" s="160"/>
      <c r="F16" s="160"/>
      <c r="G16" s="160"/>
      <c r="H16" s="160"/>
      <c r="I16" s="160"/>
      <c r="J16" s="160"/>
      <c r="K16" s="160"/>
      <c r="L16" s="160"/>
      <c r="M16" s="160"/>
      <c r="N16" s="160"/>
      <c r="O16" s="160"/>
      <c r="P16" s="160"/>
      <c r="Q16" s="160"/>
      <c r="R16" s="160"/>
      <c r="S16" s="160"/>
      <c r="T16" s="160"/>
      <c r="U16" s="160"/>
      <c r="V16" s="160"/>
      <c r="W16" s="160"/>
      <c r="X16" s="160"/>
      <c r="Y16" s="160"/>
      <c r="Z16" s="160"/>
      <c r="AA16" s="160"/>
      <c r="AB16" s="160"/>
      <c r="AC16" s="160"/>
      <c r="AD16" s="160"/>
      <c r="AE16" s="160"/>
      <c r="AF16" s="160"/>
      <c r="AG16" s="160"/>
      <c r="AH16" s="160"/>
      <c r="AI16" s="160"/>
      <c r="AJ16" s="160"/>
      <c r="AK16" s="160"/>
      <c r="AO16" s="206"/>
      <c r="AP16" s="206"/>
      <c r="AQ16" s="206"/>
      <c r="AR16" s="206"/>
      <c r="AS16" s="206"/>
      <c r="AT16" s="206"/>
      <c r="AU16" s="206"/>
      <c r="AV16" s="206"/>
      <c r="AW16" s="206"/>
      <c r="AX16" s="206"/>
      <c r="AY16" s="206"/>
      <c r="AZ16" s="206"/>
      <c r="BA16" s="206"/>
      <c r="BB16" s="206"/>
      <c r="BC16" s="206"/>
      <c r="BD16" s="206"/>
      <c r="BE16" s="206"/>
      <c r="BF16" s="206"/>
      <c r="BG16" s="206"/>
      <c r="BH16" s="206"/>
      <c r="BI16" s="206"/>
      <c r="BJ16" s="206"/>
      <c r="BK16" s="206"/>
      <c r="BL16" s="206"/>
      <c r="BM16" s="206"/>
      <c r="BN16" s="206"/>
      <c r="BO16" s="206"/>
      <c r="BP16" s="206"/>
      <c r="BQ16" s="206"/>
      <c r="BR16" s="206"/>
      <c r="BS16" s="206"/>
      <c r="BT16" s="206"/>
      <c r="BU16" s="206"/>
      <c r="BV16" s="206"/>
    </row>
    <row r="17" spans="1:77" s="164" customFormat="1" ht="15" customHeight="1">
      <c r="B17" s="160"/>
      <c r="C17" s="160"/>
      <c r="D17" s="160" t="s">
        <v>39</v>
      </c>
      <c r="E17" s="160"/>
      <c r="F17" s="160"/>
      <c r="G17" s="160"/>
      <c r="H17" s="160"/>
      <c r="I17" s="160"/>
      <c r="J17" s="160"/>
      <c r="K17" s="160"/>
      <c r="L17" s="160"/>
      <c r="M17" s="160"/>
      <c r="N17" s="160"/>
      <c r="O17" s="160"/>
      <c r="P17" s="160"/>
      <c r="Q17" s="160"/>
      <c r="R17" s="160"/>
      <c r="S17" s="160"/>
      <c r="T17" s="160"/>
      <c r="U17" s="160"/>
      <c r="V17" s="160"/>
      <c r="W17" s="160"/>
      <c r="X17" s="160"/>
      <c r="Y17" s="160"/>
      <c r="Z17" s="160"/>
      <c r="AA17" s="160"/>
      <c r="AB17" s="160"/>
      <c r="AC17" s="160"/>
      <c r="AD17" s="160"/>
      <c r="AE17" s="160"/>
      <c r="AF17" s="160"/>
      <c r="AG17" s="160"/>
      <c r="AH17" s="160"/>
      <c r="AI17" s="160"/>
      <c r="AJ17" s="160"/>
      <c r="AK17" s="160"/>
      <c r="AO17" s="206"/>
      <c r="AP17" s="206"/>
      <c r="AQ17" s="206"/>
      <c r="AR17" s="206"/>
      <c r="AS17" s="206"/>
      <c r="AU17" s="206"/>
      <c r="AV17" s="206"/>
      <c r="AW17" s="206"/>
      <c r="AX17" s="206"/>
      <c r="AY17" s="206"/>
      <c r="AZ17" s="206"/>
      <c r="BA17" s="206"/>
      <c r="BB17" s="206"/>
      <c r="BC17" s="206"/>
      <c r="BD17" s="206"/>
      <c r="BE17" s="206"/>
      <c r="BF17" s="206"/>
      <c r="BG17" s="206"/>
      <c r="BH17" s="206"/>
      <c r="BI17" s="206"/>
      <c r="BJ17" s="206"/>
      <c r="BK17" s="206"/>
      <c r="BL17" s="206"/>
      <c r="BM17" s="206"/>
      <c r="BN17" s="206"/>
      <c r="BO17" s="206"/>
      <c r="BP17" s="206"/>
      <c r="BQ17" s="206"/>
      <c r="BR17" s="206"/>
      <c r="BS17" s="206"/>
      <c r="BT17" s="206"/>
      <c r="BU17" s="206"/>
      <c r="BV17" s="206"/>
    </row>
    <row r="18" spans="1:77" s="164" customFormat="1" ht="15" customHeight="1">
      <c r="B18" s="160"/>
      <c r="C18" s="160"/>
      <c r="D18" s="160"/>
      <c r="E18" s="160"/>
      <c r="F18" s="160"/>
      <c r="G18" s="160"/>
      <c r="H18" s="160"/>
      <c r="I18" s="160"/>
      <c r="J18" s="160"/>
      <c r="K18" s="160"/>
      <c r="L18" s="160"/>
      <c r="M18" s="160"/>
      <c r="N18" s="160"/>
      <c r="O18" s="160"/>
      <c r="P18" s="160"/>
      <c r="Q18" s="160"/>
      <c r="R18" s="160"/>
      <c r="S18" s="160"/>
      <c r="T18" s="160"/>
      <c r="U18" s="160"/>
      <c r="V18" s="160"/>
      <c r="W18" s="160"/>
      <c r="X18" s="160"/>
      <c r="Y18" s="160"/>
      <c r="Z18" s="160"/>
      <c r="AA18" s="160"/>
      <c r="AB18" s="160"/>
      <c r="AC18" s="160"/>
      <c r="AD18" s="160"/>
      <c r="AE18" s="160"/>
      <c r="AF18" s="160"/>
      <c r="AG18" s="160"/>
      <c r="AH18" s="160"/>
      <c r="AI18" s="160"/>
      <c r="AJ18" s="160"/>
      <c r="AK18" s="160"/>
      <c r="AO18" s="206"/>
      <c r="AP18" s="206"/>
      <c r="AQ18" s="206"/>
      <c r="AR18" s="206"/>
      <c r="AS18" s="206"/>
      <c r="AU18" s="206"/>
      <c r="AW18" s="206"/>
      <c r="AX18" s="206"/>
      <c r="AY18" s="206"/>
      <c r="AZ18" s="206"/>
      <c r="BA18" s="206"/>
      <c r="BB18" s="206"/>
      <c r="BC18" s="206"/>
      <c r="BD18" s="206"/>
      <c r="BE18" s="206"/>
      <c r="BF18" s="206"/>
      <c r="BG18" s="206"/>
      <c r="BH18" s="206"/>
      <c r="BI18" s="206"/>
      <c r="BJ18" s="206"/>
      <c r="BK18" s="206"/>
      <c r="BL18" s="206"/>
      <c r="BM18" s="206"/>
      <c r="BN18" s="206"/>
      <c r="BO18" s="206"/>
      <c r="BP18" s="206"/>
      <c r="BQ18" s="206"/>
      <c r="BR18" s="206"/>
      <c r="BS18" s="206"/>
      <c r="BT18" s="206"/>
      <c r="BU18" s="206"/>
      <c r="BV18" s="206"/>
    </row>
    <row r="19" spans="1:77" s="164" customFormat="1" ht="14.7" customHeight="1">
      <c r="A19" s="160"/>
      <c r="B19" s="160"/>
      <c r="C19" s="160"/>
      <c r="D19" s="160"/>
      <c r="E19" s="160"/>
      <c r="F19" s="160"/>
      <c r="G19" s="160"/>
      <c r="H19" s="160"/>
      <c r="I19" s="160"/>
      <c r="J19" s="160"/>
      <c r="K19" s="160"/>
      <c r="L19" s="160"/>
      <c r="M19" s="160"/>
      <c r="N19" s="160"/>
      <c r="O19" s="160"/>
      <c r="P19" s="160"/>
      <c r="Q19" s="160"/>
      <c r="S19" s="162"/>
      <c r="T19" s="166"/>
      <c r="U19" s="641" t="s">
        <v>523</v>
      </c>
      <c r="V19" s="642"/>
      <c r="W19" s="642"/>
      <c r="X19" s="643"/>
      <c r="Y19" s="167"/>
      <c r="Z19" s="168"/>
      <c r="AA19" s="168"/>
      <c r="AB19" s="168"/>
      <c r="AC19" s="168"/>
      <c r="AD19" s="168"/>
      <c r="AE19" s="168"/>
      <c r="AF19" s="168"/>
      <c r="AG19" s="168"/>
      <c r="AH19" s="168"/>
      <c r="AI19" s="169"/>
      <c r="AJ19" s="169"/>
      <c r="AK19" s="170"/>
      <c r="AO19" s="206"/>
      <c r="AP19" s="206"/>
      <c r="AQ19" s="206"/>
      <c r="AR19" s="206"/>
      <c r="AS19" s="206"/>
      <c r="AU19" s="206"/>
      <c r="AV19" s="206"/>
      <c r="AW19" s="206"/>
      <c r="AX19" s="206"/>
      <c r="AY19" s="206"/>
      <c r="AZ19" s="206"/>
      <c r="BA19" s="206"/>
      <c r="BB19" s="206"/>
      <c r="BC19" s="206"/>
      <c r="BD19" s="206"/>
      <c r="BE19" s="206"/>
      <c r="BF19" s="206"/>
      <c r="BG19" s="206"/>
      <c r="BH19" s="206"/>
      <c r="BI19" s="206"/>
      <c r="BJ19" s="206"/>
      <c r="BK19" s="206"/>
      <c r="BL19" s="206"/>
      <c r="BM19" s="206"/>
      <c r="BN19" s="206"/>
      <c r="BO19" s="206"/>
      <c r="BP19" s="206"/>
      <c r="BQ19" s="206"/>
      <c r="BR19" s="206"/>
      <c r="BS19" s="206"/>
      <c r="BT19" s="206"/>
      <c r="BU19" s="206"/>
      <c r="BV19" s="206"/>
    </row>
    <row r="20" spans="1:77" s="164" customFormat="1" ht="14.7" customHeight="1">
      <c r="A20" s="689" t="s">
        <v>93</v>
      </c>
      <c r="B20" s="613" t="s">
        <v>5</v>
      </c>
      <c r="C20" s="614"/>
      <c r="D20" s="614"/>
      <c r="E20" s="614"/>
      <c r="F20" s="614"/>
      <c r="G20" s="614"/>
      <c r="H20" s="613"/>
      <c r="I20" s="614"/>
      <c r="J20" s="614"/>
      <c r="K20" s="614"/>
      <c r="L20" s="614"/>
      <c r="M20" s="614"/>
      <c r="N20" s="614"/>
      <c r="O20" s="614"/>
      <c r="P20" s="614"/>
      <c r="Q20" s="614"/>
      <c r="R20" s="614"/>
      <c r="S20" s="614"/>
      <c r="T20" s="614"/>
      <c r="U20" s="614"/>
      <c r="V20" s="614"/>
      <c r="W20" s="614"/>
      <c r="X20" s="614"/>
      <c r="Y20" s="614"/>
      <c r="Z20" s="614"/>
      <c r="AA20" s="614"/>
      <c r="AB20" s="614"/>
      <c r="AC20" s="614"/>
      <c r="AD20" s="614"/>
      <c r="AE20" s="614"/>
      <c r="AF20" s="614"/>
      <c r="AG20" s="614"/>
      <c r="AH20" s="614"/>
      <c r="AI20" s="614"/>
      <c r="AJ20" s="614"/>
      <c r="AK20" s="615"/>
      <c r="AL20" s="206"/>
      <c r="AO20" s="549"/>
      <c r="AP20" s="206"/>
      <c r="AQ20" s="206"/>
      <c r="AR20" s="206"/>
      <c r="AS20" s="206"/>
      <c r="AU20" s="206"/>
      <c r="AV20" s="206"/>
      <c r="AW20" s="206"/>
      <c r="AX20" s="206"/>
      <c r="AY20" s="206"/>
      <c r="AZ20" s="206"/>
      <c r="BA20" s="206"/>
      <c r="BB20" s="206"/>
      <c r="BC20" s="206"/>
      <c r="BD20" s="206"/>
      <c r="BE20" s="206"/>
      <c r="BF20" s="206"/>
      <c r="BG20" s="206"/>
      <c r="BH20" s="206"/>
      <c r="BI20" s="206"/>
      <c r="BJ20" s="206"/>
      <c r="BK20" s="206"/>
      <c r="BL20" s="206"/>
      <c r="BM20" s="206"/>
      <c r="BN20" s="206"/>
      <c r="BO20" s="206"/>
      <c r="BP20" s="206"/>
      <c r="BQ20" s="206"/>
      <c r="BR20" s="206"/>
      <c r="BS20" s="206"/>
      <c r="BT20" s="206"/>
      <c r="BU20" s="206"/>
      <c r="BV20" s="206"/>
    </row>
    <row r="21" spans="1:77" s="164" customFormat="1" ht="28.5" customHeight="1">
      <c r="A21" s="690"/>
      <c r="B21" s="604" t="s">
        <v>94</v>
      </c>
      <c r="C21" s="605"/>
      <c r="D21" s="605"/>
      <c r="E21" s="605"/>
      <c r="F21" s="605"/>
      <c r="G21" s="606"/>
      <c r="H21" s="633"/>
      <c r="I21" s="634"/>
      <c r="J21" s="634"/>
      <c r="K21" s="634"/>
      <c r="L21" s="634"/>
      <c r="M21" s="634"/>
      <c r="N21" s="634"/>
      <c r="O21" s="634"/>
      <c r="P21" s="634"/>
      <c r="Q21" s="634"/>
      <c r="R21" s="634"/>
      <c r="S21" s="634"/>
      <c r="T21" s="634"/>
      <c r="U21" s="634"/>
      <c r="V21" s="634"/>
      <c r="W21" s="634"/>
      <c r="X21" s="634"/>
      <c r="Y21" s="634"/>
      <c r="Z21" s="634"/>
      <c r="AA21" s="634"/>
      <c r="AB21" s="634"/>
      <c r="AC21" s="634"/>
      <c r="AD21" s="634"/>
      <c r="AE21" s="634"/>
      <c r="AF21" s="634"/>
      <c r="AG21" s="634"/>
      <c r="AH21" s="634"/>
      <c r="AI21" s="634"/>
      <c r="AJ21" s="634"/>
      <c r="AK21" s="635"/>
      <c r="AL21" s="206"/>
      <c r="AO21" s="558"/>
      <c r="AP21" s="206"/>
      <c r="AQ21" s="206"/>
      <c r="AR21" s="206"/>
      <c r="AS21" s="206"/>
      <c r="AU21" s="206"/>
      <c r="AV21" s="206"/>
      <c r="AW21" s="206"/>
      <c r="AX21" s="206"/>
      <c r="AY21" s="206"/>
      <c r="AZ21" s="206"/>
      <c r="BA21" s="206"/>
      <c r="BB21" s="206"/>
      <c r="BC21" s="206"/>
      <c r="BD21" s="206"/>
      <c r="BE21" s="206"/>
      <c r="BF21" s="206"/>
      <c r="BG21" s="206"/>
      <c r="BH21" s="206"/>
      <c r="BI21" s="206"/>
      <c r="BJ21" s="206"/>
      <c r="BK21" s="206"/>
      <c r="BL21" s="206"/>
      <c r="BM21" s="206"/>
      <c r="BN21" s="206"/>
      <c r="BO21" s="206"/>
      <c r="BP21" s="206"/>
      <c r="BQ21" s="206"/>
      <c r="BR21" s="206"/>
      <c r="BS21" s="206"/>
      <c r="BT21" s="206"/>
      <c r="BU21" s="206"/>
      <c r="BV21" s="206"/>
    </row>
    <row r="22" spans="1:77" s="164" customFormat="1" ht="14.7" customHeight="1">
      <c r="A22" s="690"/>
      <c r="B22" s="566" t="s">
        <v>95</v>
      </c>
      <c r="C22" s="567"/>
      <c r="D22" s="567"/>
      <c r="E22" s="567"/>
      <c r="F22" s="567"/>
      <c r="G22" s="568"/>
      <c r="H22" s="572" t="s">
        <v>96</v>
      </c>
      <c r="I22" s="573"/>
      <c r="J22" s="573"/>
      <c r="K22" s="573"/>
      <c r="L22" s="574"/>
      <c r="M22" s="574"/>
      <c r="N22" s="171" t="s">
        <v>97</v>
      </c>
      <c r="O22" s="574"/>
      <c r="P22" s="574"/>
      <c r="Q22" s="172" t="s">
        <v>98</v>
      </c>
      <c r="R22" s="573"/>
      <c r="S22" s="573"/>
      <c r="T22" s="573"/>
      <c r="U22" s="573"/>
      <c r="V22" s="573"/>
      <c r="W22" s="573"/>
      <c r="X22" s="573"/>
      <c r="Y22" s="573"/>
      <c r="Z22" s="573"/>
      <c r="AA22" s="573"/>
      <c r="AB22" s="573"/>
      <c r="AC22" s="573"/>
      <c r="AD22" s="573"/>
      <c r="AE22" s="573"/>
      <c r="AF22" s="573"/>
      <c r="AG22" s="573"/>
      <c r="AH22" s="573"/>
      <c r="AI22" s="573"/>
      <c r="AJ22" s="573"/>
      <c r="AK22" s="575"/>
      <c r="AL22" s="207"/>
      <c r="AM22" s="206"/>
      <c r="AN22" s="206"/>
      <c r="AO22" s="558"/>
      <c r="AP22" s="206"/>
      <c r="AQ22" s="206"/>
      <c r="AR22" s="206"/>
      <c r="AS22" s="206"/>
      <c r="AT22" s="206"/>
      <c r="AU22" s="206"/>
      <c r="AV22" s="207"/>
      <c r="AW22" s="206"/>
      <c r="AX22" s="207"/>
      <c r="AY22" s="207"/>
      <c r="AZ22" s="207"/>
      <c r="BA22" s="207"/>
      <c r="BB22" s="207"/>
      <c r="BC22" s="207"/>
      <c r="BD22" s="207"/>
      <c r="BE22" s="207"/>
      <c r="BF22" s="207"/>
      <c r="BG22" s="207"/>
      <c r="BH22" s="207"/>
      <c r="BI22" s="207"/>
      <c r="BJ22" s="207"/>
      <c r="BK22" s="207"/>
      <c r="BL22" s="207"/>
      <c r="BM22" s="207"/>
      <c r="BN22" s="207"/>
      <c r="BO22" s="207"/>
      <c r="BP22" s="207"/>
      <c r="BQ22" s="207"/>
      <c r="BR22" s="207"/>
      <c r="BS22" s="207"/>
      <c r="BT22" s="207"/>
      <c r="BU22" s="207"/>
      <c r="BV22" s="207"/>
      <c r="BW22" s="206"/>
      <c r="BX22" s="206"/>
      <c r="BY22" s="206"/>
    </row>
    <row r="23" spans="1:77" s="164" customFormat="1" ht="14.7" customHeight="1">
      <c r="A23" s="690"/>
      <c r="B23" s="636"/>
      <c r="C23" s="570"/>
      <c r="D23" s="570"/>
      <c r="E23" s="570"/>
      <c r="F23" s="570"/>
      <c r="G23" s="571"/>
      <c r="H23" s="576"/>
      <c r="I23" s="577"/>
      <c r="J23" s="577"/>
      <c r="K23" s="577"/>
      <c r="L23" s="173" t="s">
        <v>54</v>
      </c>
      <c r="M23" s="173" t="s">
        <v>524</v>
      </c>
      <c r="N23" s="577"/>
      <c r="O23" s="577"/>
      <c r="P23" s="577"/>
      <c r="Q23" s="577"/>
      <c r="R23" s="577"/>
      <c r="S23" s="577"/>
      <c r="T23" s="577"/>
      <c r="U23" s="577"/>
      <c r="V23" s="173" t="s">
        <v>55</v>
      </c>
      <c r="W23" s="173" t="s">
        <v>56</v>
      </c>
      <c r="X23" s="577"/>
      <c r="Y23" s="577"/>
      <c r="Z23" s="577"/>
      <c r="AA23" s="577"/>
      <c r="AB23" s="577"/>
      <c r="AC23" s="577"/>
      <c r="AD23" s="577"/>
      <c r="AE23" s="577"/>
      <c r="AF23" s="577"/>
      <c r="AG23" s="577"/>
      <c r="AH23" s="577"/>
      <c r="AI23" s="577"/>
      <c r="AJ23" s="577"/>
      <c r="AK23" s="578"/>
      <c r="AL23" s="207"/>
      <c r="AM23" s="206"/>
      <c r="AN23" s="206"/>
      <c r="AO23" s="558"/>
      <c r="AP23" s="206"/>
      <c r="AQ23" s="206"/>
      <c r="AR23" s="206"/>
      <c r="AS23" s="206"/>
      <c r="AT23" s="206"/>
      <c r="AU23" s="206"/>
      <c r="AV23" s="207"/>
      <c r="AW23" s="207"/>
      <c r="AX23" s="207"/>
      <c r="AY23" s="207"/>
      <c r="AZ23" s="208"/>
      <c r="BA23" s="208"/>
      <c r="BB23" s="207"/>
      <c r="BC23" s="207"/>
      <c r="BD23" s="207"/>
      <c r="BE23" s="207"/>
      <c r="BF23" s="209"/>
      <c r="BG23" s="208"/>
      <c r="BH23" s="207"/>
      <c r="BI23" s="206"/>
      <c r="BJ23" s="207"/>
      <c r="BK23" s="206"/>
      <c r="BL23" s="207"/>
      <c r="BM23" s="207"/>
      <c r="BN23" s="207"/>
      <c r="BO23" s="207"/>
      <c r="BP23" s="206"/>
      <c r="BQ23" s="207"/>
      <c r="BR23" s="207"/>
      <c r="BS23" s="207"/>
      <c r="BT23" s="207"/>
      <c r="BU23" s="207"/>
      <c r="BV23" s="207"/>
      <c r="BW23" s="206"/>
      <c r="BX23" s="206"/>
      <c r="BY23" s="206"/>
    </row>
    <row r="24" spans="1:77" s="164" customFormat="1" ht="14.7" customHeight="1">
      <c r="A24" s="690"/>
      <c r="B24" s="569"/>
      <c r="C24" s="570"/>
      <c r="D24" s="570"/>
      <c r="E24" s="570"/>
      <c r="F24" s="570"/>
      <c r="G24" s="571"/>
      <c r="H24" s="576"/>
      <c r="I24" s="577"/>
      <c r="J24" s="577"/>
      <c r="K24" s="577"/>
      <c r="L24" s="173" t="s">
        <v>525</v>
      </c>
      <c r="M24" s="173" t="s">
        <v>526</v>
      </c>
      <c r="N24" s="577"/>
      <c r="O24" s="577"/>
      <c r="P24" s="577"/>
      <c r="Q24" s="577"/>
      <c r="R24" s="577"/>
      <c r="S24" s="577"/>
      <c r="T24" s="577"/>
      <c r="U24" s="577"/>
      <c r="V24" s="173" t="s">
        <v>73</v>
      </c>
      <c r="W24" s="173" t="s">
        <v>75</v>
      </c>
      <c r="X24" s="577"/>
      <c r="Y24" s="577"/>
      <c r="Z24" s="577"/>
      <c r="AA24" s="577"/>
      <c r="AB24" s="577"/>
      <c r="AC24" s="577"/>
      <c r="AD24" s="577"/>
      <c r="AE24" s="577"/>
      <c r="AF24" s="577"/>
      <c r="AG24" s="577"/>
      <c r="AH24" s="577"/>
      <c r="AI24" s="577"/>
      <c r="AJ24" s="577"/>
      <c r="AK24" s="578"/>
      <c r="AL24" s="207"/>
      <c r="AM24" s="206"/>
      <c r="AN24" s="206"/>
      <c r="AO24" s="558"/>
      <c r="AP24" s="206"/>
      <c r="AQ24" s="206"/>
      <c r="AR24" s="206"/>
      <c r="AS24" s="206"/>
      <c r="AT24" s="206"/>
      <c r="AU24" s="206"/>
      <c r="AV24" s="207"/>
      <c r="AW24" s="207"/>
      <c r="AX24" s="207"/>
      <c r="AY24" s="207"/>
      <c r="AZ24" s="208"/>
      <c r="BA24" s="208"/>
      <c r="BB24" s="207"/>
      <c r="BC24" s="207"/>
      <c r="BD24" s="207"/>
      <c r="BE24" s="207"/>
      <c r="BF24" s="209"/>
      <c r="BG24" s="208"/>
      <c r="BH24" s="207"/>
      <c r="BI24" s="206"/>
      <c r="BJ24" s="207"/>
      <c r="BK24" s="206"/>
      <c r="BL24" s="207"/>
      <c r="BM24" s="207"/>
      <c r="BN24" s="207"/>
      <c r="BO24" s="207"/>
      <c r="BP24" s="206"/>
      <c r="BQ24" s="207"/>
      <c r="BR24" s="207"/>
      <c r="BS24" s="207"/>
      <c r="BT24" s="207"/>
      <c r="BU24" s="207"/>
      <c r="BV24" s="207"/>
      <c r="BW24" s="206"/>
      <c r="BX24" s="206"/>
      <c r="BY24" s="206"/>
    </row>
    <row r="25" spans="1:77" s="164" customFormat="1" ht="22.95" customHeight="1">
      <c r="A25" s="690"/>
      <c r="B25" s="569"/>
      <c r="C25" s="570"/>
      <c r="D25" s="570"/>
      <c r="E25" s="570"/>
      <c r="F25" s="570"/>
      <c r="G25" s="571"/>
      <c r="H25" s="579"/>
      <c r="I25" s="580"/>
      <c r="J25" s="580"/>
      <c r="K25" s="580"/>
      <c r="L25" s="580"/>
      <c r="M25" s="580"/>
      <c r="N25" s="580"/>
      <c r="O25" s="580"/>
      <c r="P25" s="580"/>
      <c r="Q25" s="580"/>
      <c r="R25" s="580"/>
      <c r="S25" s="580"/>
      <c r="T25" s="580"/>
      <c r="U25" s="580"/>
      <c r="V25" s="580"/>
      <c r="W25" s="580"/>
      <c r="X25" s="580"/>
      <c r="Y25" s="580"/>
      <c r="Z25" s="580"/>
      <c r="AA25" s="580"/>
      <c r="AB25" s="580"/>
      <c r="AC25" s="580"/>
      <c r="AD25" s="580"/>
      <c r="AE25" s="580"/>
      <c r="AF25" s="580"/>
      <c r="AG25" s="580"/>
      <c r="AH25" s="580"/>
      <c r="AI25" s="580"/>
      <c r="AJ25" s="580"/>
      <c r="AK25" s="581"/>
      <c r="AL25" s="207"/>
      <c r="AO25" s="558"/>
      <c r="AP25" s="206"/>
      <c r="AQ25" s="206"/>
      <c r="AR25" s="206"/>
      <c r="AS25" s="206"/>
      <c r="AT25" s="206"/>
      <c r="AU25" s="206"/>
      <c r="AV25" s="207"/>
      <c r="AW25" s="207"/>
      <c r="AX25" s="207"/>
      <c r="AY25" s="207"/>
      <c r="AZ25" s="208"/>
      <c r="BA25" s="208"/>
      <c r="BB25" s="207"/>
      <c r="BC25" s="207"/>
      <c r="BD25" s="207"/>
      <c r="BE25" s="207"/>
      <c r="BF25" s="208"/>
      <c r="BG25" s="208"/>
      <c r="BH25" s="207"/>
      <c r="BI25" s="206"/>
      <c r="BJ25" s="207"/>
      <c r="BK25" s="206"/>
      <c r="BL25" s="207"/>
      <c r="BM25" s="207"/>
      <c r="BN25" s="207"/>
      <c r="BO25" s="207"/>
      <c r="BP25" s="207"/>
      <c r="BQ25" s="207"/>
      <c r="BR25" s="207"/>
      <c r="BS25" s="207"/>
      <c r="BT25" s="207"/>
      <c r="BU25" s="207"/>
      <c r="BV25" s="207"/>
    </row>
    <row r="26" spans="1:77" s="164" customFormat="1" ht="14.7" customHeight="1">
      <c r="A26" s="690"/>
      <c r="B26" s="582" t="s">
        <v>99</v>
      </c>
      <c r="C26" s="583"/>
      <c r="D26" s="583"/>
      <c r="E26" s="583"/>
      <c r="F26" s="583"/>
      <c r="G26" s="584"/>
      <c r="H26" s="174" t="s">
        <v>36</v>
      </c>
      <c r="I26" s="175"/>
      <c r="J26" s="176"/>
      <c r="K26" s="588"/>
      <c r="L26" s="589"/>
      <c r="M26" s="589"/>
      <c r="N26" s="589"/>
      <c r="O26" s="589"/>
      <c r="P26" s="589"/>
      <c r="Q26" s="177" t="s">
        <v>527</v>
      </c>
      <c r="R26" s="178"/>
      <c r="S26" s="590"/>
      <c r="T26" s="590"/>
      <c r="U26" s="591"/>
      <c r="V26" s="174" t="s">
        <v>22</v>
      </c>
      <c r="W26" s="175"/>
      <c r="X26" s="176"/>
      <c r="Y26" s="588"/>
      <c r="Z26" s="589"/>
      <c r="AA26" s="589"/>
      <c r="AB26" s="589"/>
      <c r="AC26" s="589"/>
      <c r="AD26" s="589"/>
      <c r="AE26" s="589"/>
      <c r="AF26" s="589"/>
      <c r="AG26" s="589"/>
      <c r="AH26" s="589"/>
      <c r="AI26" s="589"/>
      <c r="AJ26" s="589"/>
      <c r="AK26" s="592"/>
      <c r="AL26" s="206"/>
      <c r="AO26" s="558"/>
      <c r="AP26" s="206"/>
      <c r="AQ26" s="206"/>
      <c r="AR26" s="206"/>
      <c r="AS26" s="206"/>
      <c r="AT26" s="206"/>
      <c r="AU26" s="206"/>
      <c r="AV26" s="206"/>
      <c r="AW26" s="206"/>
      <c r="AX26" s="206"/>
      <c r="AY26" s="206"/>
      <c r="AZ26" s="206"/>
      <c r="BA26" s="206"/>
      <c r="BB26" s="206"/>
      <c r="BC26" s="206"/>
      <c r="BD26" s="206"/>
      <c r="BE26" s="206"/>
      <c r="BF26" s="206"/>
      <c r="BG26" s="206"/>
      <c r="BH26" s="206"/>
      <c r="BI26" s="206"/>
      <c r="BJ26" s="206"/>
      <c r="BK26" s="206"/>
      <c r="BL26" s="206"/>
      <c r="BM26" s="206"/>
      <c r="BN26" s="206"/>
      <c r="BO26" s="206"/>
      <c r="BP26" s="206"/>
      <c r="BQ26" s="206"/>
      <c r="BR26" s="206"/>
      <c r="BS26" s="206"/>
      <c r="BT26" s="206"/>
      <c r="BU26" s="206"/>
      <c r="BV26" s="206"/>
    </row>
    <row r="27" spans="1:77" s="164" customFormat="1" ht="14.7" customHeight="1">
      <c r="A27" s="690"/>
      <c r="B27" s="585"/>
      <c r="C27" s="586"/>
      <c r="D27" s="586"/>
      <c r="E27" s="586"/>
      <c r="F27" s="586"/>
      <c r="G27" s="587"/>
      <c r="H27" s="593" t="s">
        <v>100</v>
      </c>
      <c r="I27" s="593"/>
      <c r="J27" s="593"/>
      <c r="K27" s="588"/>
      <c r="L27" s="589"/>
      <c r="M27" s="589"/>
      <c r="N27" s="589"/>
      <c r="O27" s="589"/>
      <c r="P27" s="589"/>
      <c r="Q27" s="589"/>
      <c r="R27" s="589"/>
      <c r="S27" s="589"/>
      <c r="T27" s="589"/>
      <c r="U27" s="589"/>
      <c r="V27" s="589"/>
      <c r="W27" s="589"/>
      <c r="X27" s="589"/>
      <c r="Y27" s="589"/>
      <c r="Z27" s="589"/>
      <c r="AA27" s="589"/>
      <c r="AB27" s="589"/>
      <c r="AC27" s="589"/>
      <c r="AD27" s="589"/>
      <c r="AE27" s="589"/>
      <c r="AF27" s="589"/>
      <c r="AG27" s="589"/>
      <c r="AH27" s="589"/>
      <c r="AI27" s="589"/>
      <c r="AJ27" s="589"/>
      <c r="AK27" s="592"/>
      <c r="AL27" s="206"/>
      <c r="AO27" s="558"/>
      <c r="AP27" s="206"/>
      <c r="AQ27" s="206"/>
      <c r="AR27" s="206"/>
      <c r="AS27" s="206"/>
      <c r="AT27" s="206"/>
      <c r="AU27" s="206"/>
      <c r="AV27" s="206"/>
      <c r="AW27" s="206"/>
      <c r="AX27" s="206"/>
      <c r="AY27" s="206"/>
      <c r="AZ27" s="206"/>
      <c r="BA27" s="206"/>
      <c r="BB27" s="206"/>
      <c r="BC27" s="206"/>
      <c r="BD27" s="206"/>
      <c r="BE27" s="206"/>
      <c r="BF27" s="206"/>
      <c r="BG27" s="206"/>
      <c r="BH27" s="206"/>
      <c r="BI27" s="206"/>
      <c r="BJ27" s="206"/>
      <c r="BK27" s="206"/>
      <c r="BL27" s="206"/>
      <c r="BM27" s="206"/>
      <c r="BN27" s="206"/>
      <c r="BO27" s="206"/>
      <c r="BP27" s="206"/>
      <c r="BQ27" s="206"/>
      <c r="BR27" s="206"/>
      <c r="BS27" s="206"/>
      <c r="BT27" s="206"/>
      <c r="BU27" s="206"/>
      <c r="BV27" s="206"/>
    </row>
    <row r="28" spans="1:77" s="210" customFormat="1" ht="14.25" customHeight="1">
      <c r="A28" s="690"/>
      <c r="B28" s="582" t="s">
        <v>528</v>
      </c>
      <c r="C28" s="583"/>
      <c r="D28" s="583"/>
      <c r="E28" s="583"/>
      <c r="F28" s="583"/>
      <c r="G28" s="584"/>
      <c r="H28" s="594"/>
      <c r="I28" s="595"/>
      <c r="J28" s="595"/>
      <c r="K28" s="595"/>
      <c r="L28" s="595"/>
      <c r="M28" s="595"/>
      <c r="N28" s="595"/>
      <c r="O28" s="595"/>
      <c r="P28" s="595"/>
      <c r="Q28" s="595"/>
      <c r="R28" s="595"/>
      <c r="S28" s="595"/>
      <c r="T28" s="595"/>
      <c r="U28" s="595"/>
      <c r="V28" s="595"/>
      <c r="W28" s="595"/>
      <c r="X28" s="595"/>
      <c r="Y28" s="595"/>
      <c r="Z28" s="595"/>
      <c r="AA28" s="595"/>
      <c r="AB28" s="595"/>
      <c r="AC28" s="595"/>
      <c r="AD28" s="595"/>
      <c r="AE28" s="595"/>
      <c r="AF28" s="595"/>
      <c r="AG28" s="595"/>
      <c r="AH28" s="595"/>
      <c r="AI28" s="595"/>
      <c r="AJ28" s="595"/>
      <c r="AK28" s="596"/>
      <c r="AL28" s="206"/>
      <c r="AM28" s="164"/>
      <c r="AN28" s="164"/>
      <c r="AO28" s="558"/>
    </row>
    <row r="29" spans="1:77" s="164" customFormat="1" ht="14.7" customHeight="1">
      <c r="A29" s="690"/>
      <c r="B29" s="597" t="s">
        <v>529</v>
      </c>
      <c r="C29" s="598"/>
      <c r="D29" s="598"/>
      <c r="E29" s="598"/>
      <c r="F29" s="598"/>
      <c r="G29" s="599"/>
      <c r="H29" s="603" t="s">
        <v>101</v>
      </c>
      <c r="I29" s="567"/>
      <c r="J29" s="568"/>
      <c r="K29" s="607"/>
      <c r="L29" s="608"/>
      <c r="M29" s="608"/>
      <c r="N29" s="608"/>
      <c r="O29" s="608"/>
      <c r="P29" s="609"/>
      <c r="Q29" s="613" t="s">
        <v>5</v>
      </c>
      <c r="R29" s="614"/>
      <c r="S29" s="615"/>
      <c r="T29" s="616"/>
      <c r="U29" s="617"/>
      <c r="V29" s="617"/>
      <c r="W29" s="617"/>
      <c r="X29" s="617"/>
      <c r="Y29" s="617"/>
      <c r="Z29" s="617"/>
      <c r="AA29" s="618"/>
      <c r="AB29" s="619" t="s">
        <v>102</v>
      </c>
      <c r="AC29" s="620"/>
      <c r="AD29" s="623"/>
      <c r="AE29" s="623"/>
      <c r="AF29" s="623"/>
      <c r="AG29" s="623"/>
      <c r="AH29" s="623"/>
      <c r="AI29" s="623"/>
      <c r="AJ29" s="623"/>
      <c r="AK29" s="624"/>
      <c r="AL29" s="206"/>
      <c r="AO29" s="558"/>
      <c r="AP29" s="206"/>
      <c r="AQ29" s="206"/>
      <c r="AR29" s="206"/>
      <c r="AS29" s="206"/>
      <c r="AT29" s="206"/>
      <c r="AU29" s="206"/>
      <c r="AV29" s="546"/>
      <c r="AW29" s="546"/>
      <c r="AX29" s="546"/>
      <c r="AY29" s="206"/>
      <c r="AZ29" s="206"/>
      <c r="BA29" s="206"/>
      <c r="BB29" s="206"/>
      <c r="BC29" s="206"/>
      <c r="BD29" s="206"/>
      <c r="BE29" s="206"/>
      <c r="BF29" s="206"/>
      <c r="BG29" s="206"/>
      <c r="BH29" s="211"/>
      <c r="BI29" s="211"/>
      <c r="BJ29" s="206"/>
      <c r="BK29" s="206"/>
      <c r="BL29" s="206"/>
      <c r="BM29" s="206"/>
      <c r="BN29" s="206"/>
      <c r="BO29" s="206"/>
      <c r="BP29" s="206"/>
      <c r="BQ29" s="206"/>
      <c r="BR29" s="206"/>
      <c r="BS29" s="206"/>
      <c r="BT29" s="206"/>
      <c r="BU29" s="206"/>
      <c r="BV29" s="206"/>
    </row>
    <row r="30" spans="1:77" s="164" customFormat="1" ht="14.25" customHeight="1">
      <c r="A30" s="690"/>
      <c r="B30" s="600"/>
      <c r="C30" s="601"/>
      <c r="D30" s="601"/>
      <c r="E30" s="601"/>
      <c r="F30" s="601"/>
      <c r="G30" s="602"/>
      <c r="H30" s="604"/>
      <c r="I30" s="605"/>
      <c r="J30" s="606"/>
      <c r="K30" s="610"/>
      <c r="L30" s="611"/>
      <c r="M30" s="611"/>
      <c r="N30" s="611"/>
      <c r="O30" s="611"/>
      <c r="P30" s="612"/>
      <c r="Q30" s="627" t="s">
        <v>57</v>
      </c>
      <c r="R30" s="628"/>
      <c r="S30" s="629"/>
      <c r="T30" s="630"/>
      <c r="U30" s="631"/>
      <c r="V30" s="631"/>
      <c r="W30" s="631"/>
      <c r="X30" s="631"/>
      <c r="Y30" s="631"/>
      <c r="Z30" s="631"/>
      <c r="AA30" s="632"/>
      <c r="AB30" s="621"/>
      <c r="AC30" s="622"/>
      <c r="AD30" s="625"/>
      <c r="AE30" s="625"/>
      <c r="AF30" s="625"/>
      <c r="AG30" s="625"/>
      <c r="AH30" s="625"/>
      <c r="AI30" s="625"/>
      <c r="AJ30" s="625"/>
      <c r="AK30" s="626"/>
      <c r="AL30" s="206"/>
      <c r="AO30" s="558"/>
      <c r="AP30" s="206"/>
      <c r="AQ30" s="206"/>
      <c r="AR30" s="206"/>
      <c r="AS30" s="206"/>
      <c r="AT30" s="206"/>
      <c r="AU30" s="206"/>
      <c r="AV30" s="546"/>
      <c r="AW30" s="546"/>
      <c r="AX30" s="546"/>
      <c r="AY30" s="206"/>
      <c r="AZ30" s="206"/>
      <c r="BA30" s="206"/>
      <c r="BB30" s="206"/>
      <c r="BC30" s="206"/>
      <c r="BD30" s="206"/>
      <c r="BE30" s="206"/>
      <c r="BF30" s="206"/>
      <c r="BG30" s="206"/>
      <c r="BH30" s="211"/>
      <c r="BI30" s="211"/>
      <c r="BJ30" s="206"/>
      <c r="BK30" s="206"/>
      <c r="BL30" s="206"/>
      <c r="BM30" s="206"/>
      <c r="BN30" s="206"/>
      <c r="BO30" s="206"/>
      <c r="BP30" s="206"/>
      <c r="BQ30" s="206"/>
      <c r="BR30" s="206"/>
      <c r="BS30" s="206"/>
      <c r="BT30" s="206"/>
      <c r="BU30" s="206"/>
      <c r="BV30" s="206"/>
    </row>
    <row r="31" spans="1:77" s="164" customFormat="1" ht="14.7" customHeight="1">
      <c r="A31" s="690"/>
      <c r="B31" s="566" t="s">
        <v>530</v>
      </c>
      <c r="C31" s="567"/>
      <c r="D31" s="567"/>
      <c r="E31" s="567"/>
      <c r="F31" s="567"/>
      <c r="G31" s="568"/>
      <c r="H31" s="572" t="s">
        <v>96</v>
      </c>
      <c r="I31" s="573"/>
      <c r="J31" s="573"/>
      <c r="K31" s="573"/>
      <c r="L31" s="574"/>
      <c r="M31" s="574"/>
      <c r="N31" s="171" t="s">
        <v>97</v>
      </c>
      <c r="O31" s="574"/>
      <c r="P31" s="574"/>
      <c r="Q31" s="172" t="s">
        <v>98</v>
      </c>
      <c r="R31" s="573"/>
      <c r="S31" s="573"/>
      <c r="T31" s="573"/>
      <c r="U31" s="573"/>
      <c r="V31" s="573"/>
      <c r="W31" s="573"/>
      <c r="X31" s="573"/>
      <c r="Y31" s="573"/>
      <c r="Z31" s="573"/>
      <c r="AA31" s="573"/>
      <c r="AB31" s="573"/>
      <c r="AC31" s="573"/>
      <c r="AD31" s="573"/>
      <c r="AE31" s="573"/>
      <c r="AF31" s="573"/>
      <c r="AG31" s="573"/>
      <c r="AH31" s="573"/>
      <c r="AI31" s="573"/>
      <c r="AJ31" s="573"/>
      <c r="AK31" s="575"/>
      <c r="AL31" s="207"/>
      <c r="AO31" s="558"/>
      <c r="AP31" s="547"/>
      <c r="AQ31" s="547"/>
      <c r="AR31" s="547"/>
      <c r="AS31" s="547"/>
      <c r="AT31" s="547"/>
      <c r="AU31" s="547"/>
      <c r="AV31" s="207"/>
      <c r="AW31" s="207"/>
      <c r="AX31" s="207"/>
      <c r="AY31" s="207"/>
      <c r="AZ31" s="207"/>
      <c r="BA31" s="207"/>
      <c r="BB31" s="207"/>
      <c r="BC31" s="207"/>
      <c r="BD31" s="207"/>
      <c r="BE31" s="207"/>
      <c r="BF31" s="207"/>
      <c r="BG31" s="207"/>
      <c r="BH31" s="207"/>
      <c r="BI31" s="207"/>
      <c r="BJ31" s="207"/>
      <c r="BK31" s="207"/>
      <c r="BL31" s="207"/>
      <c r="BM31" s="207"/>
      <c r="BN31" s="207"/>
      <c r="BO31" s="207"/>
      <c r="BP31" s="207"/>
      <c r="BQ31" s="207"/>
      <c r="BR31" s="207"/>
      <c r="BS31" s="207"/>
      <c r="BT31" s="207"/>
      <c r="BU31" s="207"/>
      <c r="BV31" s="207"/>
    </row>
    <row r="32" spans="1:77" s="164" customFormat="1" ht="14.7" customHeight="1">
      <c r="A32" s="690"/>
      <c r="B32" s="569"/>
      <c r="C32" s="570"/>
      <c r="D32" s="570"/>
      <c r="E32" s="570"/>
      <c r="F32" s="570"/>
      <c r="G32" s="571"/>
      <c r="H32" s="576"/>
      <c r="I32" s="577"/>
      <c r="J32" s="577"/>
      <c r="K32" s="577"/>
      <c r="L32" s="173" t="s">
        <v>54</v>
      </c>
      <c r="M32" s="173" t="s">
        <v>524</v>
      </c>
      <c r="N32" s="577"/>
      <c r="O32" s="577"/>
      <c r="P32" s="577"/>
      <c r="Q32" s="577"/>
      <c r="R32" s="577"/>
      <c r="S32" s="577"/>
      <c r="T32" s="577"/>
      <c r="U32" s="577"/>
      <c r="V32" s="173" t="s">
        <v>55</v>
      </c>
      <c r="W32" s="173" t="s">
        <v>56</v>
      </c>
      <c r="X32" s="577"/>
      <c r="Y32" s="577"/>
      <c r="Z32" s="577"/>
      <c r="AA32" s="577"/>
      <c r="AB32" s="577"/>
      <c r="AC32" s="577"/>
      <c r="AD32" s="577"/>
      <c r="AE32" s="577"/>
      <c r="AF32" s="577"/>
      <c r="AG32" s="577"/>
      <c r="AH32" s="577"/>
      <c r="AI32" s="577"/>
      <c r="AJ32" s="577"/>
      <c r="AK32" s="578"/>
      <c r="AL32" s="207"/>
      <c r="AO32" s="558"/>
      <c r="AP32" s="547"/>
      <c r="AQ32" s="547"/>
      <c r="AR32" s="547"/>
      <c r="AS32" s="547"/>
      <c r="AT32" s="547"/>
      <c r="AU32" s="547"/>
      <c r="AV32" s="207"/>
      <c r="AW32" s="207"/>
      <c r="AX32" s="207"/>
      <c r="AY32" s="207"/>
      <c r="AZ32" s="208"/>
      <c r="BA32" s="208"/>
      <c r="BB32" s="207"/>
      <c r="BC32" s="207"/>
      <c r="BD32" s="207"/>
      <c r="BE32" s="207"/>
      <c r="BF32" s="209"/>
      <c r="BG32" s="208"/>
      <c r="BH32" s="207"/>
      <c r="BI32" s="206"/>
      <c r="BJ32" s="207"/>
      <c r="BK32" s="206"/>
      <c r="BL32" s="207"/>
      <c r="BM32" s="207"/>
      <c r="BN32" s="207"/>
      <c r="BO32" s="207"/>
      <c r="BP32" s="206"/>
      <c r="BQ32" s="207"/>
      <c r="BR32" s="207"/>
      <c r="BS32" s="207"/>
      <c r="BT32" s="207"/>
      <c r="BU32" s="207"/>
      <c r="BV32" s="207"/>
    </row>
    <row r="33" spans="1:77" s="164" customFormat="1" ht="14.7" customHeight="1">
      <c r="A33" s="690"/>
      <c r="B33" s="569"/>
      <c r="C33" s="570"/>
      <c r="D33" s="570"/>
      <c r="E33" s="570"/>
      <c r="F33" s="570"/>
      <c r="G33" s="571"/>
      <c r="H33" s="576"/>
      <c r="I33" s="577"/>
      <c r="J33" s="577"/>
      <c r="K33" s="577"/>
      <c r="L33" s="173" t="s">
        <v>525</v>
      </c>
      <c r="M33" s="173" t="s">
        <v>526</v>
      </c>
      <c r="N33" s="577"/>
      <c r="O33" s="577"/>
      <c r="P33" s="577"/>
      <c r="Q33" s="577"/>
      <c r="R33" s="577"/>
      <c r="S33" s="577"/>
      <c r="T33" s="577"/>
      <c r="U33" s="577"/>
      <c r="V33" s="173" t="s">
        <v>73</v>
      </c>
      <c r="W33" s="173" t="s">
        <v>75</v>
      </c>
      <c r="X33" s="577"/>
      <c r="Y33" s="577"/>
      <c r="Z33" s="577"/>
      <c r="AA33" s="577"/>
      <c r="AB33" s="577"/>
      <c r="AC33" s="577"/>
      <c r="AD33" s="577"/>
      <c r="AE33" s="577"/>
      <c r="AF33" s="577"/>
      <c r="AG33" s="577"/>
      <c r="AH33" s="577"/>
      <c r="AI33" s="577"/>
      <c r="AJ33" s="577"/>
      <c r="AK33" s="578"/>
      <c r="AL33" s="207"/>
      <c r="AO33" s="558"/>
      <c r="AP33" s="547"/>
      <c r="AQ33" s="547"/>
      <c r="AR33" s="547"/>
      <c r="AS33" s="547"/>
      <c r="AT33" s="547"/>
      <c r="AU33" s="547"/>
      <c r="AV33" s="207"/>
      <c r="AW33" s="207"/>
      <c r="AX33" s="207"/>
      <c r="AY33" s="207"/>
      <c r="AZ33" s="208"/>
      <c r="BA33" s="208"/>
      <c r="BB33" s="207"/>
      <c r="BC33" s="207"/>
      <c r="BD33" s="207"/>
      <c r="BE33" s="207"/>
      <c r="BF33" s="209"/>
      <c r="BG33" s="208"/>
      <c r="BH33" s="207"/>
      <c r="BI33" s="206"/>
      <c r="BJ33" s="207"/>
      <c r="BK33" s="206"/>
      <c r="BL33" s="207"/>
      <c r="BM33" s="207"/>
      <c r="BN33" s="207"/>
      <c r="BO33" s="207"/>
      <c r="BP33" s="206"/>
      <c r="BQ33" s="207"/>
      <c r="BR33" s="207"/>
      <c r="BS33" s="207"/>
      <c r="BT33" s="207"/>
      <c r="BU33" s="207"/>
      <c r="BV33" s="207"/>
    </row>
    <row r="34" spans="1:77" s="164" customFormat="1" ht="19.2" customHeight="1">
      <c r="A34" s="690"/>
      <c r="B34" s="569"/>
      <c r="C34" s="570"/>
      <c r="D34" s="570"/>
      <c r="E34" s="570"/>
      <c r="F34" s="570"/>
      <c r="G34" s="571"/>
      <c r="H34" s="579"/>
      <c r="I34" s="580"/>
      <c r="J34" s="580"/>
      <c r="K34" s="580"/>
      <c r="L34" s="580"/>
      <c r="M34" s="580"/>
      <c r="N34" s="580"/>
      <c r="O34" s="580"/>
      <c r="P34" s="580"/>
      <c r="Q34" s="580"/>
      <c r="R34" s="580"/>
      <c r="S34" s="580"/>
      <c r="T34" s="580"/>
      <c r="U34" s="580"/>
      <c r="V34" s="580"/>
      <c r="W34" s="580"/>
      <c r="X34" s="580"/>
      <c r="Y34" s="580"/>
      <c r="Z34" s="580"/>
      <c r="AA34" s="580"/>
      <c r="AB34" s="580"/>
      <c r="AC34" s="580"/>
      <c r="AD34" s="580"/>
      <c r="AE34" s="580"/>
      <c r="AF34" s="580"/>
      <c r="AG34" s="580"/>
      <c r="AH34" s="580"/>
      <c r="AI34" s="580"/>
      <c r="AJ34" s="580"/>
      <c r="AK34" s="581"/>
      <c r="AL34" s="207"/>
      <c r="AO34" s="558"/>
      <c r="AP34" s="206"/>
      <c r="AQ34" s="206"/>
      <c r="AR34" s="206"/>
      <c r="AS34" s="206"/>
      <c r="AT34" s="206"/>
      <c r="AU34" s="206"/>
      <c r="AV34" s="207"/>
      <c r="AW34" s="207"/>
      <c r="AX34" s="207"/>
      <c r="AY34" s="207"/>
      <c r="AZ34" s="208"/>
      <c r="BA34" s="208"/>
      <c r="BB34" s="207"/>
      <c r="BC34" s="207"/>
      <c r="BD34" s="207"/>
      <c r="BE34" s="207"/>
      <c r="BF34" s="208"/>
      <c r="BG34" s="208"/>
      <c r="BH34" s="207"/>
      <c r="BI34" s="206"/>
      <c r="BJ34" s="207"/>
      <c r="BK34" s="206"/>
      <c r="BL34" s="207"/>
      <c r="BM34" s="207"/>
      <c r="BN34" s="207"/>
      <c r="BO34" s="207"/>
      <c r="BP34" s="207"/>
      <c r="BQ34" s="207"/>
      <c r="BR34" s="207"/>
      <c r="BS34" s="207"/>
      <c r="BT34" s="207"/>
      <c r="BU34" s="207"/>
      <c r="BV34" s="207"/>
    </row>
    <row r="35" spans="1:77" s="164" customFormat="1" ht="19.2" customHeight="1">
      <c r="A35" s="644" t="s">
        <v>531</v>
      </c>
      <c r="B35" s="645"/>
      <c r="C35" s="645"/>
      <c r="D35" s="645"/>
      <c r="E35" s="645"/>
      <c r="F35" s="645"/>
      <c r="G35" s="645"/>
      <c r="H35" s="645"/>
      <c r="I35" s="645"/>
      <c r="J35" s="645"/>
      <c r="K35" s="645"/>
      <c r="L35" s="645"/>
      <c r="M35" s="645"/>
      <c r="N35" s="645"/>
      <c r="O35" s="645"/>
      <c r="P35" s="645"/>
      <c r="Q35" s="645"/>
      <c r="R35" s="645"/>
      <c r="S35" s="645"/>
      <c r="T35" s="645"/>
      <c r="U35" s="645"/>
      <c r="V35" s="645"/>
      <c r="W35" s="645"/>
      <c r="X35" s="645"/>
      <c r="Y35" s="645"/>
      <c r="Z35" s="646"/>
      <c r="AA35" s="647"/>
      <c r="AB35" s="648"/>
      <c r="AC35" s="648"/>
      <c r="AD35" s="648"/>
      <c r="AE35" s="648"/>
      <c r="AF35" s="648"/>
      <c r="AG35" s="648"/>
      <c r="AH35" s="648"/>
      <c r="AI35" s="648"/>
      <c r="AJ35" s="648"/>
      <c r="AK35" s="649"/>
      <c r="AL35" s="207"/>
      <c r="AO35" s="212"/>
      <c r="AP35" s="206"/>
      <c r="AQ35" s="206"/>
      <c r="AR35" s="206"/>
      <c r="AS35" s="206"/>
      <c r="AT35" s="206"/>
      <c r="AU35" s="206"/>
      <c r="AV35" s="207"/>
      <c r="AW35" s="207"/>
      <c r="AX35" s="207"/>
      <c r="AY35" s="207"/>
      <c r="AZ35" s="208"/>
      <c r="BA35" s="208"/>
      <c r="BB35" s="207"/>
      <c r="BC35" s="207"/>
      <c r="BD35" s="207"/>
      <c r="BE35" s="207"/>
      <c r="BF35" s="208"/>
      <c r="BG35" s="208"/>
      <c r="BH35" s="207"/>
      <c r="BI35" s="206"/>
      <c r="BJ35" s="207"/>
      <c r="BK35" s="206"/>
      <c r="BL35" s="207"/>
      <c r="BM35" s="207"/>
      <c r="BN35" s="207"/>
      <c r="BO35" s="207"/>
      <c r="BP35" s="207"/>
      <c r="BQ35" s="207"/>
      <c r="BR35" s="207"/>
      <c r="BS35" s="207"/>
      <c r="BT35" s="207"/>
      <c r="BU35" s="207"/>
      <c r="BV35" s="207"/>
    </row>
    <row r="36" spans="1:77" s="207" customFormat="1" ht="14.7" customHeight="1">
      <c r="A36" s="650" t="s">
        <v>103</v>
      </c>
      <c r="B36" s="607" t="s">
        <v>40</v>
      </c>
      <c r="C36" s="651"/>
      <c r="D36" s="651"/>
      <c r="E36" s="651"/>
      <c r="F36" s="651"/>
      <c r="G36" s="651"/>
      <c r="H36" s="651"/>
      <c r="I36" s="651"/>
      <c r="J36" s="651"/>
      <c r="K36" s="651"/>
      <c r="L36" s="651"/>
      <c r="M36" s="651"/>
      <c r="N36" s="651"/>
      <c r="O36" s="651"/>
      <c r="P36" s="179"/>
      <c r="Q36" s="180"/>
      <c r="R36" s="181"/>
      <c r="S36" s="656" t="s">
        <v>532</v>
      </c>
      <c r="T36" s="657"/>
      <c r="U36" s="657"/>
      <c r="V36" s="658"/>
      <c r="W36" s="665" t="s">
        <v>533</v>
      </c>
      <c r="X36" s="666"/>
      <c r="Y36" s="666"/>
      <c r="Z36" s="667"/>
      <c r="AA36" s="656" t="s">
        <v>104</v>
      </c>
      <c r="AB36" s="657"/>
      <c r="AC36" s="657"/>
      <c r="AD36" s="657"/>
      <c r="AE36" s="657"/>
      <c r="AF36" s="658"/>
      <c r="AG36" s="674" t="s">
        <v>58</v>
      </c>
      <c r="AH36" s="675"/>
      <c r="AI36" s="675"/>
      <c r="AJ36" s="675"/>
      <c r="AK36" s="676"/>
      <c r="AL36" s="213"/>
      <c r="AO36" s="548"/>
      <c r="AP36" s="546"/>
      <c r="AQ36" s="546"/>
      <c r="AR36" s="546"/>
      <c r="AS36" s="546"/>
      <c r="AT36" s="546"/>
      <c r="AU36" s="546"/>
      <c r="AV36" s="546"/>
      <c r="AW36" s="546"/>
      <c r="AX36" s="546"/>
      <c r="AY36" s="546"/>
      <c r="AZ36" s="546"/>
      <c r="BA36" s="546"/>
      <c r="BB36" s="546"/>
      <c r="BC36" s="546"/>
      <c r="BD36" s="546"/>
      <c r="BE36" s="211"/>
      <c r="BF36" s="211"/>
      <c r="BG36" s="211"/>
      <c r="BH36" s="206"/>
      <c r="BI36" s="206"/>
      <c r="BJ36" s="206"/>
      <c r="BK36" s="206"/>
      <c r="BL36" s="206"/>
      <c r="BM36" s="206"/>
      <c r="BN36" s="206"/>
      <c r="BO36" s="206"/>
      <c r="BP36" s="206"/>
      <c r="BQ36" s="206"/>
      <c r="BR36" s="206"/>
      <c r="BS36" s="206"/>
      <c r="BT36" s="546"/>
      <c r="BU36" s="546"/>
      <c r="BV36" s="546"/>
      <c r="BW36" s="164"/>
      <c r="BX36" s="164"/>
      <c r="BY36" s="164"/>
    </row>
    <row r="37" spans="1:77" s="164" customFormat="1" ht="14.7" customHeight="1">
      <c r="A37" s="650"/>
      <c r="B37" s="652"/>
      <c r="C37" s="653"/>
      <c r="D37" s="653"/>
      <c r="E37" s="653"/>
      <c r="F37" s="653"/>
      <c r="G37" s="653"/>
      <c r="H37" s="653"/>
      <c r="I37" s="653"/>
      <c r="J37" s="653"/>
      <c r="K37" s="653"/>
      <c r="L37" s="653"/>
      <c r="M37" s="653"/>
      <c r="N37" s="653"/>
      <c r="O37" s="653"/>
      <c r="P37" s="182"/>
      <c r="Q37" s="683" t="s">
        <v>534</v>
      </c>
      <c r="R37" s="684"/>
      <c r="S37" s="659"/>
      <c r="T37" s="660"/>
      <c r="U37" s="660"/>
      <c r="V37" s="661"/>
      <c r="W37" s="668"/>
      <c r="X37" s="669"/>
      <c r="Y37" s="669"/>
      <c r="Z37" s="670"/>
      <c r="AA37" s="659"/>
      <c r="AB37" s="660"/>
      <c r="AC37" s="660"/>
      <c r="AD37" s="660"/>
      <c r="AE37" s="660"/>
      <c r="AF37" s="661"/>
      <c r="AG37" s="677"/>
      <c r="AH37" s="678"/>
      <c r="AI37" s="678"/>
      <c r="AJ37" s="678"/>
      <c r="AK37" s="679"/>
      <c r="AL37" s="213"/>
      <c r="AO37" s="548"/>
      <c r="AP37" s="546"/>
      <c r="AQ37" s="546"/>
      <c r="AR37" s="546"/>
      <c r="AS37" s="546"/>
      <c r="AT37" s="546"/>
      <c r="AU37" s="546"/>
      <c r="AV37" s="546"/>
      <c r="AW37" s="546"/>
      <c r="AX37" s="546"/>
      <c r="AY37" s="546"/>
      <c r="AZ37" s="546"/>
      <c r="BA37" s="546"/>
      <c r="BB37" s="546"/>
      <c r="BC37" s="546"/>
      <c r="BD37" s="546"/>
      <c r="BE37" s="546"/>
      <c r="BF37" s="546"/>
      <c r="BG37" s="546"/>
      <c r="BH37" s="206"/>
      <c r="BI37" s="206"/>
      <c r="BJ37" s="206"/>
      <c r="BK37" s="206"/>
      <c r="BL37" s="206"/>
      <c r="BM37" s="206"/>
      <c r="BN37" s="206"/>
      <c r="BO37" s="206"/>
      <c r="BP37" s="206"/>
      <c r="BQ37" s="206"/>
      <c r="BR37" s="206"/>
      <c r="BS37" s="206"/>
      <c r="BT37" s="546"/>
      <c r="BU37" s="546"/>
      <c r="BV37" s="546"/>
    </row>
    <row r="38" spans="1:77" s="164" customFormat="1" ht="14.7" customHeight="1">
      <c r="A38" s="650"/>
      <c r="B38" s="652"/>
      <c r="C38" s="653"/>
      <c r="D38" s="653"/>
      <c r="E38" s="653"/>
      <c r="F38" s="653"/>
      <c r="G38" s="653"/>
      <c r="H38" s="653"/>
      <c r="I38" s="653"/>
      <c r="J38" s="653"/>
      <c r="K38" s="653"/>
      <c r="L38" s="653"/>
      <c r="M38" s="653"/>
      <c r="N38" s="653"/>
      <c r="O38" s="653"/>
      <c r="P38" s="182"/>
      <c r="Q38" s="685"/>
      <c r="R38" s="686"/>
      <c r="S38" s="659"/>
      <c r="T38" s="660"/>
      <c r="U38" s="660"/>
      <c r="V38" s="661"/>
      <c r="W38" s="668"/>
      <c r="X38" s="669"/>
      <c r="Y38" s="669"/>
      <c r="Z38" s="670"/>
      <c r="AA38" s="659"/>
      <c r="AB38" s="660"/>
      <c r="AC38" s="660"/>
      <c r="AD38" s="660"/>
      <c r="AE38" s="660"/>
      <c r="AF38" s="661"/>
      <c r="AG38" s="677"/>
      <c r="AH38" s="678"/>
      <c r="AI38" s="678"/>
      <c r="AJ38" s="678"/>
      <c r="AK38" s="679"/>
      <c r="AL38" s="213"/>
      <c r="AO38" s="548"/>
      <c r="AP38" s="546"/>
      <c r="AQ38" s="546"/>
      <c r="AR38" s="546"/>
      <c r="AS38" s="546"/>
      <c r="AT38" s="546"/>
      <c r="AU38" s="546"/>
      <c r="AV38" s="546"/>
      <c r="AW38" s="546"/>
      <c r="AX38" s="546"/>
      <c r="AY38" s="546"/>
      <c r="AZ38" s="546"/>
      <c r="BA38" s="546"/>
      <c r="BB38" s="546"/>
      <c r="BC38" s="546"/>
      <c r="BD38" s="546"/>
      <c r="BE38" s="209"/>
      <c r="BF38" s="209"/>
      <c r="BG38" s="209"/>
      <c r="BH38" s="206"/>
      <c r="BI38" s="206"/>
      <c r="BJ38" s="206"/>
      <c r="BK38" s="206"/>
      <c r="BL38" s="206"/>
      <c r="BM38" s="206"/>
      <c r="BN38" s="206"/>
      <c r="BO38" s="206"/>
      <c r="BP38" s="206"/>
      <c r="BQ38" s="206"/>
      <c r="BR38" s="206"/>
      <c r="BS38" s="206"/>
      <c r="BT38" s="546"/>
      <c r="BU38" s="546"/>
      <c r="BV38" s="546"/>
    </row>
    <row r="39" spans="1:77" s="164" customFormat="1" ht="14.7" customHeight="1">
      <c r="A39" s="650"/>
      <c r="B39" s="654"/>
      <c r="C39" s="655"/>
      <c r="D39" s="655"/>
      <c r="E39" s="655"/>
      <c r="F39" s="655"/>
      <c r="G39" s="655"/>
      <c r="H39" s="655"/>
      <c r="I39" s="655"/>
      <c r="J39" s="655"/>
      <c r="K39" s="655"/>
      <c r="L39" s="655"/>
      <c r="M39" s="655"/>
      <c r="N39" s="655"/>
      <c r="O39" s="655"/>
      <c r="P39" s="183"/>
      <c r="Q39" s="687"/>
      <c r="R39" s="688"/>
      <c r="S39" s="662"/>
      <c r="T39" s="663"/>
      <c r="U39" s="663"/>
      <c r="V39" s="664"/>
      <c r="W39" s="671"/>
      <c r="X39" s="672"/>
      <c r="Y39" s="672"/>
      <c r="Z39" s="673"/>
      <c r="AA39" s="662"/>
      <c r="AB39" s="663"/>
      <c r="AC39" s="663"/>
      <c r="AD39" s="663"/>
      <c r="AE39" s="663"/>
      <c r="AF39" s="664"/>
      <c r="AG39" s="680"/>
      <c r="AH39" s="681"/>
      <c r="AI39" s="681"/>
      <c r="AJ39" s="681"/>
      <c r="AK39" s="682"/>
      <c r="AL39" s="213"/>
      <c r="AO39" s="548"/>
      <c r="AP39" s="546"/>
      <c r="AQ39" s="546"/>
      <c r="AR39" s="546"/>
      <c r="AS39" s="546"/>
      <c r="AT39" s="546"/>
      <c r="AU39" s="546"/>
      <c r="AV39" s="546"/>
      <c r="AW39" s="546"/>
      <c r="AX39" s="546"/>
      <c r="AY39" s="546"/>
      <c r="AZ39" s="546"/>
      <c r="BA39" s="546"/>
      <c r="BB39" s="546"/>
      <c r="BC39" s="546"/>
      <c r="BD39" s="546"/>
      <c r="BE39" s="211"/>
      <c r="BF39" s="211"/>
      <c r="BG39" s="211"/>
      <c r="BH39" s="206"/>
      <c r="BI39" s="206"/>
      <c r="BJ39" s="206"/>
      <c r="BK39" s="206"/>
      <c r="BL39" s="206"/>
      <c r="BM39" s="206"/>
      <c r="BN39" s="206"/>
      <c r="BO39" s="206"/>
      <c r="BP39" s="206"/>
      <c r="BQ39" s="206"/>
      <c r="BR39" s="206"/>
      <c r="BS39" s="206"/>
      <c r="BT39" s="546"/>
      <c r="BU39" s="546"/>
      <c r="BV39" s="546"/>
    </row>
    <row r="40" spans="1:77" s="164" customFormat="1" ht="14.7" customHeight="1">
      <c r="A40" s="650"/>
      <c r="B40" s="563" t="s">
        <v>105</v>
      </c>
      <c r="C40" s="184" t="s">
        <v>41</v>
      </c>
      <c r="D40" s="185"/>
      <c r="E40" s="185"/>
      <c r="F40" s="185"/>
      <c r="G40" s="185"/>
      <c r="H40" s="185"/>
      <c r="I40" s="185"/>
      <c r="J40" s="185"/>
      <c r="K40" s="185"/>
      <c r="L40" s="185"/>
      <c r="M40" s="185"/>
      <c r="N40" s="185"/>
      <c r="O40" s="185"/>
      <c r="P40" s="186"/>
      <c r="Q40" s="552"/>
      <c r="R40" s="554"/>
      <c r="S40" s="552"/>
      <c r="T40" s="553"/>
      <c r="U40" s="553"/>
      <c r="V40" s="554"/>
      <c r="W40" s="552"/>
      <c r="X40" s="553"/>
      <c r="Y40" s="553"/>
      <c r="Z40" s="554"/>
      <c r="AA40" s="555"/>
      <c r="AB40" s="556"/>
      <c r="AC40" s="556"/>
      <c r="AD40" s="556"/>
      <c r="AE40" s="556"/>
      <c r="AF40" s="557"/>
      <c r="AG40" s="187" t="s">
        <v>535</v>
      </c>
      <c r="AH40" s="188"/>
      <c r="AI40" s="188"/>
      <c r="AJ40" s="188"/>
      <c r="AK40" s="189"/>
      <c r="AL40" s="213"/>
      <c r="AO40" s="548"/>
      <c r="AP40" s="209"/>
      <c r="AQ40" s="206"/>
      <c r="AR40" s="206"/>
      <c r="AS40" s="206"/>
      <c r="AT40" s="206"/>
      <c r="AU40" s="206"/>
      <c r="AV40" s="206"/>
      <c r="AW40" s="206"/>
      <c r="AX40" s="206"/>
      <c r="AY40" s="206"/>
      <c r="AZ40" s="206"/>
      <c r="BA40" s="206"/>
      <c r="BB40" s="206"/>
      <c r="BC40" s="206"/>
      <c r="BD40" s="206"/>
      <c r="BE40" s="206"/>
      <c r="BF40" s="206"/>
      <c r="BG40" s="206"/>
      <c r="BH40" s="206"/>
      <c r="BI40" s="206"/>
      <c r="BJ40" s="206"/>
      <c r="BK40" s="206"/>
      <c r="BL40" s="206"/>
      <c r="BM40" s="206"/>
      <c r="BN40" s="206"/>
      <c r="BO40" s="206"/>
      <c r="BP40" s="206"/>
      <c r="BQ40" s="206"/>
      <c r="BR40" s="206"/>
      <c r="BS40" s="214"/>
      <c r="BT40" s="206"/>
      <c r="BU40" s="206"/>
      <c r="BV40" s="206"/>
    </row>
    <row r="41" spans="1:77" s="164" customFormat="1" ht="14.7" customHeight="1">
      <c r="A41" s="650"/>
      <c r="B41" s="564"/>
      <c r="C41" s="184" t="s">
        <v>42</v>
      </c>
      <c r="D41" s="185"/>
      <c r="E41" s="185"/>
      <c r="F41" s="185"/>
      <c r="G41" s="185"/>
      <c r="H41" s="185"/>
      <c r="I41" s="185"/>
      <c r="J41" s="185"/>
      <c r="K41" s="185"/>
      <c r="L41" s="185"/>
      <c r="M41" s="185"/>
      <c r="N41" s="185"/>
      <c r="O41" s="185"/>
      <c r="P41" s="185"/>
      <c r="Q41" s="550"/>
      <c r="R41" s="551"/>
      <c r="S41" s="552"/>
      <c r="T41" s="553"/>
      <c r="U41" s="553"/>
      <c r="V41" s="554"/>
      <c r="W41" s="552"/>
      <c r="X41" s="553"/>
      <c r="Y41" s="553"/>
      <c r="Z41" s="554"/>
      <c r="AA41" s="555"/>
      <c r="AB41" s="556"/>
      <c r="AC41" s="556"/>
      <c r="AD41" s="556"/>
      <c r="AE41" s="556"/>
      <c r="AF41" s="557"/>
      <c r="AG41" s="187" t="s">
        <v>536</v>
      </c>
      <c r="AH41" s="188"/>
      <c r="AI41" s="188"/>
      <c r="AJ41" s="188"/>
      <c r="AK41" s="189"/>
      <c r="AL41" s="206"/>
      <c r="AO41" s="548"/>
      <c r="AP41" s="548"/>
      <c r="AQ41" s="206"/>
      <c r="AR41" s="206"/>
      <c r="AS41" s="206"/>
      <c r="AT41" s="206"/>
      <c r="AU41" s="206"/>
      <c r="AV41" s="206"/>
      <c r="AW41" s="206"/>
      <c r="AX41" s="206"/>
      <c r="AY41" s="206"/>
      <c r="AZ41" s="206"/>
      <c r="BA41" s="206"/>
      <c r="BB41" s="206"/>
      <c r="BC41" s="206"/>
      <c r="BD41" s="206"/>
      <c r="BE41" s="206"/>
      <c r="BF41" s="206"/>
      <c r="BG41" s="206"/>
      <c r="BH41" s="206"/>
      <c r="BI41" s="206"/>
      <c r="BJ41" s="206"/>
      <c r="BK41" s="206"/>
      <c r="BL41" s="206"/>
      <c r="BM41" s="206"/>
      <c r="BN41" s="206"/>
      <c r="BO41" s="206"/>
      <c r="BP41" s="206"/>
      <c r="BQ41" s="206"/>
      <c r="BR41" s="206"/>
      <c r="BS41" s="206"/>
      <c r="BT41" s="206"/>
      <c r="BU41" s="206"/>
      <c r="BV41" s="206"/>
    </row>
    <row r="42" spans="1:77" s="164" customFormat="1" ht="14.7" customHeight="1">
      <c r="A42" s="650"/>
      <c r="B42" s="564"/>
      <c r="C42" s="184" t="s">
        <v>43</v>
      </c>
      <c r="D42" s="185"/>
      <c r="E42" s="185"/>
      <c r="F42" s="185"/>
      <c r="G42" s="185"/>
      <c r="H42" s="185"/>
      <c r="I42" s="185"/>
      <c r="J42" s="185"/>
      <c r="K42" s="185"/>
      <c r="L42" s="185"/>
      <c r="M42" s="185"/>
      <c r="N42" s="185"/>
      <c r="O42" s="185"/>
      <c r="P42" s="185"/>
      <c r="Q42" s="550"/>
      <c r="R42" s="551"/>
      <c r="S42" s="552"/>
      <c r="T42" s="553"/>
      <c r="U42" s="553"/>
      <c r="V42" s="554"/>
      <c r="W42" s="552"/>
      <c r="X42" s="553"/>
      <c r="Y42" s="553"/>
      <c r="Z42" s="554"/>
      <c r="AA42" s="555"/>
      <c r="AB42" s="556"/>
      <c r="AC42" s="556"/>
      <c r="AD42" s="556"/>
      <c r="AE42" s="556"/>
      <c r="AF42" s="557"/>
      <c r="AG42" s="187" t="s">
        <v>537</v>
      </c>
      <c r="AH42" s="188"/>
      <c r="AI42" s="188"/>
      <c r="AJ42" s="188"/>
      <c r="AK42" s="189"/>
      <c r="AL42" s="206"/>
      <c r="AO42" s="548"/>
      <c r="AP42" s="548"/>
      <c r="AQ42" s="206"/>
      <c r="AR42" s="206"/>
      <c r="AS42" s="206"/>
      <c r="AT42" s="206"/>
      <c r="AU42" s="206"/>
      <c r="AV42" s="206"/>
      <c r="AW42" s="206"/>
      <c r="AX42" s="206"/>
      <c r="AY42" s="206"/>
      <c r="AZ42" s="206"/>
      <c r="BA42" s="206"/>
      <c r="BB42" s="206"/>
      <c r="BC42" s="206"/>
      <c r="BD42" s="206"/>
      <c r="BE42" s="206"/>
      <c r="BF42" s="206"/>
      <c r="BG42" s="206"/>
      <c r="BH42" s="206"/>
      <c r="BI42" s="206"/>
      <c r="BJ42" s="206"/>
      <c r="BK42" s="206"/>
      <c r="BL42" s="206"/>
      <c r="BM42" s="206"/>
      <c r="BN42" s="206"/>
      <c r="BO42" s="206"/>
      <c r="BP42" s="206"/>
      <c r="BQ42" s="206"/>
      <c r="BR42" s="206"/>
      <c r="BS42" s="206"/>
      <c r="BT42" s="206"/>
      <c r="BU42" s="206"/>
      <c r="BV42" s="206"/>
    </row>
    <row r="43" spans="1:77" s="164" customFormat="1" ht="14.7" customHeight="1">
      <c r="A43" s="650"/>
      <c r="B43" s="564"/>
      <c r="C43" s="184" t="s">
        <v>59</v>
      </c>
      <c r="D43" s="185"/>
      <c r="E43" s="185"/>
      <c r="F43" s="185"/>
      <c r="G43" s="185"/>
      <c r="H43" s="185"/>
      <c r="I43" s="185"/>
      <c r="J43" s="185"/>
      <c r="K43" s="185"/>
      <c r="L43" s="185"/>
      <c r="M43" s="185"/>
      <c r="N43" s="185"/>
      <c r="O43" s="185"/>
      <c r="P43" s="185"/>
      <c r="Q43" s="550"/>
      <c r="R43" s="551"/>
      <c r="S43" s="552"/>
      <c r="T43" s="553"/>
      <c r="U43" s="553"/>
      <c r="V43" s="554"/>
      <c r="W43" s="552"/>
      <c r="X43" s="553"/>
      <c r="Y43" s="553"/>
      <c r="Z43" s="554"/>
      <c r="AA43" s="555"/>
      <c r="AB43" s="556"/>
      <c r="AC43" s="556"/>
      <c r="AD43" s="556"/>
      <c r="AE43" s="556"/>
      <c r="AF43" s="557"/>
      <c r="AG43" s="187" t="s">
        <v>538</v>
      </c>
      <c r="AH43" s="188"/>
      <c r="AI43" s="188"/>
      <c r="AJ43" s="188"/>
      <c r="AK43" s="189"/>
      <c r="AL43" s="206"/>
      <c r="AO43" s="548"/>
      <c r="AP43" s="548"/>
      <c r="AQ43" s="206"/>
      <c r="AR43" s="206"/>
      <c r="AS43" s="206"/>
      <c r="AT43" s="206"/>
      <c r="AU43" s="206"/>
      <c r="AV43" s="206"/>
      <c r="AW43" s="206"/>
      <c r="AX43" s="206"/>
      <c r="AY43" s="206"/>
      <c r="AZ43" s="206"/>
      <c r="BA43" s="206"/>
      <c r="BB43" s="206"/>
      <c r="BC43" s="206"/>
      <c r="BD43" s="206"/>
      <c r="BE43" s="206"/>
      <c r="BF43" s="206"/>
      <c r="BG43" s="206"/>
      <c r="BH43" s="206"/>
      <c r="BI43" s="206"/>
      <c r="BJ43" s="206"/>
      <c r="BK43" s="206"/>
      <c r="BL43" s="206"/>
      <c r="BM43" s="206"/>
      <c r="BN43" s="206"/>
      <c r="BO43" s="206"/>
      <c r="BP43" s="206"/>
      <c r="BQ43" s="206"/>
      <c r="BR43" s="206"/>
      <c r="BS43" s="206"/>
      <c r="BT43" s="206"/>
      <c r="BU43" s="206"/>
      <c r="BV43" s="206"/>
    </row>
    <row r="44" spans="1:77" s="164" customFormat="1" ht="14.7" customHeight="1">
      <c r="A44" s="650"/>
      <c r="B44" s="564"/>
      <c r="C44" s="184" t="s">
        <v>74</v>
      </c>
      <c r="D44" s="185"/>
      <c r="E44" s="185"/>
      <c r="F44" s="185"/>
      <c r="G44" s="185"/>
      <c r="H44" s="185"/>
      <c r="I44" s="185"/>
      <c r="J44" s="185"/>
      <c r="K44" s="185"/>
      <c r="L44" s="185"/>
      <c r="M44" s="185"/>
      <c r="N44" s="185"/>
      <c r="O44" s="185"/>
      <c r="P44" s="185"/>
      <c r="Q44" s="550"/>
      <c r="R44" s="551"/>
      <c r="S44" s="552"/>
      <c r="T44" s="553"/>
      <c r="U44" s="553"/>
      <c r="V44" s="554"/>
      <c r="W44" s="552"/>
      <c r="X44" s="553"/>
      <c r="Y44" s="553"/>
      <c r="Z44" s="554"/>
      <c r="AA44" s="555"/>
      <c r="AB44" s="556"/>
      <c r="AC44" s="556"/>
      <c r="AD44" s="556"/>
      <c r="AE44" s="556"/>
      <c r="AF44" s="557"/>
      <c r="AG44" s="187" t="s">
        <v>539</v>
      </c>
      <c r="AH44" s="188"/>
      <c r="AI44" s="188"/>
      <c r="AJ44" s="188"/>
      <c r="AK44" s="189"/>
      <c r="AL44" s="206"/>
      <c r="AO44" s="548"/>
      <c r="AP44" s="548"/>
      <c r="AQ44" s="206"/>
      <c r="AR44" s="206"/>
      <c r="AS44" s="206"/>
      <c r="AT44" s="206"/>
      <c r="AU44" s="206"/>
      <c r="AV44" s="206"/>
      <c r="AW44" s="206"/>
      <c r="AX44" s="206"/>
      <c r="AY44" s="206"/>
      <c r="AZ44" s="206"/>
      <c r="BA44" s="206"/>
      <c r="BB44" s="206"/>
      <c r="BC44" s="206"/>
      <c r="BD44" s="206"/>
      <c r="BE44" s="206"/>
      <c r="BF44" s="206"/>
      <c r="BG44" s="206"/>
      <c r="BH44" s="206"/>
      <c r="BI44" s="206"/>
      <c r="BJ44" s="206"/>
      <c r="BK44" s="206"/>
      <c r="BL44" s="206"/>
      <c r="BM44" s="206"/>
      <c r="BN44" s="206"/>
      <c r="BO44" s="206"/>
      <c r="BP44" s="206"/>
      <c r="BQ44" s="206"/>
      <c r="BR44" s="206"/>
      <c r="BS44" s="206"/>
      <c r="BT44" s="206"/>
      <c r="BU44" s="206"/>
      <c r="BV44" s="206"/>
    </row>
    <row r="45" spans="1:77" s="164" customFormat="1" ht="14.7" customHeight="1">
      <c r="A45" s="650"/>
      <c r="B45" s="564"/>
      <c r="C45" s="184" t="s">
        <v>44</v>
      </c>
      <c r="D45" s="185"/>
      <c r="E45" s="185"/>
      <c r="F45" s="185"/>
      <c r="G45" s="185"/>
      <c r="H45" s="185"/>
      <c r="I45" s="185"/>
      <c r="J45" s="185"/>
      <c r="K45" s="185"/>
      <c r="L45" s="185"/>
      <c r="M45" s="185"/>
      <c r="N45" s="185"/>
      <c r="O45" s="185"/>
      <c r="P45" s="186"/>
      <c r="Q45" s="552"/>
      <c r="R45" s="554"/>
      <c r="S45" s="552"/>
      <c r="T45" s="553"/>
      <c r="U45" s="553"/>
      <c r="V45" s="554"/>
      <c r="W45" s="552"/>
      <c r="X45" s="553"/>
      <c r="Y45" s="553"/>
      <c r="Z45" s="554"/>
      <c r="AA45" s="555"/>
      <c r="AB45" s="556"/>
      <c r="AC45" s="556"/>
      <c r="AD45" s="556"/>
      <c r="AE45" s="556"/>
      <c r="AF45" s="557"/>
      <c r="AG45" s="187" t="s">
        <v>540</v>
      </c>
      <c r="AH45" s="188"/>
      <c r="AI45" s="188"/>
      <c r="AJ45" s="188"/>
      <c r="AK45" s="189"/>
      <c r="AL45" s="206"/>
      <c r="AO45" s="548"/>
      <c r="AP45" s="548"/>
      <c r="AQ45" s="206"/>
      <c r="AR45" s="206"/>
      <c r="AS45" s="206"/>
      <c r="AT45" s="206"/>
      <c r="AU45" s="206"/>
      <c r="AV45" s="206"/>
      <c r="AW45" s="206"/>
      <c r="AX45" s="206"/>
      <c r="AY45" s="206"/>
      <c r="AZ45" s="206"/>
      <c r="BA45" s="206"/>
      <c r="BB45" s="206"/>
      <c r="BC45" s="206"/>
      <c r="BD45" s="206"/>
      <c r="BE45" s="206"/>
      <c r="BF45" s="206"/>
      <c r="BG45" s="206"/>
      <c r="BH45" s="206"/>
      <c r="BI45" s="206"/>
      <c r="BJ45" s="206"/>
      <c r="BK45" s="206"/>
      <c r="BL45" s="206"/>
      <c r="BM45" s="206"/>
      <c r="BN45" s="206"/>
      <c r="BO45" s="206"/>
      <c r="BP45" s="206"/>
      <c r="BQ45" s="206"/>
      <c r="BR45" s="206"/>
      <c r="BS45" s="206"/>
      <c r="BT45" s="206"/>
      <c r="BU45" s="206"/>
      <c r="BV45" s="206"/>
    </row>
    <row r="46" spans="1:77" s="164" customFormat="1" ht="14.7" customHeight="1">
      <c r="A46" s="650"/>
      <c r="B46" s="564"/>
      <c r="C46" s="184" t="s">
        <v>60</v>
      </c>
      <c r="D46" s="185"/>
      <c r="E46" s="185"/>
      <c r="F46" s="185"/>
      <c r="G46" s="185"/>
      <c r="H46" s="185"/>
      <c r="I46" s="185"/>
      <c r="J46" s="185"/>
      <c r="K46" s="185"/>
      <c r="L46" s="185"/>
      <c r="M46" s="185"/>
      <c r="N46" s="185"/>
      <c r="O46" s="185"/>
      <c r="P46" s="185"/>
      <c r="Q46" s="550"/>
      <c r="R46" s="551"/>
      <c r="S46" s="552"/>
      <c r="T46" s="553"/>
      <c r="U46" s="553"/>
      <c r="V46" s="554"/>
      <c r="W46" s="552"/>
      <c r="X46" s="553"/>
      <c r="Y46" s="553"/>
      <c r="Z46" s="554"/>
      <c r="AA46" s="555"/>
      <c r="AB46" s="556"/>
      <c r="AC46" s="556"/>
      <c r="AD46" s="556"/>
      <c r="AE46" s="556"/>
      <c r="AF46" s="557"/>
      <c r="AG46" s="187" t="s">
        <v>541</v>
      </c>
      <c r="AH46" s="188"/>
      <c r="AI46" s="188"/>
      <c r="AJ46" s="188"/>
      <c r="AK46" s="189"/>
      <c r="AL46" s="206"/>
      <c r="AO46" s="548"/>
      <c r="AP46" s="548"/>
      <c r="AQ46" s="206"/>
      <c r="AR46" s="206"/>
      <c r="AS46" s="206"/>
      <c r="AT46" s="206"/>
      <c r="AU46" s="206"/>
      <c r="AV46" s="206"/>
      <c r="AW46" s="206"/>
      <c r="AX46" s="206"/>
      <c r="AY46" s="206"/>
      <c r="AZ46" s="206"/>
      <c r="BA46" s="206"/>
      <c r="BB46" s="206"/>
      <c r="BC46" s="206"/>
      <c r="BD46" s="206"/>
      <c r="BE46" s="206"/>
      <c r="BF46" s="206"/>
      <c r="BG46" s="206"/>
      <c r="BH46" s="206"/>
      <c r="BI46" s="206"/>
      <c r="BJ46" s="206"/>
      <c r="BK46" s="206"/>
      <c r="BL46" s="206"/>
      <c r="BM46" s="206"/>
      <c r="BN46" s="206"/>
      <c r="BO46" s="206"/>
      <c r="BP46" s="206"/>
      <c r="BQ46" s="206"/>
      <c r="BR46" s="206"/>
      <c r="BS46" s="206"/>
      <c r="BT46" s="206"/>
      <c r="BU46" s="206"/>
      <c r="BV46" s="206"/>
    </row>
    <row r="47" spans="1:77" s="164" customFormat="1" ht="14.7" customHeight="1">
      <c r="A47" s="650"/>
      <c r="B47" s="564"/>
      <c r="C47" s="184" t="s">
        <v>45</v>
      </c>
      <c r="D47" s="185"/>
      <c r="E47" s="185"/>
      <c r="F47" s="185"/>
      <c r="G47" s="185"/>
      <c r="H47" s="185"/>
      <c r="I47" s="185"/>
      <c r="J47" s="185"/>
      <c r="K47" s="185"/>
      <c r="L47" s="185"/>
      <c r="M47" s="185"/>
      <c r="N47" s="185"/>
      <c r="O47" s="185"/>
      <c r="P47" s="186"/>
      <c r="Q47" s="552"/>
      <c r="R47" s="554"/>
      <c r="S47" s="552"/>
      <c r="T47" s="553"/>
      <c r="U47" s="553"/>
      <c r="V47" s="554"/>
      <c r="W47" s="552"/>
      <c r="X47" s="553"/>
      <c r="Y47" s="553"/>
      <c r="Z47" s="554"/>
      <c r="AA47" s="555"/>
      <c r="AB47" s="556"/>
      <c r="AC47" s="556"/>
      <c r="AD47" s="556"/>
      <c r="AE47" s="556"/>
      <c r="AF47" s="557"/>
      <c r="AG47" s="187" t="s">
        <v>542</v>
      </c>
      <c r="AH47" s="188"/>
      <c r="AI47" s="188"/>
      <c r="AJ47" s="188"/>
      <c r="AK47" s="189"/>
      <c r="AL47" s="206"/>
      <c r="AO47" s="548"/>
      <c r="AP47" s="548"/>
      <c r="AQ47" s="206"/>
      <c r="AR47" s="206"/>
      <c r="AS47" s="206"/>
      <c r="AT47" s="206"/>
      <c r="AU47" s="206"/>
      <c r="AV47" s="206"/>
      <c r="AW47" s="206"/>
      <c r="AX47" s="206"/>
      <c r="AY47" s="206"/>
      <c r="AZ47" s="206"/>
      <c r="BA47" s="206"/>
      <c r="BB47" s="206"/>
      <c r="BC47" s="206"/>
      <c r="BD47" s="206"/>
      <c r="BE47" s="206"/>
      <c r="BF47" s="206"/>
      <c r="BG47" s="206"/>
      <c r="BH47" s="206"/>
      <c r="BI47" s="206"/>
      <c r="BJ47" s="206"/>
      <c r="BK47" s="206"/>
      <c r="BL47" s="206"/>
      <c r="BM47" s="206"/>
      <c r="BN47" s="206"/>
      <c r="BO47" s="206"/>
      <c r="BP47" s="206"/>
      <c r="BQ47" s="206"/>
      <c r="BR47" s="206"/>
      <c r="BS47" s="206"/>
      <c r="BT47" s="206"/>
      <c r="BU47" s="206"/>
      <c r="BV47" s="206"/>
    </row>
    <row r="48" spans="1:77" s="164" customFormat="1" ht="14.7" customHeight="1">
      <c r="A48" s="650"/>
      <c r="B48" s="564"/>
      <c r="C48" s="184" t="s">
        <v>46</v>
      </c>
      <c r="D48" s="185"/>
      <c r="E48" s="185"/>
      <c r="F48" s="185"/>
      <c r="G48" s="185"/>
      <c r="H48" s="185"/>
      <c r="I48" s="185"/>
      <c r="J48" s="185"/>
      <c r="K48" s="185"/>
      <c r="L48" s="185"/>
      <c r="M48" s="185"/>
      <c r="N48" s="185"/>
      <c r="O48" s="185"/>
      <c r="P48" s="185"/>
      <c r="Q48" s="550"/>
      <c r="R48" s="551"/>
      <c r="S48" s="552"/>
      <c r="T48" s="553"/>
      <c r="U48" s="553"/>
      <c r="V48" s="554"/>
      <c r="W48" s="552"/>
      <c r="X48" s="553"/>
      <c r="Y48" s="553"/>
      <c r="Z48" s="554"/>
      <c r="AA48" s="555"/>
      <c r="AB48" s="556"/>
      <c r="AC48" s="556"/>
      <c r="AD48" s="556"/>
      <c r="AE48" s="556"/>
      <c r="AF48" s="557"/>
      <c r="AG48" s="187" t="s">
        <v>543</v>
      </c>
      <c r="AH48" s="188"/>
      <c r="AI48" s="188"/>
      <c r="AJ48" s="188"/>
      <c r="AK48" s="189"/>
      <c r="AL48" s="206"/>
      <c r="AO48" s="548"/>
      <c r="AP48" s="548"/>
      <c r="AQ48" s="206"/>
      <c r="AR48" s="206"/>
      <c r="AS48" s="206"/>
      <c r="AT48" s="206"/>
      <c r="AU48" s="206"/>
      <c r="AV48" s="206"/>
      <c r="AW48" s="206"/>
      <c r="AX48" s="206"/>
      <c r="AY48" s="206"/>
      <c r="AZ48" s="206"/>
      <c r="BA48" s="206"/>
      <c r="BB48" s="206"/>
      <c r="BC48" s="206"/>
      <c r="BD48" s="206"/>
      <c r="BE48" s="206"/>
      <c r="BF48" s="206"/>
      <c r="BG48" s="206"/>
      <c r="BH48" s="206"/>
      <c r="BI48" s="206"/>
      <c r="BJ48" s="206"/>
      <c r="BK48" s="206"/>
      <c r="BL48" s="206"/>
      <c r="BM48" s="206"/>
      <c r="BN48" s="206"/>
      <c r="BO48" s="206"/>
      <c r="BP48" s="206"/>
      <c r="BQ48" s="206"/>
      <c r="BR48" s="206"/>
      <c r="BS48" s="206"/>
      <c r="BT48" s="206"/>
      <c r="BU48" s="206"/>
      <c r="BV48" s="206"/>
    </row>
    <row r="49" spans="1:74" s="164" customFormat="1" ht="14.7" customHeight="1">
      <c r="A49" s="650"/>
      <c r="B49" s="564"/>
      <c r="C49" s="184" t="s">
        <v>68</v>
      </c>
      <c r="D49" s="185"/>
      <c r="E49" s="185"/>
      <c r="F49" s="185"/>
      <c r="G49" s="185"/>
      <c r="H49" s="185"/>
      <c r="I49" s="185"/>
      <c r="J49" s="185"/>
      <c r="K49" s="185"/>
      <c r="L49" s="185"/>
      <c r="M49" s="185"/>
      <c r="N49" s="185"/>
      <c r="O49" s="185"/>
      <c r="P49" s="185"/>
      <c r="Q49" s="550"/>
      <c r="R49" s="551"/>
      <c r="S49" s="552"/>
      <c r="T49" s="553"/>
      <c r="U49" s="553"/>
      <c r="V49" s="554"/>
      <c r="W49" s="552"/>
      <c r="X49" s="553"/>
      <c r="Y49" s="553"/>
      <c r="Z49" s="554"/>
      <c r="AA49" s="555"/>
      <c r="AB49" s="556"/>
      <c r="AC49" s="556"/>
      <c r="AD49" s="556"/>
      <c r="AE49" s="556"/>
      <c r="AF49" s="557"/>
      <c r="AG49" s="187" t="s">
        <v>544</v>
      </c>
      <c r="AH49" s="188"/>
      <c r="AI49" s="188"/>
      <c r="AJ49" s="188"/>
      <c r="AK49" s="189"/>
      <c r="AL49" s="206"/>
      <c r="AO49" s="548"/>
      <c r="AP49" s="548"/>
      <c r="AQ49" s="206"/>
      <c r="AR49" s="206"/>
      <c r="AS49" s="206"/>
      <c r="AT49" s="206"/>
      <c r="AU49" s="206"/>
      <c r="AV49" s="206"/>
      <c r="AW49" s="206"/>
      <c r="AX49" s="206"/>
      <c r="AY49" s="206"/>
      <c r="AZ49" s="206"/>
      <c r="BA49" s="206"/>
      <c r="BB49" s="206"/>
      <c r="BC49" s="206"/>
      <c r="BD49" s="206"/>
      <c r="BE49" s="206"/>
      <c r="BF49" s="206"/>
      <c r="BG49" s="206"/>
      <c r="BH49" s="206"/>
      <c r="BI49" s="206"/>
      <c r="BJ49" s="206"/>
      <c r="BK49" s="206"/>
      <c r="BL49" s="206"/>
      <c r="BM49" s="206"/>
      <c r="BN49" s="206"/>
      <c r="BO49" s="206"/>
      <c r="BP49" s="206"/>
      <c r="BQ49" s="206"/>
      <c r="BR49" s="206"/>
      <c r="BS49" s="206"/>
      <c r="BT49" s="206"/>
      <c r="BU49" s="206"/>
      <c r="BV49" s="206"/>
    </row>
    <row r="50" spans="1:74" s="164" customFormat="1" ht="14.7" customHeight="1">
      <c r="A50" s="650"/>
      <c r="B50" s="564"/>
      <c r="C50" s="184" t="s">
        <v>47</v>
      </c>
      <c r="D50" s="185"/>
      <c r="E50" s="185"/>
      <c r="F50" s="185"/>
      <c r="G50" s="185"/>
      <c r="H50" s="185"/>
      <c r="I50" s="185"/>
      <c r="J50" s="185"/>
      <c r="K50" s="185"/>
      <c r="L50" s="185"/>
      <c r="M50" s="185"/>
      <c r="N50" s="185"/>
      <c r="O50" s="185"/>
      <c r="P50" s="185"/>
      <c r="Q50" s="550"/>
      <c r="R50" s="551"/>
      <c r="S50" s="552"/>
      <c r="T50" s="553"/>
      <c r="U50" s="553"/>
      <c r="V50" s="554"/>
      <c r="W50" s="552"/>
      <c r="X50" s="553"/>
      <c r="Y50" s="553"/>
      <c r="Z50" s="554"/>
      <c r="AA50" s="555"/>
      <c r="AB50" s="556"/>
      <c r="AC50" s="556"/>
      <c r="AD50" s="556"/>
      <c r="AE50" s="556"/>
      <c r="AF50" s="557"/>
      <c r="AG50" s="187" t="s">
        <v>545</v>
      </c>
      <c r="AH50" s="188"/>
      <c r="AI50" s="188"/>
      <c r="AJ50" s="188"/>
      <c r="AK50" s="189"/>
      <c r="AL50" s="206"/>
      <c r="AO50" s="548"/>
      <c r="AP50" s="548"/>
      <c r="AQ50" s="206"/>
      <c r="AR50" s="206"/>
      <c r="AS50" s="206"/>
      <c r="AT50" s="206"/>
      <c r="AU50" s="206"/>
      <c r="AV50" s="206"/>
      <c r="AW50" s="206"/>
      <c r="AX50" s="206"/>
      <c r="AY50" s="206"/>
      <c r="AZ50" s="206"/>
      <c r="BA50" s="206"/>
      <c r="BB50" s="206"/>
      <c r="BC50" s="206"/>
      <c r="BD50" s="206"/>
      <c r="BE50" s="206"/>
      <c r="BF50" s="206"/>
      <c r="BG50" s="206"/>
      <c r="BH50" s="206"/>
      <c r="BI50" s="206"/>
      <c r="BJ50" s="206"/>
      <c r="BK50" s="206"/>
      <c r="BL50" s="206"/>
      <c r="BM50" s="206"/>
      <c r="BN50" s="206"/>
      <c r="BO50" s="206"/>
      <c r="BP50" s="206"/>
      <c r="BQ50" s="206"/>
      <c r="BR50" s="206"/>
      <c r="BS50" s="206"/>
      <c r="BT50" s="206"/>
      <c r="BU50" s="206"/>
      <c r="BV50" s="206"/>
    </row>
    <row r="51" spans="1:74" s="164" customFormat="1" ht="14.7" customHeight="1">
      <c r="A51" s="650"/>
      <c r="B51" s="565"/>
      <c r="C51" s="184" t="s">
        <v>69</v>
      </c>
      <c r="D51" s="185"/>
      <c r="E51" s="185"/>
      <c r="F51" s="185"/>
      <c r="G51" s="185"/>
      <c r="H51" s="185"/>
      <c r="I51" s="185"/>
      <c r="J51" s="185"/>
      <c r="K51" s="185"/>
      <c r="L51" s="185"/>
      <c r="M51" s="185"/>
      <c r="N51" s="185"/>
      <c r="O51" s="185"/>
      <c r="P51" s="185"/>
      <c r="Q51" s="550"/>
      <c r="R51" s="551"/>
      <c r="S51" s="552"/>
      <c r="T51" s="553"/>
      <c r="U51" s="553"/>
      <c r="V51" s="554"/>
      <c r="W51" s="552"/>
      <c r="X51" s="553"/>
      <c r="Y51" s="553"/>
      <c r="Z51" s="554"/>
      <c r="AA51" s="555"/>
      <c r="AB51" s="556"/>
      <c r="AC51" s="556"/>
      <c r="AD51" s="556"/>
      <c r="AE51" s="556"/>
      <c r="AF51" s="557"/>
      <c r="AG51" s="187" t="s">
        <v>546</v>
      </c>
      <c r="AH51" s="188"/>
      <c r="AI51" s="188"/>
      <c r="AJ51" s="188"/>
      <c r="AK51" s="189"/>
      <c r="AL51" s="206"/>
      <c r="AO51" s="548"/>
      <c r="AP51" s="548"/>
      <c r="AQ51" s="206"/>
      <c r="AR51" s="206"/>
      <c r="AS51" s="206"/>
      <c r="AT51" s="206"/>
      <c r="AU51" s="206"/>
      <c r="AV51" s="206"/>
      <c r="AW51" s="206"/>
      <c r="AX51" s="206"/>
      <c r="AY51" s="206"/>
      <c r="AZ51" s="206"/>
      <c r="BA51" s="206"/>
      <c r="BB51" s="206"/>
      <c r="BC51" s="206"/>
      <c r="BD51" s="206"/>
      <c r="BE51" s="206"/>
      <c r="BF51" s="206"/>
      <c r="BG51" s="206"/>
      <c r="BH51" s="206"/>
      <c r="BI51" s="206"/>
      <c r="BJ51" s="206"/>
      <c r="BK51" s="206"/>
      <c r="BL51" s="206"/>
      <c r="BM51" s="206"/>
      <c r="BN51" s="206"/>
      <c r="BO51" s="206"/>
      <c r="BP51" s="206"/>
      <c r="BQ51" s="206"/>
      <c r="BR51" s="206"/>
      <c r="BS51" s="206"/>
      <c r="BT51" s="206"/>
      <c r="BU51" s="206"/>
      <c r="BV51" s="206"/>
    </row>
    <row r="52" spans="1:74" s="164" customFormat="1" ht="14.7" customHeight="1">
      <c r="A52" s="650"/>
      <c r="B52" s="560" t="s">
        <v>106</v>
      </c>
      <c r="C52" s="184" t="s">
        <v>107</v>
      </c>
      <c r="D52" s="185"/>
      <c r="E52" s="185"/>
      <c r="F52" s="185"/>
      <c r="G52" s="185"/>
      <c r="H52" s="185"/>
      <c r="I52" s="185"/>
      <c r="J52" s="185"/>
      <c r="K52" s="185"/>
      <c r="L52" s="185"/>
      <c r="M52" s="185"/>
      <c r="N52" s="185"/>
      <c r="O52" s="185"/>
      <c r="P52" s="185"/>
      <c r="Q52" s="550"/>
      <c r="R52" s="551"/>
      <c r="S52" s="552"/>
      <c r="T52" s="553"/>
      <c r="U52" s="553"/>
      <c r="V52" s="554"/>
      <c r="W52" s="552"/>
      <c r="X52" s="553"/>
      <c r="Y52" s="553"/>
      <c r="Z52" s="554"/>
      <c r="AA52" s="555"/>
      <c r="AB52" s="556"/>
      <c r="AC52" s="556"/>
      <c r="AD52" s="556"/>
      <c r="AE52" s="556"/>
      <c r="AF52" s="557"/>
      <c r="AG52" s="187" t="s">
        <v>547</v>
      </c>
      <c r="AH52" s="188"/>
      <c r="AI52" s="188"/>
      <c r="AJ52" s="188"/>
      <c r="AK52" s="189"/>
      <c r="AL52" s="206"/>
      <c r="AO52" s="548"/>
      <c r="AP52" s="215"/>
      <c r="AQ52" s="206"/>
      <c r="AR52" s="206"/>
      <c r="AS52" s="206"/>
      <c r="AT52" s="206"/>
      <c r="AU52" s="206"/>
      <c r="AV52" s="206"/>
      <c r="AW52" s="206"/>
      <c r="AX52" s="206"/>
      <c r="AY52" s="206"/>
      <c r="AZ52" s="206"/>
      <c r="BA52" s="206"/>
      <c r="BB52" s="206"/>
      <c r="BC52" s="206"/>
      <c r="BD52" s="206"/>
      <c r="BE52" s="206"/>
      <c r="BF52" s="206"/>
      <c r="BG52" s="206"/>
      <c r="BH52" s="206"/>
      <c r="BI52" s="206"/>
      <c r="BJ52" s="206"/>
      <c r="BK52" s="206"/>
      <c r="BL52" s="206"/>
      <c r="BM52" s="206"/>
      <c r="BN52" s="206"/>
      <c r="BO52" s="206"/>
      <c r="BP52" s="206"/>
      <c r="BQ52" s="206"/>
      <c r="BR52" s="206"/>
      <c r="BS52" s="206"/>
      <c r="BT52" s="206"/>
      <c r="BU52" s="206"/>
      <c r="BV52" s="206"/>
    </row>
    <row r="53" spans="1:74" s="164" customFormat="1" ht="14.7" customHeight="1">
      <c r="A53" s="650"/>
      <c r="B53" s="561"/>
      <c r="C53" s="184" t="s">
        <v>108</v>
      </c>
      <c r="D53" s="185"/>
      <c r="E53" s="185"/>
      <c r="F53" s="185"/>
      <c r="G53" s="185"/>
      <c r="H53" s="185"/>
      <c r="I53" s="185"/>
      <c r="J53" s="185"/>
      <c r="K53" s="185"/>
      <c r="L53" s="185"/>
      <c r="M53" s="185"/>
      <c r="N53" s="185"/>
      <c r="O53" s="185"/>
      <c r="P53" s="185"/>
      <c r="Q53" s="550"/>
      <c r="R53" s="551"/>
      <c r="S53" s="552"/>
      <c r="T53" s="553"/>
      <c r="U53" s="553"/>
      <c r="V53" s="554"/>
      <c r="W53" s="552"/>
      <c r="X53" s="553"/>
      <c r="Y53" s="553"/>
      <c r="Z53" s="554"/>
      <c r="AA53" s="555"/>
      <c r="AB53" s="556"/>
      <c r="AC53" s="556"/>
      <c r="AD53" s="556"/>
      <c r="AE53" s="556"/>
      <c r="AF53" s="557"/>
      <c r="AG53" s="187" t="s">
        <v>548</v>
      </c>
      <c r="AH53" s="188"/>
      <c r="AI53" s="188"/>
      <c r="AJ53" s="188"/>
      <c r="AK53" s="189"/>
      <c r="AL53" s="206"/>
      <c r="AO53" s="548"/>
      <c r="AP53" s="215"/>
      <c r="AQ53" s="206"/>
      <c r="AR53" s="206"/>
      <c r="AS53" s="206"/>
      <c r="AT53" s="206"/>
      <c r="AU53" s="206"/>
      <c r="AV53" s="206"/>
      <c r="AW53" s="206"/>
      <c r="AX53" s="206"/>
      <c r="AY53" s="206"/>
      <c r="AZ53" s="206"/>
      <c r="BA53" s="206"/>
      <c r="BB53" s="206"/>
      <c r="BC53" s="206"/>
      <c r="BD53" s="206"/>
      <c r="BE53" s="206"/>
      <c r="BF53" s="206"/>
      <c r="BG53" s="206"/>
      <c r="BH53" s="206"/>
      <c r="BI53" s="206"/>
      <c r="BJ53" s="206"/>
      <c r="BK53" s="206"/>
      <c r="BL53" s="206"/>
      <c r="BM53" s="206"/>
      <c r="BN53" s="206"/>
      <c r="BO53" s="206"/>
      <c r="BP53" s="206"/>
      <c r="BQ53" s="206"/>
      <c r="BR53" s="206"/>
      <c r="BS53" s="206"/>
      <c r="BT53" s="206"/>
      <c r="BU53" s="206"/>
      <c r="BV53" s="206"/>
    </row>
    <row r="54" spans="1:74" s="164" customFormat="1" ht="14.7" customHeight="1">
      <c r="A54" s="650"/>
      <c r="B54" s="562"/>
      <c r="C54" s="184" t="s">
        <v>109</v>
      </c>
      <c r="D54" s="185"/>
      <c r="E54" s="185"/>
      <c r="F54" s="185"/>
      <c r="G54" s="185"/>
      <c r="H54" s="185"/>
      <c r="I54" s="185"/>
      <c r="J54" s="185"/>
      <c r="K54" s="185"/>
      <c r="L54" s="185"/>
      <c r="M54" s="185"/>
      <c r="N54" s="185"/>
      <c r="O54" s="185"/>
      <c r="P54" s="185"/>
      <c r="Q54" s="550"/>
      <c r="R54" s="551"/>
      <c r="S54" s="552"/>
      <c r="T54" s="553"/>
      <c r="U54" s="553"/>
      <c r="V54" s="554"/>
      <c r="W54" s="552"/>
      <c r="X54" s="553"/>
      <c r="Y54" s="553"/>
      <c r="Z54" s="554"/>
      <c r="AA54" s="555"/>
      <c r="AB54" s="556"/>
      <c r="AC54" s="556"/>
      <c r="AD54" s="556"/>
      <c r="AE54" s="556"/>
      <c r="AF54" s="557"/>
      <c r="AG54" s="190" t="s">
        <v>549</v>
      </c>
      <c r="AH54" s="189"/>
      <c r="AI54" s="189"/>
      <c r="AJ54" s="188"/>
      <c r="AK54" s="189"/>
      <c r="AL54" s="206"/>
      <c r="AO54" s="548"/>
      <c r="AP54" s="215"/>
      <c r="AQ54" s="206"/>
      <c r="AR54" s="206"/>
      <c r="AS54" s="206"/>
      <c r="AT54" s="206"/>
      <c r="AU54" s="206"/>
      <c r="AV54" s="206"/>
      <c r="AW54" s="206"/>
      <c r="AX54" s="206"/>
      <c r="AY54" s="206"/>
      <c r="AZ54" s="206"/>
      <c r="BA54" s="206"/>
      <c r="BB54" s="206"/>
      <c r="BC54" s="206"/>
      <c r="BD54" s="206"/>
      <c r="BE54" s="206"/>
      <c r="BF54" s="206"/>
      <c r="BG54" s="206"/>
      <c r="BH54" s="206"/>
      <c r="BI54" s="206"/>
      <c r="BJ54" s="206"/>
      <c r="BK54" s="206"/>
      <c r="BL54" s="206"/>
      <c r="BM54" s="206"/>
      <c r="BN54" s="206"/>
      <c r="BO54" s="206"/>
      <c r="BP54" s="206"/>
      <c r="BQ54" s="206"/>
      <c r="BR54" s="206"/>
      <c r="BS54" s="206"/>
      <c r="BT54" s="206"/>
      <c r="BU54" s="206"/>
      <c r="BV54" s="206"/>
    </row>
    <row r="55" spans="1:74" s="164" customFormat="1" ht="14.7" customHeight="1">
      <c r="A55" s="650"/>
      <c r="B55" s="559" t="s">
        <v>110</v>
      </c>
      <c r="C55" s="185" t="s">
        <v>111</v>
      </c>
      <c r="D55" s="185"/>
      <c r="E55" s="185"/>
      <c r="F55" s="185"/>
      <c r="G55" s="185"/>
      <c r="H55" s="185"/>
      <c r="I55" s="185"/>
      <c r="J55" s="185"/>
      <c r="K55" s="185"/>
      <c r="L55" s="185"/>
      <c r="M55" s="185"/>
      <c r="N55" s="185"/>
      <c r="O55" s="185"/>
      <c r="P55" s="185"/>
      <c r="Q55" s="550"/>
      <c r="R55" s="551"/>
      <c r="S55" s="552"/>
      <c r="T55" s="553"/>
      <c r="U55" s="553"/>
      <c r="V55" s="554"/>
      <c r="W55" s="552"/>
      <c r="X55" s="553"/>
      <c r="Y55" s="553"/>
      <c r="Z55" s="554"/>
      <c r="AA55" s="555"/>
      <c r="AB55" s="556"/>
      <c r="AC55" s="556"/>
      <c r="AD55" s="556"/>
      <c r="AE55" s="556"/>
      <c r="AF55" s="557"/>
      <c r="AG55" s="187" t="s">
        <v>536</v>
      </c>
      <c r="AH55" s="188"/>
      <c r="AI55" s="188"/>
      <c r="AJ55" s="188"/>
      <c r="AK55" s="189"/>
      <c r="AL55" s="206"/>
      <c r="AO55" s="548"/>
      <c r="AP55" s="549"/>
      <c r="AQ55" s="206"/>
      <c r="AR55" s="206"/>
      <c r="AS55" s="206"/>
      <c r="AT55" s="206"/>
      <c r="AU55" s="206"/>
      <c r="AV55" s="206"/>
      <c r="AW55" s="206"/>
      <c r="AX55" s="206"/>
      <c r="AY55" s="206"/>
      <c r="AZ55" s="206"/>
      <c r="BA55" s="206"/>
      <c r="BB55" s="206"/>
      <c r="BC55" s="206"/>
      <c r="BD55" s="206"/>
      <c r="BE55" s="206"/>
      <c r="BF55" s="206"/>
      <c r="BG55" s="206"/>
      <c r="BH55" s="206"/>
      <c r="BI55" s="206"/>
      <c r="BJ55" s="206"/>
      <c r="BK55" s="206"/>
      <c r="BL55" s="206"/>
      <c r="BM55" s="206"/>
      <c r="BN55" s="206"/>
      <c r="BO55" s="206"/>
      <c r="BP55" s="206"/>
      <c r="BQ55" s="206"/>
      <c r="BR55" s="206"/>
      <c r="BS55" s="206"/>
      <c r="BT55" s="206"/>
      <c r="BU55" s="206"/>
      <c r="BV55" s="206"/>
    </row>
    <row r="56" spans="1:74" s="164" customFormat="1" ht="14.7" customHeight="1">
      <c r="A56" s="650"/>
      <c r="B56" s="559"/>
      <c r="C56" s="185" t="s">
        <v>112</v>
      </c>
      <c r="D56" s="185"/>
      <c r="E56" s="185"/>
      <c r="F56" s="185"/>
      <c r="G56" s="185"/>
      <c r="H56" s="185"/>
      <c r="I56" s="185"/>
      <c r="J56" s="185"/>
      <c r="K56" s="185"/>
      <c r="L56" s="185"/>
      <c r="M56" s="185"/>
      <c r="N56" s="185"/>
      <c r="O56" s="185"/>
      <c r="P56" s="185"/>
      <c r="Q56" s="550"/>
      <c r="R56" s="551"/>
      <c r="S56" s="552"/>
      <c r="T56" s="553"/>
      <c r="U56" s="553"/>
      <c r="V56" s="554"/>
      <c r="W56" s="552"/>
      <c r="X56" s="553"/>
      <c r="Y56" s="553"/>
      <c r="Z56" s="554"/>
      <c r="AA56" s="555"/>
      <c r="AB56" s="556"/>
      <c r="AC56" s="556"/>
      <c r="AD56" s="556"/>
      <c r="AE56" s="556"/>
      <c r="AF56" s="557"/>
      <c r="AG56" s="187" t="s">
        <v>537</v>
      </c>
      <c r="AH56" s="188"/>
      <c r="AI56" s="188"/>
      <c r="AJ56" s="188"/>
      <c r="AK56" s="189"/>
      <c r="AL56" s="206"/>
      <c r="AO56" s="548"/>
      <c r="AP56" s="549"/>
      <c r="AQ56" s="206"/>
      <c r="AR56" s="206"/>
      <c r="AS56" s="206"/>
      <c r="AT56" s="206"/>
      <c r="AU56" s="206"/>
      <c r="AV56" s="206"/>
      <c r="AW56" s="206"/>
      <c r="AX56" s="206"/>
      <c r="AY56" s="206"/>
      <c r="AZ56" s="206"/>
      <c r="BA56" s="206"/>
      <c r="BB56" s="206"/>
      <c r="BC56" s="206"/>
      <c r="BD56" s="206"/>
      <c r="BE56" s="206"/>
      <c r="BF56" s="206"/>
      <c r="BG56" s="206"/>
      <c r="BH56" s="206"/>
      <c r="BI56" s="206"/>
      <c r="BJ56" s="206"/>
      <c r="BK56" s="206"/>
      <c r="BL56" s="206"/>
      <c r="BM56" s="206"/>
      <c r="BN56" s="206"/>
      <c r="BO56" s="206"/>
      <c r="BP56" s="206"/>
      <c r="BQ56" s="206"/>
      <c r="BR56" s="206"/>
      <c r="BS56" s="206"/>
      <c r="BT56" s="206"/>
      <c r="BU56" s="206"/>
      <c r="BV56" s="206"/>
    </row>
    <row r="57" spans="1:74" s="164" customFormat="1" ht="14.7" customHeight="1">
      <c r="A57" s="650"/>
      <c r="B57" s="559"/>
      <c r="C57" s="175" t="s">
        <v>113</v>
      </c>
      <c r="D57" s="175"/>
      <c r="E57" s="175"/>
      <c r="F57" s="175"/>
      <c r="G57" s="175"/>
      <c r="H57" s="175"/>
      <c r="I57" s="175"/>
      <c r="J57" s="175"/>
      <c r="K57" s="175"/>
      <c r="L57" s="175"/>
      <c r="M57" s="175"/>
      <c r="N57" s="175"/>
      <c r="O57" s="175"/>
      <c r="P57" s="185"/>
      <c r="Q57" s="550"/>
      <c r="R57" s="551"/>
      <c r="S57" s="552"/>
      <c r="T57" s="553"/>
      <c r="U57" s="553"/>
      <c r="V57" s="554"/>
      <c r="W57" s="552"/>
      <c r="X57" s="553"/>
      <c r="Y57" s="553"/>
      <c r="Z57" s="554"/>
      <c r="AA57" s="555"/>
      <c r="AB57" s="556"/>
      <c r="AC57" s="556"/>
      <c r="AD57" s="556"/>
      <c r="AE57" s="556"/>
      <c r="AF57" s="557"/>
      <c r="AG57" s="187" t="s">
        <v>538</v>
      </c>
      <c r="AH57" s="191"/>
      <c r="AI57" s="191"/>
      <c r="AJ57" s="191"/>
      <c r="AK57" s="192"/>
      <c r="AL57" s="206"/>
      <c r="AO57" s="548"/>
      <c r="AP57" s="549"/>
      <c r="AQ57" s="206"/>
      <c r="AR57" s="206"/>
      <c r="AS57" s="206"/>
      <c r="AT57" s="206"/>
      <c r="AU57" s="206"/>
      <c r="AV57" s="206"/>
      <c r="AW57" s="206"/>
      <c r="AX57" s="206"/>
      <c r="AY57" s="206"/>
      <c r="AZ57" s="206"/>
      <c r="BA57" s="206"/>
      <c r="BB57" s="206"/>
      <c r="BC57" s="206"/>
      <c r="BD57" s="206"/>
      <c r="BE57" s="206"/>
      <c r="BF57" s="206"/>
      <c r="BG57" s="206"/>
      <c r="BH57" s="206"/>
      <c r="BI57" s="206"/>
      <c r="BJ57" s="206"/>
      <c r="BK57" s="206"/>
      <c r="BL57" s="206"/>
      <c r="BM57" s="206"/>
      <c r="BN57" s="206"/>
      <c r="BO57" s="206"/>
      <c r="BP57" s="206"/>
      <c r="BQ57" s="206"/>
      <c r="BR57" s="206"/>
      <c r="BS57" s="206"/>
      <c r="BT57" s="206"/>
      <c r="BU57" s="206"/>
      <c r="BV57" s="206"/>
    </row>
    <row r="58" spans="1:74" s="164" customFormat="1" ht="14.7" customHeight="1">
      <c r="A58" s="650"/>
      <c r="B58" s="559"/>
      <c r="C58" s="175" t="s">
        <v>114</v>
      </c>
      <c r="D58" s="175"/>
      <c r="E58" s="175"/>
      <c r="F58" s="175"/>
      <c r="G58" s="175"/>
      <c r="H58" s="175"/>
      <c r="I58" s="175"/>
      <c r="J58" s="175"/>
      <c r="K58" s="175"/>
      <c r="L58" s="175"/>
      <c r="M58" s="175"/>
      <c r="N58" s="175"/>
      <c r="O58" s="175"/>
      <c r="P58" s="185"/>
      <c r="Q58" s="550"/>
      <c r="R58" s="551"/>
      <c r="S58" s="552"/>
      <c r="T58" s="553"/>
      <c r="U58" s="553"/>
      <c r="V58" s="554"/>
      <c r="W58" s="552"/>
      <c r="X58" s="553"/>
      <c r="Y58" s="553"/>
      <c r="Z58" s="554"/>
      <c r="AA58" s="555"/>
      <c r="AB58" s="556"/>
      <c r="AC58" s="556"/>
      <c r="AD58" s="556"/>
      <c r="AE58" s="556"/>
      <c r="AF58" s="557"/>
      <c r="AG58" s="187" t="s">
        <v>539</v>
      </c>
      <c r="AH58" s="191"/>
      <c r="AI58" s="191"/>
      <c r="AJ58" s="191"/>
      <c r="AK58" s="192"/>
      <c r="AL58" s="206"/>
      <c r="AO58" s="548"/>
      <c r="AP58" s="549"/>
      <c r="AQ58" s="206"/>
      <c r="AR58" s="206"/>
      <c r="AS58" s="206"/>
      <c r="AT58" s="206"/>
      <c r="AU58" s="206"/>
      <c r="AV58" s="206"/>
      <c r="AW58" s="206"/>
      <c r="AX58" s="206"/>
      <c r="AY58" s="206"/>
      <c r="AZ58" s="206"/>
      <c r="BA58" s="206"/>
      <c r="BB58" s="206"/>
      <c r="BC58" s="206"/>
      <c r="BD58" s="206"/>
      <c r="BE58" s="206"/>
      <c r="BF58" s="206"/>
      <c r="BG58" s="206"/>
      <c r="BH58" s="206"/>
      <c r="BI58" s="206"/>
      <c r="BJ58" s="206"/>
      <c r="BK58" s="206"/>
      <c r="BL58" s="206"/>
      <c r="BM58" s="206"/>
      <c r="BN58" s="206"/>
      <c r="BO58" s="206"/>
      <c r="BP58" s="206"/>
      <c r="BQ58" s="206"/>
      <c r="BR58" s="206"/>
      <c r="BS58" s="206"/>
      <c r="BT58" s="206"/>
      <c r="BU58" s="206"/>
      <c r="BV58" s="206"/>
    </row>
    <row r="59" spans="1:74" s="164" customFormat="1" ht="14.7" customHeight="1">
      <c r="A59" s="650"/>
      <c r="B59" s="559"/>
      <c r="C59" s="175" t="s">
        <v>115</v>
      </c>
      <c r="D59" s="175"/>
      <c r="E59" s="175"/>
      <c r="F59" s="175"/>
      <c r="G59" s="175"/>
      <c r="H59" s="175"/>
      <c r="I59" s="175"/>
      <c r="J59" s="175"/>
      <c r="K59" s="175"/>
      <c r="L59" s="175"/>
      <c r="M59" s="175"/>
      <c r="N59" s="175"/>
      <c r="O59" s="175"/>
      <c r="P59" s="185"/>
      <c r="Q59" s="550"/>
      <c r="R59" s="551"/>
      <c r="S59" s="552"/>
      <c r="T59" s="553"/>
      <c r="U59" s="553"/>
      <c r="V59" s="554"/>
      <c r="W59" s="552"/>
      <c r="X59" s="553"/>
      <c r="Y59" s="553"/>
      <c r="Z59" s="554"/>
      <c r="AA59" s="555"/>
      <c r="AB59" s="556"/>
      <c r="AC59" s="556"/>
      <c r="AD59" s="556"/>
      <c r="AE59" s="556"/>
      <c r="AF59" s="557"/>
      <c r="AG59" s="187" t="s">
        <v>541</v>
      </c>
      <c r="AH59" s="191"/>
      <c r="AI59" s="191"/>
      <c r="AJ59" s="191"/>
      <c r="AK59" s="192"/>
      <c r="AL59" s="206"/>
      <c r="AO59" s="548"/>
      <c r="AP59" s="549"/>
      <c r="AQ59" s="206"/>
      <c r="AR59" s="206"/>
      <c r="AS59" s="206"/>
      <c r="AT59" s="206"/>
      <c r="AU59" s="206"/>
      <c r="AV59" s="206"/>
      <c r="AW59" s="206"/>
      <c r="AX59" s="206"/>
      <c r="AY59" s="206"/>
      <c r="AZ59" s="206"/>
      <c r="BA59" s="206"/>
      <c r="BB59" s="206"/>
      <c r="BC59" s="206"/>
      <c r="BD59" s="206"/>
      <c r="BE59" s="206"/>
      <c r="BF59" s="206"/>
      <c r="BG59" s="206"/>
      <c r="BH59" s="206"/>
      <c r="BI59" s="206"/>
      <c r="BJ59" s="206"/>
      <c r="BK59" s="206"/>
      <c r="BL59" s="206"/>
      <c r="BM59" s="206"/>
      <c r="BN59" s="206"/>
      <c r="BO59" s="206"/>
      <c r="BP59" s="206"/>
      <c r="BQ59" s="206"/>
      <c r="BR59" s="206"/>
      <c r="BS59" s="206"/>
      <c r="BT59" s="206"/>
      <c r="BU59" s="206"/>
      <c r="BV59" s="206"/>
    </row>
    <row r="60" spans="1:74" s="164" customFormat="1" ht="14.7" customHeight="1">
      <c r="A60" s="650"/>
      <c r="B60" s="559"/>
      <c r="C60" s="175" t="s">
        <v>116</v>
      </c>
      <c r="D60" s="175"/>
      <c r="E60" s="175"/>
      <c r="F60" s="175"/>
      <c r="G60" s="175"/>
      <c r="H60" s="175"/>
      <c r="I60" s="175"/>
      <c r="J60" s="175"/>
      <c r="K60" s="175"/>
      <c r="L60" s="175"/>
      <c r="M60" s="175"/>
      <c r="N60" s="175"/>
      <c r="O60" s="175"/>
      <c r="P60" s="186"/>
      <c r="Q60" s="552"/>
      <c r="R60" s="554"/>
      <c r="S60" s="552"/>
      <c r="T60" s="553"/>
      <c r="U60" s="553"/>
      <c r="V60" s="554"/>
      <c r="W60" s="552"/>
      <c r="X60" s="553"/>
      <c r="Y60" s="553"/>
      <c r="Z60" s="554"/>
      <c r="AA60" s="555"/>
      <c r="AB60" s="556"/>
      <c r="AC60" s="556"/>
      <c r="AD60" s="556"/>
      <c r="AE60" s="556"/>
      <c r="AF60" s="557"/>
      <c r="AG60" s="187" t="s">
        <v>550</v>
      </c>
      <c r="AH60" s="191"/>
      <c r="AI60" s="191"/>
      <c r="AJ60" s="191"/>
      <c r="AK60" s="192"/>
      <c r="AL60" s="206"/>
      <c r="AO60" s="548"/>
      <c r="AP60" s="549"/>
      <c r="AQ60" s="206"/>
      <c r="AR60" s="206"/>
      <c r="AS60" s="206"/>
      <c r="AT60" s="206"/>
      <c r="AU60" s="206"/>
      <c r="AV60" s="206"/>
      <c r="AW60" s="206"/>
      <c r="AX60" s="206"/>
      <c r="AY60" s="206"/>
      <c r="AZ60" s="206"/>
      <c r="BA60" s="206"/>
      <c r="BB60" s="206"/>
      <c r="BC60" s="206"/>
      <c r="BD60" s="206"/>
      <c r="BE60" s="206"/>
      <c r="BF60" s="206"/>
      <c r="BG60" s="206"/>
      <c r="BH60" s="206"/>
      <c r="BI60" s="206"/>
      <c r="BJ60" s="206"/>
      <c r="BK60" s="206"/>
      <c r="BL60" s="206"/>
      <c r="BM60" s="206"/>
      <c r="BN60" s="206"/>
      <c r="BO60" s="206"/>
      <c r="BP60" s="206"/>
      <c r="BQ60" s="206"/>
      <c r="BR60" s="206"/>
      <c r="BS60" s="206"/>
      <c r="BT60" s="206"/>
      <c r="BU60" s="206"/>
      <c r="BV60" s="206"/>
    </row>
    <row r="61" spans="1:74" s="164" customFormat="1" ht="14.7" customHeight="1">
      <c r="A61" s="650"/>
      <c r="B61" s="559"/>
      <c r="C61" s="175" t="s">
        <v>117</v>
      </c>
      <c r="D61" s="175"/>
      <c r="E61" s="175"/>
      <c r="F61" s="175"/>
      <c r="G61" s="175"/>
      <c r="H61" s="175"/>
      <c r="I61" s="175"/>
      <c r="J61" s="175"/>
      <c r="K61" s="175"/>
      <c r="L61" s="175"/>
      <c r="M61" s="175"/>
      <c r="N61" s="175"/>
      <c r="O61" s="175"/>
      <c r="P61" s="185"/>
      <c r="Q61" s="550"/>
      <c r="R61" s="551"/>
      <c r="S61" s="552"/>
      <c r="T61" s="553"/>
      <c r="U61" s="553"/>
      <c r="V61" s="554"/>
      <c r="W61" s="552"/>
      <c r="X61" s="553"/>
      <c r="Y61" s="553"/>
      <c r="Z61" s="554"/>
      <c r="AA61" s="555"/>
      <c r="AB61" s="556"/>
      <c r="AC61" s="556"/>
      <c r="AD61" s="556"/>
      <c r="AE61" s="556"/>
      <c r="AF61" s="557"/>
      <c r="AG61" s="187" t="s">
        <v>543</v>
      </c>
      <c r="AH61" s="191"/>
      <c r="AI61" s="191"/>
      <c r="AJ61" s="191"/>
      <c r="AK61" s="192"/>
      <c r="AL61" s="206"/>
      <c r="AO61" s="548"/>
      <c r="AP61" s="549"/>
      <c r="AQ61" s="206"/>
      <c r="AR61" s="206"/>
      <c r="AS61" s="206"/>
      <c r="AT61" s="206"/>
      <c r="AU61" s="206"/>
      <c r="AV61" s="206"/>
      <c r="AW61" s="206"/>
      <c r="AX61" s="206"/>
      <c r="AY61" s="206"/>
      <c r="AZ61" s="206"/>
      <c r="BA61" s="206"/>
      <c r="BB61" s="206"/>
      <c r="BC61" s="206"/>
      <c r="BD61" s="206"/>
      <c r="BE61" s="206"/>
      <c r="BF61" s="206"/>
      <c r="BG61" s="206"/>
      <c r="BH61" s="206"/>
      <c r="BI61" s="206"/>
      <c r="BJ61" s="206"/>
      <c r="BK61" s="206"/>
      <c r="BL61" s="206"/>
      <c r="BM61" s="206"/>
      <c r="BN61" s="206"/>
      <c r="BO61" s="206"/>
      <c r="BP61" s="206"/>
      <c r="BQ61" s="206"/>
      <c r="BR61" s="206"/>
      <c r="BS61" s="206"/>
      <c r="BT61" s="206"/>
      <c r="BU61" s="206"/>
      <c r="BV61" s="206"/>
    </row>
    <row r="62" spans="1:74" s="164" customFormat="1" ht="14.7" customHeight="1">
      <c r="A62" s="650"/>
      <c r="B62" s="559"/>
      <c r="C62" s="175" t="s">
        <v>118</v>
      </c>
      <c r="D62" s="175"/>
      <c r="E62" s="175"/>
      <c r="F62" s="175"/>
      <c r="G62" s="175"/>
      <c r="H62" s="175"/>
      <c r="I62" s="175"/>
      <c r="J62" s="175"/>
      <c r="K62" s="175"/>
      <c r="L62" s="175"/>
      <c r="M62" s="175"/>
      <c r="N62" s="175"/>
      <c r="O62" s="175"/>
      <c r="P62" s="185"/>
      <c r="Q62" s="550"/>
      <c r="R62" s="551"/>
      <c r="S62" s="552"/>
      <c r="T62" s="553"/>
      <c r="U62" s="553"/>
      <c r="V62" s="554"/>
      <c r="W62" s="552"/>
      <c r="X62" s="553"/>
      <c r="Y62" s="553"/>
      <c r="Z62" s="554"/>
      <c r="AA62" s="555"/>
      <c r="AB62" s="556"/>
      <c r="AC62" s="556"/>
      <c r="AD62" s="556"/>
      <c r="AE62" s="556"/>
      <c r="AF62" s="557"/>
      <c r="AG62" s="187" t="s">
        <v>544</v>
      </c>
      <c r="AH62" s="191"/>
      <c r="AI62" s="191"/>
      <c r="AJ62" s="191"/>
      <c r="AK62" s="192"/>
      <c r="AL62" s="206"/>
      <c r="AO62" s="548"/>
      <c r="AP62" s="549"/>
      <c r="AQ62" s="206"/>
      <c r="AR62" s="206"/>
      <c r="AS62" s="206"/>
      <c r="AT62" s="206"/>
      <c r="AU62" s="206"/>
      <c r="AV62" s="206"/>
      <c r="AW62" s="206"/>
      <c r="AX62" s="206"/>
      <c r="AY62" s="206"/>
      <c r="AZ62" s="206"/>
      <c r="BA62" s="206"/>
      <c r="BB62" s="206"/>
      <c r="BC62" s="206"/>
      <c r="BD62" s="206"/>
      <c r="BE62" s="206"/>
      <c r="BF62" s="206"/>
      <c r="BG62" s="206"/>
      <c r="BH62" s="206"/>
      <c r="BI62" s="206"/>
      <c r="BJ62" s="206"/>
      <c r="BK62" s="206"/>
      <c r="BL62" s="206"/>
      <c r="BM62" s="206"/>
      <c r="BN62" s="206"/>
      <c r="BO62" s="206"/>
      <c r="BP62" s="206"/>
      <c r="BQ62" s="206"/>
      <c r="BR62" s="206"/>
      <c r="BS62" s="206"/>
      <c r="BT62" s="206"/>
      <c r="BU62" s="206"/>
      <c r="BV62" s="206"/>
    </row>
    <row r="63" spans="1:74" s="164" customFormat="1" ht="14.7" customHeight="1">
      <c r="A63" s="650"/>
      <c r="B63" s="559"/>
      <c r="C63" s="175" t="s">
        <v>119</v>
      </c>
      <c r="D63" s="175"/>
      <c r="E63" s="175"/>
      <c r="F63" s="175"/>
      <c r="G63" s="175"/>
      <c r="H63" s="175"/>
      <c r="I63" s="175"/>
      <c r="J63" s="175"/>
      <c r="K63" s="175"/>
      <c r="L63" s="175"/>
      <c r="M63" s="175"/>
      <c r="N63" s="175"/>
      <c r="O63" s="175"/>
      <c r="P63" s="185"/>
      <c r="Q63" s="550"/>
      <c r="R63" s="551"/>
      <c r="S63" s="552"/>
      <c r="T63" s="553"/>
      <c r="U63" s="553"/>
      <c r="V63" s="554"/>
      <c r="W63" s="552"/>
      <c r="X63" s="553"/>
      <c r="Y63" s="553"/>
      <c r="Z63" s="554"/>
      <c r="AA63" s="555"/>
      <c r="AB63" s="556"/>
      <c r="AC63" s="556"/>
      <c r="AD63" s="556"/>
      <c r="AE63" s="556"/>
      <c r="AF63" s="557"/>
      <c r="AG63" s="187" t="s">
        <v>545</v>
      </c>
      <c r="AH63" s="191"/>
      <c r="AI63" s="191"/>
      <c r="AJ63" s="191"/>
      <c r="AK63" s="192"/>
      <c r="AL63" s="206"/>
      <c r="AO63" s="548"/>
      <c r="AP63" s="549"/>
      <c r="AQ63" s="206"/>
      <c r="AR63" s="206"/>
      <c r="AS63" s="206"/>
      <c r="AT63" s="206"/>
      <c r="AU63" s="206"/>
      <c r="AV63" s="206"/>
      <c r="AW63" s="206"/>
      <c r="AX63" s="206"/>
      <c r="AY63" s="206"/>
      <c r="AZ63" s="206"/>
      <c r="BA63" s="206"/>
      <c r="BB63" s="206"/>
      <c r="BC63" s="206"/>
      <c r="BD63" s="206"/>
      <c r="BE63" s="206"/>
      <c r="BF63" s="206"/>
      <c r="BG63" s="206"/>
      <c r="BH63" s="206"/>
      <c r="BI63" s="206"/>
      <c r="BJ63" s="206"/>
      <c r="BK63" s="206"/>
      <c r="BL63" s="206"/>
      <c r="BM63" s="206"/>
      <c r="BN63" s="206"/>
      <c r="BO63" s="206"/>
      <c r="BP63" s="206"/>
      <c r="BQ63" s="206"/>
      <c r="BR63" s="206"/>
      <c r="BS63" s="206"/>
      <c r="BT63" s="206"/>
      <c r="BU63" s="206"/>
      <c r="BV63" s="206"/>
    </row>
    <row r="64" spans="1:74" s="164" customFormat="1" ht="14.7" customHeight="1">
      <c r="A64" s="650"/>
      <c r="B64" s="559"/>
      <c r="C64" s="175" t="s">
        <v>120</v>
      </c>
      <c r="D64" s="175"/>
      <c r="E64" s="175"/>
      <c r="F64" s="175"/>
      <c r="G64" s="175"/>
      <c r="H64" s="175"/>
      <c r="I64" s="175"/>
      <c r="J64" s="175"/>
      <c r="K64" s="175"/>
      <c r="L64" s="175"/>
      <c r="M64" s="175"/>
      <c r="N64" s="175"/>
      <c r="O64" s="175"/>
      <c r="P64" s="185"/>
      <c r="Q64" s="550"/>
      <c r="R64" s="551"/>
      <c r="S64" s="552"/>
      <c r="T64" s="553"/>
      <c r="U64" s="553"/>
      <c r="V64" s="554"/>
      <c r="W64" s="552"/>
      <c r="X64" s="553"/>
      <c r="Y64" s="553"/>
      <c r="Z64" s="554"/>
      <c r="AA64" s="555"/>
      <c r="AB64" s="556"/>
      <c r="AC64" s="556"/>
      <c r="AD64" s="556"/>
      <c r="AE64" s="556"/>
      <c r="AF64" s="557"/>
      <c r="AG64" s="187" t="s">
        <v>546</v>
      </c>
      <c r="AH64" s="191"/>
      <c r="AI64" s="191"/>
      <c r="AJ64" s="191"/>
      <c r="AK64" s="192"/>
      <c r="AL64" s="206"/>
      <c r="AO64" s="548"/>
      <c r="AP64" s="549"/>
      <c r="AQ64" s="206"/>
      <c r="AR64" s="206"/>
      <c r="AS64" s="206"/>
      <c r="AT64" s="206"/>
      <c r="AU64" s="206"/>
      <c r="AV64" s="206"/>
      <c r="AW64" s="206"/>
      <c r="AX64" s="206"/>
      <c r="AY64" s="206"/>
      <c r="AZ64" s="206"/>
      <c r="BA64" s="206"/>
      <c r="BB64" s="206"/>
      <c r="BC64" s="206"/>
      <c r="BD64" s="206"/>
      <c r="BE64" s="206"/>
      <c r="BF64" s="206"/>
      <c r="BG64" s="206"/>
      <c r="BH64" s="206"/>
      <c r="BI64" s="206"/>
      <c r="BJ64" s="206"/>
      <c r="BK64" s="206"/>
      <c r="BL64" s="206"/>
      <c r="BM64" s="206"/>
      <c r="BN64" s="206"/>
      <c r="BO64" s="206"/>
      <c r="BP64" s="206"/>
      <c r="BQ64" s="206"/>
      <c r="BR64" s="206"/>
      <c r="BS64" s="206"/>
      <c r="BT64" s="206"/>
      <c r="BU64" s="206"/>
      <c r="BV64" s="206"/>
    </row>
    <row r="65" spans="1:74" s="164" customFormat="1" ht="14.7" customHeight="1">
      <c r="A65" s="174" t="s">
        <v>121</v>
      </c>
      <c r="B65" s="185"/>
      <c r="C65" s="193"/>
      <c r="D65" s="193"/>
      <c r="E65" s="193"/>
      <c r="F65" s="193"/>
      <c r="G65" s="194"/>
      <c r="H65" s="195"/>
      <c r="I65" s="196"/>
      <c r="J65" s="197"/>
      <c r="K65" s="196"/>
      <c r="L65" s="196"/>
      <c r="M65" s="196"/>
      <c r="N65" s="196"/>
      <c r="O65" s="196"/>
      <c r="P65" s="196"/>
      <c r="Q65" s="198"/>
      <c r="R65" s="191" t="s">
        <v>122</v>
      </c>
      <c r="S65" s="199"/>
      <c r="T65" s="199"/>
      <c r="U65" s="199"/>
      <c r="V65" s="199"/>
      <c r="W65" s="199"/>
      <c r="X65" s="199"/>
      <c r="Y65" s="199"/>
      <c r="Z65" s="199"/>
      <c r="AA65" s="199"/>
      <c r="AB65" s="199"/>
      <c r="AC65" s="199"/>
      <c r="AD65" s="199"/>
      <c r="AE65" s="199"/>
      <c r="AF65" s="199"/>
      <c r="AG65" s="200"/>
      <c r="AH65" s="199"/>
      <c r="AI65" s="199"/>
      <c r="AJ65" s="199"/>
      <c r="AK65" s="201"/>
      <c r="AL65" s="206"/>
      <c r="AO65" s="548"/>
      <c r="AP65" s="549"/>
      <c r="AQ65" s="206"/>
      <c r="AR65" s="547"/>
      <c r="AS65" s="547"/>
      <c r="AT65" s="547"/>
      <c r="AU65" s="547"/>
      <c r="AV65" s="547"/>
      <c r="AW65" s="547"/>
      <c r="AX65" s="547"/>
      <c r="AY65" s="547"/>
      <c r="AZ65" s="547"/>
      <c r="BA65" s="547"/>
      <c r="BB65" s="547"/>
      <c r="BC65" s="547"/>
      <c r="BD65" s="547"/>
      <c r="BE65" s="206"/>
      <c r="BF65" s="206"/>
      <c r="BG65" s="206"/>
      <c r="BH65" s="206"/>
      <c r="BI65" s="206"/>
      <c r="BJ65" s="206"/>
      <c r="BK65" s="206"/>
      <c r="BL65" s="206"/>
      <c r="BM65" s="206"/>
      <c r="BN65" s="206"/>
      <c r="BO65" s="206"/>
      <c r="BP65" s="206"/>
      <c r="BQ65" s="206"/>
      <c r="BR65" s="206"/>
      <c r="BS65" s="206"/>
      <c r="BT65" s="206"/>
      <c r="BU65" s="206"/>
      <c r="BV65" s="206"/>
    </row>
    <row r="66" spans="1:74" s="164" customFormat="1" ht="14.7" customHeight="1">
      <c r="A66" s="184" t="s">
        <v>61</v>
      </c>
      <c r="B66" s="160"/>
      <c r="C66" s="185"/>
      <c r="D66" s="185"/>
      <c r="E66" s="185"/>
      <c r="F66" s="185"/>
      <c r="G66" s="185"/>
      <c r="H66" s="195"/>
      <c r="I66" s="196"/>
      <c r="J66" s="197"/>
      <c r="K66" s="196"/>
      <c r="L66" s="196"/>
      <c r="M66" s="196"/>
      <c r="N66" s="196"/>
      <c r="O66" s="196"/>
      <c r="P66" s="196"/>
      <c r="Q66" s="198"/>
      <c r="R66" s="191" t="s">
        <v>123</v>
      </c>
      <c r="S66" s="202"/>
      <c r="T66" s="202"/>
      <c r="U66" s="202"/>
      <c r="V66" s="202"/>
      <c r="W66" s="202"/>
      <c r="X66" s="202"/>
      <c r="Y66" s="202"/>
      <c r="Z66" s="202"/>
      <c r="AA66" s="202"/>
      <c r="AB66" s="202"/>
      <c r="AC66" s="202"/>
      <c r="AD66" s="202"/>
      <c r="AE66" s="202"/>
      <c r="AF66" s="202"/>
      <c r="AG66" s="203"/>
      <c r="AH66" s="202"/>
      <c r="AI66" s="202"/>
      <c r="AJ66" s="202"/>
      <c r="AK66" s="204"/>
      <c r="AL66" s="206"/>
      <c r="AO66" s="542"/>
      <c r="AP66" s="543"/>
      <c r="AQ66" s="543"/>
      <c r="AR66" s="543"/>
      <c r="AS66" s="543"/>
      <c r="AT66" s="543"/>
      <c r="AU66" s="543"/>
      <c r="AV66" s="543"/>
      <c r="AW66" s="209"/>
      <c r="AX66" s="206"/>
      <c r="AY66" s="206"/>
      <c r="AZ66" s="206"/>
      <c r="BA66" s="206"/>
      <c r="BB66" s="206"/>
      <c r="BC66" s="206"/>
      <c r="BD66" s="206"/>
      <c r="BE66" s="206"/>
      <c r="BF66" s="206"/>
      <c r="BG66" s="206"/>
      <c r="BH66" s="206"/>
      <c r="BI66" s="206"/>
      <c r="BJ66" s="206"/>
      <c r="BK66" s="206"/>
      <c r="BL66" s="206"/>
      <c r="BM66" s="206"/>
      <c r="BN66" s="206"/>
      <c r="BO66" s="206"/>
      <c r="BP66" s="206"/>
      <c r="BQ66" s="206"/>
      <c r="BR66" s="206"/>
      <c r="BS66" s="206"/>
      <c r="BT66" s="206"/>
      <c r="BU66" s="206"/>
      <c r="BV66" s="206"/>
    </row>
    <row r="67" spans="1:74" s="164" customFormat="1" ht="14.7" customHeight="1">
      <c r="B67" s="205"/>
      <c r="AL67" s="206"/>
      <c r="AO67" s="544"/>
      <c r="AP67" s="545"/>
      <c r="AQ67" s="545"/>
      <c r="AR67" s="545"/>
      <c r="AS67" s="545"/>
      <c r="AT67" s="545"/>
      <c r="AU67" s="545"/>
      <c r="AV67" s="209"/>
      <c r="AW67" s="209"/>
      <c r="AX67" s="206"/>
      <c r="AY67" s="206"/>
      <c r="AZ67" s="206"/>
      <c r="BA67" s="206"/>
      <c r="BB67" s="206"/>
      <c r="BC67" s="206"/>
      <c r="BD67" s="206"/>
      <c r="BE67" s="206"/>
      <c r="BF67" s="216"/>
      <c r="BG67" s="206"/>
      <c r="BH67" s="206"/>
      <c r="BI67" s="206"/>
      <c r="BJ67" s="206"/>
      <c r="BK67" s="206"/>
      <c r="BL67" s="206"/>
      <c r="BM67" s="206"/>
      <c r="BN67" s="206"/>
      <c r="BO67" s="206"/>
      <c r="BP67" s="206"/>
      <c r="BQ67" s="206"/>
      <c r="BR67" s="206"/>
      <c r="BS67" s="206"/>
      <c r="BT67" s="206"/>
      <c r="BU67" s="206"/>
      <c r="BV67" s="206"/>
    </row>
    <row r="68" spans="1:74" s="164" customFormat="1" ht="14.7" customHeight="1">
      <c r="A68" s="206"/>
      <c r="B68" s="206"/>
      <c r="AL68" s="206"/>
      <c r="AO68" s="206"/>
      <c r="AP68" s="206"/>
      <c r="AQ68" s="206"/>
      <c r="AR68" s="206"/>
      <c r="AS68" s="206"/>
      <c r="AT68" s="206"/>
      <c r="AU68" s="206"/>
      <c r="AV68" s="206"/>
      <c r="AW68" s="206"/>
      <c r="AX68" s="206"/>
      <c r="AY68" s="206"/>
      <c r="AZ68" s="206"/>
      <c r="BA68" s="206"/>
      <c r="BB68" s="206"/>
      <c r="BC68" s="206"/>
      <c r="BD68" s="206"/>
      <c r="BE68" s="206"/>
      <c r="BF68" s="206"/>
      <c r="BG68" s="206"/>
      <c r="BH68" s="206"/>
      <c r="BI68" s="206"/>
      <c r="BJ68" s="206"/>
      <c r="BK68" s="206"/>
      <c r="BL68" s="206"/>
      <c r="BM68" s="206"/>
      <c r="BN68" s="206"/>
      <c r="BO68" s="206"/>
      <c r="BP68" s="206"/>
      <c r="BQ68" s="206"/>
      <c r="BR68" s="206"/>
      <c r="BS68" s="206"/>
      <c r="BT68" s="206"/>
      <c r="BU68" s="206"/>
      <c r="BV68" s="206"/>
    </row>
    <row r="69" spans="1:74" ht="14.7" customHeight="1">
      <c r="A69" s="206"/>
    </row>
    <row r="71" spans="1:74" ht="14.7" customHeight="1">
      <c r="A71" s="206"/>
    </row>
    <row r="72" spans="1:74" ht="14.7" customHeight="1">
      <c r="A72" s="206"/>
    </row>
    <row r="73" spans="1:74" ht="14.7" customHeight="1">
      <c r="A73" s="206"/>
    </row>
    <row r="74" spans="1:74" ht="14.7" customHeight="1">
      <c r="A74" s="206"/>
    </row>
    <row r="75" spans="1:74" ht="14.7" customHeight="1">
      <c r="A75" s="206"/>
    </row>
    <row r="76" spans="1:74" ht="14.7" customHeight="1">
      <c r="A76" s="206"/>
    </row>
    <row r="77" spans="1:74" ht="14.7" customHeight="1">
      <c r="A77" s="206"/>
    </row>
    <row r="78" spans="1:74" ht="14.7" customHeight="1">
      <c r="A78" s="206"/>
    </row>
    <row r="79" spans="1:74" ht="14.7" customHeight="1">
      <c r="A79" s="206"/>
    </row>
    <row r="80" spans="1:74" ht="14.7" customHeight="1">
      <c r="A80" s="206"/>
    </row>
    <row r="81" spans="1:1" ht="14.7" customHeight="1">
      <c r="A81" s="206"/>
    </row>
    <row r="82" spans="1:1" ht="14.7" customHeight="1">
      <c r="A82" s="206"/>
    </row>
    <row r="83" spans="1:1" ht="14.7" customHeight="1">
      <c r="A83" s="206"/>
    </row>
    <row r="84" spans="1:1" ht="14.7" customHeight="1">
      <c r="A84" s="206"/>
    </row>
    <row r="85" spans="1:1" ht="14.7" customHeight="1">
      <c r="A85" s="206"/>
    </row>
    <row r="86" spans="1:1" ht="14.7" customHeight="1">
      <c r="A86" s="206"/>
    </row>
    <row r="87" spans="1:1" ht="14.7" customHeight="1">
      <c r="A87" s="206"/>
    </row>
    <row r="88" spans="1:1" ht="14.7" customHeight="1">
      <c r="A88" s="206"/>
    </row>
    <row r="89" spans="1:1" ht="14.7" customHeight="1">
      <c r="A89" s="206"/>
    </row>
    <row r="90" spans="1:1" ht="14.7" customHeight="1">
      <c r="A90" s="206"/>
    </row>
    <row r="91" spans="1:1" ht="14.7" customHeight="1">
      <c r="A91" s="206"/>
    </row>
    <row r="92" spans="1:1" ht="14.7" customHeight="1">
      <c r="A92" s="206"/>
    </row>
    <row r="93" spans="1:1" ht="14.7" customHeight="1">
      <c r="A93" s="206"/>
    </row>
    <row r="94" spans="1:1" ht="14.7" customHeight="1">
      <c r="A94" s="206"/>
    </row>
    <row r="95" spans="1:1" ht="14.7" customHeight="1">
      <c r="A95" s="206"/>
    </row>
    <row r="96" spans="1:1" ht="14.7" customHeight="1">
      <c r="A96" s="206"/>
    </row>
    <row r="97" spans="1:1" ht="14.7" customHeight="1">
      <c r="A97" s="206"/>
    </row>
    <row r="98" spans="1:1" ht="14.7" customHeight="1">
      <c r="A98" s="206"/>
    </row>
    <row r="99" spans="1:1" ht="14.7" customHeight="1">
      <c r="A99" s="206"/>
    </row>
    <row r="100" spans="1:1" ht="14.7" customHeight="1">
      <c r="A100" s="206"/>
    </row>
    <row r="101" spans="1:1" ht="14.7" customHeight="1">
      <c r="A101" s="206"/>
    </row>
    <row r="102" spans="1:1" ht="14.7" customHeight="1">
      <c r="A102" s="206"/>
    </row>
    <row r="103" spans="1:1" ht="14.7" customHeight="1">
      <c r="A103" s="206"/>
    </row>
    <row r="104" spans="1:1" ht="14.7" customHeight="1">
      <c r="A104" s="206"/>
    </row>
    <row r="105" spans="1:1" ht="14.7" customHeight="1">
      <c r="A105" s="206"/>
    </row>
    <row r="106" spans="1:1" ht="14.7" customHeight="1">
      <c r="A106" s="206"/>
    </row>
    <row r="107" spans="1:1" ht="14.7" customHeight="1">
      <c r="A107" s="206"/>
    </row>
    <row r="108" spans="1:1" ht="14.7" customHeight="1">
      <c r="A108" s="206"/>
    </row>
    <row r="109" spans="1:1" ht="14.7" customHeight="1">
      <c r="A109" s="206"/>
    </row>
    <row r="110" spans="1:1" ht="14.7" customHeight="1">
      <c r="A110" s="206"/>
    </row>
    <row r="111" spans="1:1" ht="14.7" customHeight="1">
      <c r="A111" s="206"/>
    </row>
    <row r="112" spans="1:1" ht="14.7" customHeight="1">
      <c r="A112" s="206"/>
    </row>
    <row r="113" spans="1:1" ht="14.7" customHeight="1">
      <c r="A113" s="206"/>
    </row>
    <row r="114" spans="1:1" ht="14.7" customHeight="1">
      <c r="A114" s="206"/>
    </row>
    <row r="115" spans="1:1" ht="14.7" customHeight="1">
      <c r="A115" s="206"/>
    </row>
    <row r="116" spans="1:1" ht="14.7" customHeight="1">
      <c r="A116" s="206"/>
    </row>
    <row r="117" spans="1:1" ht="14.7" customHeight="1">
      <c r="A117" s="206"/>
    </row>
    <row r="118" spans="1:1" ht="14.7" customHeight="1">
      <c r="A118" s="206"/>
    </row>
    <row r="119" spans="1:1" ht="14.7" customHeight="1">
      <c r="A119" s="206"/>
    </row>
    <row r="120" spans="1:1" ht="14.7" customHeight="1">
      <c r="A120" s="206"/>
    </row>
    <row r="121" spans="1:1" ht="14.7" customHeight="1">
      <c r="A121" s="206"/>
    </row>
    <row r="122" spans="1:1" ht="14.7" customHeight="1">
      <c r="A122" s="206"/>
    </row>
    <row r="123" spans="1:1" ht="14.7" customHeight="1">
      <c r="A123" s="206"/>
    </row>
    <row r="124" spans="1:1" ht="14.7" customHeight="1">
      <c r="A124" s="206"/>
    </row>
    <row r="125" spans="1:1" ht="14.7" customHeight="1">
      <c r="A125" s="206"/>
    </row>
    <row r="126" spans="1:1" ht="14.7" customHeight="1">
      <c r="A126" s="206"/>
    </row>
    <row r="127" spans="1:1" ht="14.7" customHeight="1">
      <c r="A127" s="206"/>
    </row>
    <row r="128" spans="1:1" ht="14.7" customHeight="1">
      <c r="A128" s="206"/>
    </row>
    <row r="129" spans="1:1" ht="14.7" customHeight="1">
      <c r="A129" s="206"/>
    </row>
    <row r="130" spans="1:1" ht="14.7" customHeight="1">
      <c r="A130" s="206"/>
    </row>
    <row r="131" spans="1:1" ht="14.7" customHeight="1">
      <c r="A131" s="206"/>
    </row>
    <row r="132" spans="1:1" ht="14.7" customHeight="1">
      <c r="A132" s="206"/>
    </row>
    <row r="133" spans="1:1" ht="14.7" customHeight="1">
      <c r="A133" s="206"/>
    </row>
    <row r="134" spans="1:1" ht="14.7" customHeight="1">
      <c r="A134" s="206"/>
    </row>
    <row r="135" spans="1:1" ht="14.7" customHeight="1">
      <c r="A135" s="206"/>
    </row>
    <row r="136" spans="1:1" ht="14.7" customHeight="1">
      <c r="A136" s="206"/>
    </row>
    <row r="137" spans="1:1" ht="14.7" customHeight="1">
      <c r="A137" s="206"/>
    </row>
    <row r="138" spans="1:1" ht="14.7" customHeight="1">
      <c r="A138" s="206"/>
    </row>
    <row r="139" spans="1:1" ht="14.7" customHeight="1">
      <c r="A139" s="206"/>
    </row>
    <row r="140" spans="1:1" ht="14.7" customHeight="1">
      <c r="A140" s="206"/>
    </row>
    <row r="141" spans="1:1" ht="14.7" customHeight="1">
      <c r="A141" s="206"/>
    </row>
    <row r="142" spans="1:1" ht="14.7" customHeight="1">
      <c r="A142" s="206"/>
    </row>
    <row r="143" spans="1:1" ht="14.7" customHeight="1">
      <c r="A143" s="206"/>
    </row>
    <row r="144" spans="1:1" ht="14.7" customHeight="1">
      <c r="A144" s="206"/>
    </row>
    <row r="145" spans="1:1" ht="14.7" customHeight="1">
      <c r="A145" s="206"/>
    </row>
    <row r="146" spans="1:1" ht="14.7" customHeight="1">
      <c r="A146" s="206"/>
    </row>
    <row r="147" spans="1:1" ht="14.7" customHeight="1">
      <c r="A147" s="206"/>
    </row>
    <row r="148" spans="1:1" ht="14.7" customHeight="1">
      <c r="A148" s="206"/>
    </row>
    <row r="149" spans="1:1" ht="14.7" customHeight="1">
      <c r="A149" s="206"/>
    </row>
    <row r="150" spans="1:1" ht="14.7" customHeight="1">
      <c r="A150" s="206"/>
    </row>
    <row r="151" spans="1:1" ht="14.7" customHeight="1">
      <c r="A151" s="206"/>
    </row>
    <row r="152" spans="1:1" ht="14.7" customHeight="1">
      <c r="A152" s="206"/>
    </row>
    <row r="153" spans="1:1" ht="14.7" customHeight="1">
      <c r="A153" s="206"/>
    </row>
    <row r="154" spans="1:1" ht="14.7" customHeight="1">
      <c r="A154" s="206"/>
    </row>
    <row r="155" spans="1:1" ht="14.7" customHeight="1">
      <c r="A155" s="206"/>
    </row>
    <row r="156" spans="1:1" ht="14.7" customHeight="1">
      <c r="A156" s="206"/>
    </row>
    <row r="157" spans="1:1" ht="14.7" customHeight="1">
      <c r="A157" s="206"/>
    </row>
    <row r="158" spans="1:1" ht="14.7" customHeight="1">
      <c r="A158" s="206"/>
    </row>
    <row r="159" spans="1:1" ht="14.7" customHeight="1">
      <c r="A159" s="206"/>
    </row>
    <row r="160" spans="1:1" ht="14.7" customHeight="1">
      <c r="A160" s="206"/>
    </row>
    <row r="161" spans="1:1" ht="14.7" customHeight="1">
      <c r="A161" s="206"/>
    </row>
    <row r="162" spans="1:1" ht="14.7" customHeight="1">
      <c r="A162" s="206"/>
    </row>
    <row r="163" spans="1:1" ht="14.7" customHeight="1">
      <c r="A163" s="206"/>
    </row>
    <row r="164" spans="1:1" ht="14.7" customHeight="1">
      <c r="A164" s="206"/>
    </row>
    <row r="165" spans="1:1" ht="14.7" customHeight="1">
      <c r="A165" s="206"/>
    </row>
    <row r="166" spans="1:1" ht="14.7" customHeight="1">
      <c r="A166" s="206"/>
    </row>
    <row r="167" spans="1:1" ht="14.7" customHeight="1">
      <c r="A167" s="206"/>
    </row>
  </sheetData>
  <mergeCells count="178">
    <mergeCell ref="U19:X19"/>
    <mergeCell ref="W43:Z43"/>
    <mergeCell ref="AA43:AF43"/>
    <mergeCell ref="Q44:R44"/>
    <mergeCell ref="S44:V44"/>
    <mergeCell ref="W44:Z44"/>
    <mergeCell ref="AA44:AF44"/>
    <mergeCell ref="Q45:R45"/>
    <mergeCell ref="S45:V45"/>
    <mergeCell ref="W45:Z45"/>
    <mergeCell ref="AA45:AF45"/>
    <mergeCell ref="A35:Z35"/>
    <mergeCell ref="AA35:AK35"/>
    <mergeCell ref="A36:A64"/>
    <mergeCell ref="B36:O39"/>
    <mergeCell ref="S36:V39"/>
    <mergeCell ref="W36:Z39"/>
    <mergeCell ref="AA36:AF39"/>
    <mergeCell ref="AG36:AK39"/>
    <mergeCell ref="Q37:R39"/>
    <mergeCell ref="A20:A34"/>
    <mergeCell ref="B20:G20"/>
    <mergeCell ref="H20:AK20"/>
    <mergeCell ref="B21:G21"/>
    <mergeCell ref="A6:AK6"/>
    <mergeCell ref="AI8:AJ8"/>
    <mergeCell ref="A10:E11"/>
    <mergeCell ref="F10:J11"/>
    <mergeCell ref="T10:AK11"/>
    <mergeCell ref="Q12:S13"/>
    <mergeCell ref="T12:AK13"/>
    <mergeCell ref="Q14:V15"/>
    <mergeCell ref="W14:AK15"/>
    <mergeCell ref="Y8:AA8"/>
    <mergeCell ref="AC8:AD8"/>
    <mergeCell ref="AF8:AG8"/>
    <mergeCell ref="Q10:S11"/>
    <mergeCell ref="H21:AK21"/>
    <mergeCell ref="B22:G25"/>
    <mergeCell ref="H22:K22"/>
    <mergeCell ref="L22:M22"/>
    <mergeCell ref="O22:P22"/>
    <mergeCell ref="R22:AK22"/>
    <mergeCell ref="H23:K24"/>
    <mergeCell ref="N23:U24"/>
    <mergeCell ref="X23:AK24"/>
    <mergeCell ref="H25:AK25"/>
    <mergeCell ref="B26:G27"/>
    <mergeCell ref="K26:P26"/>
    <mergeCell ref="S26:U26"/>
    <mergeCell ref="Y26:AK26"/>
    <mergeCell ref="H27:J27"/>
    <mergeCell ref="K27:AK27"/>
    <mergeCell ref="B28:G28"/>
    <mergeCell ref="H28:AK28"/>
    <mergeCell ref="B29:G30"/>
    <mergeCell ref="H29:J30"/>
    <mergeCell ref="K29:P30"/>
    <mergeCell ref="Q29:S29"/>
    <mergeCell ref="T29:AA29"/>
    <mergeCell ref="AB29:AC30"/>
    <mergeCell ref="AD29:AK30"/>
    <mergeCell ref="Q30:S30"/>
    <mergeCell ref="T30:AA30"/>
    <mergeCell ref="B31:G34"/>
    <mergeCell ref="H31:K31"/>
    <mergeCell ref="L31:M31"/>
    <mergeCell ref="O31:P31"/>
    <mergeCell ref="R31:AK31"/>
    <mergeCell ref="H32:K33"/>
    <mergeCell ref="N32:U33"/>
    <mergeCell ref="X32:AK33"/>
    <mergeCell ref="H34:AK34"/>
    <mergeCell ref="Q46:R46"/>
    <mergeCell ref="S46:V46"/>
    <mergeCell ref="W46:Z46"/>
    <mergeCell ref="AA46:AF46"/>
    <mergeCell ref="Q42:R42"/>
    <mergeCell ref="S42:V42"/>
    <mergeCell ref="W42:Z42"/>
    <mergeCell ref="AA42:AF42"/>
    <mergeCell ref="Q43:R43"/>
    <mergeCell ref="B40:B51"/>
    <mergeCell ref="Q40:R40"/>
    <mergeCell ref="S40:V40"/>
    <mergeCell ref="W40:Z40"/>
    <mergeCell ref="Q48:R48"/>
    <mergeCell ref="S48:V48"/>
    <mergeCell ref="W48:Z48"/>
    <mergeCell ref="AA48:AF48"/>
    <mergeCell ref="Q49:R49"/>
    <mergeCell ref="S49:V49"/>
    <mergeCell ref="W49:Z49"/>
    <mergeCell ref="AA49:AF49"/>
    <mergeCell ref="AA40:AF40"/>
    <mergeCell ref="Q41:R41"/>
    <mergeCell ref="S41:V41"/>
    <mergeCell ref="W41:Z41"/>
    <mergeCell ref="AA41:AF41"/>
    <mergeCell ref="S43:V43"/>
    <mergeCell ref="Q47:R47"/>
    <mergeCell ref="S47:V47"/>
    <mergeCell ref="W47:Z47"/>
    <mergeCell ref="AA47:AF47"/>
    <mergeCell ref="W51:Z51"/>
    <mergeCell ref="AA51:AF51"/>
    <mergeCell ref="B52:B54"/>
    <mergeCell ref="Q52:R52"/>
    <mergeCell ref="S52:V52"/>
    <mergeCell ref="W52:Z52"/>
    <mergeCell ref="AA52:AF52"/>
    <mergeCell ref="Q53:R53"/>
    <mergeCell ref="S53:V53"/>
    <mergeCell ref="W53:Z53"/>
    <mergeCell ref="AA53:AF53"/>
    <mergeCell ref="Q54:R54"/>
    <mergeCell ref="S54:V54"/>
    <mergeCell ref="W54:Z54"/>
    <mergeCell ref="AA54:AF54"/>
    <mergeCell ref="B55:B64"/>
    <mergeCell ref="Q55:R55"/>
    <mergeCell ref="S55:V55"/>
    <mergeCell ref="W55:Z55"/>
    <mergeCell ref="AA55:AF55"/>
    <mergeCell ref="Q56:R56"/>
    <mergeCell ref="S56:V56"/>
    <mergeCell ref="W56:Z56"/>
    <mergeCell ref="AA56:AF56"/>
    <mergeCell ref="Q57:R57"/>
    <mergeCell ref="S57:V57"/>
    <mergeCell ref="W57:Z57"/>
    <mergeCell ref="AA57:AF57"/>
    <mergeCell ref="Q58:R58"/>
    <mergeCell ref="S58:V58"/>
    <mergeCell ref="W58:Z58"/>
    <mergeCell ref="AA58:AF58"/>
    <mergeCell ref="Q59:R59"/>
    <mergeCell ref="S59:V59"/>
    <mergeCell ref="W60:Z60"/>
    <mergeCell ref="Q63:R63"/>
    <mergeCell ref="S63:V63"/>
    <mergeCell ref="W63:Z63"/>
    <mergeCell ref="AA63:AF63"/>
    <mergeCell ref="Q64:R64"/>
    <mergeCell ref="S64:V64"/>
    <mergeCell ref="W64:Z64"/>
    <mergeCell ref="AA64:AF64"/>
    <mergeCell ref="AO20:AO34"/>
    <mergeCell ref="AA60:AF60"/>
    <mergeCell ref="Q61:R61"/>
    <mergeCell ref="S61:V61"/>
    <mergeCell ref="W61:Z61"/>
    <mergeCell ref="AA61:AF61"/>
    <mergeCell ref="Q62:R62"/>
    <mergeCell ref="S62:V62"/>
    <mergeCell ref="W62:Z62"/>
    <mergeCell ref="AA62:AF62"/>
    <mergeCell ref="Q50:R50"/>
    <mergeCell ref="S50:V50"/>
    <mergeCell ref="W50:Z50"/>
    <mergeCell ref="AA50:AF50"/>
    <mergeCell ref="Q51:R51"/>
    <mergeCell ref="S51:V51"/>
    <mergeCell ref="W59:Z59"/>
    <mergeCell ref="AA59:AF59"/>
    <mergeCell ref="Q60:R60"/>
    <mergeCell ref="S60:V60"/>
    <mergeCell ref="AO66:AV66"/>
    <mergeCell ref="AO67:AU67"/>
    <mergeCell ref="AV29:AX30"/>
    <mergeCell ref="AP31:AU33"/>
    <mergeCell ref="AO36:AO65"/>
    <mergeCell ref="AP36:BD39"/>
    <mergeCell ref="BT36:BV39"/>
    <mergeCell ref="BE37:BG37"/>
    <mergeCell ref="AP41:AP51"/>
    <mergeCell ref="AP55:AP65"/>
    <mergeCell ref="AR65:BD65"/>
  </mergeCells>
  <phoneticPr fontId="6"/>
  <dataValidations count="1">
    <dataValidation type="list" allowBlank="1" showInputMessage="1" showErrorMessage="1" sqref="S40:Z64" xr:uid="{00000000-0002-0000-0200-000000000000}">
      <formula1>"〇"</formula1>
    </dataValidation>
  </dataValidations>
  <pageMargins left="0.7" right="0.7" top="0.75" bottom="0.75" header="0.3" footer="0.3"/>
  <pageSetup paperSize="9" scale="76"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ltText="">
                <anchor moveWithCells="1" sizeWithCells="1">
                  <from>
                    <xdr:col>16</xdr:col>
                    <xdr:colOff>76200</xdr:colOff>
                    <xdr:row>39</xdr:row>
                    <xdr:rowOff>0</xdr:rowOff>
                  </from>
                  <to>
                    <xdr:col>17</xdr:col>
                    <xdr:colOff>68580</xdr:colOff>
                    <xdr:row>39</xdr:row>
                    <xdr:rowOff>175260</xdr:rowOff>
                  </to>
                </anchor>
              </controlPr>
            </control>
          </mc:Choice>
        </mc:AlternateContent>
        <mc:AlternateContent xmlns:mc="http://schemas.openxmlformats.org/markup-compatibility/2006">
          <mc:Choice Requires="x14">
            <control shapeId="2050" r:id="rId5" name="Check Box 2">
              <controlPr defaultSize="0" autoFill="0" autoLine="0" autoPict="0" altText="">
                <anchor moveWithCells="1" sizeWithCells="1">
                  <from>
                    <xdr:col>16</xdr:col>
                    <xdr:colOff>76200</xdr:colOff>
                    <xdr:row>44</xdr:row>
                    <xdr:rowOff>0</xdr:rowOff>
                  </from>
                  <to>
                    <xdr:col>17</xdr:col>
                    <xdr:colOff>76200</xdr:colOff>
                    <xdr:row>44</xdr:row>
                    <xdr:rowOff>175260</xdr:rowOff>
                  </to>
                </anchor>
              </controlPr>
            </control>
          </mc:Choice>
        </mc:AlternateContent>
        <mc:AlternateContent xmlns:mc="http://schemas.openxmlformats.org/markup-compatibility/2006">
          <mc:Choice Requires="x14">
            <control shapeId="2051" r:id="rId6" name="Check Box 3">
              <controlPr defaultSize="0" autoFill="0" autoLine="0" autoPict="0" altText="">
                <anchor moveWithCells="1" sizeWithCells="1">
                  <from>
                    <xdr:col>16</xdr:col>
                    <xdr:colOff>76200</xdr:colOff>
                    <xdr:row>46</xdr:row>
                    <xdr:rowOff>0</xdr:rowOff>
                  </from>
                  <to>
                    <xdr:col>17</xdr:col>
                    <xdr:colOff>68580</xdr:colOff>
                    <xdr:row>46</xdr:row>
                    <xdr:rowOff>175260</xdr:rowOff>
                  </to>
                </anchor>
              </controlPr>
            </control>
          </mc:Choice>
        </mc:AlternateContent>
        <mc:AlternateContent xmlns:mc="http://schemas.openxmlformats.org/markup-compatibility/2006">
          <mc:Choice Requires="x14">
            <control shapeId="2052" r:id="rId7" name="Check Box 4">
              <controlPr defaultSize="0" autoFill="0" autoLine="0" autoPict="0" altText="">
                <anchor moveWithCells="1" sizeWithCells="1">
                  <from>
                    <xdr:col>16</xdr:col>
                    <xdr:colOff>76200</xdr:colOff>
                    <xdr:row>59</xdr:row>
                    <xdr:rowOff>0</xdr:rowOff>
                  </from>
                  <to>
                    <xdr:col>17</xdr:col>
                    <xdr:colOff>76200</xdr:colOff>
                    <xdr:row>59</xdr:row>
                    <xdr:rowOff>175260</xdr:rowOff>
                  </to>
                </anchor>
              </controlPr>
            </control>
          </mc:Choice>
        </mc:AlternateContent>
        <mc:AlternateContent xmlns:mc="http://schemas.openxmlformats.org/markup-compatibility/2006">
          <mc:Choice Requires="x14">
            <control shapeId="2053" r:id="rId8" name="Check Box 5">
              <controlPr defaultSize="0" autoFill="0" autoLine="0" autoPict="0" altText="">
                <anchor moveWithCells="1" sizeWithCells="1">
                  <from>
                    <xdr:col>30</xdr:col>
                    <xdr:colOff>152400</xdr:colOff>
                    <xdr:row>34</xdr:row>
                    <xdr:rowOff>7620</xdr:rowOff>
                  </from>
                  <to>
                    <xdr:col>31</xdr:col>
                    <xdr:colOff>144780</xdr:colOff>
                    <xdr:row>35</xdr:row>
                    <xdr:rowOff>0</xdr:rowOff>
                  </to>
                </anchor>
              </controlPr>
            </control>
          </mc:Choice>
        </mc:AlternateContent>
        <mc:AlternateContent xmlns:mc="http://schemas.openxmlformats.org/markup-compatibility/2006">
          <mc:Choice Requires="x14">
            <control shapeId="2054" r:id="rId9" name="Check Box 6">
              <controlPr defaultSize="0" autoFill="0" autoLine="0" autoPict="0" altText="">
                <anchor moveWithCells="1" sizeWithCells="1">
                  <from>
                    <xdr:col>16</xdr:col>
                    <xdr:colOff>76200</xdr:colOff>
                    <xdr:row>39</xdr:row>
                    <xdr:rowOff>0</xdr:rowOff>
                  </from>
                  <to>
                    <xdr:col>17</xdr:col>
                    <xdr:colOff>68580</xdr:colOff>
                    <xdr:row>39</xdr:row>
                    <xdr:rowOff>175260</xdr:rowOff>
                  </to>
                </anchor>
              </controlPr>
            </control>
          </mc:Choice>
        </mc:AlternateContent>
        <mc:AlternateContent xmlns:mc="http://schemas.openxmlformats.org/markup-compatibility/2006">
          <mc:Choice Requires="x14">
            <control shapeId="2055" r:id="rId10" name="Check Box 7">
              <controlPr defaultSize="0" autoFill="0" autoLine="0" autoPict="0" altText="">
                <anchor moveWithCells="1" sizeWithCells="1">
                  <from>
                    <xdr:col>16</xdr:col>
                    <xdr:colOff>76200</xdr:colOff>
                    <xdr:row>44</xdr:row>
                    <xdr:rowOff>0</xdr:rowOff>
                  </from>
                  <to>
                    <xdr:col>17</xdr:col>
                    <xdr:colOff>76200</xdr:colOff>
                    <xdr:row>44</xdr:row>
                    <xdr:rowOff>175260</xdr:rowOff>
                  </to>
                </anchor>
              </controlPr>
            </control>
          </mc:Choice>
        </mc:AlternateContent>
        <mc:AlternateContent xmlns:mc="http://schemas.openxmlformats.org/markup-compatibility/2006">
          <mc:Choice Requires="x14">
            <control shapeId="2056" r:id="rId11" name="Check Box 8">
              <controlPr defaultSize="0" autoFill="0" autoLine="0" autoPict="0" altText="">
                <anchor moveWithCells="1" sizeWithCells="1">
                  <from>
                    <xdr:col>16</xdr:col>
                    <xdr:colOff>76200</xdr:colOff>
                    <xdr:row>46</xdr:row>
                    <xdr:rowOff>0</xdr:rowOff>
                  </from>
                  <to>
                    <xdr:col>17</xdr:col>
                    <xdr:colOff>68580</xdr:colOff>
                    <xdr:row>46</xdr:row>
                    <xdr:rowOff>175260</xdr:rowOff>
                  </to>
                </anchor>
              </controlPr>
            </control>
          </mc:Choice>
        </mc:AlternateContent>
        <mc:AlternateContent xmlns:mc="http://schemas.openxmlformats.org/markup-compatibility/2006">
          <mc:Choice Requires="x14">
            <control shapeId="2057" r:id="rId12" name="Check Box 9">
              <controlPr defaultSize="0" autoFill="0" autoLine="0" autoPict="0" altText="">
                <anchor moveWithCells="1" sizeWithCells="1">
                  <from>
                    <xdr:col>16</xdr:col>
                    <xdr:colOff>76200</xdr:colOff>
                    <xdr:row>59</xdr:row>
                    <xdr:rowOff>0</xdr:rowOff>
                  </from>
                  <to>
                    <xdr:col>17</xdr:col>
                    <xdr:colOff>76200</xdr:colOff>
                    <xdr:row>59</xdr:row>
                    <xdr:rowOff>175260</xdr:rowOff>
                  </to>
                </anchor>
              </controlPr>
            </control>
          </mc:Choice>
        </mc:AlternateContent>
        <mc:AlternateContent xmlns:mc="http://schemas.openxmlformats.org/markup-compatibility/2006">
          <mc:Choice Requires="x14">
            <control shapeId="2058" r:id="rId13" name="Check Box 10">
              <controlPr defaultSize="0" autoFill="0" autoLine="0" autoPict="0" altText="">
                <anchor moveWithCells="1" sizeWithCells="1">
                  <from>
                    <xdr:col>30</xdr:col>
                    <xdr:colOff>152400</xdr:colOff>
                    <xdr:row>34</xdr:row>
                    <xdr:rowOff>7620</xdr:rowOff>
                  </from>
                  <to>
                    <xdr:col>31</xdr:col>
                    <xdr:colOff>144780</xdr:colOff>
                    <xdr:row>35</xdr:row>
                    <xdr:rowOff>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pageSetUpPr fitToPage="1"/>
  </sheetPr>
  <dimension ref="A1:BY167"/>
  <sheetViews>
    <sheetView view="pageBreakPreview" zoomScaleNormal="100" zoomScaleSheetLayoutView="100" workbookViewId="0">
      <selection activeCell="AQ4" sqref="AQ4"/>
    </sheetView>
  </sheetViews>
  <sheetFormatPr defaultColWidth="2.77734375" defaultRowHeight="14.7" customHeight="1"/>
  <cols>
    <col min="1" max="37" width="2.77734375" style="164"/>
    <col min="38" max="16384" width="2.77734375" style="72"/>
  </cols>
  <sheetData>
    <row r="1" spans="1:74" s="164" customFormat="1" ht="14.7" customHeight="1">
      <c r="A1" s="160" t="s">
        <v>517</v>
      </c>
      <c r="B1" s="160"/>
      <c r="C1" s="160"/>
      <c r="D1" s="160"/>
      <c r="E1" s="160"/>
      <c r="F1" s="160"/>
      <c r="G1" s="160"/>
      <c r="H1" s="160"/>
      <c r="I1" s="160"/>
      <c r="J1" s="160"/>
      <c r="K1" s="160"/>
      <c r="L1" s="160"/>
      <c r="M1" s="160"/>
      <c r="N1" s="161"/>
      <c r="O1" s="160"/>
      <c r="P1" s="160"/>
      <c r="Q1" s="160"/>
      <c r="R1" s="160"/>
      <c r="S1" s="160"/>
      <c r="T1" s="160"/>
      <c r="U1" s="160"/>
      <c r="V1" s="160"/>
      <c r="W1" s="162"/>
      <c r="X1" s="162"/>
      <c r="Y1" s="162"/>
      <c r="Z1" s="162"/>
      <c r="AA1" s="162"/>
      <c r="AB1" s="162"/>
      <c r="AC1" s="162"/>
      <c r="AD1" s="162"/>
      <c r="AE1" s="162"/>
      <c r="AF1" s="160" t="s">
        <v>518</v>
      </c>
      <c r="AG1" s="160"/>
      <c r="AH1" s="160"/>
      <c r="AI1" s="160"/>
      <c r="AJ1" s="160"/>
      <c r="AK1" s="160"/>
      <c r="AO1" s="206"/>
      <c r="AP1" s="206"/>
      <c r="AQ1" s="206"/>
      <c r="AR1" s="206"/>
      <c r="AS1" s="206"/>
      <c r="AT1" s="206"/>
      <c r="AU1" s="206"/>
      <c r="AV1" s="206"/>
      <c r="AX1" s="206"/>
      <c r="AY1" s="206"/>
      <c r="AZ1" s="206"/>
      <c r="BA1" s="206"/>
      <c r="BB1" s="206"/>
      <c r="BC1" s="206"/>
      <c r="BD1" s="206"/>
      <c r="BE1" s="206"/>
      <c r="BF1" s="206"/>
      <c r="BG1" s="206"/>
      <c r="BH1" s="206"/>
      <c r="BI1" s="206"/>
      <c r="BJ1" s="206"/>
      <c r="BK1" s="206"/>
      <c r="BL1" s="206"/>
      <c r="BM1" s="206"/>
      <c r="BN1" s="206"/>
      <c r="BO1" s="206"/>
      <c r="BP1" s="206"/>
      <c r="BQ1" s="206"/>
      <c r="BR1" s="206"/>
      <c r="BS1" s="206"/>
      <c r="BT1" s="206"/>
      <c r="BU1" s="206"/>
      <c r="BV1" s="206"/>
    </row>
    <row r="2" spans="1:74" s="164" customFormat="1" ht="14.7" customHeight="1">
      <c r="A2" s="160"/>
      <c r="B2" s="160"/>
      <c r="C2" s="160"/>
      <c r="D2" s="160"/>
      <c r="E2" s="160"/>
      <c r="F2" s="160"/>
      <c r="G2" s="160"/>
      <c r="H2" s="160"/>
      <c r="I2" s="160"/>
      <c r="J2" s="160"/>
      <c r="K2" s="160"/>
      <c r="L2" s="160"/>
      <c r="M2" s="160"/>
      <c r="N2" s="160"/>
      <c r="O2" s="160"/>
      <c r="P2" s="160"/>
      <c r="Q2" s="160"/>
      <c r="R2" s="160"/>
      <c r="S2" s="160"/>
      <c r="T2" s="160"/>
      <c r="U2" s="160"/>
      <c r="V2" s="160"/>
      <c r="W2" s="163"/>
      <c r="X2" s="163"/>
      <c r="Y2" s="163"/>
      <c r="Z2" s="163"/>
      <c r="AA2" s="163"/>
      <c r="AB2" s="163"/>
      <c r="AC2" s="163"/>
      <c r="AD2" s="163"/>
      <c r="AE2" s="163"/>
      <c r="AF2" s="163"/>
      <c r="AG2" s="163"/>
      <c r="AH2" s="163"/>
      <c r="AI2" s="163"/>
      <c r="AJ2" s="163"/>
      <c r="AK2" s="163"/>
      <c r="AO2" s="206"/>
      <c r="AP2" s="206"/>
      <c r="AQ2" s="206"/>
      <c r="AR2" s="206"/>
      <c r="AS2" s="206"/>
      <c r="AT2" s="206"/>
      <c r="AU2" s="206"/>
      <c r="AV2" s="206"/>
      <c r="AW2" s="206"/>
      <c r="AX2" s="206"/>
      <c r="AY2" s="206"/>
      <c r="AZ2" s="206"/>
      <c r="BA2" s="206"/>
      <c r="BB2" s="206"/>
      <c r="BC2" s="206"/>
      <c r="BD2" s="206"/>
      <c r="BE2" s="206"/>
      <c r="BF2" s="206"/>
      <c r="BG2" s="206"/>
      <c r="BH2" s="206"/>
      <c r="BI2" s="206"/>
      <c r="BJ2" s="206"/>
      <c r="BK2" s="206"/>
      <c r="BL2" s="206"/>
      <c r="BM2" s="206"/>
      <c r="BN2" s="206"/>
      <c r="BO2" s="206"/>
      <c r="BP2" s="206"/>
      <c r="BQ2" s="206"/>
      <c r="BR2" s="206"/>
      <c r="BS2" s="206"/>
      <c r="BT2" s="206"/>
      <c r="BU2" s="206"/>
      <c r="BV2" s="206"/>
    </row>
    <row r="3" spans="1:74" s="164" customFormat="1" ht="14.7" customHeight="1">
      <c r="A3" s="160"/>
      <c r="B3" s="160"/>
      <c r="C3" s="160"/>
      <c r="D3" s="160"/>
      <c r="E3" s="160" t="s">
        <v>66</v>
      </c>
      <c r="F3" s="160"/>
      <c r="G3" s="160"/>
      <c r="H3" s="160"/>
      <c r="I3" s="160"/>
      <c r="J3" s="160"/>
      <c r="K3" s="160"/>
      <c r="L3" s="160"/>
      <c r="M3" s="160"/>
      <c r="N3" s="160"/>
      <c r="O3" s="160"/>
      <c r="P3" s="160"/>
      <c r="Q3" s="160"/>
      <c r="R3" s="160"/>
      <c r="S3" s="160"/>
      <c r="T3" s="160"/>
      <c r="U3" s="160"/>
      <c r="V3" s="163"/>
      <c r="W3" s="163"/>
      <c r="X3" s="163"/>
      <c r="Y3" s="163"/>
      <c r="Z3" s="163"/>
      <c r="AA3" s="163"/>
      <c r="AB3" s="163"/>
      <c r="AC3" s="163"/>
      <c r="AD3" s="163"/>
      <c r="AE3" s="163"/>
      <c r="AF3" s="163"/>
      <c r="AG3" s="163"/>
      <c r="AH3" s="163"/>
      <c r="AI3" s="163"/>
      <c r="AJ3" s="163"/>
      <c r="AK3" s="163"/>
      <c r="AL3" s="207"/>
      <c r="AO3" s="206"/>
      <c r="AP3" s="206"/>
      <c r="AQ3" s="206"/>
      <c r="AR3" s="206"/>
      <c r="AS3" s="206"/>
      <c r="AT3" s="206"/>
      <c r="AU3" s="206"/>
      <c r="AV3" s="206"/>
      <c r="AW3" s="206"/>
      <c r="AX3" s="206"/>
      <c r="AY3" s="206"/>
      <c r="AZ3" s="206"/>
      <c r="BA3" s="206"/>
      <c r="BB3" s="206"/>
      <c r="BC3" s="206"/>
      <c r="BD3" s="206"/>
      <c r="BE3" s="206"/>
      <c r="BF3" s="206"/>
      <c r="BG3" s="206"/>
      <c r="BH3" s="206"/>
      <c r="BI3" s="206"/>
      <c r="BJ3" s="207"/>
      <c r="BK3" s="207"/>
      <c r="BL3" s="207"/>
      <c r="BN3" s="207"/>
      <c r="BO3" s="207"/>
      <c r="BP3" s="207"/>
      <c r="BQ3" s="207"/>
      <c r="BR3" s="207"/>
      <c r="BS3" s="207"/>
      <c r="BT3" s="207"/>
      <c r="BU3" s="207"/>
      <c r="BV3" s="207"/>
    </row>
    <row r="4" spans="1:74" s="164" customFormat="1" ht="14.7" customHeight="1">
      <c r="A4" s="160"/>
      <c r="B4" s="160"/>
      <c r="C4" s="160"/>
      <c r="D4" s="160"/>
      <c r="E4" s="160" t="s">
        <v>91</v>
      </c>
      <c r="F4" s="160"/>
      <c r="G4" s="160"/>
      <c r="H4" s="160"/>
      <c r="I4" s="160"/>
      <c r="J4" s="160"/>
      <c r="K4" s="160"/>
      <c r="L4" s="160"/>
      <c r="M4" s="160"/>
      <c r="N4" s="160"/>
      <c r="O4" s="160"/>
      <c r="P4" s="160"/>
      <c r="Q4" s="160"/>
      <c r="R4" s="160"/>
      <c r="S4" s="160"/>
      <c r="T4" s="160"/>
      <c r="U4" s="160"/>
      <c r="V4" s="163"/>
      <c r="W4" s="163"/>
      <c r="X4" s="163"/>
      <c r="Y4" s="163"/>
      <c r="Z4" s="163"/>
      <c r="AA4" s="163"/>
      <c r="AB4" s="163"/>
      <c r="AC4" s="163"/>
      <c r="AD4" s="163"/>
      <c r="AE4" s="163"/>
      <c r="AF4" s="163"/>
      <c r="AG4" s="163"/>
      <c r="AH4" s="163"/>
      <c r="AI4" s="163"/>
      <c r="AJ4" s="163"/>
      <c r="AK4" s="163"/>
      <c r="AL4" s="207"/>
      <c r="AO4" s="206"/>
      <c r="AP4" s="206"/>
      <c r="AQ4" s="206"/>
      <c r="AR4" s="206"/>
      <c r="AS4" s="206"/>
      <c r="AT4" s="206"/>
      <c r="AU4" s="206"/>
      <c r="AV4" s="206"/>
      <c r="AW4" s="206"/>
      <c r="AX4" s="206"/>
      <c r="AY4" s="206"/>
      <c r="AZ4" s="206"/>
      <c r="BA4" s="206"/>
      <c r="BB4" s="206"/>
      <c r="BC4" s="206"/>
      <c r="BD4" s="206"/>
      <c r="BE4" s="206"/>
      <c r="BF4" s="206"/>
      <c r="BG4" s="206"/>
      <c r="BH4" s="206"/>
      <c r="BI4" s="206"/>
      <c r="BJ4" s="207"/>
      <c r="BK4" s="207"/>
      <c r="BL4" s="207"/>
      <c r="BN4" s="207"/>
      <c r="BO4" s="207"/>
      <c r="BP4" s="207"/>
      <c r="BQ4" s="207"/>
      <c r="BR4" s="207"/>
      <c r="BS4" s="207"/>
      <c r="BT4" s="207"/>
      <c r="BU4" s="207"/>
      <c r="BV4" s="207"/>
    </row>
    <row r="5" spans="1:74" s="164" customFormat="1" ht="14.7" customHeight="1">
      <c r="A5" s="160"/>
      <c r="B5" s="160"/>
      <c r="C5" s="160"/>
      <c r="D5" s="160"/>
      <c r="E5" s="160" t="s">
        <v>90</v>
      </c>
      <c r="F5" s="160"/>
      <c r="G5" s="160"/>
      <c r="H5" s="160"/>
      <c r="I5" s="160"/>
      <c r="J5" s="160"/>
      <c r="K5" s="160"/>
      <c r="L5" s="160"/>
      <c r="M5" s="160"/>
      <c r="N5" s="160"/>
      <c r="P5" s="160"/>
      <c r="Q5" s="160"/>
      <c r="R5" s="160"/>
      <c r="S5" s="160"/>
      <c r="T5" s="160"/>
      <c r="U5" s="160"/>
      <c r="V5" s="160"/>
      <c r="W5" s="160"/>
      <c r="X5" s="160"/>
      <c r="Y5" s="160"/>
      <c r="Z5" s="160"/>
      <c r="AA5" s="160"/>
      <c r="AB5" s="160"/>
      <c r="AC5" s="160"/>
      <c r="AD5" s="160"/>
      <c r="AE5" s="160"/>
      <c r="AF5" s="160"/>
      <c r="AG5" s="160"/>
      <c r="AH5" s="160"/>
      <c r="AI5" s="160"/>
      <c r="AJ5" s="160"/>
      <c r="AK5" s="160"/>
      <c r="AO5" s="206"/>
      <c r="AP5" s="206"/>
      <c r="AQ5" s="206"/>
      <c r="AR5" s="206"/>
      <c r="AS5" s="206"/>
      <c r="AT5" s="206"/>
      <c r="AU5" s="206"/>
      <c r="AV5" s="206"/>
      <c r="AW5" s="206"/>
      <c r="AX5" s="206"/>
      <c r="AY5" s="206"/>
      <c r="AZ5" s="206"/>
      <c r="BA5" s="206"/>
      <c r="BB5" s="206"/>
      <c r="BC5" s="206"/>
      <c r="BD5" s="206"/>
      <c r="BE5" s="206"/>
      <c r="BF5" s="206"/>
      <c r="BG5" s="206"/>
      <c r="BH5" s="206"/>
      <c r="BI5" s="206"/>
      <c r="BJ5" s="206"/>
      <c r="BK5" s="206"/>
      <c r="BL5" s="206"/>
      <c r="BM5" s="206"/>
      <c r="BN5" s="206"/>
      <c r="BO5" s="206"/>
      <c r="BP5" s="206"/>
      <c r="BQ5" s="206"/>
      <c r="BR5" s="206"/>
      <c r="BS5" s="206"/>
      <c r="BT5" s="206"/>
      <c r="BU5" s="206"/>
      <c r="BV5" s="206"/>
    </row>
    <row r="6" spans="1:74" s="164" customFormat="1" ht="14.7" customHeight="1">
      <c r="A6" s="637" t="s">
        <v>519</v>
      </c>
      <c r="B6" s="637"/>
      <c r="C6" s="637"/>
      <c r="D6" s="637"/>
      <c r="E6" s="637"/>
      <c r="F6" s="637"/>
      <c r="G6" s="637"/>
      <c r="H6" s="637"/>
      <c r="I6" s="637"/>
      <c r="J6" s="637"/>
      <c r="K6" s="637"/>
      <c r="L6" s="637"/>
      <c r="M6" s="637"/>
      <c r="N6" s="637"/>
      <c r="O6" s="637"/>
      <c r="P6" s="637"/>
      <c r="Q6" s="637"/>
      <c r="R6" s="637"/>
      <c r="S6" s="637"/>
      <c r="T6" s="637"/>
      <c r="U6" s="637"/>
      <c r="V6" s="637"/>
      <c r="W6" s="637"/>
      <c r="X6" s="637"/>
      <c r="Y6" s="637"/>
      <c r="Z6" s="637"/>
      <c r="AA6" s="637"/>
      <c r="AB6" s="637"/>
      <c r="AC6" s="637"/>
      <c r="AD6" s="637"/>
      <c r="AE6" s="637"/>
      <c r="AF6" s="637"/>
      <c r="AG6" s="637"/>
      <c r="AH6" s="637"/>
      <c r="AI6" s="637"/>
      <c r="AJ6" s="637"/>
      <c r="AK6" s="637"/>
      <c r="AO6" s="206"/>
      <c r="AP6" s="206"/>
      <c r="AQ6" s="206"/>
      <c r="AR6" s="206"/>
      <c r="AS6" s="206"/>
      <c r="AT6" s="206"/>
      <c r="AU6" s="206"/>
      <c r="AV6" s="206"/>
      <c r="AW6" s="206"/>
      <c r="AX6" s="206"/>
      <c r="AY6" s="206"/>
      <c r="AZ6" s="206"/>
      <c r="BA6" s="206"/>
      <c r="BB6" s="206"/>
      <c r="BC6" s="206"/>
      <c r="BD6" s="206"/>
      <c r="BE6" s="206"/>
      <c r="BF6" s="206"/>
      <c r="BG6" s="206"/>
      <c r="BH6" s="206"/>
      <c r="BI6" s="206"/>
      <c r="BJ6" s="206"/>
      <c r="BK6" s="206"/>
      <c r="BL6" s="206"/>
      <c r="BM6" s="206"/>
      <c r="BN6" s="206"/>
      <c r="BO6" s="206"/>
      <c r="BP6" s="206"/>
      <c r="BQ6" s="206"/>
      <c r="BR6" s="206"/>
      <c r="BS6" s="206"/>
      <c r="BT6" s="206"/>
      <c r="BU6" s="206"/>
      <c r="BV6" s="206"/>
    </row>
    <row r="7" spans="1:74" s="164" customFormat="1" ht="14.7" customHeight="1">
      <c r="A7" s="160"/>
      <c r="B7" s="160"/>
      <c r="C7" s="160"/>
      <c r="D7" s="160"/>
      <c r="E7" s="160"/>
      <c r="F7" s="160"/>
      <c r="G7" s="162"/>
      <c r="H7" s="162"/>
      <c r="I7" s="162"/>
      <c r="J7" s="162"/>
      <c r="K7" s="162"/>
      <c r="L7" s="162"/>
      <c r="M7" s="162"/>
      <c r="N7" s="162"/>
      <c r="O7" s="162"/>
      <c r="P7" s="162"/>
      <c r="Q7" s="162"/>
      <c r="R7" s="162"/>
      <c r="S7" s="160"/>
      <c r="T7" s="160"/>
      <c r="U7" s="160"/>
      <c r="V7" s="160"/>
      <c r="W7" s="160"/>
      <c r="X7" s="160"/>
      <c r="Y7" s="160"/>
      <c r="Z7" s="160"/>
      <c r="AA7" s="160"/>
      <c r="AB7" s="160"/>
      <c r="AC7" s="160"/>
      <c r="AD7" s="160"/>
      <c r="AE7" s="160"/>
      <c r="AF7" s="160"/>
      <c r="AG7" s="160"/>
      <c r="AH7" s="160"/>
      <c r="AI7" s="160"/>
      <c r="AJ7" s="160"/>
      <c r="AK7" s="160"/>
      <c r="AO7" s="206"/>
      <c r="AP7" s="206"/>
      <c r="AQ7" s="206"/>
      <c r="AR7" s="206"/>
      <c r="AS7" s="206"/>
      <c r="AT7" s="206"/>
      <c r="AU7" s="206"/>
      <c r="AV7" s="206"/>
      <c r="AW7" s="206"/>
      <c r="AX7" s="206"/>
      <c r="AY7" s="206"/>
      <c r="AZ7" s="206"/>
      <c r="BA7" s="206"/>
      <c r="BB7" s="206"/>
      <c r="BC7" s="206"/>
      <c r="BD7" s="206"/>
      <c r="BE7" s="206"/>
      <c r="BF7" s="206"/>
      <c r="BG7" s="206"/>
      <c r="BH7" s="206"/>
      <c r="BI7" s="206"/>
      <c r="BJ7" s="206"/>
      <c r="BK7" s="206"/>
      <c r="BL7" s="206"/>
      <c r="BM7" s="206"/>
      <c r="BN7" s="206"/>
      <c r="BO7" s="206"/>
      <c r="BP7" s="206"/>
      <c r="BQ7" s="206"/>
      <c r="BR7" s="206"/>
      <c r="BS7" s="206"/>
      <c r="BT7" s="206"/>
      <c r="BU7" s="206"/>
      <c r="BV7" s="206"/>
    </row>
    <row r="8" spans="1:74" s="164" customFormat="1" ht="14.7" customHeight="1">
      <c r="A8" s="160"/>
      <c r="B8" s="160"/>
      <c r="C8" s="162"/>
      <c r="D8" s="162"/>
      <c r="E8" s="160"/>
      <c r="F8" s="162"/>
      <c r="G8" s="162"/>
      <c r="H8" s="162"/>
      <c r="I8" s="162"/>
      <c r="J8" s="162"/>
      <c r="K8" s="162"/>
      <c r="L8" s="160"/>
      <c r="M8" s="160"/>
      <c r="N8" s="160"/>
      <c r="O8" s="160"/>
      <c r="P8" s="160"/>
      <c r="Q8" s="160"/>
      <c r="R8" s="160"/>
      <c r="S8" s="160"/>
      <c r="T8" s="160"/>
      <c r="U8" s="160"/>
      <c r="V8" s="160"/>
      <c r="W8" s="160"/>
      <c r="X8" s="160"/>
      <c r="Y8" s="637"/>
      <c r="Z8" s="637"/>
      <c r="AA8" s="637"/>
      <c r="AC8" s="637" t="s">
        <v>553</v>
      </c>
      <c r="AD8" s="637"/>
      <c r="AE8" s="160" t="s">
        <v>33</v>
      </c>
      <c r="AF8" s="637" t="s">
        <v>555</v>
      </c>
      <c r="AG8" s="637"/>
      <c r="AH8" s="160" t="s">
        <v>34</v>
      </c>
      <c r="AI8" s="637" t="s">
        <v>555</v>
      </c>
      <c r="AJ8" s="637"/>
      <c r="AK8" s="160" t="s">
        <v>35</v>
      </c>
      <c r="AO8" s="206"/>
      <c r="AP8" s="206"/>
      <c r="AQ8" s="206"/>
      <c r="AR8" s="206"/>
      <c r="AS8" s="206"/>
      <c r="AT8" s="206"/>
      <c r="AU8" s="206"/>
      <c r="AV8" s="206"/>
      <c r="AW8" s="206"/>
      <c r="AX8" s="206"/>
      <c r="AY8" s="206"/>
      <c r="AZ8" s="206"/>
      <c r="BA8" s="206"/>
      <c r="BB8" s="206"/>
      <c r="BC8" s="206"/>
      <c r="BD8" s="206"/>
      <c r="BE8" s="206"/>
      <c r="BF8" s="206"/>
      <c r="BG8" s="206"/>
      <c r="BH8" s="206"/>
      <c r="BI8" s="206"/>
      <c r="BJ8" s="206"/>
      <c r="BK8" s="206"/>
      <c r="BL8" s="206"/>
      <c r="BM8" s="206"/>
      <c r="BN8" s="206"/>
      <c r="BO8" s="206"/>
      <c r="BP8" s="206"/>
      <c r="BQ8" s="206"/>
      <c r="BR8" s="206"/>
      <c r="BS8" s="206"/>
      <c r="BT8" s="206"/>
      <c r="BU8" s="206"/>
      <c r="BV8" s="206"/>
    </row>
    <row r="9" spans="1:74" s="164" customFormat="1" ht="14.7" customHeight="1">
      <c r="A9" s="160"/>
      <c r="B9" s="160"/>
      <c r="C9" s="162"/>
      <c r="D9" s="162"/>
      <c r="E9" s="162"/>
      <c r="F9" s="162"/>
      <c r="G9" s="162"/>
      <c r="H9" s="162"/>
      <c r="I9" s="162"/>
      <c r="J9" s="162"/>
      <c r="K9" s="162"/>
      <c r="L9" s="160"/>
      <c r="M9" s="160"/>
      <c r="N9" s="160"/>
      <c r="O9" s="160"/>
      <c r="P9" s="160"/>
      <c r="Q9" s="160"/>
      <c r="R9" s="160"/>
      <c r="S9" s="160"/>
      <c r="T9" s="160"/>
      <c r="U9" s="160"/>
      <c r="V9" s="160"/>
      <c r="W9" s="160"/>
      <c r="X9" s="160"/>
      <c r="Y9" s="160"/>
      <c r="Z9" s="160"/>
      <c r="AA9" s="160"/>
      <c r="AB9" s="160"/>
      <c r="AC9" s="160"/>
      <c r="AD9" s="160"/>
      <c r="AE9" s="160"/>
      <c r="AF9" s="160"/>
      <c r="AG9" s="160"/>
      <c r="AH9" s="160"/>
      <c r="AI9" s="160"/>
      <c r="AJ9" s="160"/>
      <c r="AK9" s="160"/>
      <c r="AO9" s="206"/>
      <c r="AP9" s="206"/>
      <c r="AQ9" s="206"/>
      <c r="AR9" s="206"/>
      <c r="AS9" s="206"/>
      <c r="AT9" s="206"/>
      <c r="AU9" s="206"/>
      <c r="AV9" s="206"/>
      <c r="AW9" s="206"/>
      <c r="AX9" s="206"/>
      <c r="AY9" s="206"/>
      <c r="AZ9" s="206"/>
      <c r="BA9" s="206"/>
      <c r="BB9" s="206"/>
      <c r="BC9" s="206"/>
      <c r="BD9" s="206"/>
      <c r="BE9" s="206"/>
      <c r="BF9" s="206"/>
      <c r="BG9" s="206"/>
      <c r="BH9" s="206"/>
      <c r="BI9" s="206"/>
      <c r="BJ9" s="206"/>
      <c r="BK9" s="206"/>
      <c r="BL9" s="206"/>
      <c r="BM9" s="206"/>
      <c r="BN9" s="206"/>
      <c r="BO9" s="206"/>
      <c r="BP9" s="206"/>
      <c r="BQ9" s="206"/>
      <c r="BR9" s="206"/>
      <c r="BS9" s="206"/>
      <c r="BT9" s="206"/>
      <c r="BU9" s="206"/>
      <c r="BV9" s="206"/>
    </row>
    <row r="10" spans="1:74" s="164" customFormat="1" ht="14.7" customHeight="1">
      <c r="A10" s="638"/>
      <c r="B10" s="638"/>
      <c r="C10" s="638"/>
      <c r="D10" s="638"/>
      <c r="E10" s="638"/>
      <c r="F10" s="637" t="s">
        <v>520</v>
      </c>
      <c r="G10" s="637"/>
      <c r="H10" s="637"/>
      <c r="I10" s="637"/>
      <c r="J10" s="637"/>
      <c r="K10" s="162"/>
      <c r="L10" s="160"/>
      <c r="M10" s="160"/>
      <c r="N10" s="160"/>
      <c r="O10" s="160"/>
      <c r="P10" s="160"/>
      <c r="Q10" s="640" t="s">
        <v>521</v>
      </c>
      <c r="R10" s="640"/>
      <c r="S10" s="640"/>
      <c r="T10" s="639" t="s">
        <v>556</v>
      </c>
      <c r="U10" s="639"/>
      <c r="V10" s="639"/>
      <c r="W10" s="639"/>
      <c r="X10" s="639"/>
      <c r="Y10" s="639"/>
      <c r="Z10" s="639"/>
      <c r="AA10" s="639"/>
      <c r="AB10" s="639"/>
      <c r="AC10" s="639"/>
      <c r="AD10" s="639"/>
      <c r="AE10" s="639"/>
      <c r="AF10" s="639"/>
      <c r="AG10" s="639"/>
      <c r="AH10" s="639"/>
      <c r="AI10" s="639"/>
      <c r="AJ10" s="639"/>
      <c r="AK10" s="639"/>
      <c r="AO10" s="206"/>
      <c r="AP10" s="206"/>
      <c r="AQ10" s="206"/>
      <c r="AR10" s="206"/>
      <c r="AS10" s="206"/>
      <c r="AT10" s="206"/>
      <c r="AU10" s="206"/>
      <c r="AV10" s="206"/>
      <c r="AW10" s="206"/>
      <c r="AX10" s="206"/>
      <c r="AY10" s="206"/>
      <c r="AZ10" s="206"/>
      <c r="BA10" s="206"/>
      <c r="BB10" s="206"/>
      <c r="BC10" s="206"/>
      <c r="BD10" s="206"/>
      <c r="BE10" s="206"/>
      <c r="BF10" s="206"/>
      <c r="BG10" s="206"/>
      <c r="BH10" s="206"/>
      <c r="BI10" s="206"/>
      <c r="BJ10" s="206"/>
      <c r="BK10" s="206"/>
      <c r="BL10" s="206"/>
      <c r="BM10" s="206"/>
      <c r="BN10" s="206"/>
      <c r="BO10" s="206"/>
      <c r="BP10" s="206"/>
      <c r="BQ10" s="206"/>
      <c r="BR10" s="206"/>
      <c r="BS10" s="206"/>
      <c r="BT10" s="206"/>
      <c r="BU10" s="206"/>
      <c r="BV10" s="206"/>
    </row>
    <row r="11" spans="1:74" s="164" customFormat="1" ht="14.7" customHeight="1">
      <c r="A11" s="638"/>
      <c r="B11" s="638"/>
      <c r="C11" s="638"/>
      <c r="D11" s="638"/>
      <c r="E11" s="638"/>
      <c r="F11" s="637"/>
      <c r="G11" s="637"/>
      <c r="H11" s="637"/>
      <c r="I11" s="637"/>
      <c r="J11" s="637"/>
      <c r="K11" s="162"/>
      <c r="L11" s="160"/>
      <c r="M11" s="160"/>
      <c r="O11" s="160"/>
      <c r="P11" s="160"/>
      <c r="Q11" s="640"/>
      <c r="R11" s="640"/>
      <c r="S11" s="640"/>
      <c r="T11" s="639"/>
      <c r="U11" s="639"/>
      <c r="V11" s="639"/>
      <c r="W11" s="639"/>
      <c r="X11" s="639"/>
      <c r="Y11" s="639"/>
      <c r="Z11" s="639"/>
      <c r="AA11" s="639"/>
      <c r="AB11" s="639"/>
      <c r="AC11" s="639"/>
      <c r="AD11" s="639"/>
      <c r="AE11" s="639"/>
      <c r="AF11" s="639"/>
      <c r="AG11" s="639"/>
      <c r="AH11" s="639"/>
      <c r="AI11" s="639"/>
      <c r="AJ11" s="639"/>
      <c r="AK11" s="639"/>
      <c r="AO11" s="206"/>
      <c r="AP11" s="206"/>
      <c r="AQ11" s="206"/>
      <c r="AR11" s="206"/>
      <c r="AS11" s="206"/>
      <c r="AT11" s="206"/>
      <c r="AU11" s="206"/>
      <c r="AV11" s="206"/>
      <c r="AW11" s="206"/>
      <c r="AX11" s="206"/>
      <c r="AY11" s="206"/>
      <c r="AZ11" s="206"/>
      <c r="BA11" s="206"/>
      <c r="BB11" s="206"/>
      <c r="BC11" s="206"/>
      <c r="BD11" s="206"/>
      <c r="BE11" s="206"/>
      <c r="BF11" s="206"/>
      <c r="BG11" s="206"/>
      <c r="BH11" s="206"/>
      <c r="BI11" s="206"/>
      <c r="BJ11" s="206"/>
      <c r="BK11" s="206"/>
      <c r="BL11" s="206"/>
      <c r="BM11" s="206"/>
      <c r="BN11" s="206"/>
      <c r="BO11" s="206"/>
      <c r="BP11" s="206"/>
      <c r="BQ11" s="206"/>
      <c r="BR11" s="206"/>
      <c r="BS11" s="206"/>
      <c r="BT11" s="206"/>
      <c r="BU11" s="206"/>
      <c r="BV11" s="206"/>
    </row>
    <row r="12" spans="1:74" s="164" customFormat="1" ht="14.7" customHeight="1">
      <c r="A12" s="160"/>
      <c r="B12" s="160"/>
      <c r="C12" s="162"/>
      <c r="D12" s="162"/>
      <c r="E12" s="162"/>
      <c r="F12" s="162"/>
      <c r="G12" s="162"/>
      <c r="H12" s="162"/>
      <c r="I12" s="162"/>
      <c r="J12" s="162"/>
      <c r="K12" s="162"/>
      <c r="L12" s="160"/>
      <c r="M12" s="160"/>
      <c r="N12" s="165" t="s">
        <v>38</v>
      </c>
      <c r="O12" s="160"/>
      <c r="P12" s="160"/>
      <c r="Q12" s="640" t="s">
        <v>149</v>
      </c>
      <c r="R12" s="640"/>
      <c r="S12" s="640"/>
      <c r="T12" s="639" t="s">
        <v>168</v>
      </c>
      <c r="U12" s="639"/>
      <c r="V12" s="639"/>
      <c r="W12" s="639"/>
      <c r="X12" s="639"/>
      <c r="Y12" s="639"/>
      <c r="Z12" s="639"/>
      <c r="AA12" s="639"/>
      <c r="AB12" s="639"/>
      <c r="AC12" s="639"/>
      <c r="AD12" s="639"/>
      <c r="AE12" s="639"/>
      <c r="AF12" s="639"/>
      <c r="AG12" s="639"/>
      <c r="AH12" s="639"/>
      <c r="AI12" s="639"/>
      <c r="AJ12" s="639"/>
      <c r="AK12" s="639"/>
      <c r="AO12" s="206"/>
      <c r="AP12" s="206"/>
      <c r="AQ12" s="206"/>
      <c r="AR12" s="206"/>
      <c r="AS12" s="206"/>
      <c r="AT12" s="206"/>
      <c r="AU12" s="206"/>
      <c r="AV12" s="206"/>
      <c r="AW12" s="206"/>
      <c r="AX12" s="206"/>
      <c r="AY12" s="206"/>
      <c r="AZ12" s="206"/>
      <c r="BA12" s="206"/>
      <c r="BB12" s="206"/>
      <c r="BC12" s="206"/>
      <c r="BD12" s="206"/>
      <c r="BE12" s="206"/>
      <c r="BF12" s="206"/>
      <c r="BG12" s="206"/>
      <c r="BH12" s="206"/>
      <c r="BI12" s="206"/>
      <c r="BJ12" s="206"/>
      <c r="BK12" s="206"/>
      <c r="BL12" s="206"/>
      <c r="BM12" s="206"/>
      <c r="BN12" s="206"/>
      <c r="BO12" s="206"/>
      <c r="BP12" s="206"/>
      <c r="BQ12" s="206"/>
      <c r="BR12" s="206"/>
      <c r="BS12" s="206"/>
      <c r="BT12" s="206"/>
      <c r="BU12" s="206"/>
      <c r="BV12" s="206"/>
    </row>
    <row r="13" spans="1:74" s="164" customFormat="1" ht="14.7" customHeight="1">
      <c r="A13" s="160"/>
      <c r="B13" s="160"/>
      <c r="C13" s="162"/>
      <c r="D13" s="162"/>
      <c r="E13" s="162"/>
      <c r="F13" s="162"/>
      <c r="G13" s="162"/>
      <c r="H13" s="162"/>
      <c r="I13" s="162"/>
      <c r="J13" s="162"/>
      <c r="K13" s="162"/>
      <c r="L13" s="160"/>
      <c r="M13" s="160"/>
      <c r="N13" s="160"/>
      <c r="O13" s="160"/>
      <c r="P13" s="160"/>
      <c r="Q13" s="640"/>
      <c r="R13" s="640"/>
      <c r="S13" s="640"/>
      <c r="T13" s="639"/>
      <c r="U13" s="639"/>
      <c r="V13" s="639"/>
      <c r="W13" s="639"/>
      <c r="X13" s="639"/>
      <c r="Y13" s="639"/>
      <c r="Z13" s="639"/>
      <c r="AA13" s="639"/>
      <c r="AB13" s="639"/>
      <c r="AC13" s="639"/>
      <c r="AD13" s="639"/>
      <c r="AE13" s="639"/>
      <c r="AF13" s="639"/>
      <c r="AG13" s="639"/>
      <c r="AH13" s="639"/>
      <c r="AI13" s="639"/>
      <c r="AJ13" s="639"/>
      <c r="AK13" s="639"/>
      <c r="AO13" s="206"/>
      <c r="AP13" s="206"/>
      <c r="AQ13" s="206"/>
      <c r="AR13" s="206"/>
      <c r="AS13" s="206"/>
      <c r="AT13" s="206"/>
      <c r="AU13" s="206"/>
      <c r="AV13" s="206"/>
      <c r="AW13" s="206"/>
      <c r="AX13" s="206"/>
      <c r="AY13" s="206"/>
      <c r="AZ13" s="206"/>
      <c r="BA13" s="206"/>
      <c r="BB13" s="206"/>
      <c r="BC13" s="206"/>
      <c r="BD13" s="206"/>
      <c r="BE13" s="206"/>
      <c r="BF13" s="206"/>
      <c r="BG13" s="206"/>
      <c r="BH13" s="206"/>
      <c r="BI13" s="206"/>
      <c r="BJ13" s="206"/>
      <c r="BK13" s="206"/>
      <c r="BL13" s="206"/>
      <c r="BM13" s="206"/>
      <c r="BN13" s="206"/>
      <c r="BO13" s="206"/>
      <c r="BP13" s="206"/>
      <c r="BQ13" s="206"/>
      <c r="BR13" s="206"/>
      <c r="BS13" s="206"/>
      <c r="BT13" s="206"/>
      <c r="BU13" s="206"/>
      <c r="BV13" s="206"/>
    </row>
    <row r="14" spans="1:74" s="164" customFormat="1" ht="14.7" customHeight="1">
      <c r="A14" s="160"/>
      <c r="B14" s="160"/>
      <c r="C14" s="162"/>
      <c r="D14" s="162"/>
      <c r="E14" s="162"/>
      <c r="F14" s="162"/>
      <c r="G14" s="162"/>
      <c r="H14" s="162"/>
      <c r="I14" s="162"/>
      <c r="J14" s="162"/>
      <c r="K14" s="162"/>
      <c r="L14" s="160"/>
      <c r="M14" s="160"/>
      <c r="N14" s="160"/>
      <c r="O14" s="160"/>
      <c r="P14" s="160"/>
      <c r="Q14" s="640" t="s">
        <v>522</v>
      </c>
      <c r="R14" s="640"/>
      <c r="S14" s="640"/>
      <c r="T14" s="640"/>
      <c r="U14" s="640"/>
      <c r="V14" s="640"/>
      <c r="W14" s="639" t="s">
        <v>557</v>
      </c>
      <c r="X14" s="639"/>
      <c r="Y14" s="639"/>
      <c r="Z14" s="639"/>
      <c r="AA14" s="639"/>
      <c r="AB14" s="639"/>
      <c r="AC14" s="639"/>
      <c r="AD14" s="639"/>
      <c r="AE14" s="639"/>
      <c r="AF14" s="639"/>
      <c r="AG14" s="639"/>
      <c r="AH14" s="639"/>
      <c r="AI14" s="639"/>
      <c r="AJ14" s="639"/>
      <c r="AK14" s="639"/>
      <c r="AO14" s="206"/>
      <c r="AP14" s="206"/>
      <c r="AQ14" s="206"/>
      <c r="AR14" s="206"/>
      <c r="AS14" s="206"/>
      <c r="AT14" s="206"/>
      <c r="AU14" s="206"/>
      <c r="AV14" s="206"/>
      <c r="AW14" s="206"/>
      <c r="AX14" s="206"/>
      <c r="AY14" s="206"/>
      <c r="AZ14" s="206"/>
      <c r="BA14" s="206"/>
      <c r="BB14" s="206"/>
      <c r="BC14" s="206"/>
      <c r="BD14" s="206"/>
      <c r="BE14" s="206"/>
      <c r="BF14" s="206"/>
      <c r="BG14" s="206"/>
      <c r="BH14" s="206"/>
      <c r="BI14" s="206"/>
      <c r="BJ14" s="206"/>
      <c r="BK14" s="206"/>
      <c r="BL14" s="206"/>
      <c r="BM14" s="206"/>
      <c r="BN14" s="206"/>
      <c r="BO14" s="206"/>
      <c r="BP14" s="206"/>
      <c r="BQ14" s="206"/>
      <c r="BR14" s="206"/>
      <c r="BS14" s="206"/>
      <c r="BT14" s="206"/>
      <c r="BU14" s="206"/>
      <c r="BV14" s="206"/>
    </row>
    <row r="15" spans="1:74" s="164" customFormat="1" ht="14.7" customHeight="1">
      <c r="A15" s="160"/>
      <c r="B15" s="160"/>
      <c r="C15" s="162"/>
      <c r="D15" s="162"/>
      <c r="E15" s="162"/>
      <c r="F15" s="162"/>
      <c r="G15" s="162"/>
      <c r="H15" s="162"/>
      <c r="I15" s="162"/>
      <c r="J15" s="162"/>
      <c r="K15" s="162"/>
      <c r="L15" s="160"/>
      <c r="M15" s="160"/>
      <c r="N15" s="160"/>
      <c r="O15" s="160"/>
      <c r="P15" s="160"/>
      <c r="Q15" s="640"/>
      <c r="R15" s="640"/>
      <c r="S15" s="640"/>
      <c r="T15" s="640"/>
      <c r="U15" s="640"/>
      <c r="V15" s="640"/>
      <c r="W15" s="639"/>
      <c r="X15" s="639"/>
      <c r="Y15" s="639"/>
      <c r="Z15" s="639"/>
      <c r="AA15" s="639"/>
      <c r="AB15" s="639"/>
      <c r="AC15" s="639"/>
      <c r="AD15" s="639"/>
      <c r="AE15" s="639"/>
      <c r="AF15" s="639"/>
      <c r="AG15" s="639"/>
      <c r="AH15" s="639"/>
      <c r="AI15" s="639"/>
      <c r="AJ15" s="639"/>
      <c r="AK15" s="639"/>
      <c r="AO15" s="206"/>
      <c r="AP15" s="206"/>
      <c r="AQ15" s="206"/>
      <c r="AR15" s="206"/>
      <c r="AS15" s="206"/>
      <c r="AT15" s="206"/>
      <c r="AU15" s="206"/>
      <c r="AV15" s="206"/>
      <c r="AW15" s="206"/>
      <c r="AX15" s="206"/>
      <c r="AY15" s="206"/>
      <c r="AZ15" s="206"/>
      <c r="BA15" s="206"/>
      <c r="BB15" s="206"/>
      <c r="BC15" s="206"/>
      <c r="BD15" s="206"/>
      <c r="BE15" s="206"/>
      <c r="BF15" s="206"/>
      <c r="BG15" s="206"/>
      <c r="BH15" s="206"/>
      <c r="BI15" s="206"/>
      <c r="BJ15" s="206"/>
      <c r="BK15" s="206"/>
      <c r="BL15" s="206"/>
      <c r="BM15" s="206"/>
      <c r="BN15" s="206"/>
      <c r="BO15" s="206"/>
      <c r="BP15" s="206"/>
      <c r="BQ15" s="206"/>
      <c r="BR15" s="206"/>
      <c r="BS15" s="206"/>
      <c r="BT15" s="206"/>
      <c r="BU15" s="206"/>
      <c r="BV15" s="206"/>
    </row>
    <row r="16" spans="1:74" s="164" customFormat="1" ht="14.7" customHeight="1">
      <c r="B16" s="160"/>
      <c r="C16" s="160"/>
      <c r="D16" s="160" t="s">
        <v>67</v>
      </c>
      <c r="E16" s="160"/>
      <c r="F16" s="160"/>
      <c r="G16" s="160"/>
      <c r="H16" s="160"/>
      <c r="I16" s="160"/>
      <c r="J16" s="160"/>
      <c r="K16" s="160"/>
      <c r="L16" s="160"/>
      <c r="M16" s="160"/>
      <c r="N16" s="160"/>
      <c r="O16" s="160"/>
      <c r="P16" s="160"/>
      <c r="Q16" s="160"/>
      <c r="R16" s="160"/>
      <c r="S16" s="160"/>
      <c r="T16" s="160"/>
      <c r="U16" s="160"/>
      <c r="V16" s="160"/>
      <c r="W16" s="160"/>
      <c r="X16" s="160"/>
      <c r="Y16" s="160"/>
      <c r="Z16" s="160"/>
      <c r="AA16" s="160"/>
      <c r="AB16" s="160"/>
      <c r="AC16" s="160"/>
      <c r="AD16" s="160"/>
      <c r="AE16" s="160"/>
      <c r="AF16" s="160"/>
      <c r="AG16" s="160"/>
      <c r="AH16" s="160"/>
      <c r="AI16" s="160"/>
      <c r="AJ16" s="160"/>
      <c r="AK16" s="160"/>
      <c r="AO16" s="206"/>
      <c r="AP16" s="206"/>
      <c r="AQ16" s="206"/>
      <c r="AR16" s="206"/>
      <c r="AS16" s="206"/>
      <c r="AT16" s="206"/>
      <c r="AU16" s="206"/>
      <c r="AV16" s="206"/>
      <c r="AW16" s="206"/>
      <c r="AX16" s="206"/>
      <c r="AY16" s="206"/>
      <c r="AZ16" s="206"/>
      <c r="BA16" s="206"/>
      <c r="BB16" s="206"/>
      <c r="BC16" s="206"/>
      <c r="BD16" s="206"/>
      <c r="BE16" s="206"/>
      <c r="BF16" s="206"/>
      <c r="BG16" s="206"/>
      <c r="BH16" s="206"/>
      <c r="BI16" s="206"/>
      <c r="BJ16" s="206"/>
      <c r="BK16" s="206"/>
      <c r="BL16" s="206"/>
      <c r="BM16" s="206"/>
      <c r="BN16" s="206"/>
      <c r="BO16" s="206"/>
      <c r="BP16" s="206"/>
      <c r="BQ16" s="206"/>
      <c r="BR16" s="206"/>
      <c r="BS16" s="206"/>
      <c r="BT16" s="206"/>
      <c r="BU16" s="206"/>
      <c r="BV16" s="206"/>
    </row>
    <row r="17" spans="1:77" s="164" customFormat="1" ht="15" customHeight="1">
      <c r="B17" s="160"/>
      <c r="C17" s="160"/>
      <c r="D17" s="160" t="s">
        <v>39</v>
      </c>
      <c r="E17" s="160"/>
      <c r="F17" s="160"/>
      <c r="G17" s="160"/>
      <c r="H17" s="160"/>
      <c r="I17" s="160"/>
      <c r="J17" s="160"/>
      <c r="K17" s="160"/>
      <c r="L17" s="160"/>
      <c r="M17" s="160"/>
      <c r="N17" s="160"/>
      <c r="O17" s="160"/>
      <c r="P17" s="160"/>
      <c r="Q17" s="160"/>
      <c r="R17" s="160"/>
      <c r="S17" s="160"/>
      <c r="T17" s="160"/>
      <c r="U17" s="160"/>
      <c r="V17" s="160"/>
      <c r="W17" s="160"/>
      <c r="X17" s="160"/>
      <c r="Y17" s="160"/>
      <c r="Z17" s="160"/>
      <c r="AA17" s="160"/>
      <c r="AB17" s="160"/>
      <c r="AC17" s="160"/>
      <c r="AD17" s="160"/>
      <c r="AE17" s="160"/>
      <c r="AF17" s="160"/>
      <c r="AG17" s="160"/>
      <c r="AH17" s="160"/>
      <c r="AI17" s="160"/>
      <c r="AJ17" s="160"/>
      <c r="AK17" s="160"/>
      <c r="AO17" s="206"/>
      <c r="AP17" s="206"/>
      <c r="AQ17" s="206"/>
      <c r="AR17" s="206"/>
      <c r="AS17" s="206"/>
      <c r="AU17" s="206"/>
      <c r="AV17" s="206"/>
      <c r="AW17" s="206"/>
      <c r="AX17" s="206"/>
      <c r="AY17" s="206"/>
      <c r="AZ17" s="206"/>
      <c r="BA17" s="206"/>
      <c r="BB17" s="206"/>
      <c r="BC17" s="206"/>
      <c r="BD17" s="206"/>
      <c r="BE17" s="206"/>
      <c r="BF17" s="206"/>
      <c r="BG17" s="206"/>
      <c r="BH17" s="206"/>
      <c r="BI17" s="206"/>
      <c r="BJ17" s="206"/>
      <c r="BK17" s="206"/>
      <c r="BL17" s="206"/>
      <c r="BM17" s="206"/>
      <c r="BN17" s="206"/>
      <c r="BO17" s="206"/>
      <c r="BP17" s="206"/>
      <c r="BQ17" s="206"/>
      <c r="BR17" s="206"/>
      <c r="BS17" s="206"/>
      <c r="BT17" s="206"/>
      <c r="BU17" s="206"/>
      <c r="BV17" s="206"/>
    </row>
    <row r="18" spans="1:77" s="164" customFormat="1" ht="15" customHeight="1">
      <c r="B18" s="160"/>
      <c r="C18" s="160"/>
      <c r="D18" s="160"/>
      <c r="E18" s="160"/>
      <c r="F18" s="160"/>
      <c r="G18" s="160"/>
      <c r="H18" s="160"/>
      <c r="I18" s="160"/>
      <c r="J18" s="160"/>
      <c r="K18" s="160"/>
      <c r="L18" s="160"/>
      <c r="M18" s="160"/>
      <c r="N18" s="160"/>
      <c r="O18" s="160"/>
      <c r="P18" s="160"/>
      <c r="Q18" s="160"/>
      <c r="R18" s="160"/>
      <c r="S18" s="160"/>
      <c r="T18" s="160"/>
      <c r="U18" s="160"/>
      <c r="V18" s="160"/>
      <c r="W18" s="160"/>
      <c r="X18" s="160"/>
      <c r="Y18" s="160"/>
      <c r="Z18" s="160"/>
      <c r="AA18" s="160"/>
      <c r="AB18" s="160"/>
      <c r="AC18" s="160"/>
      <c r="AD18" s="160"/>
      <c r="AE18" s="160"/>
      <c r="AF18" s="160"/>
      <c r="AG18" s="160"/>
      <c r="AH18" s="160"/>
      <c r="AI18" s="160"/>
      <c r="AJ18" s="160"/>
      <c r="AK18" s="160"/>
      <c r="AO18" s="206"/>
      <c r="AP18" s="206"/>
      <c r="AQ18" s="206"/>
      <c r="AR18" s="206"/>
      <c r="AS18" s="206"/>
      <c r="AU18" s="206"/>
      <c r="AW18" s="206"/>
      <c r="AX18" s="206"/>
      <c r="AY18" s="206"/>
      <c r="AZ18" s="206"/>
      <c r="BA18" s="206"/>
      <c r="BB18" s="206"/>
      <c r="BC18" s="206"/>
      <c r="BD18" s="206"/>
      <c r="BE18" s="206"/>
      <c r="BF18" s="206"/>
      <c r="BG18" s="206"/>
      <c r="BH18" s="206"/>
      <c r="BI18" s="206"/>
      <c r="BJ18" s="206"/>
      <c r="BK18" s="206"/>
      <c r="BL18" s="206"/>
      <c r="BM18" s="206"/>
      <c r="BN18" s="206"/>
      <c r="BO18" s="206"/>
      <c r="BP18" s="206"/>
      <c r="BQ18" s="206"/>
      <c r="BR18" s="206"/>
      <c r="BS18" s="206"/>
      <c r="BT18" s="206"/>
      <c r="BU18" s="206"/>
      <c r="BV18" s="206"/>
    </row>
    <row r="19" spans="1:77" s="164" customFormat="1" ht="14.7" customHeight="1">
      <c r="A19" s="160"/>
      <c r="B19" s="160"/>
      <c r="C19" s="160"/>
      <c r="D19" s="160"/>
      <c r="E19" s="160"/>
      <c r="F19" s="160"/>
      <c r="G19" s="160"/>
      <c r="H19" s="160"/>
      <c r="I19" s="160"/>
      <c r="J19" s="160"/>
      <c r="K19" s="160"/>
      <c r="L19" s="160"/>
      <c r="M19" s="160"/>
      <c r="N19" s="160"/>
      <c r="O19" s="160"/>
      <c r="P19" s="160"/>
      <c r="Q19" s="160"/>
      <c r="S19" s="162"/>
      <c r="T19" s="166"/>
      <c r="U19" s="641" t="s">
        <v>523</v>
      </c>
      <c r="V19" s="642"/>
      <c r="W19" s="642"/>
      <c r="X19" s="643"/>
      <c r="Y19" s="167" t="s">
        <v>555</v>
      </c>
      <c r="Z19" s="168" t="s">
        <v>554</v>
      </c>
      <c r="AA19" s="168" t="s">
        <v>554</v>
      </c>
      <c r="AB19" s="168" t="s">
        <v>554</v>
      </c>
      <c r="AC19" s="168" t="s">
        <v>554</v>
      </c>
      <c r="AD19" s="168" t="s">
        <v>554</v>
      </c>
      <c r="AE19" s="168" t="s">
        <v>554</v>
      </c>
      <c r="AF19" s="168" t="s">
        <v>554</v>
      </c>
      <c r="AG19" s="168" t="s">
        <v>554</v>
      </c>
      <c r="AH19" s="168" t="s">
        <v>554</v>
      </c>
      <c r="AI19" s="169" t="s">
        <v>554</v>
      </c>
      <c r="AJ19" s="169" t="s">
        <v>554</v>
      </c>
      <c r="AK19" s="170" t="s">
        <v>554</v>
      </c>
      <c r="AO19" s="206"/>
      <c r="AP19" s="206"/>
      <c r="AQ19" s="206"/>
      <c r="AR19" s="206"/>
      <c r="AS19" s="206"/>
      <c r="AU19" s="206"/>
      <c r="AV19" s="206"/>
      <c r="AW19" s="206"/>
      <c r="AX19" s="206"/>
      <c r="AY19" s="206"/>
      <c r="AZ19" s="206"/>
      <c r="BA19" s="206"/>
      <c r="BB19" s="206"/>
      <c r="BC19" s="206"/>
      <c r="BD19" s="206"/>
      <c r="BE19" s="206"/>
      <c r="BF19" s="206"/>
      <c r="BG19" s="206"/>
      <c r="BH19" s="206"/>
      <c r="BI19" s="206"/>
      <c r="BJ19" s="206"/>
      <c r="BK19" s="206"/>
      <c r="BL19" s="206"/>
      <c r="BM19" s="206"/>
      <c r="BN19" s="206"/>
      <c r="BO19" s="206"/>
      <c r="BP19" s="206"/>
      <c r="BQ19" s="206"/>
      <c r="BR19" s="206"/>
      <c r="BS19" s="206"/>
      <c r="BT19" s="206"/>
      <c r="BU19" s="206"/>
      <c r="BV19" s="206"/>
    </row>
    <row r="20" spans="1:77" s="164" customFormat="1" ht="14.7" customHeight="1">
      <c r="A20" s="689" t="s">
        <v>93</v>
      </c>
      <c r="B20" s="613" t="s">
        <v>5</v>
      </c>
      <c r="C20" s="614"/>
      <c r="D20" s="614"/>
      <c r="E20" s="614"/>
      <c r="F20" s="614"/>
      <c r="G20" s="614"/>
      <c r="H20" s="613" t="s">
        <v>169</v>
      </c>
      <c r="I20" s="614"/>
      <c r="J20" s="614"/>
      <c r="K20" s="614"/>
      <c r="L20" s="614"/>
      <c r="M20" s="614"/>
      <c r="N20" s="614"/>
      <c r="O20" s="614"/>
      <c r="P20" s="614"/>
      <c r="Q20" s="614"/>
      <c r="R20" s="614"/>
      <c r="S20" s="614"/>
      <c r="T20" s="614"/>
      <c r="U20" s="614"/>
      <c r="V20" s="614"/>
      <c r="W20" s="614"/>
      <c r="X20" s="614"/>
      <c r="Y20" s="614"/>
      <c r="Z20" s="614"/>
      <c r="AA20" s="614"/>
      <c r="AB20" s="614"/>
      <c r="AC20" s="614"/>
      <c r="AD20" s="614"/>
      <c r="AE20" s="614"/>
      <c r="AF20" s="614"/>
      <c r="AG20" s="614"/>
      <c r="AH20" s="614"/>
      <c r="AI20" s="614"/>
      <c r="AJ20" s="614"/>
      <c r="AK20" s="615"/>
      <c r="AL20" s="206"/>
      <c r="AO20" s="549"/>
      <c r="AP20" s="206"/>
      <c r="AQ20" s="206"/>
      <c r="AR20" s="206"/>
      <c r="AS20" s="206"/>
      <c r="AU20" s="206"/>
      <c r="AV20" s="206"/>
      <c r="AW20" s="206"/>
      <c r="AX20" s="206"/>
      <c r="AY20" s="206"/>
      <c r="AZ20" s="206"/>
      <c r="BA20" s="206"/>
      <c r="BB20" s="206"/>
      <c r="BC20" s="206"/>
      <c r="BD20" s="206"/>
      <c r="BE20" s="206"/>
      <c r="BF20" s="206"/>
      <c r="BG20" s="206"/>
      <c r="BH20" s="206"/>
      <c r="BI20" s="206"/>
      <c r="BJ20" s="206"/>
      <c r="BK20" s="206"/>
      <c r="BL20" s="206"/>
      <c r="BM20" s="206"/>
      <c r="BN20" s="206"/>
      <c r="BO20" s="206"/>
      <c r="BP20" s="206"/>
      <c r="BQ20" s="206"/>
      <c r="BR20" s="206"/>
      <c r="BS20" s="206"/>
      <c r="BT20" s="206"/>
      <c r="BU20" s="206"/>
      <c r="BV20" s="206"/>
    </row>
    <row r="21" spans="1:77" s="164" customFormat="1" ht="28.5" customHeight="1">
      <c r="A21" s="690"/>
      <c r="B21" s="604" t="s">
        <v>94</v>
      </c>
      <c r="C21" s="605"/>
      <c r="D21" s="605"/>
      <c r="E21" s="605"/>
      <c r="F21" s="605"/>
      <c r="G21" s="606"/>
      <c r="H21" s="633" t="s">
        <v>168</v>
      </c>
      <c r="I21" s="634"/>
      <c r="J21" s="634"/>
      <c r="K21" s="634"/>
      <c r="L21" s="634"/>
      <c r="M21" s="634"/>
      <c r="N21" s="634"/>
      <c r="O21" s="634"/>
      <c r="P21" s="634"/>
      <c r="Q21" s="634"/>
      <c r="R21" s="634"/>
      <c r="S21" s="634"/>
      <c r="T21" s="634"/>
      <c r="U21" s="634"/>
      <c r="V21" s="634"/>
      <c r="W21" s="634"/>
      <c r="X21" s="634"/>
      <c r="Y21" s="634"/>
      <c r="Z21" s="634"/>
      <c r="AA21" s="634"/>
      <c r="AB21" s="634"/>
      <c r="AC21" s="634"/>
      <c r="AD21" s="634"/>
      <c r="AE21" s="634"/>
      <c r="AF21" s="634"/>
      <c r="AG21" s="634"/>
      <c r="AH21" s="634"/>
      <c r="AI21" s="634"/>
      <c r="AJ21" s="634"/>
      <c r="AK21" s="635"/>
      <c r="AL21" s="206"/>
      <c r="AO21" s="558"/>
      <c r="AP21" s="206"/>
      <c r="AQ21" s="206"/>
      <c r="AR21" s="206"/>
      <c r="AS21" s="206"/>
      <c r="AU21" s="206"/>
      <c r="AV21" s="206"/>
      <c r="AW21" s="206"/>
      <c r="AX21" s="206"/>
      <c r="AY21" s="206"/>
      <c r="AZ21" s="206"/>
      <c r="BA21" s="206"/>
      <c r="BB21" s="206"/>
      <c r="BC21" s="206"/>
      <c r="BD21" s="206"/>
      <c r="BE21" s="206"/>
      <c r="BF21" s="206"/>
      <c r="BG21" s="206"/>
      <c r="BH21" s="206"/>
      <c r="BI21" s="206"/>
      <c r="BJ21" s="206"/>
      <c r="BK21" s="206"/>
      <c r="BL21" s="206"/>
      <c r="BM21" s="206"/>
      <c r="BN21" s="206"/>
      <c r="BO21" s="206"/>
      <c r="BP21" s="206"/>
      <c r="BQ21" s="206"/>
      <c r="BR21" s="206"/>
      <c r="BS21" s="206"/>
      <c r="BT21" s="206"/>
      <c r="BU21" s="206"/>
      <c r="BV21" s="206"/>
    </row>
    <row r="22" spans="1:77" s="164" customFormat="1" ht="14.7" customHeight="1">
      <c r="A22" s="690"/>
      <c r="B22" s="566" t="s">
        <v>95</v>
      </c>
      <c r="C22" s="567"/>
      <c r="D22" s="567"/>
      <c r="E22" s="567"/>
      <c r="F22" s="567"/>
      <c r="G22" s="568"/>
      <c r="H22" s="572" t="s">
        <v>96</v>
      </c>
      <c r="I22" s="573"/>
      <c r="J22" s="573"/>
      <c r="K22" s="573"/>
      <c r="L22" s="694" t="s">
        <v>171</v>
      </c>
      <c r="M22" s="694"/>
      <c r="N22" s="171" t="s">
        <v>97</v>
      </c>
      <c r="O22" s="698" t="s">
        <v>172</v>
      </c>
      <c r="P22" s="694"/>
      <c r="Q22" s="172" t="s">
        <v>98</v>
      </c>
      <c r="R22" s="573"/>
      <c r="S22" s="573"/>
      <c r="T22" s="573"/>
      <c r="U22" s="573"/>
      <c r="V22" s="573"/>
      <c r="W22" s="573"/>
      <c r="X22" s="573"/>
      <c r="Y22" s="573"/>
      <c r="Z22" s="573"/>
      <c r="AA22" s="573"/>
      <c r="AB22" s="573"/>
      <c r="AC22" s="573"/>
      <c r="AD22" s="573"/>
      <c r="AE22" s="573"/>
      <c r="AF22" s="573"/>
      <c r="AG22" s="573"/>
      <c r="AH22" s="573"/>
      <c r="AI22" s="573"/>
      <c r="AJ22" s="573"/>
      <c r="AK22" s="575"/>
      <c r="AL22" s="207"/>
      <c r="AM22" s="206"/>
      <c r="AN22" s="206"/>
      <c r="AO22" s="558"/>
      <c r="AP22" s="206"/>
      <c r="AQ22" s="206"/>
      <c r="AR22" s="206"/>
      <c r="AS22" s="206"/>
      <c r="AT22" s="206"/>
      <c r="AU22" s="206"/>
      <c r="AV22" s="207"/>
      <c r="AW22" s="206"/>
      <c r="AX22" s="207"/>
      <c r="AY22" s="207"/>
      <c r="AZ22" s="207"/>
      <c r="BA22" s="207"/>
      <c r="BB22" s="207"/>
      <c r="BC22" s="207"/>
      <c r="BD22" s="207"/>
      <c r="BE22" s="207"/>
      <c r="BF22" s="207"/>
      <c r="BG22" s="207"/>
      <c r="BH22" s="207"/>
      <c r="BI22" s="207"/>
      <c r="BJ22" s="207"/>
      <c r="BK22" s="207"/>
      <c r="BL22" s="207"/>
      <c r="BM22" s="207"/>
      <c r="BN22" s="207"/>
      <c r="BO22" s="207"/>
      <c r="BP22" s="207"/>
      <c r="BQ22" s="207"/>
      <c r="BR22" s="207"/>
      <c r="BS22" s="207"/>
      <c r="BT22" s="207"/>
      <c r="BU22" s="207"/>
      <c r="BV22" s="207"/>
      <c r="BW22" s="206"/>
      <c r="BX22" s="206"/>
      <c r="BY22" s="206"/>
    </row>
    <row r="23" spans="1:77" s="164" customFormat="1" ht="14.7" customHeight="1">
      <c r="A23" s="690"/>
      <c r="B23" s="636"/>
      <c r="C23" s="570"/>
      <c r="D23" s="570"/>
      <c r="E23" s="570"/>
      <c r="F23" s="570"/>
      <c r="G23" s="571"/>
      <c r="H23" s="699" t="s">
        <v>6</v>
      </c>
      <c r="I23" s="700"/>
      <c r="J23" s="700"/>
      <c r="K23" s="700"/>
      <c r="L23" s="173" t="s">
        <v>54</v>
      </c>
      <c r="M23" s="173" t="s">
        <v>524</v>
      </c>
      <c r="N23" s="693" t="s">
        <v>167</v>
      </c>
      <c r="O23" s="693"/>
      <c r="P23" s="693"/>
      <c r="Q23" s="693"/>
      <c r="R23" s="693"/>
      <c r="S23" s="693"/>
      <c r="T23" s="693"/>
      <c r="U23" s="693"/>
      <c r="V23" s="173" t="s">
        <v>55</v>
      </c>
      <c r="W23" s="173" t="s">
        <v>56</v>
      </c>
      <c r="X23" s="577" t="s">
        <v>174</v>
      </c>
      <c r="Y23" s="577"/>
      <c r="Z23" s="577"/>
      <c r="AA23" s="577"/>
      <c r="AB23" s="577"/>
      <c r="AC23" s="577"/>
      <c r="AD23" s="577"/>
      <c r="AE23" s="577"/>
      <c r="AF23" s="577"/>
      <c r="AG23" s="577"/>
      <c r="AH23" s="577"/>
      <c r="AI23" s="577"/>
      <c r="AJ23" s="577"/>
      <c r="AK23" s="578"/>
      <c r="AL23" s="207"/>
      <c r="AM23" s="206"/>
      <c r="AN23" s="206"/>
      <c r="AO23" s="558"/>
      <c r="AP23" s="206"/>
      <c r="AQ23" s="206"/>
      <c r="AR23" s="206"/>
      <c r="AS23" s="206"/>
      <c r="AT23" s="206"/>
      <c r="AU23" s="206"/>
      <c r="AV23" s="207"/>
      <c r="AW23" s="207"/>
      <c r="AX23" s="207"/>
      <c r="AY23" s="207"/>
      <c r="AZ23" s="208"/>
      <c r="BA23" s="208"/>
      <c r="BB23" s="207"/>
      <c r="BC23" s="207"/>
      <c r="BD23" s="207"/>
      <c r="BE23" s="207"/>
      <c r="BF23" s="209"/>
      <c r="BG23" s="208"/>
      <c r="BH23" s="207"/>
      <c r="BI23" s="206"/>
      <c r="BJ23" s="207"/>
      <c r="BK23" s="206"/>
      <c r="BL23" s="207"/>
      <c r="BM23" s="207"/>
      <c r="BN23" s="207"/>
      <c r="BO23" s="207"/>
      <c r="BP23" s="206"/>
      <c r="BQ23" s="207"/>
      <c r="BR23" s="207"/>
      <c r="BS23" s="207"/>
      <c r="BT23" s="207"/>
      <c r="BU23" s="207"/>
      <c r="BV23" s="207"/>
      <c r="BW23" s="206"/>
      <c r="BX23" s="206"/>
      <c r="BY23" s="206"/>
    </row>
    <row r="24" spans="1:77" s="164" customFormat="1" ht="14.7" customHeight="1">
      <c r="A24" s="690"/>
      <c r="B24" s="569"/>
      <c r="C24" s="570"/>
      <c r="D24" s="570"/>
      <c r="E24" s="570"/>
      <c r="F24" s="570"/>
      <c r="G24" s="571"/>
      <c r="H24" s="699"/>
      <c r="I24" s="700"/>
      <c r="J24" s="700"/>
      <c r="K24" s="700"/>
      <c r="L24" s="173" t="s">
        <v>525</v>
      </c>
      <c r="M24" s="173" t="s">
        <v>526</v>
      </c>
      <c r="N24" s="693"/>
      <c r="O24" s="693"/>
      <c r="P24" s="693"/>
      <c r="Q24" s="693"/>
      <c r="R24" s="693"/>
      <c r="S24" s="693"/>
      <c r="T24" s="693"/>
      <c r="U24" s="693"/>
      <c r="V24" s="173" t="s">
        <v>73</v>
      </c>
      <c r="W24" s="173" t="s">
        <v>75</v>
      </c>
      <c r="X24" s="577"/>
      <c r="Y24" s="577"/>
      <c r="Z24" s="577"/>
      <c r="AA24" s="577"/>
      <c r="AB24" s="577"/>
      <c r="AC24" s="577"/>
      <c r="AD24" s="577"/>
      <c r="AE24" s="577"/>
      <c r="AF24" s="577"/>
      <c r="AG24" s="577"/>
      <c r="AH24" s="577"/>
      <c r="AI24" s="577"/>
      <c r="AJ24" s="577"/>
      <c r="AK24" s="578"/>
      <c r="AL24" s="207"/>
      <c r="AM24" s="206"/>
      <c r="AN24" s="206"/>
      <c r="AO24" s="558"/>
      <c r="AP24" s="206"/>
      <c r="AQ24" s="206"/>
      <c r="AR24" s="206"/>
      <c r="AS24" s="206"/>
      <c r="AT24" s="206"/>
      <c r="AU24" s="206"/>
      <c r="AV24" s="207"/>
      <c r="AW24" s="207"/>
      <c r="AX24" s="207"/>
      <c r="AY24" s="207"/>
      <c r="AZ24" s="208"/>
      <c r="BA24" s="208"/>
      <c r="BB24" s="207"/>
      <c r="BC24" s="207"/>
      <c r="BD24" s="207"/>
      <c r="BE24" s="207"/>
      <c r="BF24" s="209"/>
      <c r="BG24" s="208"/>
      <c r="BH24" s="207"/>
      <c r="BI24" s="206"/>
      <c r="BJ24" s="207"/>
      <c r="BK24" s="206"/>
      <c r="BL24" s="207"/>
      <c r="BM24" s="207"/>
      <c r="BN24" s="207"/>
      <c r="BO24" s="207"/>
      <c r="BP24" s="206"/>
      <c r="BQ24" s="207"/>
      <c r="BR24" s="207"/>
      <c r="BS24" s="207"/>
      <c r="BT24" s="207"/>
      <c r="BU24" s="207"/>
      <c r="BV24" s="207"/>
      <c r="BW24" s="206"/>
      <c r="BX24" s="206"/>
      <c r="BY24" s="206"/>
    </row>
    <row r="25" spans="1:77" s="164" customFormat="1" ht="22.95" customHeight="1">
      <c r="A25" s="690"/>
      <c r="B25" s="569"/>
      <c r="C25" s="570"/>
      <c r="D25" s="570"/>
      <c r="E25" s="570"/>
      <c r="F25" s="570"/>
      <c r="G25" s="571"/>
      <c r="H25" s="579"/>
      <c r="I25" s="580"/>
      <c r="J25" s="580"/>
      <c r="K25" s="580"/>
      <c r="L25" s="580"/>
      <c r="M25" s="580"/>
      <c r="N25" s="580"/>
      <c r="O25" s="580"/>
      <c r="P25" s="580"/>
      <c r="Q25" s="580"/>
      <c r="R25" s="580"/>
      <c r="S25" s="580"/>
      <c r="T25" s="580"/>
      <c r="U25" s="580"/>
      <c r="V25" s="580"/>
      <c r="W25" s="580"/>
      <c r="X25" s="580"/>
      <c r="Y25" s="580"/>
      <c r="Z25" s="580"/>
      <c r="AA25" s="580"/>
      <c r="AB25" s="580"/>
      <c r="AC25" s="580"/>
      <c r="AD25" s="580"/>
      <c r="AE25" s="580"/>
      <c r="AF25" s="580"/>
      <c r="AG25" s="580"/>
      <c r="AH25" s="580"/>
      <c r="AI25" s="580"/>
      <c r="AJ25" s="580"/>
      <c r="AK25" s="581"/>
      <c r="AL25" s="207"/>
      <c r="AO25" s="558"/>
      <c r="AP25" s="206"/>
      <c r="AQ25" s="206"/>
      <c r="AR25" s="206"/>
      <c r="AS25" s="206"/>
      <c r="AT25" s="206"/>
      <c r="AU25" s="206"/>
      <c r="AV25" s="207"/>
      <c r="AW25" s="207"/>
      <c r="AX25" s="207"/>
      <c r="AY25" s="207"/>
      <c r="AZ25" s="208"/>
      <c r="BA25" s="208"/>
      <c r="BB25" s="207"/>
      <c r="BC25" s="207"/>
      <c r="BD25" s="207"/>
      <c r="BE25" s="207"/>
      <c r="BF25" s="208"/>
      <c r="BG25" s="208"/>
      <c r="BH25" s="207"/>
      <c r="BI25" s="206"/>
      <c r="BJ25" s="207"/>
      <c r="BK25" s="206"/>
      <c r="BL25" s="207"/>
      <c r="BM25" s="207"/>
      <c r="BN25" s="207"/>
      <c r="BO25" s="207"/>
      <c r="BP25" s="207"/>
      <c r="BQ25" s="207"/>
      <c r="BR25" s="207"/>
      <c r="BS25" s="207"/>
      <c r="BT25" s="207"/>
      <c r="BU25" s="207"/>
      <c r="BV25" s="207"/>
    </row>
    <row r="26" spans="1:77" s="164" customFormat="1" ht="14.7" customHeight="1">
      <c r="A26" s="690"/>
      <c r="B26" s="582" t="s">
        <v>99</v>
      </c>
      <c r="C26" s="583"/>
      <c r="D26" s="583"/>
      <c r="E26" s="583"/>
      <c r="F26" s="583"/>
      <c r="G26" s="584"/>
      <c r="H26" s="174" t="s">
        <v>36</v>
      </c>
      <c r="I26" s="175"/>
      <c r="J26" s="176"/>
      <c r="K26" s="588" t="s">
        <v>173</v>
      </c>
      <c r="L26" s="589"/>
      <c r="M26" s="589"/>
      <c r="N26" s="589"/>
      <c r="O26" s="589"/>
      <c r="P26" s="589"/>
      <c r="Q26" s="177"/>
      <c r="R26" s="178"/>
      <c r="S26" s="590"/>
      <c r="T26" s="590"/>
      <c r="U26" s="591"/>
      <c r="V26" s="174" t="s">
        <v>22</v>
      </c>
      <c r="W26" s="175"/>
      <c r="X26" s="176"/>
      <c r="Y26" s="588" t="s">
        <v>173</v>
      </c>
      <c r="Z26" s="589"/>
      <c r="AA26" s="589"/>
      <c r="AB26" s="589"/>
      <c r="AC26" s="589"/>
      <c r="AD26" s="589"/>
      <c r="AE26" s="589"/>
      <c r="AF26" s="589"/>
      <c r="AG26" s="589"/>
      <c r="AH26" s="589"/>
      <c r="AI26" s="589"/>
      <c r="AJ26" s="589"/>
      <c r="AK26" s="592"/>
      <c r="AL26" s="206"/>
      <c r="AO26" s="558"/>
      <c r="AP26" s="206"/>
      <c r="AQ26" s="206"/>
      <c r="AR26" s="206"/>
      <c r="AS26" s="206"/>
      <c r="AT26" s="206"/>
      <c r="AU26" s="206"/>
      <c r="AV26" s="206"/>
      <c r="AW26" s="206"/>
      <c r="AX26" s="206"/>
      <c r="AY26" s="206"/>
      <c r="AZ26" s="206"/>
      <c r="BA26" s="206"/>
      <c r="BB26" s="206"/>
      <c r="BC26" s="206"/>
      <c r="BD26" s="206"/>
      <c r="BE26" s="206"/>
      <c r="BF26" s="206"/>
      <c r="BG26" s="206"/>
      <c r="BH26" s="206"/>
      <c r="BI26" s="206"/>
      <c r="BJ26" s="206"/>
      <c r="BK26" s="206"/>
      <c r="BL26" s="206"/>
      <c r="BM26" s="206"/>
      <c r="BN26" s="206"/>
      <c r="BO26" s="206"/>
      <c r="BP26" s="206"/>
      <c r="BQ26" s="206"/>
      <c r="BR26" s="206"/>
      <c r="BS26" s="206"/>
      <c r="BT26" s="206"/>
      <c r="BU26" s="206"/>
      <c r="BV26" s="206"/>
    </row>
    <row r="27" spans="1:77" s="164" customFormat="1" ht="14.7" customHeight="1">
      <c r="A27" s="690"/>
      <c r="B27" s="585"/>
      <c r="C27" s="586"/>
      <c r="D27" s="586"/>
      <c r="E27" s="586"/>
      <c r="F27" s="586"/>
      <c r="G27" s="587"/>
      <c r="H27" s="593" t="s">
        <v>100</v>
      </c>
      <c r="I27" s="593"/>
      <c r="J27" s="593"/>
      <c r="K27" s="695" t="s">
        <v>175</v>
      </c>
      <c r="L27" s="696"/>
      <c r="M27" s="696"/>
      <c r="N27" s="696"/>
      <c r="O27" s="696"/>
      <c r="P27" s="696"/>
      <c r="Q27" s="696"/>
      <c r="R27" s="696"/>
      <c r="S27" s="696"/>
      <c r="T27" s="696"/>
      <c r="U27" s="696"/>
      <c r="V27" s="696"/>
      <c r="W27" s="696"/>
      <c r="X27" s="696"/>
      <c r="Y27" s="696"/>
      <c r="Z27" s="696"/>
      <c r="AA27" s="696"/>
      <c r="AB27" s="696"/>
      <c r="AC27" s="696"/>
      <c r="AD27" s="696"/>
      <c r="AE27" s="696"/>
      <c r="AF27" s="696"/>
      <c r="AG27" s="696"/>
      <c r="AH27" s="696"/>
      <c r="AI27" s="696"/>
      <c r="AJ27" s="696"/>
      <c r="AK27" s="697"/>
      <c r="AL27" s="206"/>
      <c r="AO27" s="558"/>
      <c r="AP27" s="206"/>
      <c r="AQ27" s="206"/>
      <c r="AR27" s="206"/>
      <c r="AS27" s="206"/>
      <c r="AT27" s="206"/>
      <c r="AU27" s="206"/>
      <c r="AV27" s="206"/>
      <c r="AW27" s="206"/>
      <c r="AX27" s="206"/>
      <c r="AY27" s="206"/>
      <c r="AZ27" s="206"/>
      <c r="BA27" s="206"/>
      <c r="BB27" s="206"/>
      <c r="BC27" s="206"/>
      <c r="BD27" s="206"/>
      <c r="BE27" s="206"/>
      <c r="BF27" s="206"/>
      <c r="BG27" s="206"/>
      <c r="BH27" s="206"/>
      <c r="BI27" s="206"/>
      <c r="BJ27" s="206"/>
      <c r="BK27" s="206"/>
      <c r="BL27" s="206"/>
      <c r="BM27" s="206"/>
      <c r="BN27" s="206"/>
      <c r="BO27" s="206"/>
      <c r="BP27" s="206"/>
      <c r="BQ27" s="206"/>
      <c r="BR27" s="206"/>
      <c r="BS27" s="206"/>
      <c r="BT27" s="206"/>
      <c r="BU27" s="206"/>
      <c r="BV27" s="206"/>
    </row>
    <row r="28" spans="1:77" s="210" customFormat="1" ht="14.25" customHeight="1">
      <c r="A28" s="690"/>
      <c r="B28" s="582" t="s">
        <v>528</v>
      </c>
      <c r="C28" s="583"/>
      <c r="D28" s="583"/>
      <c r="E28" s="583"/>
      <c r="F28" s="583"/>
      <c r="G28" s="584"/>
      <c r="H28" s="594" t="s">
        <v>563</v>
      </c>
      <c r="I28" s="595"/>
      <c r="J28" s="595"/>
      <c r="K28" s="595"/>
      <c r="L28" s="595"/>
      <c r="M28" s="595"/>
      <c r="N28" s="595"/>
      <c r="O28" s="595"/>
      <c r="P28" s="595"/>
      <c r="Q28" s="595"/>
      <c r="R28" s="595"/>
      <c r="S28" s="595"/>
      <c r="T28" s="595"/>
      <c r="U28" s="595"/>
      <c r="V28" s="595"/>
      <c r="W28" s="595"/>
      <c r="X28" s="595"/>
      <c r="Y28" s="595"/>
      <c r="Z28" s="595"/>
      <c r="AA28" s="595"/>
      <c r="AB28" s="595"/>
      <c r="AC28" s="595"/>
      <c r="AD28" s="595"/>
      <c r="AE28" s="595"/>
      <c r="AF28" s="595"/>
      <c r="AG28" s="595"/>
      <c r="AH28" s="595"/>
      <c r="AI28" s="595"/>
      <c r="AJ28" s="595"/>
      <c r="AK28" s="596"/>
      <c r="AL28" s="206"/>
      <c r="AM28" s="164"/>
      <c r="AN28" s="164"/>
      <c r="AO28" s="558"/>
    </row>
    <row r="29" spans="1:77" s="164" customFormat="1" ht="14.7" customHeight="1">
      <c r="A29" s="690"/>
      <c r="B29" s="597" t="s">
        <v>529</v>
      </c>
      <c r="C29" s="598"/>
      <c r="D29" s="598"/>
      <c r="E29" s="598"/>
      <c r="F29" s="598"/>
      <c r="G29" s="599"/>
      <c r="H29" s="603" t="s">
        <v>101</v>
      </c>
      <c r="I29" s="567"/>
      <c r="J29" s="568"/>
      <c r="K29" s="607" t="s">
        <v>564</v>
      </c>
      <c r="L29" s="608"/>
      <c r="M29" s="608"/>
      <c r="N29" s="608"/>
      <c r="O29" s="608"/>
      <c r="P29" s="609"/>
      <c r="Q29" s="613" t="s">
        <v>5</v>
      </c>
      <c r="R29" s="614"/>
      <c r="S29" s="615"/>
      <c r="T29" s="616" t="s">
        <v>170</v>
      </c>
      <c r="U29" s="617"/>
      <c r="V29" s="617"/>
      <c r="W29" s="617"/>
      <c r="X29" s="617"/>
      <c r="Y29" s="617"/>
      <c r="Z29" s="617"/>
      <c r="AA29" s="618"/>
      <c r="AB29" s="619" t="s">
        <v>102</v>
      </c>
      <c r="AC29" s="620"/>
      <c r="AD29" s="623" t="s">
        <v>566</v>
      </c>
      <c r="AE29" s="623"/>
      <c r="AF29" s="623"/>
      <c r="AG29" s="623"/>
      <c r="AH29" s="623"/>
      <c r="AI29" s="623"/>
      <c r="AJ29" s="623"/>
      <c r="AK29" s="624"/>
      <c r="AL29" s="206"/>
      <c r="AO29" s="558"/>
      <c r="AP29" s="206"/>
      <c r="AQ29" s="206"/>
      <c r="AR29" s="206"/>
      <c r="AS29" s="206"/>
      <c r="AT29" s="206"/>
      <c r="AU29" s="206"/>
      <c r="AV29" s="546"/>
      <c r="AW29" s="546"/>
      <c r="AX29" s="546"/>
      <c r="AY29" s="206"/>
      <c r="AZ29" s="206"/>
      <c r="BA29" s="206"/>
      <c r="BB29" s="206"/>
      <c r="BC29" s="206"/>
      <c r="BD29" s="206"/>
      <c r="BE29" s="206"/>
      <c r="BF29" s="206"/>
      <c r="BG29" s="206"/>
      <c r="BH29" s="211"/>
      <c r="BI29" s="211"/>
      <c r="BJ29" s="206"/>
      <c r="BK29" s="206"/>
      <c r="BL29" s="206"/>
      <c r="BM29" s="206"/>
      <c r="BN29" s="206"/>
      <c r="BO29" s="206"/>
      <c r="BP29" s="206"/>
      <c r="BQ29" s="206"/>
      <c r="BR29" s="206"/>
      <c r="BS29" s="206"/>
      <c r="BT29" s="206"/>
      <c r="BU29" s="206"/>
      <c r="BV29" s="206"/>
    </row>
    <row r="30" spans="1:77" s="164" customFormat="1" ht="14.25" customHeight="1">
      <c r="A30" s="690"/>
      <c r="B30" s="600"/>
      <c r="C30" s="601"/>
      <c r="D30" s="601"/>
      <c r="E30" s="601"/>
      <c r="F30" s="601"/>
      <c r="G30" s="602"/>
      <c r="H30" s="604"/>
      <c r="I30" s="605"/>
      <c r="J30" s="606"/>
      <c r="K30" s="610"/>
      <c r="L30" s="611"/>
      <c r="M30" s="611"/>
      <c r="N30" s="611"/>
      <c r="O30" s="611"/>
      <c r="P30" s="612"/>
      <c r="Q30" s="627" t="s">
        <v>57</v>
      </c>
      <c r="R30" s="628"/>
      <c r="S30" s="629"/>
      <c r="T30" s="630" t="s">
        <v>565</v>
      </c>
      <c r="U30" s="631"/>
      <c r="V30" s="631"/>
      <c r="W30" s="631"/>
      <c r="X30" s="631"/>
      <c r="Y30" s="631"/>
      <c r="Z30" s="631"/>
      <c r="AA30" s="632"/>
      <c r="AB30" s="621"/>
      <c r="AC30" s="622"/>
      <c r="AD30" s="625"/>
      <c r="AE30" s="625"/>
      <c r="AF30" s="625"/>
      <c r="AG30" s="625"/>
      <c r="AH30" s="625"/>
      <c r="AI30" s="625"/>
      <c r="AJ30" s="625"/>
      <c r="AK30" s="626"/>
      <c r="AL30" s="206"/>
      <c r="AO30" s="558"/>
      <c r="AP30" s="206"/>
      <c r="AQ30" s="206"/>
      <c r="AR30" s="206"/>
      <c r="AS30" s="206"/>
      <c r="AT30" s="206"/>
      <c r="AU30" s="206"/>
      <c r="AV30" s="546"/>
      <c r="AW30" s="546"/>
      <c r="AX30" s="546"/>
      <c r="AY30" s="206"/>
      <c r="AZ30" s="206"/>
      <c r="BA30" s="206"/>
      <c r="BB30" s="206"/>
      <c r="BC30" s="206"/>
      <c r="BD30" s="206"/>
      <c r="BE30" s="206"/>
      <c r="BF30" s="206"/>
      <c r="BG30" s="206"/>
      <c r="BH30" s="211"/>
      <c r="BI30" s="211"/>
      <c r="BJ30" s="206"/>
      <c r="BK30" s="206"/>
      <c r="BL30" s="206"/>
      <c r="BM30" s="206"/>
      <c r="BN30" s="206"/>
      <c r="BO30" s="206"/>
      <c r="BP30" s="206"/>
      <c r="BQ30" s="206"/>
      <c r="BR30" s="206"/>
      <c r="BS30" s="206"/>
      <c r="BT30" s="206"/>
      <c r="BU30" s="206"/>
      <c r="BV30" s="206"/>
    </row>
    <row r="31" spans="1:77" s="164" customFormat="1" ht="14.7" customHeight="1">
      <c r="A31" s="690"/>
      <c r="B31" s="566" t="s">
        <v>530</v>
      </c>
      <c r="C31" s="567"/>
      <c r="D31" s="567"/>
      <c r="E31" s="567"/>
      <c r="F31" s="567"/>
      <c r="G31" s="568"/>
      <c r="H31" s="572" t="s">
        <v>96</v>
      </c>
      <c r="I31" s="573"/>
      <c r="J31" s="573"/>
      <c r="K31" s="573"/>
      <c r="L31" s="574" t="s">
        <v>567</v>
      </c>
      <c r="M31" s="574"/>
      <c r="N31" s="171" t="s">
        <v>97</v>
      </c>
      <c r="O31" s="574" t="s">
        <v>568</v>
      </c>
      <c r="P31" s="574"/>
      <c r="Q31" s="172" t="s">
        <v>98</v>
      </c>
      <c r="R31" s="573"/>
      <c r="S31" s="573"/>
      <c r="T31" s="573"/>
      <c r="U31" s="573"/>
      <c r="V31" s="573"/>
      <c r="W31" s="573"/>
      <c r="X31" s="573"/>
      <c r="Y31" s="573"/>
      <c r="Z31" s="573"/>
      <c r="AA31" s="573"/>
      <c r="AB31" s="573"/>
      <c r="AC31" s="573"/>
      <c r="AD31" s="573"/>
      <c r="AE31" s="573"/>
      <c r="AF31" s="573"/>
      <c r="AG31" s="573"/>
      <c r="AH31" s="573"/>
      <c r="AI31" s="573"/>
      <c r="AJ31" s="573"/>
      <c r="AK31" s="575"/>
      <c r="AL31" s="207"/>
      <c r="AO31" s="558"/>
      <c r="AP31" s="547"/>
      <c r="AQ31" s="547"/>
      <c r="AR31" s="547"/>
      <c r="AS31" s="547"/>
      <c r="AT31" s="547"/>
      <c r="AU31" s="547"/>
      <c r="AV31" s="207"/>
      <c r="AW31" s="207"/>
      <c r="AX31" s="207"/>
      <c r="AY31" s="207"/>
      <c r="AZ31" s="207"/>
      <c r="BA31" s="207"/>
      <c r="BB31" s="207"/>
      <c r="BC31" s="207"/>
      <c r="BD31" s="207"/>
      <c r="BE31" s="207"/>
      <c r="BF31" s="207"/>
      <c r="BG31" s="207"/>
      <c r="BH31" s="207"/>
      <c r="BI31" s="207"/>
      <c r="BJ31" s="207"/>
      <c r="BK31" s="207"/>
      <c r="BL31" s="207"/>
      <c r="BM31" s="207"/>
      <c r="BN31" s="207"/>
      <c r="BO31" s="207"/>
      <c r="BP31" s="207"/>
      <c r="BQ31" s="207"/>
      <c r="BR31" s="207"/>
      <c r="BS31" s="207"/>
      <c r="BT31" s="207"/>
      <c r="BU31" s="207"/>
      <c r="BV31" s="207"/>
    </row>
    <row r="32" spans="1:77" s="164" customFormat="1" ht="14.7" customHeight="1">
      <c r="A32" s="690"/>
      <c r="B32" s="569"/>
      <c r="C32" s="570"/>
      <c r="D32" s="570"/>
      <c r="E32" s="570"/>
      <c r="F32" s="570"/>
      <c r="G32" s="571"/>
      <c r="H32" s="691" t="s">
        <v>6</v>
      </c>
      <c r="I32" s="692"/>
      <c r="J32" s="692"/>
      <c r="K32" s="692"/>
      <c r="L32" s="173" t="s">
        <v>54</v>
      </c>
      <c r="M32" s="173" t="s">
        <v>524</v>
      </c>
      <c r="N32" s="693" t="s">
        <v>167</v>
      </c>
      <c r="O32" s="693"/>
      <c r="P32" s="693"/>
      <c r="Q32" s="693"/>
      <c r="R32" s="693"/>
      <c r="S32" s="693"/>
      <c r="T32" s="693"/>
      <c r="U32" s="693"/>
      <c r="V32" s="173" t="s">
        <v>55</v>
      </c>
      <c r="W32" s="173" t="s">
        <v>56</v>
      </c>
      <c r="X32" s="577" t="s">
        <v>569</v>
      </c>
      <c r="Y32" s="577"/>
      <c r="Z32" s="577"/>
      <c r="AA32" s="577"/>
      <c r="AB32" s="577"/>
      <c r="AC32" s="577"/>
      <c r="AD32" s="577"/>
      <c r="AE32" s="577"/>
      <c r="AF32" s="577"/>
      <c r="AG32" s="577"/>
      <c r="AH32" s="577"/>
      <c r="AI32" s="577"/>
      <c r="AJ32" s="577"/>
      <c r="AK32" s="578"/>
      <c r="AL32" s="207"/>
      <c r="AO32" s="558"/>
      <c r="AP32" s="547"/>
      <c r="AQ32" s="547"/>
      <c r="AR32" s="547"/>
      <c r="AS32" s="547"/>
      <c r="AT32" s="547"/>
      <c r="AU32" s="547"/>
      <c r="AV32" s="207"/>
      <c r="AW32" s="207"/>
      <c r="AX32" s="207"/>
      <c r="AY32" s="207"/>
      <c r="AZ32" s="208"/>
      <c r="BA32" s="208"/>
      <c r="BB32" s="207"/>
      <c r="BC32" s="207"/>
      <c r="BD32" s="207"/>
      <c r="BE32" s="207"/>
      <c r="BF32" s="209"/>
      <c r="BG32" s="208"/>
      <c r="BH32" s="207"/>
      <c r="BI32" s="206"/>
      <c r="BJ32" s="207"/>
      <c r="BK32" s="206"/>
      <c r="BL32" s="207"/>
      <c r="BM32" s="207"/>
      <c r="BN32" s="207"/>
      <c r="BO32" s="207"/>
      <c r="BP32" s="206"/>
      <c r="BQ32" s="207"/>
      <c r="BR32" s="207"/>
      <c r="BS32" s="207"/>
      <c r="BT32" s="207"/>
      <c r="BU32" s="207"/>
      <c r="BV32" s="207"/>
    </row>
    <row r="33" spans="1:77" s="164" customFormat="1" ht="14.7" customHeight="1">
      <c r="A33" s="690"/>
      <c r="B33" s="569"/>
      <c r="C33" s="570"/>
      <c r="D33" s="570"/>
      <c r="E33" s="570"/>
      <c r="F33" s="570"/>
      <c r="G33" s="571"/>
      <c r="H33" s="691"/>
      <c r="I33" s="692"/>
      <c r="J33" s="692"/>
      <c r="K33" s="692"/>
      <c r="L33" s="173" t="s">
        <v>525</v>
      </c>
      <c r="M33" s="173" t="s">
        <v>526</v>
      </c>
      <c r="N33" s="693"/>
      <c r="O33" s="693"/>
      <c r="P33" s="693"/>
      <c r="Q33" s="693"/>
      <c r="R33" s="693"/>
      <c r="S33" s="693"/>
      <c r="T33" s="693"/>
      <c r="U33" s="693"/>
      <c r="V33" s="173" t="s">
        <v>73</v>
      </c>
      <c r="W33" s="173" t="s">
        <v>75</v>
      </c>
      <c r="X33" s="577"/>
      <c r="Y33" s="577"/>
      <c r="Z33" s="577"/>
      <c r="AA33" s="577"/>
      <c r="AB33" s="577"/>
      <c r="AC33" s="577"/>
      <c r="AD33" s="577"/>
      <c r="AE33" s="577"/>
      <c r="AF33" s="577"/>
      <c r="AG33" s="577"/>
      <c r="AH33" s="577"/>
      <c r="AI33" s="577"/>
      <c r="AJ33" s="577"/>
      <c r="AK33" s="578"/>
      <c r="AL33" s="207"/>
      <c r="AO33" s="558"/>
      <c r="AP33" s="547"/>
      <c r="AQ33" s="547"/>
      <c r="AR33" s="547"/>
      <c r="AS33" s="547"/>
      <c r="AT33" s="547"/>
      <c r="AU33" s="547"/>
      <c r="AV33" s="207"/>
      <c r="AW33" s="207"/>
      <c r="AX33" s="207"/>
      <c r="AY33" s="207"/>
      <c r="AZ33" s="208"/>
      <c r="BA33" s="208"/>
      <c r="BB33" s="207"/>
      <c r="BC33" s="207"/>
      <c r="BD33" s="207"/>
      <c r="BE33" s="207"/>
      <c r="BF33" s="209"/>
      <c r="BG33" s="208"/>
      <c r="BH33" s="207"/>
      <c r="BI33" s="206"/>
      <c r="BJ33" s="207"/>
      <c r="BK33" s="206"/>
      <c r="BL33" s="207"/>
      <c r="BM33" s="207"/>
      <c r="BN33" s="207"/>
      <c r="BO33" s="207"/>
      <c r="BP33" s="206"/>
      <c r="BQ33" s="207"/>
      <c r="BR33" s="207"/>
      <c r="BS33" s="207"/>
      <c r="BT33" s="207"/>
      <c r="BU33" s="207"/>
      <c r="BV33" s="207"/>
    </row>
    <row r="34" spans="1:77" s="164" customFormat="1" ht="19.2" customHeight="1">
      <c r="A34" s="690"/>
      <c r="B34" s="569"/>
      <c r="C34" s="570"/>
      <c r="D34" s="570"/>
      <c r="E34" s="570"/>
      <c r="F34" s="570"/>
      <c r="G34" s="571"/>
      <c r="H34" s="579"/>
      <c r="I34" s="580"/>
      <c r="J34" s="580"/>
      <c r="K34" s="580"/>
      <c r="L34" s="580"/>
      <c r="M34" s="580"/>
      <c r="N34" s="580"/>
      <c r="O34" s="580"/>
      <c r="P34" s="580"/>
      <c r="Q34" s="580"/>
      <c r="R34" s="580"/>
      <c r="S34" s="580"/>
      <c r="T34" s="580"/>
      <c r="U34" s="580"/>
      <c r="V34" s="580"/>
      <c r="W34" s="580"/>
      <c r="X34" s="580"/>
      <c r="Y34" s="580"/>
      <c r="Z34" s="580"/>
      <c r="AA34" s="580"/>
      <c r="AB34" s="580"/>
      <c r="AC34" s="580"/>
      <c r="AD34" s="580"/>
      <c r="AE34" s="580"/>
      <c r="AF34" s="580"/>
      <c r="AG34" s="580"/>
      <c r="AH34" s="580"/>
      <c r="AI34" s="580"/>
      <c r="AJ34" s="580"/>
      <c r="AK34" s="581"/>
      <c r="AL34" s="207"/>
      <c r="AO34" s="558"/>
      <c r="AP34" s="206"/>
      <c r="AQ34" s="206"/>
      <c r="AR34" s="206"/>
      <c r="AS34" s="206"/>
      <c r="AT34" s="206"/>
      <c r="AU34" s="206"/>
      <c r="AV34" s="207"/>
      <c r="AW34" s="207"/>
      <c r="AX34" s="207"/>
      <c r="AY34" s="207"/>
      <c r="AZ34" s="208"/>
      <c r="BA34" s="208"/>
      <c r="BB34" s="207"/>
      <c r="BC34" s="207"/>
      <c r="BD34" s="207"/>
      <c r="BE34" s="207"/>
      <c r="BF34" s="208"/>
      <c r="BG34" s="208"/>
      <c r="BH34" s="207"/>
      <c r="BI34" s="206"/>
      <c r="BJ34" s="207"/>
      <c r="BK34" s="206"/>
      <c r="BL34" s="207"/>
      <c r="BM34" s="207"/>
      <c r="BN34" s="207"/>
      <c r="BO34" s="207"/>
      <c r="BP34" s="207"/>
      <c r="BQ34" s="207"/>
      <c r="BR34" s="207"/>
      <c r="BS34" s="207"/>
      <c r="BT34" s="207"/>
      <c r="BU34" s="207"/>
      <c r="BV34" s="207"/>
    </row>
    <row r="35" spans="1:77" s="164" customFormat="1" ht="19.2" customHeight="1">
      <c r="A35" s="644" t="s">
        <v>531</v>
      </c>
      <c r="B35" s="645"/>
      <c r="C35" s="645"/>
      <c r="D35" s="645"/>
      <c r="E35" s="645"/>
      <c r="F35" s="645"/>
      <c r="G35" s="645"/>
      <c r="H35" s="645"/>
      <c r="I35" s="645"/>
      <c r="J35" s="645"/>
      <c r="K35" s="645"/>
      <c r="L35" s="645"/>
      <c r="M35" s="645"/>
      <c r="N35" s="645"/>
      <c r="O35" s="645"/>
      <c r="P35" s="645"/>
      <c r="Q35" s="645"/>
      <c r="R35" s="645"/>
      <c r="S35" s="645"/>
      <c r="T35" s="645"/>
      <c r="U35" s="645"/>
      <c r="V35" s="645"/>
      <c r="W35" s="645"/>
      <c r="X35" s="645"/>
      <c r="Y35" s="645"/>
      <c r="Z35" s="646"/>
      <c r="AA35" s="647"/>
      <c r="AB35" s="648"/>
      <c r="AC35" s="648"/>
      <c r="AD35" s="648"/>
      <c r="AE35" s="648"/>
      <c r="AF35" s="648"/>
      <c r="AG35" s="648"/>
      <c r="AH35" s="648"/>
      <c r="AI35" s="648"/>
      <c r="AJ35" s="648"/>
      <c r="AK35" s="649"/>
      <c r="AL35" s="207"/>
      <c r="AO35" s="212"/>
      <c r="AP35" s="206"/>
      <c r="AQ35" s="206"/>
      <c r="AR35" s="206"/>
      <c r="AS35" s="206"/>
      <c r="AT35" s="206"/>
      <c r="AU35" s="206"/>
      <c r="AV35" s="207"/>
      <c r="AW35" s="207"/>
      <c r="AX35" s="207"/>
      <c r="AY35" s="207"/>
      <c r="AZ35" s="208"/>
      <c r="BA35" s="208"/>
      <c r="BB35" s="207"/>
      <c r="BC35" s="207"/>
      <c r="BD35" s="207"/>
      <c r="BE35" s="207"/>
      <c r="BF35" s="208"/>
      <c r="BG35" s="208"/>
      <c r="BH35" s="207"/>
      <c r="BI35" s="206"/>
      <c r="BJ35" s="207"/>
      <c r="BK35" s="206"/>
      <c r="BL35" s="207"/>
      <c r="BM35" s="207"/>
      <c r="BN35" s="207"/>
      <c r="BO35" s="207"/>
      <c r="BP35" s="207"/>
      <c r="BQ35" s="207"/>
      <c r="BR35" s="207"/>
      <c r="BS35" s="207"/>
      <c r="BT35" s="207"/>
      <c r="BU35" s="207"/>
      <c r="BV35" s="207"/>
    </row>
    <row r="36" spans="1:77" s="207" customFormat="1" ht="14.7" customHeight="1">
      <c r="A36" s="650" t="s">
        <v>103</v>
      </c>
      <c r="B36" s="607" t="s">
        <v>40</v>
      </c>
      <c r="C36" s="651"/>
      <c r="D36" s="651"/>
      <c r="E36" s="651"/>
      <c r="F36" s="651"/>
      <c r="G36" s="651"/>
      <c r="H36" s="651"/>
      <c r="I36" s="651"/>
      <c r="J36" s="651"/>
      <c r="K36" s="651"/>
      <c r="L36" s="651"/>
      <c r="M36" s="651"/>
      <c r="N36" s="651"/>
      <c r="O36" s="651"/>
      <c r="P36" s="179"/>
      <c r="Q36" s="180"/>
      <c r="R36" s="181"/>
      <c r="S36" s="656" t="s">
        <v>532</v>
      </c>
      <c r="T36" s="657"/>
      <c r="U36" s="657"/>
      <c r="V36" s="658"/>
      <c r="W36" s="665" t="s">
        <v>533</v>
      </c>
      <c r="X36" s="666"/>
      <c r="Y36" s="666"/>
      <c r="Z36" s="667"/>
      <c r="AA36" s="656" t="s">
        <v>104</v>
      </c>
      <c r="AB36" s="657"/>
      <c r="AC36" s="657"/>
      <c r="AD36" s="657"/>
      <c r="AE36" s="657"/>
      <c r="AF36" s="658"/>
      <c r="AG36" s="674" t="s">
        <v>58</v>
      </c>
      <c r="AH36" s="675"/>
      <c r="AI36" s="675"/>
      <c r="AJ36" s="675"/>
      <c r="AK36" s="676"/>
      <c r="AL36" s="213"/>
      <c r="AO36" s="548"/>
      <c r="AP36" s="546"/>
      <c r="AQ36" s="546"/>
      <c r="AR36" s="546"/>
      <c r="AS36" s="546"/>
      <c r="AT36" s="546"/>
      <c r="AU36" s="546"/>
      <c r="AV36" s="546"/>
      <c r="AW36" s="546"/>
      <c r="AX36" s="546"/>
      <c r="AY36" s="546"/>
      <c r="AZ36" s="546"/>
      <c r="BA36" s="546"/>
      <c r="BB36" s="546"/>
      <c r="BC36" s="546"/>
      <c r="BD36" s="546"/>
      <c r="BE36" s="211"/>
      <c r="BF36" s="211"/>
      <c r="BG36" s="211"/>
      <c r="BH36" s="206"/>
      <c r="BI36" s="206"/>
      <c r="BJ36" s="206"/>
      <c r="BK36" s="206"/>
      <c r="BL36" s="206"/>
      <c r="BM36" s="206"/>
      <c r="BN36" s="206"/>
      <c r="BO36" s="206"/>
      <c r="BP36" s="206"/>
      <c r="BQ36" s="206"/>
      <c r="BR36" s="206"/>
      <c r="BS36" s="206"/>
      <c r="BT36" s="546"/>
      <c r="BU36" s="546"/>
      <c r="BV36" s="546"/>
      <c r="BW36" s="164"/>
      <c r="BX36" s="164"/>
      <c r="BY36" s="164"/>
    </row>
    <row r="37" spans="1:77" s="164" customFormat="1" ht="14.7" customHeight="1">
      <c r="A37" s="650"/>
      <c r="B37" s="652"/>
      <c r="C37" s="653"/>
      <c r="D37" s="653"/>
      <c r="E37" s="653"/>
      <c r="F37" s="653"/>
      <c r="G37" s="653"/>
      <c r="H37" s="653"/>
      <c r="I37" s="653"/>
      <c r="J37" s="653"/>
      <c r="K37" s="653"/>
      <c r="L37" s="653"/>
      <c r="M37" s="653"/>
      <c r="N37" s="653"/>
      <c r="O37" s="653"/>
      <c r="P37" s="182"/>
      <c r="Q37" s="683" t="s">
        <v>534</v>
      </c>
      <c r="R37" s="684"/>
      <c r="S37" s="659"/>
      <c r="T37" s="660"/>
      <c r="U37" s="660"/>
      <c r="V37" s="661"/>
      <c r="W37" s="668"/>
      <c r="X37" s="669"/>
      <c r="Y37" s="669"/>
      <c r="Z37" s="670"/>
      <c r="AA37" s="659"/>
      <c r="AB37" s="660"/>
      <c r="AC37" s="660"/>
      <c r="AD37" s="660"/>
      <c r="AE37" s="660"/>
      <c r="AF37" s="661"/>
      <c r="AG37" s="677"/>
      <c r="AH37" s="678"/>
      <c r="AI37" s="678"/>
      <c r="AJ37" s="678"/>
      <c r="AK37" s="679"/>
      <c r="AL37" s="213"/>
      <c r="AO37" s="548"/>
      <c r="AP37" s="546"/>
      <c r="AQ37" s="546"/>
      <c r="AR37" s="546"/>
      <c r="AS37" s="546"/>
      <c r="AT37" s="546"/>
      <c r="AU37" s="546"/>
      <c r="AV37" s="546"/>
      <c r="AW37" s="546"/>
      <c r="AX37" s="546"/>
      <c r="AY37" s="546"/>
      <c r="AZ37" s="546"/>
      <c r="BA37" s="546"/>
      <c r="BB37" s="546"/>
      <c r="BC37" s="546"/>
      <c r="BD37" s="546"/>
      <c r="BE37" s="546"/>
      <c r="BF37" s="546"/>
      <c r="BG37" s="546"/>
      <c r="BH37" s="206"/>
      <c r="BI37" s="206"/>
      <c r="BJ37" s="206"/>
      <c r="BK37" s="206"/>
      <c r="BL37" s="206"/>
      <c r="BM37" s="206"/>
      <c r="BN37" s="206"/>
      <c r="BO37" s="206"/>
      <c r="BP37" s="206"/>
      <c r="BQ37" s="206"/>
      <c r="BR37" s="206"/>
      <c r="BS37" s="206"/>
      <c r="BT37" s="546"/>
      <c r="BU37" s="546"/>
      <c r="BV37" s="546"/>
    </row>
    <row r="38" spans="1:77" s="164" customFormat="1" ht="14.7" customHeight="1">
      <c r="A38" s="650"/>
      <c r="B38" s="652"/>
      <c r="C38" s="653"/>
      <c r="D38" s="653"/>
      <c r="E38" s="653"/>
      <c r="F38" s="653"/>
      <c r="G38" s="653"/>
      <c r="H38" s="653"/>
      <c r="I38" s="653"/>
      <c r="J38" s="653"/>
      <c r="K38" s="653"/>
      <c r="L38" s="653"/>
      <c r="M38" s="653"/>
      <c r="N38" s="653"/>
      <c r="O38" s="653"/>
      <c r="P38" s="182"/>
      <c r="Q38" s="685"/>
      <c r="R38" s="686"/>
      <c r="S38" s="659"/>
      <c r="T38" s="660"/>
      <c r="U38" s="660"/>
      <c r="V38" s="661"/>
      <c r="W38" s="668"/>
      <c r="X38" s="669"/>
      <c r="Y38" s="669"/>
      <c r="Z38" s="670"/>
      <c r="AA38" s="659"/>
      <c r="AB38" s="660"/>
      <c r="AC38" s="660"/>
      <c r="AD38" s="660"/>
      <c r="AE38" s="660"/>
      <c r="AF38" s="661"/>
      <c r="AG38" s="677"/>
      <c r="AH38" s="678"/>
      <c r="AI38" s="678"/>
      <c r="AJ38" s="678"/>
      <c r="AK38" s="679"/>
      <c r="AL38" s="213"/>
      <c r="AO38" s="548"/>
      <c r="AP38" s="546"/>
      <c r="AQ38" s="546"/>
      <c r="AR38" s="546"/>
      <c r="AS38" s="546"/>
      <c r="AT38" s="546"/>
      <c r="AU38" s="546"/>
      <c r="AV38" s="546"/>
      <c r="AW38" s="546"/>
      <c r="AX38" s="546"/>
      <c r="AY38" s="546"/>
      <c r="AZ38" s="546"/>
      <c r="BA38" s="546"/>
      <c r="BB38" s="546"/>
      <c r="BC38" s="546"/>
      <c r="BD38" s="546"/>
      <c r="BE38" s="209"/>
      <c r="BF38" s="209"/>
      <c r="BG38" s="209"/>
      <c r="BH38" s="206"/>
      <c r="BI38" s="206"/>
      <c r="BJ38" s="206"/>
      <c r="BK38" s="206"/>
      <c r="BL38" s="206"/>
      <c r="BM38" s="206"/>
      <c r="BN38" s="206"/>
      <c r="BO38" s="206"/>
      <c r="BP38" s="206"/>
      <c r="BQ38" s="206"/>
      <c r="BR38" s="206"/>
      <c r="BS38" s="206"/>
      <c r="BT38" s="546"/>
      <c r="BU38" s="546"/>
      <c r="BV38" s="546"/>
    </row>
    <row r="39" spans="1:77" s="164" customFormat="1" ht="14.7" customHeight="1">
      <c r="A39" s="650"/>
      <c r="B39" s="654"/>
      <c r="C39" s="655"/>
      <c r="D39" s="655"/>
      <c r="E39" s="655"/>
      <c r="F39" s="655"/>
      <c r="G39" s="655"/>
      <c r="H39" s="655"/>
      <c r="I39" s="655"/>
      <c r="J39" s="655"/>
      <c r="K39" s="655"/>
      <c r="L39" s="655"/>
      <c r="M39" s="655"/>
      <c r="N39" s="655"/>
      <c r="O39" s="655"/>
      <c r="P39" s="183"/>
      <c r="Q39" s="687"/>
      <c r="R39" s="688"/>
      <c r="S39" s="662"/>
      <c r="T39" s="663"/>
      <c r="U39" s="663"/>
      <c r="V39" s="664"/>
      <c r="W39" s="671"/>
      <c r="X39" s="672"/>
      <c r="Y39" s="672"/>
      <c r="Z39" s="673"/>
      <c r="AA39" s="662"/>
      <c r="AB39" s="663"/>
      <c r="AC39" s="663"/>
      <c r="AD39" s="663"/>
      <c r="AE39" s="663"/>
      <c r="AF39" s="664"/>
      <c r="AG39" s="680"/>
      <c r="AH39" s="681"/>
      <c r="AI39" s="681"/>
      <c r="AJ39" s="681"/>
      <c r="AK39" s="682"/>
      <c r="AL39" s="213"/>
      <c r="AO39" s="548"/>
      <c r="AP39" s="546"/>
      <c r="AQ39" s="546"/>
      <c r="AR39" s="546"/>
      <c r="AS39" s="546"/>
      <c r="AT39" s="546"/>
      <c r="AU39" s="546"/>
      <c r="AV39" s="546"/>
      <c r="AW39" s="546"/>
      <c r="AX39" s="546"/>
      <c r="AY39" s="546"/>
      <c r="AZ39" s="546"/>
      <c r="BA39" s="546"/>
      <c r="BB39" s="546"/>
      <c r="BC39" s="546"/>
      <c r="BD39" s="546"/>
      <c r="BE39" s="211"/>
      <c r="BF39" s="211"/>
      <c r="BG39" s="211"/>
      <c r="BH39" s="206"/>
      <c r="BI39" s="206"/>
      <c r="BJ39" s="206"/>
      <c r="BK39" s="206"/>
      <c r="BL39" s="206"/>
      <c r="BM39" s="206"/>
      <c r="BN39" s="206"/>
      <c r="BO39" s="206"/>
      <c r="BP39" s="206"/>
      <c r="BQ39" s="206"/>
      <c r="BR39" s="206"/>
      <c r="BS39" s="206"/>
      <c r="BT39" s="546"/>
      <c r="BU39" s="546"/>
      <c r="BV39" s="546"/>
    </row>
    <row r="40" spans="1:77" s="164" customFormat="1" ht="14.7" customHeight="1">
      <c r="A40" s="650"/>
      <c r="B40" s="563" t="s">
        <v>105</v>
      </c>
      <c r="C40" s="184" t="s">
        <v>41</v>
      </c>
      <c r="D40" s="185"/>
      <c r="E40" s="185"/>
      <c r="F40" s="185"/>
      <c r="G40" s="185"/>
      <c r="H40" s="185"/>
      <c r="I40" s="185"/>
      <c r="J40" s="185"/>
      <c r="K40" s="185"/>
      <c r="L40" s="185"/>
      <c r="M40" s="185"/>
      <c r="N40" s="185"/>
      <c r="O40" s="185"/>
      <c r="P40" s="186"/>
      <c r="Q40" s="552"/>
      <c r="R40" s="554"/>
      <c r="S40" s="552"/>
      <c r="T40" s="553"/>
      <c r="U40" s="553"/>
      <c r="V40" s="554"/>
      <c r="W40" s="552"/>
      <c r="X40" s="553"/>
      <c r="Y40" s="553"/>
      <c r="Z40" s="554"/>
      <c r="AA40" s="555"/>
      <c r="AB40" s="556"/>
      <c r="AC40" s="556"/>
      <c r="AD40" s="556"/>
      <c r="AE40" s="556"/>
      <c r="AF40" s="557"/>
      <c r="AG40" s="187" t="s">
        <v>535</v>
      </c>
      <c r="AH40" s="188"/>
      <c r="AI40" s="188"/>
      <c r="AJ40" s="188"/>
      <c r="AK40" s="189"/>
      <c r="AL40" s="213"/>
      <c r="AO40" s="548"/>
      <c r="AP40" s="209"/>
      <c r="AQ40" s="206"/>
      <c r="AR40" s="206"/>
      <c r="AS40" s="206"/>
      <c r="AT40" s="206"/>
      <c r="AU40" s="206"/>
      <c r="AV40" s="206"/>
      <c r="AW40" s="206"/>
      <c r="AX40" s="206"/>
      <c r="AY40" s="206"/>
      <c r="AZ40" s="206"/>
      <c r="BA40" s="206"/>
      <c r="BB40" s="206"/>
      <c r="BC40" s="206"/>
      <c r="BD40" s="206"/>
      <c r="BE40" s="206"/>
      <c r="BF40" s="206"/>
      <c r="BG40" s="206"/>
      <c r="BH40" s="206"/>
      <c r="BI40" s="206"/>
      <c r="BJ40" s="206"/>
      <c r="BK40" s="206"/>
      <c r="BL40" s="206"/>
      <c r="BM40" s="206"/>
      <c r="BN40" s="206"/>
      <c r="BO40" s="206"/>
      <c r="BP40" s="206"/>
      <c r="BQ40" s="206"/>
      <c r="BR40" s="206"/>
      <c r="BS40" s="214"/>
      <c r="BT40" s="206"/>
      <c r="BU40" s="206"/>
      <c r="BV40" s="206"/>
    </row>
    <row r="41" spans="1:77" s="164" customFormat="1" ht="14.7" customHeight="1">
      <c r="A41" s="650"/>
      <c r="B41" s="564"/>
      <c r="C41" s="184" t="s">
        <v>42</v>
      </c>
      <c r="D41" s="185"/>
      <c r="E41" s="185"/>
      <c r="F41" s="185"/>
      <c r="G41" s="185"/>
      <c r="H41" s="185"/>
      <c r="I41" s="185"/>
      <c r="J41" s="185"/>
      <c r="K41" s="185"/>
      <c r="L41" s="185"/>
      <c r="M41" s="185"/>
      <c r="N41" s="185"/>
      <c r="O41" s="185"/>
      <c r="P41" s="185"/>
      <c r="Q41" s="550"/>
      <c r="R41" s="551"/>
      <c r="S41" s="552"/>
      <c r="T41" s="553"/>
      <c r="U41" s="553"/>
      <c r="V41" s="554"/>
      <c r="W41" s="552"/>
      <c r="X41" s="553"/>
      <c r="Y41" s="553"/>
      <c r="Z41" s="554"/>
      <c r="AA41" s="555"/>
      <c r="AB41" s="556"/>
      <c r="AC41" s="556"/>
      <c r="AD41" s="556"/>
      <c r="AE41" s="556"/>
      <c r="AF41" s="557"/>
      <c r="AG41" s="187" t="s">
        <v>536</v>
      </c>
      <c r="AH41" s="188"/>
      <c r="AI41" s="188"/>
      <c r="AJ41" s="188"/>
      <c r="AK41" s="189"/>
      <c r="AL41" s="206"/>
      <c r="AO41" s="548"/>
      <c r="AP41" s="548"/>
      <c r="AQ41" s="206"/>
      <c r="AR41" s="206"/>
      <c r="AS41" s="206"/>
      <c r="AT41" s="206"/>
      <c r="AU41" s="206"/>
      <c r="AV41" s="206"/>
      <c r="AW41" s="206"/>
      <c r="AX41" s="206"/>
      <c r="AY41" s="206"/>
      <c r="AZ41" s="206"/>
      <c r="BA41" s="206"/>
      <c r="BB41" s="206"/>
      <c r="BC41" s="206"/>
      <c r="BD41" s="206"/>
      <c r="BE41" s="206"/>
      <c r="BF41" s="206"/>
      <c r="BG41" s="206"/>
      <c r="BH41" s="206"/>
      <c r="BI41" s="206"/>
      <c r="BJ41" s="206"/>
      <c r="BK41" s="206"/>
      <c r="BL41" s="206"/>
      <c r="BM41" s="206"/>
      <c r="BN41" s="206"/>
      <c r="BO41" s="206"/>
      <c r="BP41" s="206"/>
      <c r="BQ41" s="206"/>
      <c r="BR41" s="206"/>
      <c r="BS41" s="206"/>
      <c r="BT41" s="206"/>
      <c r="BU41" s="206"/>
      <c r="BV41" s="206"/>
    </row>
    <row r="42" spans="1:77" s="164" customFormat="1" ht="14.7" customHeight="1">
      <c r="A42" s="650"/>
      <c r="B42" s="564"/>
      <c r="C42" s="184" t="s">
        <v>43</v>
      </c>
      <c r="D42" s="185"/>
      <c r="E42" s="185"/>
      <c r="F42" s="185"/>
      <c r="G42" s="185"/>
      <c r="H42" s="185"/>
      <c r="I42" s="185"/>
      <c r="J42" s="185"/>
      <c r="K42" s="185"/>
      <c r="L42" s="185"/>
      <c r="M42" s="185"/>
      <c r="N42" s="185"/>
      <c r="O42" s="185"/>
      <c r="P42" s="185"/>
      <c r="Q42" s="550"/>
      <c r="R42" s="551"/>
      <c r="S42" s="552"/>
      <c r="T42" s="553"/>
      <c r="U42" s="553"/>
      <c r="V42" s="554"/>
      <c r="W42" s="552"/>
      <c r="X42" s="553"/>
      <c r="Y42" s="553"/>
      <c r="Z42" s="554"/>
      <c r="AA42" s="555"/>
      <c r="AB42" s="556"/>
      <c r="AC42" s="556"/>
      <c r="AD42" s="556"/>
      <c r="AE42" s="556"/>
      <c r="AF42" s="557"/>
      <c r="AG42" s="187" t="s">
        <v>537</v>
      </c>
      <c r="AH42" s="188"/>
      <c r="AI42" s="188"/>
      <c r="AJ42" s="188"/>
      <c r="AK42" s="189"/>
      <c r="AL42" s="206"/>
      <c r="AO42" s="548"/>
      <c r="AP42" s="548"/>
      <c r="AQ42" s="206"/>
      <c r="AR42" s="206"/>
      <c r="AS42" s="206"/>
      <c r="AT42" s="206"/>
      <c r="AU42" s="206"/>
      <c r="AV42" s="206"/>
      <c r="AW42" s="206"/>
      <c r="AX42" s="206"/>
      <c r="AY42" s="206"/>
      <c r="AZ42" s="206"/>
      <c r="BA42" s="206"/>
      <c r="BB42" s="206"/>
      <c r="BC42" s="206"/>
      <c r="BD42" s="206"/>
      <c r="BE42" s="206"/>
      <c r="BF42" s="206"/>
      <c r="BG42" s="206"/>
      <c r="BH42" s="206"/>
      <c r="BI42" s="206"/>
      <c r="BJ42" s="206"/>
      <c r="BK42" s="206"/>
      <c r="BL42" s="206"/>
      <c r="BM42" s="206"/>
      <c r="BN42" s="206"/>
      <c r="BO42" s="206"/>
      <c r="BP42" s="206"/>
      <c r="BQ42" s="206"/>
      <c r="BR42" s="206"/>
      <c r="BS42" s="206"/>
      <c r="BT42" s="206"/>
      <c r="BU42" s="206"/>
      <c r="BV42" s="206"/>
    </row>
    <row r="43" spans="1:77" s="164" customFormat="1" ht="14.7" customHeight="1">
      <c r="A43" s="650"/>
      <c r="B43" s="564"/>
      <c r="C43" s="184" t="s">
        <v>59</v>
      </c>
      <c r="D43" s="185"/>
      <c r="E43" s="185"/>
      <c r="F43" s="185"/>
      <c r="G43" s="185"/>
      <c r="H43" s="185"/>
      <c r="I43" s="185"/>
      <c r="J43" s="185"/>
      <c r="K43" s="185"/>
      <c r="L43" s="185"/>
      <c r="M43" s="185"/>
      <c r="N43" s="185"/>
      <c r="O43" s="185"/>
      <c r="P43" s="185"/>
      <c r="Q43" s="550"/>
      <c r="R43" s="551"/>
      <c r="S43" s="552"/>
      <c r="T43" s="553"/>
      <c r="U43" s="553"/>
      <c r="V43" s="554"/>
      <c r="W43" s="552"/>
      <c r="X43" s="553"/>
      <c r="Y43" s="553"/>
      <c r="Z43" s="554"/>
      <c r="AA43" s="555"/>
      <c r="AB43" s="556"/>
      <c r="AC43" s="556"/>
      <c r="AD43" s="556"/>
      <c r="AE43" s="556"/>
      <c r="AF43" s="557"/>
      <c r="AG43" s="187" t="s">
        <v>538</v>
      </c>
      <c r="AH43" s="188"/>
      <c r="AI43" s="188"/>
      <c r="AJ43" s="188"/>
      <c r="AK43" s="189"/>
      <c r="AL43" s="206"/>
      <c r="AO43" s="548"/>
      <c r="AP43" s="548"/>
      <c r="AQ43" s="206"/>
      <c r="AR43" s="206"/>
      <c r="AS43" s="206"/>
      <c r="AT43" s="206"/>
      <c r="AU43" s="206"/>
      <c r="AV43" s="206"/>
      <c r="AW43" s="206"/>
      <c r="AX43" s="206"/>
      <c r="AY43" s="206"/>
      <c r="AZ43" s="206"/>
      <c r="BA43" s="206"/>
      <c r="BB43" s="206"/>
      <c r="BC43" s="206"/>
      <c r="BD43" s="206"/>
      <c r="BE43" s="206"/>
      <c r="BF43" s="206"/>
      <c r="BG43" s="206"/>
      <c r="BH43" s="206"/>
      <c r="BI43" s="206"/>
      <c r="BJ43" s="206"/>
      <c r="BK43" s="206"/>
      <c r="BL43" s="206"/>
      <c r="BM43" s="206"/>
      <c r="BN43" s="206"/>
      <c r="BO43" s="206"/>
      <c r="BP43" s="206"/>
      <c r="BQ43" s="206"/>
      <c r="BR43" s="206"/>
      <c r="BS43" s="206"/>
      <c r="BT43" s="206"/>
      <c r="BU43" s="206"/>
      <c r="BV43" s="206"/>
    </row>
    <row r="44" spans="1:77" s="164" customFormat="1" ht="14.7" customHeight="1">
      <c r="A44" s="650"/>
      <c r="B44" s="564"/>
      <c r="C44" s="184" t="s">
        <v>74</v>
      </c>
      <c r="D44" s="185"/>
      <c r="E44" s="185"/>
      <c r="F44" s="185"/>
      <c r="G44" s="185"/>
      <c r="H44" s="185"/>
      <c r="I44" s="185"/>
      <c r="J44" s="185"/>
      <c r="K44" s="185"/>
      <c r="L44" s="185"/>
      <c r="M44" s="185"/>
      <c r="N44" s="185"/>
      <c r="O44" s="185"/>
      <c r="P44" s="185"/>
      <c r="Q44" s="550"/>
      <c r="R44" s="551"/>
      <c r="S44" s="552"/>
      <c r="T44" s="553"/>
      <c r="U44" s="553"/>
      <c r="V44" s="554"/>
      <c r="W44" s="552"/>
      <c r="X44" s="553"/>
      <c r="Y44" s="553"/>
      <c r="Z44" s="554"/>
      <c r="AA44" s="555"/>
      <c r="AB44" s="556"/>
      <c r="AC44" s="556"/>
      <c r="AD44" s="556"/>
      <c r="AE44" s="556"/>
      <c r="AF44" s="557"/>
      <c r="AG44" s="187" t="s">
        <v>539</v>
      </c>
      <c r="AH44" s="188"/>
      <c r="AI44" s="188"/>
      <c r="AJ44" s="188"/>
      <c r="AK44" s="189"/>
      <c r="AL44" s="206"/>
      <c r="AO44" s="548"/>
      <c r="AP44" s="548"/>
      <c r="AQ44" s="206"/>
      <c r="AR44" s="206"/>
      <c r="AS44" s="206"/>
      <c r="AT44" s="206"/>
      <c r="AU44" s="206"/>
      <c r="AV44" s="206"/>
      <c r="AW44" s="206"/>
      <c r="AX44" s="206"/>
      <c r="AY44" s="206"/>
      <c r="AZ44" s="206"/>
      <c r="BA44" s="206"/>
      <c r="BB44" s="206"/>
      <c r="BC44" s="206"/>
      <c r="BD44" s="206"/>
      <c r="BE44" s="206"/>
      <c r="BF44" s="206"/>
      <c r="BG44" s="206"/>
      <c r="BH44" s="206"/>
      <c r="BI44" s="206"/>
      <c r="BJ44" s="206"/>
      <c r="BK44" s="206"/>
      <c r="BL44" s="206"/>
      <c r="BM44" s="206"/>
      <c r="BN44" s="206"/>
      <c r="BO44" s="206"/>
      <c r="BP44" s="206"/>
      <c r="BQ44" s="206"/>
      <c r="BR44" s="206"/>
      <c r="BS44" s="206"/>
      <c r="BT44" s="206"/>
      <c r="BU44" s="206"/>
      <c r="BV44" s="206"/>
    </row>
    <row r="45" spans="1:77" s="164" customFormat="1" ht="14.7" customHeight="1">
      <c r="A45" s="650"/>
      <c r="B45" s="564"/>
      <c r="C45" s="184" t="s">
        <v>44</v>
      </c>
      <c r="D45" s="185"/>
      <c r="E45" s="185"/>
      <c r="F45" s="185"/>
      <c r="G45" s="185"/>
      <c r="H45" s="185"/>
      <c r="I45" s="185"/>
      <c r="J45" s="185"/>
      <c r="K45" s="185"/>
      <c r="L45" s="185"/>
      <c r="M45" s="185"/>
      <c r="N45" s="185"/>
      <c r="O45" s="185"/>
      <c r="P45" s="186"/>
      <c r="Q45" s="552"/>
      <c r="R45" s="554"/>
      <c r="S45" s="552"/>
      <c r="T45" s="553"/>
      <c r="U45" s="553"/>
      <c r="V45" s="554"/>
      <c r="W45" s="552"/>
      <c r="X45" s="553"/>
      <c r="Y45" s="553"/>
      <c r="Z45" s="554"/>
      <c r="AA45" s="555"/>
      <c r="AB45" s="556"/>
      <c r="AC45" s="556"/>
      <c r="AD45" s="556"/>
      <c r="AE45" s="556"/>
      <c r="AF45" s="557"/>
      <c r="AG45" s="187" t="s">
        <v>540</v>
      </c>
      <c r="AH45" s="188"/>
      <c r="AI45" s="188"/>
      <c r="AJ45" s="188"/>
      <c r="AK45" s="189"/>
      <c r="AL45" s="206"/>
      <c r="AO45" s="548"/>
      <c r="AP45" s="548"/>
      <c r="AQ45" s="206"/>
      <c r="AR45" s="206"/>
      <c r="AS45" s="206"/>
      <c r="AT45" s="206"/>
      <c r="AU45" s="206"/>
      <c r="AV45" s="206"/>
      <c r="AW45" s="206"/>
      <c r="AX45" s="206"/>
      <c r="AY45" s="206"/>
      <c r="AZ45" s="206"/>
      <c r="BA45" s="206"/>
      <c r="BB45" s="206"/>
      <c r="BC45" s="206"/>
      <c r="BD45" s="206"/>
      <c r="BE45" s="206"/>
      <c r="BF45" s="206"/>
      <c r="BG45" s="206"/>
      <c r="BH45" s="206"/>
      <c r="BI45" s="206"/>
      <c r="BJ45" s="206"/>
      <c r="BK45" s="206"/>
      <c r="BL45" s="206"/>
      <c r="BM45" s="206"/>
      <c r="BN45" s="206"/>
      <c r="BO45" s="206"/>
      <c r="BP45" s="206"/>
      <c r="BQ45" s="206"/>
      <c r="BR45" s="206"/>
      <c r="BS45" s="206"/>
      <c r="BT45" s="206"/>
      <c r="BU45" s="206"/>
      <c r="BV45" s="206"/>
    </row>
    <row r="46" spans="1:77" s="164" customFormat="1" ht="14.7" customHeight="1">
      <c r="A46" s="650"/>
      <c r="B46" s="564"/>
      <c r="C46" s="184" t="s">
        <v>60</v>
      </c>
      <c r="D46" s="185"/>
      <c r="E46" s="185"/>
      <c r="F46" s="185"/>
      <c r="G46" s="185"/>
      <c r="H46" s="185"/>
      <c r="I46" s="185"/>
      <c r="J46" s="185"/>
      <c r="K46" s="185"/>
      <c r="L46" s="185"/>
      <c r="M46" s="185"/>
      <c r="N46" s="185"/>
      <c r="O46" s="185"/>
      <c r="P46" s="185"/>
      <c r="Q46" s="550"/>
      <c r="R46" s="551"/>
      <c r="S46" s="552"/>
      <c r="T46" s="553"/>
      <c r="U46" s="553"/>
      <c r="V46" s="554"/>
      <c r="W46" s="552"/>
      <c r="X46" s="553"/>
      <c r="Y46" s="553"/>
      <c r="Z46" s="554"/>
      <c r="AA46" s="555"/>
      <c r="AB46" s="556"/>
      <c r="AC46" s="556"/>
      <c r="AD46" s="556"/>
      <c r="AE46" s="556"/>
      <c r="AF46" s="557"/>
      <c r="AG46" s="187" t="s">
        <v>541</v>
      </c>
      <c r="AH46" s="188"/>
      <c r="AI46" s="188"/>
      <c r="AJ46" s="188"/>
      <c r="AK46" s="189"/>
      <c r="AL46" s="206"/>
      <c r="AO46" s="548"/>
      <c r="AP46" s="548"/>
      <c r="AQ46" s="206"/>
      <c r="AR46" s="206"/>
      <c r="AS46" s="206"/>
      <c r="AT46" s="206"/>
      <c r="AU46" s="206"/>
      <c r="AV46" s="206"/>
      <c r="AW46" s="206"/>
      <c r="AX46" s="206"/>
      <c r="AY46" s="206"/>
      <c r="AZ46" s="206"/>
      <c r="BA46" s="206"/>
      <c r="BB46" s="206"/>
      <c r="BC46" s="206"/>
      <c r="BD46" s="206"/>
      <c r="BE46" s="206"/>
      <c r="BF46" s="206"/>
      <c r="BG46" s="206"/>
      <c r="BH46" s="206"/>
      <c r="BI46" s="206"/>
      <c r="BJ46" s="206"/>
      <c r="BK46" s="206"/>
      <c r="BL46" s="206"/>
      <c r="BM46" s="206"/>
      <c r="BN46" s="206"/>
      <c r="BO46" s="206"/>
      <c r="BP46" s="206"/>
      <c r="BQ46" s="206"/>
      <c r="BR46" s="206"/>
      <c r="BS46" s="206"/>
      <c r="BT46" s="206"/>
      <c r="BU46" s="206"/>
      <c r="BV46" s="206"/>
    </row>
    <row r="47" spans="1:77" s="164" customFormat="1" ht="14.7" customHeight="1">
      <c r="A47" s="650"/>
      <c r="B47" s="564"/>
      <c r="C47" s="184" t="s">
        <v>45</v>
      </c>
      <c r="D47" s="185"/>
      <c r="E47" s="185"/>
      <c r="F47" s="185"/>
      <c r="G47" s="185"/>
      <c r="H47" s="185"/>
      <c r="I47" s="185"/>
      <c r="J47" s="185"/>
      <c r="K47" s="185"/>
      <c r="L47" s="185"/>
      <c r="M47" s="185"/>
      <c r="N47" s="185"/>
      <c r="O47" s="185"/>
      <c r="P47" s="186"/>
      <c r="Q47" s="552"/>
      <c r="R47" s="554"/>
      <c r="S47" s="552"/>
      <c r="T47" s="553"/>
      <c r="U47" s="553"/>
      <c r="V47" s="554"/>
      <c r="W47" s="552"/>
      <c r="X47" s="553"/>
      <c r="Y47" s="553"/>
      <c r="Z47" s="554"/>
      <c r="AA47" s="555"/>
      <c r="AB47" s="556"/>
      <c r="AC47" s="556"/>
      <c r="AD47" s="556"/>
      <c r="AE47" s="556"/>
      <c r="AF47" s="557"/>
      <c r="AG47" s="187" t="s">
        <v>542</v>
      </c>
      <c r="AH47" s="188"/>
      <c r="AI47" s="188"/>
      <c r="AJ47" s="188"/>
      <c r="AK47" s="189"/>
      <c r="AL47" s="206"/>
      <c r="AO47" s="548"/>
      <c r="AP47" s="548"/>
      <c r="AQ47" s="206"/>
      <c r="AR47" s="206"/>
      <c r="AS47" s="206"/>
      <c r="AT47" s="206"/>
      <c r="AU47" s="206"/>
      <c r="AV47" s="206"/>
      <c r="AW47" s="206"/>
      <c r="AX47" s="206"/>
      <c r="AY47" s="206"/>
      <c r="AZ47" s="206"/>
      <c r="BA47" s="206"/>
      <c r="BB47" s="206"/>
      <c r="BC47" s="206"/>
      <c r="BD47" s="206"/>
      <c r="BE47" s="206"/>
      <c r="BF47" s="206"/>
      <c r="BG47" s="206"/>
      <c r="BH47" s="206"/>
      <c r="BI47" s="206"/>
      <c r="BJ47" s="206"/>
      <c r="BK47" s="206"/>
      <c r="BL47" s="206"/>
      <c r="BM47" s="206"/>
      <c r="BN47" s="206"/>
      <c r="BO47" s="206"/>
      <c r="BP47" s="206"/>
      <c r="BQ47" s="206"/>
      <c r="BR47" s="206"/>
      <c r="BS47" s="206"/>
      <c r="BT47" s="206"/>
      <c r="BU47" s="206"/>
      <c r="BV47" s="206"/>
    </row>
    <row r="48" spans="1:77" s="164" customFormat="1" ht="14.7" customHeight="1">
      <c r="A48" s="650"/>
      <c r="B48" s="564"/>
      <c r="C48" s="184" t="s">
        <v>46</v>
      </c>
      <c r="D48" s="185"/>
      <c r="E48" s="185"/>
      <c r="F48" s="185"/>
      <c r="G48" s="185"/>
      <c r="H48" s="185"/>
      <c r="I48" s="185"/>
      <c r="J48" s="185"/>
      <c r="K48" s="185"/>
      <c r="L48" s="185"/>
      <c r="M48" s="185"/>
      <c r="N48" s="185"/>
      <c r="O48" s="185"/>
      <c r="P48" s="185"/>
      <c r="Q48" s="550"/>
      <c r="R48" s="551"/>
      <c r="S48" s="552"/>
      <c r="T48" s="553"/>
      <c r="U48" s="553"/>
      <c r="V48" s="554"/>
      <c r="W48" s="552"/>
      <c r="X48" s="553"/>
      <c r="Y48" s="553"/>
      <c r="Z48" s="554"/>
      <c r="AA48" s="555"/>
      <c r="AB48" s="556"/>
      <c r="AC48" s="556"/>
      <c r="AD48" s="556"/>
      <c r="AE48" s="556"/>
      <c r="AF48" s="557"/>
      <c r="AG48" s="187" t="s">
        <v>543</v>
      </c>
      <c r="AH48" s="188"/>
      <c r="AI48" s="188"/>
      <c r="AJ48" s="188"/>
      <c r="AK48" s="189"/>
      <c r="AL48" s="206"/>
      <c r="AO48" s="548"/>
      <c r="AP48" s="548"/>
      <c r="AQ48" s="206"/>
      <c r="AR48" s="206"/>
      <c r="AS48" s="206"/>
      <c r="AT48" s="206"/>
      <c r="AU48" s="206"/>
      <c r="AV48" s="206"/>
      <c r="AW48" s="206"/>
      <c r="AX48" s="206"/>
      <c r="AY48" s="206"/>
      <c r="AZ48" s="206"/>
      <c r="BA48" s="206"/>
      <c r="BB48" s="206"/>
      <c r="BC48" s="206"/>
      <c r="BD48" s="206"/>
      <c r="BE48" s="206"/>
      <c r="BF48" s="206"/>
      <c r="BG48" s="206"/>
      <c r="BH48" s="206"/>
      <c r="BI48" s="206"/>
      <c r="BJ48" s="206"/>
      <c r="BK48" s="206"/>
      <c r="BL48" s="206"/>
      <c r="BM48" s="206"/>
      <c r="BN48" s="206"/>
      <c r="BO48" s="206"/>
      <c r="BP48" s="206"/>
      <c r="BQ48" s="206"/>
      <c r="BR48" s="206"/>
      <c r="BS48" s="206"/>
      <c r="BT48" s="206"/>
      <c r="BU48" s="206"/>
      <c r="BV48" s="206"/>
    </row>
    <row r="49" spans="1:74" s="164" customFormat="1" ht="14.7" customHeight="1">
      <c r="A49" s="650"/>
      <c r="B49" s="564"/>
      <c r="C49" s="184" t="s">
        <v>68</v>
      </c>
      <c r="D49" s="185"/>
      <c r="E49" s="185"/>
      <c r="F49" s="185"/>
      <c r="G49" s="185"/>
      <c r="H49" s="185"/>
      <c r="I49" s="185"/>
      <c r="J49" s="185"/>
      <c r="K49" s="185"/>
      <c r="L49" s="185"/>
      <c r="M49" s="185"/>
      <c r="N49" s="185"/>
      <c r="O49" s="185"/>
      <c r="P49" s="185"/>
      <c r="Q49" s="550"/>
      <c r="R49" s="551"/>
      <c r="S49" s="552" t="s">
        <v>570</v>
      </c>
      <c r="T49" s="553"/>
      <c r="U49" s="553"/>
      <c r="V49" s="554"/>
      <c r="W49" s="552"/>
      <c r="X49" s="553"/>
      <c r="Y49" s="553"/>
      <c r="Z49" s="554"/>
      <c r="AA49" s="555" t="s">
        <v>571</v>
      </c>
      <c r="AB49" s="556"/>
      <c r="AC49" s="556"/>
      <c r="AD49" s="556"/>
      <c r="AE49" s="556"/>
      <c r="AF49" s="557"/>
      <c r="AG49" s="187" t="s">
        <v>544</v>
      </c>
      <c r="AH49" s="188"/>
      <c r="AI49" s="188"/>
      <c r="AJ49" s="188"/>
      <c r="AK49" s="189"/>
      <c r="AL49" s="206"/>
      <c r="AO49" s="548"/>
      <c r="AP49" s="548"/>
      <c r="AQ49" s="206"/>
      <c r="AR49" s="206"/>
      <c r="AS49" s="206"/>
      <c r="AT49" s="206"/>
      <c r="AU49" s="206"/>
      <c r="AV49" s="206"/>
      <c r="AW49" s="206"/>
      <c r="AX49" s="206"/>
      <c r="AY49" s="206"/>
      <c r="AZ49" s="206"/>
      <c r="BA49" s="206"/>
      <c r="BB49" s="206"/>
      <c r="BC49" s="206"/>
      <c r="BD49" s="206"/>
      <c r="BE49" s="206"/>
      <c r="BF49" s="206"/>
      <c r="BG49" s="206"/>
      <c r="BH49" s="206"/>
      <c r="BI49" s="206"/>
      <c r="BJ49" s="206"/>
      <c r="BK49" s="206"/>
      <c r="BL49" s="206"/>
      <c r="BM49" s="206"/>
      <c r="BN49" s="206"/>
      <c r="BO49" s="206"/>
      <c r="BP49" s="206"/>
      <c r="BQ49" s="206"/>
      <c r="BR49" s="206"/>
      <c r="BS49" s="206"/>
      <c r="BT49" s="206"/>
      <c r="BU49" s="206"/>
      <c r="BV49" s="206"/>
    </row>
    <row r="50" spans="1:74" s="164" customFormat="1" ht="14.7" customHeight="1">
      <c r="A50" s="650"/>
      <c r="B50" s="564"/>
      <c r="C50" s="184" t="s">
        <v>47</v>
      </c>
      <c r="D50" s="185"/>
      <c r="E50" s="185"/>
      <c r="F50" s="185"/>
      <c r="G50" s="185"/>
      <c r="H50" s="185"/>
      <c r="I50" s="185"/>
      <c r="J50" s="185"/>
      <c r="K50" s="185"/>
      <c r="L50" s="185"/>
      <c r="M50" s="185"/>
      <c r="N50" s="185"/>
      <c r="O50" s="185"/>
      <c r="P50" s="185"/>
      <c r="Q50" s="550"/>
      <c r="R50" s="551"/>
      <c r="S50" s="552"/>
      <c r="T50" s="553"/>
      <c r="U50" s="553"/>
      <c r="V50" s="554"/>
      <c r="W50" s="552"/>
      <c r="X50" s="553"/>
      <c r="Y50" s="553"/>
      <c r="Z50" s="554"/>
      <c r="AA50" s="555"/>
      <c r="AB50" s="556"/>
      <c r="AC50" s="556"/>
      <c r="AD50" s="556"/>
      <c r="AE50" s="556"/>
      <c r="AF50" s="557"/>
      <c r="AG50" s="187" t="s">
        <v>545</v>
      </c>
      <c r="AH50" s="188"/>
      <c r="AI50" s="188"/>
      <c r="AJ50" s="188"/>
      <c r="AK50" s="189"/>
      <c r="AL50" s="206"/>
      <c r="AO50" s="548"/>
      <c r="AP50" s="548"/>
      <c r="AQ50" s="206"/>
      <c r="AR50" s="206"/>
      <c r="AS50" s="206"/>
      <c r="AT50" s="206"/>
      <c r="AU50" s="206"/>
      <c r="AV50" s="206"/>
      <c r="AW50" s="206"/>
      <c r="AX50" s="206"/>
      <c r="AY50" s="206"/>
      <c r="AZ50" s="206"/>
      <c r="BA50" s="206"/>
      <c r="BB50" s="206"/>
      <c r="BC50" s="206"/>
      <c r="BD50" s="206"/>
      <c r="BE50" s="206"/>
      <c r="BF50" s="206"/>
      <c r="BG50" s="206"/>
      <c r="BH50" s="206"/>
      <c r="BI50" s="206"/>
      <c r="BJ50" s="206"/>
      <c r="BK50" s="206"/>
      <c r="BL50" s="206"/>
      <c r="BM50" s="206"/>
      <c r="BN50" s="206"/>
      <c r="BO50" s="206"/>
      <c r="BP50" s="206"/>
      <c r="BQ50" s="206"/>
      <c r="BR50" s="206"/>
      <c r="BS50" s="206"/>
      <c r="BT50" s="206"/>
      <c r="BU50" s="206"/>
      <c r="BV50" s="206"/>
    </row>
    <row r="51" spans="1:74" s="164" customFormat="1" ht="14.7" customHeight="1">
      <c r="A51" s="650"/>
      <c r="B51" s="565"/>
      <c r="C51" s="184" t="s">
        <v>69</v>
      </c>
      <c r="D51" s="185"/>
      <c r="E51" s="185"/>
      <c r="F51" s="185"/>
      <c r="G51" s="185"/>
      <c r="H51" s="185"/>
      <c r="I51" s="185"/>
      <c r="J51" s="185"/>
      <c r="K51" s="185"/>
      <c r="L51" s="185"/>
      <c r="M51" s="185"/>
      <c r="N51" s="185"/>
      <c r="O51" s="185"/>
      <c r="P51" s="185"/>
      <c r="Q51" s="550"/>
      <c r="R51" s="551"/>
      <c r="S51" s="552"/>
      <c r="T51" s="553"/>
      <c r="U51" s="553"/>
      <c r="V51" s="554"/>
      <c r="W51" s="552"/>
      <c r="X51" s="553"/>
      <c r="Y51" s="553"/>
      <c r="Z51" s="554"/>
      <c r="AA51" s="555"/>
      <c r="AB51" s="556"/>
      <c r="AC51" s="556"/>
      <c r="AD51" s="556"/>
      <c r="AE51" s="556"/>
      <c r="AF51" s="557"/>
      <c r="AG51" s="187" t="s">
        <v>546</v>
      </c>
      <c r="AH51" s="188"/>
      <c r="AI51" s="188"/>
      <c r="AJ51" s="188"/>
      <c r="AK51" s="189"/>
      <c r="AL51" s="206"/>
      <c r="AO51" s="548"/>
      <c r="AP51" s="548"/>
      <c r="AQ51" s="206"/>
      <c r="AR51" s="206"/>
      <c r="AS51" s="206"/>
      <c r="AT51" s="206"/>
      <c r="AU51" s="206"/>
      <c r="AV51" s="206"/>
      <c r="AW51" s="206"/>
      <c r="AX51" s="206"/>
      <c r="AY51" s="206"/>
      <c r="AZ51" s="206"/>
      <c r="BA51" s="206"/>
      <c r="BB51" s="206"/>
      <c r="BC51" s="206"/>
      <c r="BD51" s="206"/>
      <c r="BE51" s="206"/>
      <c r="BF51" s="206"/>
      <c r="BG51" s="206"/>
      <c r="BH51" s="206"/>
      <c r="BI51" s="206"/>
      <c r="BJ51" s="206"/>
      <c r="BK51" s="206"/>
      <c r="BL51" s="206"/>
      <c r="BM51" s="206"/>
      <c r="BN51" s="206"/>
      <c r="BO51" s="206"/>
      <c r="BP51" s="206"/>
      <c r="BQ51" s="206"/>
      <c r="BR51" s="206"/>
      <c r="BS51" s="206"/>
      <c r="BT51" s="206"/>
      <c r="BU51" s="206"/>
      <c r="BV51" s="206"/>
    </row>
    <row r="52" spans="1:74" s="164" customFormat="1" ht="14.7" customHeight="1">
      <c r="A52" s="650"/>
      <c r="B52" s="560" t="s">
        <v>106</v>
      </c>
      <c r="C52" s="184" t="s">
        <v>107</v>
      </c>
      <c r="D52" s="185"/>
      <c r="E52" s="185"/>
      <c r="F52" s="185"/>
      <c r="G52" s="185"/>
      <c r="H52" s="185"/>
      <c r="I52" s="185"/>
      <c r="J52" s="185"/>
      <c r="K52" s="185"/>
      <c r="L52" s="185"/>
      <c r="M52" s="185"/>
      <c r="N52" s="185"/>
      <c r="O52" s="185"/>
      <c r="P52" s="185"/>
      <c r="Q52" s="550"/>
      <c r="R52" s="551"/>
      <c r="S52" s="552"/>
      <c r="T52" s="553"/>
      <c r="U52" s="553"/>
      <c r="V52" s="554"/>
      <c r="W52" s="552"/>
      <c r="X52" s="553"/>
      <c r="Y52" s="553"/>
      <c r="Z52" s="554"/>
      <c r="AA52" s="555"/>
      <c r="AB52" s="556"/>
      <c r="AC52" s="556"/>
      <c r="AD52" s="556"/>
      <c r="AE52" s="556"/>
      <c r="AF52" s="557"/>
      <c r="AG52" s="187" t="s">
        <v>547</v>
      </c>
      <c r="AH52" s="188"/>
      <c r="AI52" s="188"/>
      <c r="AJ52" s="188"/>
      <c r="AK52" s="189"/>
      <c r="AL52" s="206"/>
      <c r="AO52" s="548"/>
      <c r="AP52" s="215"/>
      <c r="AQ52" s="206"/>
      <c r="AR52" s="206"/>
      <c r="AS52" s="206"/>
      <c r="AT52" s="206"/>
      <c r="AU52" s="206"/>
      <c r="AV52" s="206"/>
      <c r="AW52" s="206"/>
      <c r="AX52" s="206"/>
      <c r="AY52" s="206"/>
      <c r="AZ52" s="206"/>
      <c r="BA52" s="206"/>
      <c r="BB52" s="206"/>
      <c r="BC52" s="206"/>
      <c r="BD52" s="206"/>
      <c r="BE52" s="206"/>
      <c r="BF52" s="206"/>
      <c r="BG52" s="206"/>
      <c r="BH52" s="206"/>
      <c r="BI52" s="206"/>
      <c r="BJ52" s="206"/>
      <c r="BK52" s="206"/>
      <c r="BL52" s="206"/>
      <c r="BM52" s="206"/>
      <c r="BN52" s="206"/>
      <c r="BO52" s="206"/>
      <c r="BP52" s="206"/>
      <c r="BQ52" s="206"/>
      <c r="BR52" s="206"/>
      <c r="BS52" s="206"/>
      <c r="BT52" s="206"/>
      <c r="BU52" s="206"/>
      <c r="BV52" s="206"/>
    </row>
    <row r="53" spans="1:74" s="164" customFormat="1" ht="14.7" customHeight="1">
      <c r="A53" s="650"/>
      <c r="B53" s="561"/>
      <c r="C53" s="184" t="s">
        <v>108</v>
      </c>
      <c r="D53" s="185"/>
      <c r="E53" s="185"/>
      <c r="F53" s="185"/>
      <c r="G53" s="185"/>
      <c r="H53" s="185"/>
      <c r="I53" s="185"/>
      <c r="J53" s="185"/>
      <c r="K53" s="185"/>
      <c r="L53" s="185"/>
      <c r="M53" s="185"/>
      <c r="N53" s="185"/>
      <c r="O53" s="185"/>
      <c r="P53" s="185"/>
      <c r="Q53" s="550"/>
      <c r="R53" s="551"/>
      <c r="S53" s="552"/>
      <c r="T53" s="553"/>
      <c r="U53" s="553"/>
      <c r="V53" s="554"/>
      <c r="W53" s="552"/>
      <c r="X53" s="553"/>
      <c r="Y53" s="553"/>
      <c r="Z53" s="554"/>
      <c r="AA53" s="555"/>
      <c r="AB53" s="556"/>
      <c r="AC53" s="556"/>
      <c r="AD53" s="556"/>
      <c r="AE53" s="556"/>
      <c r="AF53" s="557"/>
      <c r="AG53" s="187" t="s">
        <v>548</v>
      </c>
      <c r="AH53" s="188"/>
      <c r="AI53" s="188"/>
      <c r="AJ53" s="188"/>
      <c r="AK53" s="189"/>
      <c r="AL53" s="206"/>
      <c r="AO53" s="548"/>
      <c r="AP53" s="215"/>
      <c r="AQ53" s="206"/>
      <c r="AR53" s="206"/>
      <c r="AS53" s="206"/>
      <c r="AT53" s="206"/>
      <c r="AU53" s="206"/>
      <c r="AV53" s="206"/>
      <c r="AW53" s="206"/>
      <c r="AX53" s="206"/>
      <c r="AY53" s="206"/>
      <c r="AZ53" s="206"/>
      <c r="BA53" s="206"/>
      <c r="BB53" s="206"/>
      <c r="BC53" s="206"/>
      <c r="BD53" s="206"/>
      <c r="BE53" s="206"/>
      <c r="BF53" s="206"/>
      <c r="BG53" s="206"/>
      <c r="BH53" s="206"/>
      <c r="BI53" s="206"/>
      <c r="BJ53" s="206"/>
      <c r="BK53" s="206"/>
      <c r="BL53" s="206"/>
      <c r="BM53" s="206"/>
      <c r="BN53" s="206"/>
      <c r="BO53" s="206"/>
      <c r="BP53" s="206"/>
      <c r="BQ53" s="206"/>
      <c r="BR53" s="206"/>
      <c r="BS53" s="206"/>
      <c r="BT53" s="206"/>
      <c r="BU53" s="206"/>
      <c r="BV53" s="206"/>
    </row>
    <row r="54" spans="1:74" s="164" customFormat="1" ht="14.7" customHeight="1">
      <c r="A54" s="650"/>
      <c r="B54" s="562"/>
      <c r="C54" s="184" t="s">
        <v>109</v>
      </c>
      <c r="D54" s="185"/>
      <c r="E54" s="185"/>
      <c r="F54" s="185"/>
      <c r="G54" s="185"/>
      <c r="H54" s="185"/>
      <c r="I54" s="185"/>
      <c r="J54" s="185"/>
      <c r="K54" s="185"/>
      <c r="L54" s="185"/>
      <c r="M54" s="185"/>
      <c r="N54" s="185"/>
      <c r="O54" s="185"/>
      <c r="P54" s="185"/>
      <c r="Q54" s="550"/>
      <c r="R54" s="551"/>
      <c r="S54" s="552"/>
      <c r="T54" s="553"/>
      <c r="U54" s="553"/>
      <c r="V54" s="554"/>
      <c r="W54" s="552"/>
      <c r="X54" s="553"/>
      <c r="Y54" s="553"/>
      <c r="Z54" s="554"/>
      <c r="AA54" s="555"/>
      <c r="AB54" s="556"/>
      <c r="AC54" s="556"/>
      <c r="AD54" s="556"/>
      <c r="AE54" s="556"/>
      <c r="AF54" s="557"/>
      <c r="AG54" s="190" t="s">
        <v>549</v>
      </c>
      <c r="AH54" s="189"/>
      <c r="AI54" s="189"/>
      <c r="AJ54" s="188"/>
      <c r="AK54" s="189"/>
      <c r="AL54" s="206"/>
      <c r="AO54" s="548"/>
      <c r="AP54" s="215"/>
      <c r="AQ54" s="206"/>
      <c r="AR54" s="206"/>
      <c r="AS54" s="206"/>
      <c r="AT54" s="206"/>
      <c r="AU54" s="206"/>
      <c r="AV54" s="206"/>
      <c r="AW54" s="206"/>
      <c r="AX54" s="206"/>
      <c r="AY54" s="206"/>
      <c r="AZ54" s="206"/>
      <c r="BA54" s="206"/>
      <c r="BB54" s="206"/>
      <c r="BC54" s="206"/>
      <c r="BD54" s="206"/>
      <c r="BE54" s="206"/>
      <c r="BF54" s="206"/>
      <c r="BG54" s="206"/>
      <c r="BH54" s="206"/>
      <c r="BI54" s="206"/>
      <c r="BJ54" s="206"/>
      <c r="BK54" s="206"/>
      <c r="BL54" s="206"/>
      <c r="BM54" s="206"/>
      <c r="BN54" s="206"/>
      <c r="BO54" s="206"/>
      <c r="BP54" s="206"/>
      <c r="BQ54" s="206"/>
      <c r="BR54" s="206"/>
      <c r="BS54" s="206"/>
      <c r="BT54" s="206"/>
      <c r="BU54" s="206"/>
      <c r="BV54" s="206"/>
    </row>
    <row r="55" spans="1:74" s="164" customFormat="1" ht="14.7" customHeight="1">
      <c r="A55" s="650"/>
      <c r="B55" s="559" t="s">
        <v>110</v>
      </c>
      <c r="C55" s="185" t="s">
        <v>111</v>
      </c>
      <c r="D55" s="185"/>
      <c r="E55" s="185"/>
      <c r="F55" s="185"/>
      <c r="G55" s="185"/>
      <c r="H55" s="185"/>
      <c r="I55" s="185"/>
      <c r="J55" s="185"/>
      <c r="K55" s="185"/>
      <c r="L55" s="185"/>
      <c r="M55" s="185"/>
      <c r="N55" s="185"/>
      <c r="O55" s="185"/>
      <c r="P55" s="185"/>
      <c r="Q55" s="550"/>
      <c r="R55" s="551"/>
      <c r="S55" s="552"/>
      <c r="T55" s="553"/>
      <c r="U55" s="553"/>
      <c r="V55" s="554"/>
      <c r="W55" s="552"/>
      <c r="X55" s="553"/>
      <c r="Y55" s="553"/>
      <c r="Z55" s="554"/>
      <c r="AA55" s="555"/>
      <c r="AB55" s="556"/>
      <c r="AC55" s="556"/>
      <c r="AD55" s="556"/>
      <c r="AE55" s="556"/>
      <c r="AF55" s="557"/>
      <c r="AG55" s="187" t="s">
        <v>536</v>
      </c>
      <c r="AH55" s="188"/>
      <c r="AI55" s="188"/>
      <c r="AJ55" s="188"/>
      <c r="AK55" s="189"/>
      <c r="AL55" s="206"/>
      <c r="AO55" s="548"/>
      <c r="AP55" s="549"/>
      <c r="AQ55" s="206"/>
      <c r="AR55" s="206"/>
      <c r="AS55" s="206"/>
      <c r="AT55" s="206"/>
      <c r="AU55" s="206"/>
      <c r="AV55" s="206"/>
      <c r="AW55" s="206"/>
      <c r="AX55" s="206"/>
      <c r="AY55" s="206"/>
      <c r="AZ55" s="206"/>
      <c r="BA55" s="206"/>
      <c r="BB55" s="206"/>
      <c r="BC55" s="206"/>
      <c r="BD55" s="206"/>
      <c r="BE55" s="206"/>
      <c r="BF55" s="206"/>
      <c r="BG55" s="206"/>
      <c r="BH55" s="206"/>
      <c r="BI55" s="206"/>
      <c r="BJ55" s="206"/>
      <c r="BK55" s="206"/>
      <c r="BL55" s="206"/>
      <c r="BM55" s="206"/>
      <c r="BN55" s="206"/>
      <c r="BO55" s="206"/>
      <c r="BP55" s="206"/>
      <c r="BQ55" s="206"/>
      <c r="BR55" s="206"/>
      <c r="BS55" s="206"/>
      <c r="BT55" s="206"/>
      <c r="BU55" s="206"/>
      <c r="BV55" s="206"/>
    </row>
    <row r="56" spans="1:74" s="164" customFormat="1" ht="14.7" customHeight="1">
      <c r="A56" s="650"/>
      <c r="B56" s="559"/>
      <c r="C56" s="185" t="s">
        <v>112</v>
      </c>
      <c r="D56" s="185"/>
      <c r="E56" s="185"/>
      <c r="F56" s="185"/>
      <c r="G56" s="185"/>
      <c r="H56" s="185"/>
      <c r="I56" s="185"/>
      <c r="J56" s="185"/>
      <c r="K56" s="185"/>
      <c r="L56" s="185"/>
      <c r="M56" s="185"/>
      <c r="N56" s="185"/>
      <c r="O56" s="185"/>
      <c r="P56" s="185"/>
      <c r="Q56" s="550"/>
      <c r="R56" s="551"/>
      <c r="S56" s="552"/>
      <c r="T56" s="553"/>
      <c r="U56" s="553"/>
      <c r="V56" s="554"/>
      <c r="W56" s="552"/>
      <c r="X56" s="553"/>
      <c r="Y56" s="553"/>
      <c r="Z56" s="554"/>
      <c r="AA56" s="555"/>
      <c r="AB56" s="556"/>
      <c r="AC56" s="556"/>
      <c r="AD56" s="556"/>
      <c r="AE56" s="556"/>
      <c r="AF56" s="557"/>
      <c r="AG56" s="187" t="s">
        <v>537</v>
      </c>
      <c r="AH56" s="188"/>
      <c r="AI56" s="188"/>
      <c r="AJ56" s="188"/>
      <c r="AK56" s="189"/>
      <c r="AL56" s="206"/>
      <c r="AO56" s="548"/>
      <c r="AP56" s="549"/>
      <c r="AQ56" s="206"/>
      <c r="AR56" s="206"/>
      <c r="AS56" s="206"/>
      <c r="AT56" s="206"/>
      <c r="AU56" s="206"/>
      <c r="AV56" s="206"/>
      <c r="AW56" s="206"/>
      <c r="AX56" s="206"/>
      <c r="AY56" s="206"/>
      <c r="AZ56" s="206"/>
      <c r="BA56" s="206"/>
      <c r="BB56" s="206"/>
      <c r="BC56" s="206"/>
      <c r="BD56" s="206"/>
      <c r="BE56" s="206"/>
      <c r="BF56" s="206"/>
      <c r="BG56" s="206"/>
      <c r="BH56" s="206"/>
      <c r="BI56" s="206"/>
      <c r="BJ56" s="206"/>
      <c r="BK56" s="206"/>
      <c r="BL56" s="206"/>
      <c r="BM56" s="206"/>
      <c r="BN56" s="206"/>
      <c r="BO56" s="206"/>
      <c r="BP56" s="206"/>
      <c r="BQ56" s="206"/>
      <c r="BR56" s="206"/>
      <c r="BS56" s="206"/>
      <c r="BT56" s="206"/>
      <c r="BU56" s="206"/>
      <c r="BV56" s="206"/>
    </row>
    <row r="57" spans="1:74" s="164" customFormat="1" ht="14.7" customHeight="1">
      <c r="A57" s="650"/>
      <c r="B57" s="559"/>
      <c r="C57" s="175" t="s">
        <v>113</v>
      </c>
      <c r="D57" s="175"/>
      <c r="E57" s="175"/>
      <c r="F57" s="175"/>
      <c r="G57" s="175"/>
      <c r="H57" s="175"/>
      <c r="I57" s="175"/>
      <c r="J57" s="175"/>
      <c r="K57" s="175"/>
      <c r="L57" s="175"/>
      <c r="M57" s="175"/>
      <c r="N57" s="175"/>
      <c r="O57" s="175"/>
      <c r="P57" s="185"/>
      <c r="Q57" s="550"/>
      <c r="R57" s="551"/>
      <c r="S57" s="552"/>
      <c r="T57" s="553"/>
      <c r="U57" s="553"/>
      <c r="V57" s="554"/>
      <c r="W57" s="552"/>
      <c r="X57" s="553"/>
      <c r="Y57" s="553"/>
      <c r="Z57" s="554"/>
      <c r="AA57" s="555"/>
      <c r="AB57" s="556"/>
      <c r="AC57" s="556"/>
      <c r="AD57" s="556"/>
      <c r="AE57" s="556"/>
      <c r="AF57" s="557"/>
      <c r="AG57" s="187" t="s">
        <v>538</v>
      </c>
      <c r="AH57" s="191"/>
      <c r="AI57" s="191"/>
      <c r="AJ57" s="191"/>
      <c r="AK57" s="192"/>
      <c r="AL57" s="206"/>
      <c r="AO57" s="548"/>
      <c r="AP57" s="549"/>
      <c r="AQ57" s="206"/>
      <c r="AR57" s="206"/>
      <c r="AS57" s="206"/>
      <c r="AT57" s="206"/>
      <c r="AU57" s="206"/>
      <c r="AV57" s="206"/>
      <c r="AW57" s="206"/>
      <c r="AX57" s="206"/>
      <c r="AY57" s="206"/>
      <c r="AZ57" s="206"/>
      <c r="BA57" s="206"/>
      <c r="BB57" s="206"/>
      <c r="BC57" s="206"/>
      <c r="BD57" s="206"/>
      <c r="BE57" s="206"/>
      <c r="BF57" s="206"/>
      <c r="BG57" s="206"/>
      <c r="BH57" s="206"/>
      <c r="BI57" s="206"/>
      <c r="BJ57" s="206"/>
      <c r="BK57" s="206"/>
      <c r="BL57" s="206"/>
      <c r="BM57" s="206"/>
      <c r="BN57" s="206"/>
      <c r="BO57" s="206"/>
      <c r="BP57" s="206"/>
      <c r="BQ57" s="206"/>
      <c r="BR57" s="206"/>
      <c r="BS57" s="206"/>
      <c r="BT57" s="206"/>
      <c r="BU57" s="206"/>
      <c r="BV57" s="206"/>
    </row>
    <row r="58" spans="1:74" s="164" customFormat="1" ht="14.7" customHeight="1">
      <c r="A58" s="650"/>
      <c r="B58" s="559"/>
      <c r="C58" s="175" t="s">
        <v>114</v>
      </c>
      <c r="D58" s="175"/>
      <c r="E58" s="175"/>
      <c r="F58" s="175"/>
      <c r="G58" s="175"/>
      <c r="H58" s="175"/>
      <c r="I58" s="175"/>
      <c r="J58" s="175"/>
      <c r="K58" s="175"/>
      <c r="L58" s="175"/>
      <c r="M58" s="175"/>
      <c r="N58" s="175"/>
      <c r="O58" s="175"/>
      <c r="P58" s="185"/>
      <c r="Q58" s="550"/>
      <c r="R58" s="551"/>
      <c r="S58" s="552"/>
      <c r="T58" s="553"/>
      <c r="U58" s="553"/>
      <c r="V58" s="554"/>
      <c r="W58" s="552"/>
      <c r="X58" s="553"/>
      <c r="Y58" s="553"/>
      <c r="Z58" s="554"/>
      <c r="AA58" s="555"/>
      <c r="AB58" s="556"/>
      <c r="AC58" s="556"/>
      <c r="AD58" s="556"/>
      <c r="AE58" s="556"/>
      <c r="AF58" s="557"/>
      <c r="AG58" s="187" t="s">
        <v>539</v>
      </c>
      <c r="AH58" s="191"/>
      <c r="AI58" s="191"/>
      <c r="AJ58" s="191"/>
      <c r="AK58" s="192"/>
      <c r="AL58" s="206"/>
      <c r="AO58" s="548"/>
      <c r="AP58" s="549"/>
      <c r="AQ58" s="206"/>
      <c r="AR58" s="206"/>
      <c r="AS58" s="206"/>
      <c r="AT58" s="206"/>
      <c r="AU58" s="206"/>
      <c r="AV58" s="206"/>
      <c r="AW58" s="206"/>
      <c r="AX58" s="206"/>
      <c r="AY58" s="206"/>
      <c r="AZ58" s="206"/>
      <c r="BA58" s="206"/>
      <c r="BB58" s="206"/>
      <c r="BC58" s="206"/>
      <c r="BD58" s="206"/>
      <c r="BE58" s="206"/>
      <c r="BF58" s="206"/>
      <c r="BG58" s="206"/>
      <c r="BH58" s="206"/>
      <c r="BI58" s="206"/>
      <c r="BJ58" s="206"/>
      <c r="BK58" s="206"/>
      <c r="BL58" s="206"/>
      <c r="BM58" s="206"/>
      <c r="BN58" s="206"/>
      <c r="BO58" s="206"/>
      <c r="BP58" s="206"/>
      <c r="BQ58" s="206"/>
      <c r="BR58" s="206"/>
      <c r="BS58" s="206"/>
      <c r="BT58" s="206"/>
      <c r="BU58" s="206"/>
      <c r="BV58" s="206"/>
    </row>
    <row r="59" spans="1:74" s="164" customFormat="1" ht="14.7" customHeight="1">
      <c r="A59" s="650"/>
      <c r="B59" s="559"/>
      <c r="C59" s="175" t="s">
        <v>115</v>
      </c>
      <c r="D59" s="175"/>
      <c r="E59" s="175"/>
      <c r="F59" s="175"/>
      <c r="G59" s="175"/>
      <c r="H59" s="175"/>
      <c r="I59" s="175"/>
      <c r="J59" s="175"/>
      <c r="K59" s="175"/>
      <c r="L59" s="175"/>
      <c r="M59" s="175"/>
      <c r="N59" s="175"/>
      <c r="O59" s="175"/>
      <c r="P59" s="185"/>
      <c r="Q59" s="550"/>
      <c r="R59" s="551"/>
      <c r="S59" s="552"/>
      <c r="T59" s="553"/>
      <c r="U59" s="553"/>
      <c r="V59" s="554"/>
      <c r="W59" s="552"/>
      <c r="X59" s="553"/>
      <c r="Y59" s="553"/>
      <c r="Z59" s="554"/>
      <c r="AA59" s="555"/>
      <c r="AB59" s="556"/>
      <c r="AC59" s="556"/>
      <c r="AD59" s="556"/>
      <c r="AE59" s="556"/>
      <c r="AF59" s="557"/>
      <c r="AG59" s="187" t="s">
        <v>541</v>
      </c>
      <c r="AH59" s="191"/>
      <c r="AI59" s="191"/>
      <c r="AJ59" s="191"/>
      <c r="AK59" s="192"/>
      <c r="AL59" s="206"/>
      <c r="AO59" s="548"/>
      <c r="AP59" s="549"/>
      <c r="AQ59" s="206"/>
      <c r="AR59" s="206"/>
      <c r="AS59" s="206"/>
      <c r="AT59" s="206"/>
      <c r="AU59" s="206"/>
      <c r="AV59" s="206"/>
      <c r="AW59" s="206"/>
      <c r="AX59" s="206"/>
      <c r="AY59" s="206"/>
      <c r="AZ59" s="206"/>
      <c r="BA59" s="206"/>
      <c r="BB59" s="206"/>
      <c r="BC59" s="206"/>
      <c r="BD59" s="206"/>
      <c r="BE59" s="206"/>
      <c r="BF59" s="206"/>
      <c r="BG59" s="206"/>
      <c r="BH59" s="206"/>
      <c r="BI59" s="206"/>
      <c r="BJ59" s="206"/>
      <c r="BK59" s="206"/>
      <c r="BL59" s="206"/>
      <c r="BM59" s="206"/>
      <c r="BN59" s="206"/>
      <c r="BO59" s="206"/>
      <c r="BP59" s="206"/>
      <c r="BQ59" s="206"/>
      <c r="BR59" s="206"/>
      <c r="BS59" s="206"/>
      <c r="BT59" s="206"/>
      <c r="BU59" s="206"/>
      <c r="BV59" s="206"/>
    </row>
    <row r="60" spans="1:74" s="164" customFormat="1" ht="14.7" customHeight="1">
      <c r="A60" s="650"/>
      <c r="B60" s="559"/>
      <c r="C60" s="175" t="s">
        <v>116</v>
      </c>
      <c r="D60" s="175"/>
      <c r="E60" s="175"/>
      <c r="F60" s="175"/>
      <c r="G60" s="175"/>
      <c r="H60" s="175"/>
      <c r="I60" s="175"/>
      <c r="J60" s="175"/>
      <c r="K60" s="175"/>
      <c r="L60" s="175"/>
      <c r="M60" s="175"/>
      <c r="N60" s="175"/>
      <c r="O60" s="175"/>
      <c r="P60" s="186"/>
      <c r="Q60" s="552"/>
      <c r="R60" s="554"/>
      <c r="S60" s="552"/>
      <c r="T60" s="553"/>
      <c r="U60" s="553"/>
      <c r="V60" s="554"/>
      <c r="W60" s="552"/>
      <c r="X60" s="553"/>
      <c r="Y60" s="553"/>
      <c r="Z60" s="554"/>
      <c r="AA60" s="555"/>
      <c r="AB60" s="556"/>
      <c r="AC60" s="556"/>
      <c r="AD60" s="556"/>
      <c r="AE60" s="556"/>
      <c r="AF60" s="557"/>
      <c r="AG60" s="187" t="s">
        <v>550</v>
      </c>
      <c r="AH60" s="191"/>
      <c r="AI60" s="191"/>
      <c r="AJ60" s="191"/>
      <c r="AK60" s="192"/>
      <c r="AL60" s="206"/>
      <c r="AO60" s="548"/>
      <c r="AP60" s="549"/>
      <c r="AQ60" s="206"/>
      <c r="AR60" s="206"/>
      <c r="AS60" s="206"/>
      <c r="AT60" s="206"/>
      <c r="AU60" s="206"/>
      <c r="AV60" s="206"/>
      <c r="AW60" s="206"/>
      <c r="AX60" s="206"/>
      <c r="AY60" s="206"/>
      <c r="AZ60" s="206"/>
      <c r="BA60" s="206"/>
      <c r="BB60" s="206"/>
      <c r="BC60" s="206"/>
      <c r="BD60" s="206"/>
      <c r="BE60" s="206"/>
      <c r="BF60" s="206"/>
      <c r="BG60" s="206"/>
      <c r="BH60" s="206"/>
      <c r="BI60" s="206"/>
      <c r="BJ60" s="206"/>
      <c r="BK60" s="206"/>
      <c r="BL60" s="206"/>
      <c r="BM60" s="206"/>
      <c r="BN60" s="206"/>
      <c r="BO60" s="206"/>
      <c r="BP60" s="206"/>
      <c r="BQ60" s="206"/>
      <c r="BR60" s="206"/>
      <c r="BS60" s="206"/>
      <c r="BT60" s="206"/>
      <c r="BU60" s="206"/>
      <c r="BV60" s="206"/>
    </row>
    <row r="61" spans="1:74" s="164" customFormat="1" ht="14.7" customHeight="1">
      <c r="A61" s="650"/>
      <c r="B61" s="559"/>
      <c r="C61" s="175" t="s">
        <v>117</v>
      </c>
      <c r="D61" s="175"/>
      <c r="E61" s="175"/>
      <c r="F61" s="175"/>
      <c r="G61" s="175"/>
      <c r="H61" s="175"/>
      <c r="I61" s="175"/>
      <c r="J61" s="175"/>
      <c r="K61" s="175"/>
      <c r="L61" s="175"/>
      <c r="M61" s="175"/>
      <c r="N61" s="175"/>
      <c r="O61" s="175"/>
      <c r="P61" s="185"/>
      <c r="Q61" s="550"/>
      <c r="R61" s="551"/>
      <c r="S61" s="552"/>
      <c r="T61" s="553"/>
      <c r="U61" s="553"/>
      <c r="V61" s="554"/>
      <c r="W61" s="552"/>
      <c r="X61" s="553"/>
      <c r="Y61" s="553"/>
      <c r="Z61" s="554"/>
      <c r="AA61" s="555"/>
      <c r="AB61" s="556"/>
      <c r="AC61" s="556"/>
      <c r="AD61" s="556"/>
      <c r="AE61" s="556"/>
      <c r="AF61" s="557"/>
      <c r="AG61" s="187" t="s">
        <v>543</v>
      </c>
      <c r="AH61" s="191"/>
      <c r="AI61" s="191"/>
      <c r="AJ61" s="191"/>
      <c r="AK61" s="192"/>
      <c r="AL61" s="206"/>
      <c r="AO61" s="548"/>
      <c r="AP61" s="549"/>
      <c r="AQ61" s="206"/>
      <c r="AR61" s="206"/>
      <c r="AS61" s="206"/>
      <c r="AT61" s="206"/>
      <c r="AU61" s="206"/>
      <c r="AV61" s="206"/>
      <c r="AW61" s="206"/>
      <c r="AX61" s="206"/>
      <c r="AY61" s="206"/>
      <c r="AZ61" s="206"/>
      <c r="BA61" s="206"/>
      <c r="BB61" s="206"/>
      <c r="BC61" s="206"/>
      <c r="BD61" s="206"/>
      <c r="BE61" s="206"/>
      <c r="BF61" s="206"/>
      <c r="BG61" s="206"/>
      <c r="BH61" s="206"/>
      <c r="BI61" s="206"/>
      <c r="BJ61" s="206"/>
      <c r="BK61" s="206"/>
      <c r="BL61" s="206"/>
      <c r="BM61" s="206"/>
      <c r="BN61" s="206"/>
      <c r="BO61" s="206"/>
      <c r="BP61" s="206"/>
      <c r="BQ61" s="206"/>
      <c r="BR61" s="206"/>
      <c r="BS61" s="206"/>
      <c r="BT61" s="206"/>
      <c r="BU61" s="206"/>
      <c r="BV61" s="206"/>
    </row>
    <row r="62" spans="1:74" s="164" customFormat="1" ht="14.7" customHeight="1">
      <c r="A62" s="650"/>
      <c r="B62" s="559"/>
      <c r="C62" s="175" t="s">
        <v>118</v>
      </c>
      <c r="D62" s="175"/>
      <c r="E62" s="175"/>
      <c r="F62" s="175"/>
      <c r="G62" s="175"/>
      <c r="H62" s="175"/>
      <c r="I62" s="175"/>
      <c r="J62" s="175"/>
      <c r="K62" s="175"/>
      <c r="L62" s="175"/>
      <c r="M62" s="175"/>
      <c r="N62" s="175"/>
      <c r="O62" s="175"/>
      <c r="P62" s="185"/>
      <c r="Q62" s="550"/>
      <c r="R62" s="551"/>
      <c r="S62" s="552" t="s">
        <v>570</v>
      </c>
      <c r="T62" s="553"/>
      <c r="U62" s="553"/>
      <c r="V62" s="554"/>
      <c r="W62" s="552"/>
      <c r="X62" s="553"/>
      <c r="Y62" s="553"/>
      <c r="Z62" s="554"/>
      <c r="AA62" s="555" t="s">
        <v>571</v>
      </c>
      <c r="AB62" s="556"/>
      <c r="AC62" s="556"/>
      <c r="AD62" s="556"/>
      <c r="AE62" s="556"/>
      <c r="AF62" s="557"/>
      <c r="AG62" s="187" t="s">
        <v>544</v>
      </c>
      <c r="AH62" s="191"/>
      <c r="AI62" s="191"/>
      <c r="AJ62" s="191"/>
      <c r="AK62" s="192"/>
      <c r="AL62" s="206"/>
      <c r="AO62" s="548"/>
      <c r="AP62" s="549"/>
      <c r="AQ62" s="206"/>
      <c r="AR62" s="206"/>
      <c r="AS62" s="206"/>
      <c r="AT62" s="206"/>
      <c r="AU62" s="206"/>
      <c r="AV62" s="206"/>
      <c r="AW62" s="206"/>
      <c r="AX62" s="206"/>
      <c r="AY62" s="206"/>
      <c r="AZ62" s="206"/>
      <c r="BA62" s="206"/>
      <c r="BB62" s="206"/>
      <c r="BC62" s="206"/>
      <c r="BD62" s="206"/>
      <c r="BE62" s="206"/>
      <c r="BF62" s="206"/>
      <c r="BG62" s="206"/>
      <c r="BH62" s="206"/>
      <c r="BI62" s="206"/>
      <c r="BJ62" s="206"/>
      <c r="BK62" s="206"/>
      <c r="BL62" s="206"/>
      <c r="BM62" s="206"/>
      <c r="BN62" s="206"/>
      <c r="BO62" s="206"/>
      <c r="BP62" s="206"/>
      <c r="BQ62" s="206"/>
      <c r="BR62" s="206"/>
      <c r="BS62" s="206"/>
      <c r="BT62" s="206"/>
      <c r="BU62" s="206"/>
      <c r="BV62" s="206"/>
    </row>
    <row r="63" spans="1:74" s="164" customFormat="1" ht="14.7" customHeight="1">
      <c r="A63" s="650"/>
      <c r="B63" s="559"/>
      <c r="C63" s="175" t="s">
        <v>119</v>
      </c>
      <c r="D63" s="175"/>
      <c r="E63" s="175"/>
      <c r="F63" s="175"/>
      <c r="G63" s="175"/>
      <c r="H63" s="175"/>
      <c r="I63" s="175"/>
      <c r="J63" s="175"/>
      <c r="K63" s="175"/>
      <c r="L63" s="175"/>
      <c r="M63" s="175"/>
      <c r="N63" s="175"/>
      <c r="O63" s="175"/>
      <c r="P63" s="185"/>
      <c r="Q63" s="550"/>
      <c r="R63" s="551"/>
      <c r="S63" s="552"/>
      <c r="T63" s="553"/>
      <c r="U63" s="553"/>
      <c r="V63" s="554"/>
      <c r="W63" s="552"/>
      <c r="X63" s="553"/>
      <c r="Y63" s="553"/>
      <c r="Z63" s="554"/>
      <c r="AA63" s="555"/>
      <c r="AB63" s="556"/>
      <c r="AC63" s="556"/>
      <c r="AD63" s="556"/>
      <c r="AE63" s="556"/>
      <c r="AF63" s="557"/>
      <c r="AG63" s="187" t="s">
        <v>545</v>
      </c>
      <c r="AH63" s="191"/>
      <c r="AI63" s="191"/>
      <c r="AJ63" s="191"/>
      <c r="AK63" s="192"/>
      <c r="AL63" s="206"/>
      <c r="AO63" s="548"/>
      <c r="AP63" s="549"/>
      <c r="AQ63" s="206"/>
      <c r="AR63" s="206"/>
      <c r="AS63" s="206"/>
      <c r="AT63" s="206"/>
      <c r="AU63" s="206"/>
      <c r="AV63" s="206"/>
      <c r="AW63" s="206"/>
      <c r="AX63" s="206"/>
      <c r="AY63" s="206"/>
      <c r="AZ63" s="206"/>
      <c r="BA63" s="206"/>
      <c r="BB63" s="206"/>
      <c r="BC63" s="206"/>
      <c r="BD63" s="206"/>
      <c r="BE63" s="206"/>
      <c r="BF63" s="206"/>
      <c r="BG63" s="206"/>
      <c r="BH63" s="206"/>
      <c r="BI63" s="206"/>
      <c r="BJ63" s="206"/>
      <c r="BK63" s="206"/>
      <c r="BL63" s="206"/>
      <c r="BM63" s="206"/>
      <c r="BN63" s="206"/>
      <c r="BO63" s="206"/>
      <c r="BP63" s="206"/>
      <c r="BQ63" s="206"/>
      <c r="BR63" s="206"/>
      <c r="BS63" s="206"/>
      <c r="BT63" s="206"/>
      <c r="BU63" s="206"/>
      <c r="BV63" s="206"/>
    </row>
    <row r="64" spans="1:74" s="164" customFormat="1" ht="14.7" customHeight="1">
      <c r="A64" s="650"/>
      <c r="B64" s="559"/>
      <c r="C64" s="175" t="s">
        <v>120</v>
      </c>
      <c r="D64" s="175"/>
      <c r="E64" s="175"/>
      <c r="F64" s="175"/>
      <c r="G64" s="175"/>
      <c r="H64" s="175"/>
      <c r="I64" s="175"/>
      <c r="J64" s="175"/>
      <c r="K64" s="175"/>
      <c r="L64" s="175"/>
      <c r="M64" s="175"/>
      <c r="N64" s="175"/>
      <c r="O64" s="175"/>
      <c r="P64" s="185"/>
      <c r="Q64" s="550"/>
      <c r="R64" s="551"/>
      <c r="S64" s="552"/>
      <c r="T64" s="553"/>
      <c r="U64" s="553"/>
      <c r="V64" s="554"/>
      <c r="W64" s="552"/>
      <c r="X64" s="553"/>
      <c r="Y64" s="553"/>
      <c r="Z64" s="554"/>
      <c r="AA64" s="555"/>
      <c r="AB64" s="556"/>
      <c r="AC64" s="556"/>
      <c r="AD64" s="556"/>
      <c r="AE64" s="556"/>
      <c r="AF64" s="557"/>
      <c r="AG64" s="187" t="s">
        <v>546</v>
      </c>
      <c r="AH64" s="191"/>
      <c r="AI64" s="191"/>
      <c r="AJ64" s="191"/>
      <c r="AK64" s="192"/>
      <c r="AL64" s="206"/>
      <c r="AO64" s="548"/>
      <c r="AP64" s="549"/>
      <c r="AQ64" s="206"/>
      <c r="AR64" s="206"/>
      <c r="AS64" s="206"/>
      <c r="AT64" s="206"/>
      <c r="AU64" s="206"/>
      <c r="AV64" s="206"/>
      <c r="AW64" s="206"/>
      <c r="AX64" s="206"/>
      <c r="AY64" s="206"/>
      <c r="AZ64" s="206"/>
      <c r="BA64" s="206"/>
      <c r="BB64" s="206"/>
      <c r="BC64" s="206"/>
      <c r="BD64" s="206"/>
      <c r="BE64" s="206"/>
      <c r="BF64" s="206"/>
      <c r="BG64" s="206"/>
      <c r="BH64" s="206"/>
      <c r="BI64" s="206"/>
      <c r="BJ64" s="206"/>
      <c r="BK64" s="206"/>
      <c r="BL64" s="206"/>
      <c r="BM64" s="206"/>
      <c r="BN64" s="206"/>
      <c r="BO64" s="206"/>
      <c r="BP64" s="206"/>
      <c r="BQ64" s="206"/>
      <c r="BR64" s="206"/>
      <c r="BS64" s="206"/>
      <c r="BT64" s="206"/>
      <c r="BU64" s="206"/>
      <c r="BV64" s="206"/>
    </row>
    <row r="65" spans="1:74" s="164" customFormat="1" ht="14.7" customHeight="1">
      <c r="A65" s="174" t="s">
        <v>121</v>
      </c>
      <c r="B65" s="185"/>
      <c r="C65" s="193"/>
      <c r="D65" s="193"/>
      <c r="E65" s="193"/>
      <c r="F65" s="193"/>
      <c r="G65" s="194"/>
      <c r="H65" s="195"/>
      <c r="I65" s="196"/>
      <c r="J65" s="197"/>
      <c r="K65" s="196"/>
      <c r="L65" s="196"/>
      <c r="M65" s="196"/>
      <c r="N65" s="196"/>
      <c r="O65" s="196"/>
      <c r="P65" s="196"/>
      <c r="Q65" s="198"/>
      <c r="R65" s="191" t="s">
        <v>122</v>
      </c>
      <c r="S65" s="199"/>
      <c r="T65" s="199"/>
      <c r="U65" s="199"/>
      <c r="V65" s="199"/>
      <c r="W65" s="199"/>
      <c r="X65" s="199"/>
      <c r="Y65" s="199"/>
      <c r="Z65" s="199"/>
      <c r="AA65" s="199"/>
      <c r="AB65" s="199"/>
      <c r="AC65" s="199"/>
      <c r="AD65" s="199"/>
      <c r="AE65" s="199"/>
      <c r="AF65" s="199"/>
      <c r="AG65" s="200"/>
      <c r="AH65" s="199"/>
      <c r="AI65" s="199"/>
      <c r="AJ65" s="199"/>
      <c r="AK65" s="201"/>
      <c r="AL65" s="206"/>
      <c r="AO65" s="548"/>
      <c r="AP65" s="549"/>
      <c r="AQ65" s="206"/>
      <c r="AR65" s="547"/>
      <c r="AS65" s="547"/>
      <c r="AT65" s="547"/>
      <c r="AU65" s="547"/>
      <c r="AV65" s="547"/>
      <c r="AW65" s="547"/>
      <c r="AX65" s="547"/>
      <c r="AY65" s="547"/>
      <c r="AZ65" s="547"/>
      <c r="BA65" s="547"/>
      <c r="BB65" s="547"/>
      <c r="BC65" s="547"/>
      <c r="BD65" s="547"/>
      <c r="BE65" s="206"/>
      <c r="BF65" s="206"/>
      <c r="BG65" s="206"/>
      <c r="BH65" s="206"/>
      <c r="BI65" s="206"/>
      <c r="BJ65" s="206"/>
      <c r="BK65" s="206"/>
      <c r="BL65" s="206"/>
      <c r="BM65" s="206"/>
      <c r="BN65" s="206"/>
      <c r="BO65" s="206"/>
      <c r="BP65" s="206"/>
      <c r="BQ65" s="206"/>
      <c r="BR65" s="206"/>
      <c r="BS65" s="206"/>
      <c r="BT65" s="206"/>
      <c r="BU65" s="206"/>
      <c r="BV65" s="206"/>
    </row>
    <row r="66" spans="1:74" s="164" customFormat="1" ht="14.7" customHeight="1">
      <c r="A66" s="184" t="s">
        <v>61</v>
      </c>
      <c r="B66" s="160"/>
      <c r="C66" s="185"/>
      <c r="D66" s="185"/>
      <c r="E66" s="185"/>
      <c r="F66" s="185"/>
      <c r="G66" s="185"/>
      <c r="H66" s="195"/>
      <c r="I66" s="196"/>
      <c r="J66" s="197"/>
      <c r="K66" s="196"/>
      <c r="L66" s="196"/>
      <c r="M66" s="196"/>
      <c r="N66" s="196"/>
      <c r="O66" s="196"/>
      <c r="P66" s="196"/>
      <c r="Q66" s="198"/>
      <c r="R66" s="191" t="s">
        <v>123</v>
      </c>
      <c r="S66" s="202"/>
      <c r="T66" s="202"/>
      <c r="U66" s="202"/>
      <c r="V66" s="202"/>
      <c r="W66" s="202"/>
      <c r="X66" s="202"/>
      <c r="Y66" s="202"/>
      <c r="Z66" s="202"/>
      <c r="AA66" s="202"/>
      <c r="AB66" s="202"/>
      <c r="AC66" s="202"/>
      <c r="AD66" s="202"/>
      <c r="AE66" s="202"/>
      <c r="AF66" s="202"/>
      <c r="AG66" s="203"/>
      <c r="AH66" s="202"/>
      <c r="AI66" s="202"/>
      <c r="AJ66" s="202"/>
      <c r="AK66" s="204"/>
      <c r="AL66" s="206"/>
      <c r="AO66" s="542"/>
      <c r="AP66" s="543"/>
      <c r="AQ66" s="543"/>
      <c r="AR66" s="543"/>
      <c r="AS66" s="543"/>
      <c r="AT66" s="543"/>
      <c r="AU66" s="543"/>
      <c r="AV66" s="543"/>
      <c r="AW66" s="209"/>
      <c r="AX66" s="206"/>
      <c r="AY66" s="206"/>
      <c r="AZ66" s="206"/>
      <c r="BA66" s="206"/>
      <c r="BB66" s="206"/>
      <c r="BC66" s="206"/>
      <c r="BD66" s="206"/>
      <c r="BE66" s="206"/>
      <c r="BF66" s="206"/>
      <c r="BG66" s="206"/>
      <c r="BH66" s="206"/>
      <c r="BI66" s="206"/>
      <c r="BJ66" s="206"/>
      <c r="BK66" s="206"/>
      <c r="BL66" s="206"/>
      <c r="BM66" s="206"/>
      <c r="BN66" s="206"/>
      <c r="BO66" s="206"/>
      <c r="BP66" s="206"/>
      <c r="BQ66" s="206"/>
      <c r="BR66" s="206"/>
      <c r="BS66" s="206"/>
      <c r="BT66" s="206"/>
      <c r="BU66" s="206"/>
      <c r="BV66" s="206"/>
    </row>
    <row r="67" spans="1:74" s="164" customFormat="1" ht="14.7" customHeight="1">
      <c r="B67" s="205"/>
      <c r="AL67" s="206"/>
      <c r="AO67" s="544"/>
      <c r="AP67" s="545"/>
      <c r="AQ67" s="545"/>
      <c r="AR67" s="545"/>
      <c r="AS67" s="545"/>
      <c r="AT67" s="545"/>
      <c r="AU67" s="545"/>
      <c r="AV67" s="209"/>
      <c r="AW67" s="209"/>
      <c r="AX67" s="206"/>
      <c r="AY67" s="206"/>
      <c r="AZ67" s="206"/>
      <c r="BA67" s="206"/>
      <c r="BB67" s="206"/>
      <c r="BC67" s="206"/>
      <c r="BD67" s="206"/>
      <c r="BE67" s="206"/>
      <c r="BF67" s="216"/>
      <c r="BG67" s="206"/>
      <c r="BH67" s="206"/>
      <c r="BI67" s="206"/>
      <c r="BJ67" s="206"/>
      <c r="BK67" s="206"/>
      <c r="BL67" s="206"/>
      <c r="BM67" s="206"/>
      <c r="BN67" s="206"/>
      <c r="BO67" s="206"/>
      <c r="BP67" s="206"/>
      <c r="BQ67" s="206"/>
      <c r="BR67" s="206"/>
      <c r="BS67" s="206"/>
      <c r="BT67" s="206"/>
      <c r="BU67" s="206"/>
      <c r="BV67" s="206"/>
    </row>
    <row r="68" spans="1:74" s="164" customFormat="1" ht="14.7" customHeight="1">
      <c r="A68" s="206"/>
      <c r="B68" s="206"/>
      <c r="AL68" s="206"/>
      <c r="AO68" s="206"/>
      <c r="AP68" s="206"/>
      <c r="AQ68" s="206"/>
      <c r="AR68" s="206"/>
      <c r="AS68" s="206"/>
      <c r="AT68" s="206"/>
      <c r="AU68" s="206"/>
      <c r="AV68" s="206"/>
      <c r="AW68" s="206"/>
      <c r="AX68" s="206"/>
      <c r="AY68" s="206"/>
      <c r="AZ68" s="206"/>
      <c r="BA68" s="206"/>
      <c r="BB68" s="206"/>
      <c r="BC68" s="206"/>
      <c r="BD68" s="206"/>
      <c r="BE68" s="206"/>
      <c r="BF68" s="206"/>
      <c r="BG68" s="206"/>
      <c r="BH68" s="206"/>
      <c r="BI68" s="206"/>
      <c r="BJ68" s="206"/>
      <c r="BK68" s="206"/>
      <c r="BL68" s="206"/>
      <c r="BM68" s="206"/>
      <c r="BN68" s="206"/>
      <c r="BO68" s="206"/>
      <c r="BP68" s="206"/>
      <c r="BQ68" s="206"/>
      <c r="BR68" s="206"/>
      <c r="BS68" s="206"/>
      <c r="BT68" s="206"/>
      <c r="BU68" s="206"/>
      <c r="BV68" s="206"/>
    </row>
    <row r="69" spans="1:74" ht="14.7" customHeight="1">
      <c r="A69" s="206"/>
    </row>
    <row r="71" spans="1:74" ht="14.7" customHeight="1">
      <c r="A71" s="206"/>
    </row>
    <row r="72" spans="1:74" ht="14.7" customHeight="1">
      <c r="A72" s="206"/>
    </row>
    <row r="73" spans="1:74" ht="14.7" customHeight="1">
      <c r="A73" s="206"/>
    </row>
    <row r="74" spans="1:74" ht="14.7" customHeight="1">
      <c r="A74" s="206"/>
    </row>
    <row r="75" spans="1:74" ht="14.7" customHeight="1">
      <c r="A75" s="206"/>
    </row>
    <row r="76" spans="1:74" ht="14.7" customHeight="1">
      <c r="A76" s="206"/>
    </row>
    <row r="77" spans="1:74" ht="14.7" customHeight="1">
      <c r="A77" s="206"/>
    </row>
    <row r="78" spans="1:74" ht="14.7" customHeight="1">
      <c r="A78" s="206"/>
    </row>
    <row r="79" spans="1:74" ht="14.7" customHeight="1">
      <c r="A79" s="206"/>
    </row>
    <row r="80" spans="1:74" ht="14.7" customHeight="1">
      <c r="A80" s="206"/>
    </row>
    <row r="81" spans="1:1" ht="14.7" customHeight="1">
      <c r="A81" s="206"/>
    </row>
    <row r="82" spans="1:1" ht="14.7" customHeight="1">
      <c r="A82" s="206"/>
    </row>
    <row r="83" spans="1:1" ht="14.7" customHeight="1">
      <c r="A83" s="206"/>
    </row>
    <row r="84" spans="1:1" ht="14.7" customHeight="1">
      <c r="A84" s="206"/>
    </row>
    <row r="85" spans="1:1" ht="14.7" customHeight="1">
      <c r="A85" s="206"/>
    </row>
    <row r="86" spans="1:1" ht="14.7" customHeight="1">
      <c r="A86" s="206"/>
    </row>
    <row r="87" spans="1:1" ht="14.7" customHeight="1">
      <c r="A87" s="206"/>
    </row>
    <row r="88" spans="1:1" ht="14.7" customHeight="1">
      <c r="A88" s="206"/>
    </row>
    <row r="89" spans="1:1" ht="14.7" customHeight="1">
      <c r="A89" s="206"/>
    </row>
    <row r="90" spans="1:1" ht="14.7" customHeight="1">
      <c r="A90" s="206"/>
    </row>
    <row r="91" spans="1:1" ht="14.7" customHeight="1">
      <c r="A91" s="206"/>
    </row>
    <row r="92" spans="1:1" ht="14.7" customHeight="1">
      <c r="A92" s="206"/>
    </row>
    <row r="93" spans="1:1" ht="14.7" customHeight="1">
      <c r="A93" s="206"/>
    </row>
    <row r="94" spans="1:1" ht="14.7" customHeight="1">
      <c r="A94" s="206"/>
    </row>
    <row r="95" spans="1:1" ht="14.7" customHeight="1">
      <c r="A95" s="206"/>
    </row>
    <row r="96" spans="1:1" ht="14.7" customHeight="1">
      <c r="A96" s="206"/>
    </row>
    <row r="97" spans="1:1" ht="14.7" customHeight="1">
      <c r="A97" s="206"/>
    </row>
    <row r="98" spans="1:1" ht="14.7" customHeight="1">
      <c r="A98" s="206"/>
    </row>
    <row r="99" spans="1:1" ht="14.7" customHeight="1">
      <c r="A99" s="206"/>
    </row>
    <row r="100" spans="1:1" ht="14.7" customHeight="1">
      <c r="A100" s="206"/>
    </row>
    <row r="101" spans="1:1" ht="14.7" customHeight="1">
      <c r="A101" s="206"/>
    </row>
    <row r="102" spans="1:1" ht="14.7" customHeight="1">
      <c r="A102" s="206"/>
    </row>
    <row r="103" spans="1:1" ht="14.7" customHeight="1">
      <c r="A103" s="206"/>
    </row>
    <row r="104" spans="1:1" ht="14.7" customHeight="1">
      <c r="A104" s="206"/>
    </row>
    <row r="105" spans="1:1" ht="14.7" customHeight="1">
      <c r="A105" s="206"/>
    </row>
    <row r="106" spans="1:1" ht="14.7" customHeight="1">
      <c r="A106" s="206"/>
    </row>
    <row r="107" spans="1:1" ht="14.7" customHeight="1">
      <c r="A107" s="206"/>
    </row>
    <row r="108" spans="1:1" ht="14.7" customHeight="1">
      <c r="A108" s="206"/>
    </row>
    <row r="109" spans="1:1" ht="14.7" customHeight="1">
      <c r="A109" s="206"/>
    </row>
    <row r="110" spans="1:1" ht="14.7" customHeight="1">
      <c r="A110" s="206"/>
    </row>
    <row r="111" spans="1:1" ht="14.7" customHeight="1">
      <c r="A111" s="206"/>
    </row>
    <row r="112" spans="1:1" ht="14.7" customHeight="1">
      <c r="A112" s="206"/>
    </row>
    <row r="113" spans="1:1" ht="14.7" customHeight="1">
      <c r="A113" s="206"/>
    </row>
    <row r="114" spans="1:1" ht="14.7" customHeight="1">
      <c r="A114" s="206"/>
    </row>
    <row r="115" spans="1:1" ht="14.7" customHeight="1">
      <c r="A115" s="206"/>
    </row>
    <row r="116" spans="1:1" ht="14.7" customHeight="1">
      <c r="A116" s="206"/>
    </row>
    <row r="117" spans="1:1" ht="14.7" customHeight="1">
      <c r="A117" s="206"/>
    </row>
    <row r="118" spans="1:1" ht="14.7" customHeight="1">
      <c r="A118" s="206"/>
    </row>
    <row r="119" spans="1:1" ht="14.7" customHeight="1">
      <c r="A119" s="206"/>
    </row>
    <row r="120" spans="1:1" ht="14.7" customHeight="1">
      <c r="A120" s="206"/>
    </row>
    <row r="121" spans="1:1" ht="14.7" customHeight="1">
      <c r="A121" s="206"/>
    </row>
    <row r="122" spans="1:1" ht="14.7" customHeight="1">
      <c r="A122" s="206"/>
    </row>
    <row r="123" spans="1:1" ht="14.7" customHeight="1">
      <c r="A123" s="206"/>
    </row>
    <row r="124" spans="1:1" ht="14.7" customHeight="1">
      <c r="A124" s="206"/>
    </row>
    <row r="125" spans="1:1" ht="14.7" customHeight="1">
      <c r="A125" s="206"/>
    </row>
    <row r="126" spans="1:1" ht="14.7" customHeight="1">
      <c r="A126" s="206"/>
    </row>
    <row r="127" spans="1:1" ht="14.7" customHeight="1">
      <c r="A127" s="206"/>
    </row>
    <row r="128" spans="1:1" ht="14.7" customHeight="1">
      <c r="A128" s="206"/>
    </row>
    <row r="129" spans="1:1" ht="14.7" customHeight="1">
      <c r="A129" s="206"/>
    </row>
    <row r="130" spans="1:1" ht="14.7" customHeight="1">
      <c r="A130" s="206"/>
    </row>
    <row r="131" spans="1:1" ht="14.7" customHeight="1">
      <c r="A131" s="206"/>
    </row>
    <row r="132" spans="1:1" ht="14.7" customHeight="1">
      <c r="A132" s="206"/>
    </row>
    <row r="133" spans="1:1" ht="14.7" customHeight="1">
      <c r="A133" s="206"/>
    </row>
    <row r="134" spans="1:1" ht="14.7" customHeight="1">
      <c r="A134" s="206"/>
    </row>
    <row r="135" spans="1:1" ht="14.7" customHeight="1">
      <c r="A135" s="206"/>
    </row>
    <row r="136" spans="1:1" ht="14.7" customHeight="1">
      <c r="A136" s="206"/>
    </row>
    <row r="137" spans="1:1" ht="14.7" customHeight="1">
      <c r="A137" s="206"/>
    </row>
    <row r="138" spans="1:1" ht="14.7" customHeight="1">
      <c r="A138" s="206"/>
    </row>
    <row r="139" spans="1:1" ht="14.7" customHeight="1">
      <c r="A139" s="206"/>
    </row>
    <row r="140" spans="1:1" ht="14.7" customHeight="1">
      <c r="A140" s="206"/>
    </row>
    <row r="141" spans="1:1" ht="14.7" customHeight="1">
      <c r="A141" s="206"/>
    </row>
    <row r="142" spans="1:1" ht="14.7" customHeight="1">
      <c r="A142" s="206"/>
    </row>
    <row r="143" spans="1:1" ht="14.7" customHeight="1">
      <c r="A143" s="206"/>
    </row>
    <row r="144" spans="1:1" ht="14.7" customHeight="1">
      <c r="A144" s="206"/>
    </row>
    <row r="145" spans="1:1" ht="14.7" customHeight="1">
      <c r="A145" s="206"/>
    </row>
    <row r="146" spans="1:1" ht="14.7" customHeight="1">
      <c r="A146" s="206"/>
    </row>
    <row r="147" spans="1:1" ht="14.7" customHeight="1">
      <c r="A147" s="206"/>
    </row>
    <row r="148" spans="1:1" ht="14.7" customHeight="1">
      <c r="A148" s="206"/>
    </row>
    <row r="149" spans="1:1" ht="14.7" customHeight="1">
      <c r="A149" s="206"/>
    </row>
    <row r="150" spans="1:1" ht="14.7" customHeight="1">
      <c r="A150" s="206"/>
    </row>
    <row r="151" spans="1:1" ht="14.7" customHeight="1">
      <c r="A151" s="206"/>
    </row>
    <row r="152" spans="1:1" ht="14.7" customHeight="1">
      <c r="A152" s="206"/>
    </row>
    <row r="153" spans="1:1" ht="14.7" customHeight="1">
      <c r="A153" s="206"/>
    </row>
    <row r="154" spans="1:1" ht="14.7" customHeight="1">
      <c r="A154" s="206"/>
    </row>
    <row r="155" spans="1:1" ht="14.7" customHeight="1">
      <c r="A155" s="206"/>
    </row>
    <row r="156" spans="1:1" ht="14.7" customHeight="1">
      <c r="A156" s="206"/>
    </row>
    <row r="157" spans="1:1" ht="14.7" customHeight="1">
      <c r="A157" s="206"/>
    </row>
    <row r="158" spans="1:1" ht="14.7" customHeight="1">
      <c r="A158" s="206"/>
    </row>
    <row r="159" spans="1:1" ht="14.7" customHeight="1">
      <c r="A159" s="206"/>
    </row>
    <row r="160" spans="1:1" ht="14.7" customHeight="1">
      <c r="A160" s="206"/>
    </row>
    <row r="161" spans="1:1" ht="14.7" customHeight="1">
      <c r="A161" s="206"/>
    </row>
    <row r="162" spans="1:1" ht="14.7" customHeight="1">
      <c r="A162" s="206"/>
    </row>
    <row r="163" spans="1:1" ht="14.7" customHeight="1">
      <c r="A163" s="206"/>
    </row>
    <row r="164" spans="1:1" ht="14.7" customHeight="1">
      <c r="A164" s="206"/>
    </row>
    <row r="165" spans="1:1" ht="14.7" customHeight="1">
      <c r="A165" s="206"/>
    </row>
    <row r="166" spans="1:1" ht="14.7" customHeight="1">
      <c r="A166" s="206"/>
    </row>
    <row r="167" spans="1:1" ht="14.7" customHeight="1">
      <c r="A167" s="206"/>
    </row>
  </sheetData>
  <mergeCells count="178">
    <mergeCell ref="A6:AK6"/>
    <mergeCell ref="Y8:AA8"/>
    <mergeCell ref="AC8:AD8"/>
    <mergeCell ref="AF8:AG8"/>
    <mergeCell ref="AI8:AJ8"/>
    <mergeCell ref="A10:E11"/>
    <mergeCell ref="F10:J11"/>
    <mergeCell ref="Q10:S11"/>
    <mergeCell ref="T10:AK11"/>
    <mergeCell ref="A20:A34"/>
    <mergeCell ref="B20:G20"/>
    <mergeCell ref="H20:AK20"/>
    <mergeCell ref="X23:AK24"/>
    <mergeCell ref="H25:AK25"/>
    <mergeCell ref="B26:G27"/>
    <mergeCell ref="K26:P26"/>
    <mergeCell ref="S26:U26"/>
    <mergeCell ref="Y26:AK26"/>
    <mergeCell ref="H27:J27"/>
    <mergeCell ref="K27:AK27"/>
    <mergeCell ref="H28:AK28"/>
    <mergeCell ref="B29:G30"/>
    <mergeCell ref="H29:J30"/>
    <mergeCell ref="K29:P30"/>
    <mergeCell ref="Q29:S29"/>
    <mergeCell ref="T29:AA29"/>
    <mergeCell ref="AB29:AC30"/>
    <mergeCell ref="AD29:AK30"/>
    <mergeCell ref="O22:P22"/>
    <mergeCell ref="R22:AK22"/>
    <mergeCell ref="H23:K24"/>
    <mergeCell ref="N23:U24"/>
    <mergeCell ref="B28:G28"/>
    <mergeCell ref="Q12:S13"/>
    <mergeCell ref="T12:AK13"/>
    <mergeCell ref="Q14:V15"/>
    <mergeCell ref="W14:AK15"/>
    <mergeCell ref="U19:X19"/>
    <mergeCell ref="AV29:AX30"/>
    <mergeCell ref="Q30:S30"/>
    <mergeCell ref="T30:AA30"/>
    <mergeCell ref="B31:G34"/>
    <mergeCell ref="H31:K31"/>
    <mergeCell ref="L31:M31"/>
    <mergeCell ref="O31:P31"/>
    <mergeCell ref="R31:AK31"/>
    <mergeCell ref="AP31:AU33"/>
    <mergeCell ref="H32:K33"/>
    <mergeCell ref="N32:U33"/>
    <mergeCell ref="X32:AK33"/>
    <mergeCell ref="H34:AK34"/>
    <mergeCell ref="AO20:AO34"/>
    <mergeCell ref="B21:G21"/>
    <mergeCell ref="H21:AK21"/>
    <mergeCell ref="B22:G25"/>
    <mergeCell ref="H22:K22"/>
    <mergeCell ref="L22:M22"/>
    <mergeCell ref="A35:Z35"/>
    <mergeCell ref="AA35:AK35"/>
    <mergeCell ref="A36:A64"/>
    <mergeCell ref="B36:O39"/>
    <mergeCell ref="S36:V39"/>
    <mergeCell ref="W36:Z39"/>
    <mergeCell ref="AA36:AF39"/>
    <mergeCell ref="AG36:AK39"/>
    <mergeCell ref="AO36:AO65"/>
    <mergeCell ref="B40:B51"/>
    <mergeCell ref="Q42:R42"/>
    <mergeCell ref="Q47:R47"/>
    <mergeCell ref="S47:V47"/>
    <mergeCell ref="W47:Z47"/>
    <mergeCell ref="AA47:AF47"/>
    <mergeCell ref="Q48:R48"/>
    <mergeCell ref="S48:V48"/>
    <mergeCell ref="W48:Z48"/>
    <mergeCell ref="AA48:AF48"/>
    <mergeCell ref="Q45:R45"/>
    <mergeCell ref="S45:V45"/>
    <mergeCell ref="W45:Z45"/>
    <mergeCell ref="AA45:AF45"/>
    <mergeCell ref="Q46:R46"/>
    <mergeCell ref="AP36:BD39"/>
    <mergeCell ref="BT36:BV39"/>
    <mergeCell ref="Q37:R39"/>
    <mergeCell ref="BE37:BG37"/>
    <mergeCell ref="AP41:AP51"/>
    <mergeCell ref="S42:V42"/>
    <mergeCell ref="W42:Z42"/>
    <mergeCell ref="AA42:AF42"/>
    <mergeCell ref="Q43:R43"/>
    <mergeCell ref="S43:V43"/>
    <mergeCell ref="W43:Z43"/>
    <mergeCell ref="AA43:AF43"/>
    <mergeCell ref="Q44:R44"/>
    <mergeCell ref="S44:V44"/>
    <mergeCell ref="W44:Z44"/>
    <mergeCell ref="AA44:AF44"/>
    <mergeCell ref="Q40:R40"/>
    <mergeCell ref="S40:V40"/>
    <mergeCell ref="W40:Z40"/>
    <mergeCell ref="AA40:AF40"/>
    <mergeCell ref="Q41:R41"/>
    <mergeCell ref="S41:V41"/>
    <mergeCell ref="W41:Z41"/>
    <mergeCell ref="AA41:AF41"/>
    <mergeCell ref="S46:V46"/>
    <mergeCell ref="W46:Z46"/>
    <mergeCell ref="AA46:AF46"/>
    <mergeCell ref="B52:B54"/>
    <mergeCell ref="Q52:R52"/>
    <mergeCell ref="S52:V52"/>
    <mergeCell ref="W52:Z52"/>
    <mergeCell ref="AA52:AF52"/>
    <mergeCell ref="Q53:R53"/>
    <mergeCell ref="Q49:R49"/>
    <mergeCell ref="S49:V49"/>
    <mergeCell ref="W49:Z49"/>
    <mergeCell ref="AA49:AF49"/>
    <mergeCell ref="Q50:R50"/>
    <mergeCell ref="S50:V50"/>
    <mergeCell ref="W50:Z50"/>
    <mergeCell ref="AA50:AF50"/>
    <mergeCell ref="S53:V53"/>
    <mergeCell ref="W53:Z53"/>
    <mergeCell ref="AA53:AF53"/>
    <mergeCell ref="Q54:R54"/>
    <mergeCell ref="S54:V54"/>
    <mergeCell ref="W54:Z54"/>
    <mergeCell ref="AA54:AF54"/>
    <mergeCell ref="Q51:R51"/>
    <mergeCell ref="S51:V51"/>
    <mergeCell ref="W51:Z51"/>
    <mergeCell ref="AA51:AF51"/>
    <mergeCell ref="Q57:R57"/>
    <mergeCell ref="S57:V57"/>
    <mergeCell ref="W57:Z57"/>
    <mergeCell ref="AA57:AF57"/>
    <mergeCell ref="Q58:R58"/>
    <mergeCell ref="S58:V58"/>
    <mergeCell ref="W58:Z58"/>
    <mergeCell ref="AA58:AF58"/>
    <mergeCell ref="B55:B64"/>
    <mergeCell ref="Q55:R55"/>
    <mergeCell ref="S55:V55"/>
    <mergeCell ref="W55:Z55"/>
    <mergeCell ref="AA55:AF55"/>
    <mergeCell ref="Q56:R56"/>
    <mergeCell ref="S56:V56"/>
    <mergeCell ref="W56:Z56"/>
    <mergeCell ref="AA56:AF56"/>
    <mergeCell ref="Q61:R61"/>
    <mergeCell ref="S61:V61"/>
    <mergeCell ref="W61:Z61"/>
    <mergeCell ref="AA61:AF61"/>
    <mergeCell ref="Q62:R62"/>
    <mergeCell ref="S62:V62"/>
    <mergeCell ref="W62:Z62"/>
    <mergeCell ref="AA62:AF62"/>
    <mergeCell ref="Q59:R59"/>
    <mergeCell ref="S59:V59"/>
    <mergeCell ref="W59:Z59"/>
    <mergeCell ref="AA59:AF59"/>
    <mergeCell ref="Q60:R60"/>
    <mergeCell ref="S60:V60"/>
    <mergeCell ref="W60:Z60"/>
    <mergeCell ref="AA60:AF60"/>
    <mergeCell ref="AR65:BD65"/>
    <mergeCell ref="AO66:AV66"/>
    <mergeCell ref="AO67:AU67"/>
    <mergeCell ref="Q63:R63"/>
    <mergeCell ref="S63:V63"/>
    <mergeCell ref="W63:Z63"/>
    <mergeCell ref="AA63:AF63"/>
    <mergeCell ref="Q64:R64"/>
    <mergeCell ref="S64:V64"/>
    <mergeCell ref="W64:Z64"/>
    <mergeCell ref="AA64:AF64"/>
    <mergeCell ref="AP55:AP65"/>
  </mergeCells>
  <phoneticPr fontId="6"/>
  <dataValidations count="1">
    <dataValidation type="list" allowBlank="1" showInputMessage="1" showErrorMessage="1" sqref="S40:Z64" xr:uid="{00000000-0002-0000-0300-000000000000}">
      <formula1>"〇"</formula1>
    </dataValidation>
  </dataValidations>
  <hyperlinks>
    <hyperlink ref="K27" r:id="rId1" xr:uid="{00000000-0004-0000-0300-000000000000}"/>
  </hyperlinks>
  <pageMargins left="0.7" right="0.7" top="0.75" bottom="0.75" header="0.3" footer="0.3"/>
  <pageSetup paperSize="9" scale="76" orientation="portrait" r:id="rId2"/>
  <headerFooter alignWithMargins="0"/>
  <drawing r:id="rId3"/>
  <legacyDrawing r:id="rId4"/>
  <mc:AlternateContent xmlns:mc="http://schemas.openxmlformats.org/markup-compatibility/2006">
    <mc:Choice Requires="x14">
      <controls>
        <mc:AlternateContent xmlns:mc="http://schemas.openxmlformats.org/markup-compatibility/2006">
          <mc:Choice Requires="x14">
            <control shapeId="28673" r:id="rId5" name="Check Box 1">
              <controlPr defaultSize="0" autoFill="0" autoLine="0" autoPict="0" altText="">
                <anchor moveWithCells="1" sizeWithCells="1">
                  <from>
                    <xdr:col>16</xdr:col>
                    <xdr:colOff>76200</xdr:colOff>
                    <xdr:row>39</xdr:row>
                    <xdr:rowOff>0</xdr:rowOff>
                  </from>
                  <to>
                    <xdr:col>17</xdr:col>
                    <xdr:colOff>68580</xdr:colOff>
                    <xdr:row>39</xdr:row>
                    <xdr:rowOff>175260</xdr:rowOff>
                  </to>
                </anchor>
              </controlPr>
            </control>
          </mc:Choice>
        </mc:AlternateContent>
        <mc:AlternateContent xmlns:mc="http://schemas.openxmlformats.org/markup-compatibility/2006">
          <mc:Choice Requires="x14">
            <control shapeId="28674" r:id="rId6" name="Check Box 2">
              <controlPr defaultSize="0" autoFill="0" autoLine="0" autoPict="0" altText="">
                <anchor moveWithCells="1" sizeWithCells="1">
                  <from>
                    <xdr:col>16</xdr:col>
                    <xdr:colOff>76200</xdr:colOff>
                    <xdr:row>44</xdr:row>
                    <xdr:rowOff>0</xdr:rowOff>
                  </from>
                  <to>
                    <xdr:col>17</xdr:col>
                    <xdr:colOff>76200</xdr:colOff>
                    <xdr:row>44</xdr:row>
                    <xdr:rowOff>175260</xdr:rowOff>
                  </to>
                </anchor>
              </controlPr>
            </control>
          </mc:Choice>
        </mc:AlternateContent>
        <mc:AlternateContent xmlns:mc="http://schemas.openxmlformats.org/markup-compatibility/2006">
          <mc:Choice Requires="x14">
            <control shapeId="28675" r:id="rId7" name="Check Box 3">
              <controlPr defaultSize="0" autoFill="0" autoLine="0" autoPict="0" altText="">
                <anchor moveWithCells="1" sizeWithCells="1">
                  <from>
                    <xdr:col>16</xdr:col>
                    <xdr:colOff>76200</xdr:colOff>
                    <xdr:row>46</xdr:row>
                    <xdr:rowOff>0</xdr:rowOff>
                  </from>
                  <to>
                    <xdr:col>17</xdr:col>
                    <xdr:colOff>68580</xdr:colOff>
                    <xdr:row>46</xdr:row>
                    <xdr:rowOff>175260</xdr:rowOff>
                  </to>
                </anchor>
              </controlPr>
            </control>
          </mc:Choice>
        </mc:AlternateContent>
        <mc:AlternateContent xmlns:mc="http://schemas.openxmlformats.org/markup-compatibility/2006">
          <mc:Choice Requires="x14">
            <control shapeId="28676" r:id="rId8" name="Check Box 4">
              <controlPr defaultSize="0" autoFill="0" autoLine="0" autoPict="0" altText="">
                <anchor moveWithCells="1" sizeWithCells="1">
                  <from>
                    <xdr:col>16</xdr:col>
                    <xdr:colOff>76200</xdr:colOff>
                    <xdr:row>59</xdr:row>
                    <xdr:rowOff>0</xdr:rowOff>
                  </from>
                  <to>
                    <xdr:col>17</xdr:col>
                    <xdr:colOff>76200</xdr:colOff>
                    <xdr:row>59</xdr:row>
                    <xdr:rowOff>175260</xdr:rowOff>
                  </to>
                </anchor>
              </controlPr>
            </control>
          </mc:Choice>
        </mc:AlternateContent>
        <mc:AlternateContent xmlns:mc="http://schemas.openxmlformats.org/markup-compatibility/2006">
          <mc:Choice Requires="x14">
            <control shapeId="28677" r:id="rId9" name="Check Box 5">
              <controlPr defaultSize="0" autoFill="0" autoLine="0" autoPict="0" altText="">
                <anchor moveWithCells="1" sizeWithCells="1">
                  <from>
                    <xdr:col>30</xdr:col>
                    <xdr:colOff>152400</xdr:colOff>
                    <xdr:row>34</xdr:row>
                    <xdr:rowOff>7620</xdr:rowOff>
                  </from>
                  <to>
                    <xdr:col>31</xdr:col>
                    <xdr:colOff>144780</xdr:colOff>
                    <xdr:row>35</xdr:row>
                    <xdr:rowOff>0</xdr:rowOff>
                  </to>
                </anchor>
              </controlPr>
            </control>
          </mc:Choice>
        </mc:AlternateContent>
        <mc:AlternateContent xmlns:mc="http://schemas.openxmlformats.org/markup-compatibility/2006">
          <mc:Choice Requires="x14">
            <control shapeId="28678" r:id="rId10" name="Check Box 6">
              <controlPr defaultSize="0" autoFill="0" autoLine="0" autoPict="0" altText="">
                <anchor moveWithCells="1" sizeWithCells="1">
                  <from>
                    <xdr:col>16</xdr:col>
                    <xdr:colOff>76200</xdr:colOff>
                    <xdr:row>39</xdr:row>
                    <xdr:rowOff>0</xdr:rowOff>
                  </from>
                  <to>
                    <xdr:col>17</xdr:col>
                    <xdr:colOff>68580</xdr:colOff>
                    <xdr:row>39</xdr:row>
                    <xdr:rowOff>175260</xdr:rowOff>
                  </to>
                </anchor>
              </controlPr>
            </control>
          </mc:Choice>
        </mc:AlternateContent>
        <mc:AlternateContent xmlns:mc="http://schemas.openxmlformats.org/markup-compatibility/2006">
          <mc:Choice Requires="x14">
            <control shapeId="28679" r:id="rId11" name="Check Box 7">
              <controlPr defaultSize="0" autoFill="0" autoLine="0" autoPict="0" altText="">
                <anchor moveWithCells="1" sizeWithCells="1">
                  <from>
                    <xdr:col>16</xdr:col>
                    <xdr:colOff>76200</xdr:colOff>
                    <xdr:row>44</xdr:row>
                    <xdr:rowOff>0</xdr:rowOff>
                  </from>
                  <to>
                    <xdr:col>17</xdr:col>
                    <xdr:colOff>76200</xdr:colOff>
                    <xdr:row>44</xdr:row>
                    <xdr:rowOff>175260</xdr:rowOff>
                  </to>
                </anchor>
              </controlPr>
            </control>
          </mc:Choice>
        </mc:AlternateContent>
        <mc:AlternateContent xmlns:mc="http://schemas.openxmlformats.org/markup-compatibility/2006">
          <mc:Choice Requires="x14">
            <control shapeId="28680" r:id="rId12" name="Check Box 8">
              <controlPr defaultSize="0" autoFill="0" autoLine="0" autoPict="0" altText="">
                <anchor moveWithCells="1" sizeWithCells="1">
                  <from>
                    <xdr:col>16</xdr:col>
                    <xdr:colOff>76200</xdr:colOff>
                    <xdr:row>46</xdr:row>
                    <xdr:rowOff>0</xdr:rowOff>
                  </from>
                  <to>
                    <xdr:col>17</xdr:col>
                    <xdr:colOff>68580</xdr:colOff>
                    <xdr:row>46</xdr:row>
                    <xdr:rowOff>175260</xdr:rowOff>
                  </to>
                </anchor>
              </controlPr>
            </control>
          </mc:Choice>
        </mc:AlternateContent>
        <mc:AlternateContent xmlns:mc="http://schemas.openxmlformats.org/markup-compatibility/2006">
          <mc:Choice Requires="x14">
            <control shapeId="28681" r:id="rId13" name="Check Box 9">
              <controlPr defaultSize="0" autoFill="0" autoLine="0" autoPict="0" altText="">
                <anchor moveWithCells="1" sizeWithCells="1">
                  <from>
                    <xdr:col>16</xdr:col>
                    <xdr:colOff>76200</xdr:colOff>
                    <xdr:row>59</xdr:row>
                    <xdr:rowOff>0</xdr:rowOff>
                  </from>
                  <to>
                    <xdr:col>17</xdr:col>
                    <xdr:colOff>76200</xdr:colOff>
                    <xdr:row>59</xdr:row>
                    <xdr:rowOff>175260</xdr:rowOff>
                  </to>
                </anchor>
              </controlPr>
            </control>
          </mc:Choice>
        </mc:AlternateContent>
        <mc:AlternateContent xmlns:mc="http://schemas.openxmlformats.org/markup-compatibility/2006">
          <mc:Choice Requires="x14">
            <control shapeId="28682" r:id="rId14" name="Check Box 10">
              <controlPr defaultSize="0" autoFill="0" autoLine="0" autoPict="0" altText="">
                <anchor moveWithCells="1" sizeWithCells="1">
                  <from>
                    <xdr:col>30</xdr:col>
                    <xdr:colOff>152400</xdr:colOff>
                    <xdr:row>34</xdr:row>
                    <xdr:rowOff>7620</xdr:rowOff>
                  </from>
                  <to>
                    <xdr:col>31</xdr:col>
                    <xdr:colOff>144780</xdr:colOff>
                    <xdr:row>35</xdr:row>
                    <xdr:rowOff>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pageSetUpPr fitToPage="1"/>
  </sheetPr>
  <dimension ref="A1:AC29"/>
  <sheetViews>
    <sheetView view="pageBreakPreview" zoomScaleNormal="100" zoomScaleSheetLayoutView="100" workbookViewId="0">
      <selection activeCell="N6" sqref="N6"/>
    </sheetView>
  </sheetViews>
  <sheetFormatPr defaultColWidth="9" defaultRowHeight="12"/>
  <cols>
    <col min="1" max="1" width="7" style="73" customWidth="1"/>
    <col min="2" max="2" width="2.21875" style="73" customWidth="1"/>
    <col min="3" max="16384" width="9" style="73"/>
  </cols>
  <sheetData>
    <row r="1" spans="1:29" ht="4.2" customHeight="1">
      <c r="A1" s="217"/>
      <c r="B1" s="71"/>
      <c r="M1" s="71"/>
      <c r="N1" s="71"/>
      <c r="O1" s="71"/>
      <c r="P1" s="71"/>
      <c r="Q1" s="71"/>
      <c r="R1" s="71"/>
      <c r="S1" s="71"/>
      <c r="T1" s="71"/>
      <c r="U1" s="71"/>
      <c r="V1" s="71"/>
      <c r="W1" s="71"/>
      <c r="X1" s="71"/>
      <c r="Y1" s="71"/>
      <c r="Z1" s="71"/>
      <c r="AA1" s="71"/>
      <c r="AB1" s="71"/>
      <c r="AC1" s="71"/>
    </row>
    <row r="2" spans="1:29" ht="12" customHeight="1">
      <c r="A2" s="71" t="s">
        <v>70</v>
      </c>
      <c r="B2" s="701" t="s">
        <v>551</v>
      </c>
      <c r="C2" s="702" t="s">
        <v>552</v>
      </c>
      <c r="D2" s="702"/>
      <c r="E2" s="702"/>
      <c r="F2" s="702"/>
      <c r="G2" s="702"/>
      <c r="H2" s="702"/>
      <c r="I2" s="702"/>
      <c r="J2" s="702"/>
      <c r="K2" s="702"/>
      <c r="L2" s="702"/>
      <c r="M2" s="71"/>
      <c r="N2" s="71"/>
      <c r="O2" s="71"/>
      <c r="P2" s="71"/>
      <c r="Q2" s="71"/>
      <c r="R2" s="71"/>
      <c r="S2" s="71"/>
      <c r="T2" s="71"/>
      <c r="U2" s="71"/>
      <c r="V2" s="71"/>
      <c r="W2" s="71"/>
      <c r="X2" s="71"/>
      <c r="Y2" s="71"/>
      <c r="Z2" s="71"/>
      <c r="AA2" s="71"/>
      <c r="AB2" s="71"/>
      <c r="AC2" s="71"/>
    </row>
    <row r="3" spans="1:29" ht="4.2" customHeight="1">
      <c r="A3" s="71"/>
      <c r="B3" s="701"/>
      <c r="C3" s="702"/>
      <c r="D3" s="702"/>
      <c r="E3" s="702"/>
      <c r="F3" s="702"/>
      <c r="G3" s="702"/>
      <c r="H3" s="702"/>
      <c r="I3" s="702"/>
      <c r="J3" s="702"/>
      <c r="K3" s="702"/>
      <c r="L3" s="702"/>
      <c r="M3" s="71"/>
      <c r="N3" s="71"/>
      <c r="O3" s="71"/>
      <c r="P3" s="71"/>
      <c r="Q3" s="71"/>
      <c r="R3" s="71"/>
      <c r="S3" s="71"/>
      <c r="T3" s="71"/>
      <c r="U3" s="71"/>
      <c r="V3" s="71"/>
      <c r="W3" s="71"/>
      <c r="X3" s="71"/>
      <c r="Y3" s="71"/>
      <c r="Z3" s="71"/>
      <c r="AA3" s="71"/>
      <c r="AB3" s="71"/>
      <c r="AC3" s="71"/>
    </row>
    <row r="4" spans="1:29">
      <c r="A4" s="71"/>
      <c r="B4" s="701"/>
      <c r="C4" s="702"/>
      <c r="D4" s="702"/>
      <c r="E4" s="702"/>
      <c r="F4" s="702"/>
      <c r="G4" s="702"/>
      <c r="H4" s="702"/>
      <c r="I4" s="702"/>
      <c r="J4" s="702"/>
      <c r="K4" s="702"/>
      <c r="L4" s="702"/>
      <c r="M4" s="71"/>
      <c r="N4" s="71"/>
      <c r="O4" s="71"/>
      <c r="P4" s="71"/>
      <c r="Q4" s="71"/>
      <c r="R4" s="71"/>
      <c r="S4" s="71"/>
      <c r="T4" s="71"/>
      <c r="U4" s="71"/>
      <c r="V4" s="71"/>
      <c r="W4" s="71"/>
      <c r="X4" s="71"/>
      <c r="Y4" s="71"/>
      <c r="Z4" s="71"/>
      <c r="AA4" s="71"/>
      <c r="AB4" s="71"/>
      <c r="AC4" s="71"/>
    </row>
    <row r="5" spans="1:29" ht="4.2" customHeight="1">
      <c r="A5" s="71"/>
      <c r="B5" s="701"/>
      <c r="C5" s="702"/>
      <c r="D5" s="702"/>
      <c r="E5" s="702"/>
      <c r="F5" s="702"/>
      <c r="G5" s="702"/>
      <c r="H5" s="702"/>
      <c r="I5" s="702"/>
      <c r="J5" s="702"/>
      <c r="K5" s="702"/>
      <c r="L5" s="702"/>
      <c r="M5" s="71"/>
      <c r="N5" s="71"/>
      <c r="O5" s="71"/>
      <c r="P5" s="71"/>
      <c r="Q5" s="71"/>
      <c r="R5" s="71"/>
      <c r="S5" s="71"/>
      <c r="T5" s="71"/>
      <c r="U5" s="71"/>
      <c r="V5" s="71"/>
      <c r="W5" s="71"/>
      <c r="X5" s="71"/>
      <c r="Y5" s="71"/>
      <c r="Z5" s="71"/>
      <c r="AA5" s="71"/>
      <c r="AB5" s="71"/>
      <c r="AC5" s="71"/>
    </row>
    <row r="6" spans="1:29">
      <c r="A6" s="71"/>
      <c r="B6" s="701"/>
      <c r="C6" s="702"/>
      <c r="D6" s="702"/>
      <c r="E6" s="702"/>
      <c r="F6" s="702"/>
      <c r="G6" s="702"/>
      <c r="H6" s="702"/>
      <c r="I6" s="702"/>
      <c r="J6" s="702"/>
      <c r="K6" s="702"/>
      <c r="L6" s="702"/>
      <c r="M6" s="71"/>
      <c r="N6" s="71"/>
      <c r="O6" s="71"/>
      <c r="P6" s="71"/>
      <c r="Q6" s="71"/>
      <c r="R6" s="71"/>
      <c r="S6" s="71"/>
      <c r="T6" s="71"/>
      <c r="U6" s="71"/>
      <c r="V6" s="71"/>
      <c r="W6" s="71"/>
      <c r="X6" s="71"/>
      <c r="Y6" s="71"/>
      <c r="Z6" s="71"/>
      <c r="AA6" s="71"/>
      <c r="AB6" s="71"/>
      <c r="AC6" s="71"/>
    </row>
    <row r="7" spans="1:29">
      <c r="A7" s="71"/>
      <c r="B7" s="701"/>
      <c r="C7" s="702"/>
      <c r="D7" s="702"/>
      <c r="E7" s="702"/>
      <c r="F7" s="702"/>
      <c r="G7" s="702"/>
      <c r="H7" s="702"/>
      <c r="I7" s="702"/>
      <c r="J7" s="702"/>
      <c r="K7" s="702"/>
      <c r="L7" s="702"/>
      <c r="M7" s="71"/>
      <c r="N7" s="71"/>
      <c r="O7" s="71"/>
      <c r="P7" s="71"/>
      <c r="Q7" s="71"/>
      <c r="R7" s="71"/>
      <c r="S7" s="71"/>
      <c r="T7" s="71"/>
      <c r="U7" s="71"/>
      <c r="V7" s="71"/>
      <c r="W7" s="71"/>
      <c r="X7" s="71"/>
      <c r="Y7" s="71"/>
      <c r="Z7" s="71"/>
      <c r="AA7" s="71"/>
      <c r="AB7" s="71"/>
      <c r="AC7" s="71"/>
    </row>
    <row r="8" spans="1:29">
      <c r="A8" s="70"/>
      <c r="B8" s="701"/>
      <c r="C8" s="702"/>
      <c r="D8" s="702"/>
      <c r="E8" s="702"/>
      <c r="F8" s="702"/>
      <c r="G8" s="702"/>
      <c r="H8" s="702"/>
      <c r="I8" s="702"/>
      <c r="J8" s="702"/>
      <c r="K8" s="702"/>
      <c r="L8" s="702"/>
      <c r="M8" s="70"/>
      <c r="N8" s="70"/>
      <c r="O8" s="70"/>
      <c r="P8" s="70"/>
      <c r="Q8" s="70"/>
      <c r="R8" s="70"/>
      <c r="S8" s="70"/>
      <c r="T8" s="70"/>
      <c r="U8" s="70"/>
      <c r="V8" s="70"/>
      <c r="W8" s="70"/>
      <c r="X8" s="70"/>
      <c r="Y8" s="70"/>
      <c r="Z8" s="70"/>
      <c r="AA8" s="70"/>
      <c r="AB8" s="70"/>
      <c r="AC8" s="70"/>
    </row>
    <row r="9" spans="1:29" ht="4.2" customHeight="1">
      <c r="A9" s="70"/>
      <c r="B9" s="701"/>
      <c r="C9" s="702"/>
      <c r="D9" s="702"/>
      <c r="E9" s="702"/>
      <c r="F9" s="702"/>
      <c r="G9" s="702"/>
      <c r="H9" s="702"/>
      <c r="I9" s="702"/>
      <c r="J9" s="702"/>
      <c r="K9" s="702"/>
      <c r="L9" s="702"/>
      <c r="M9" s="70"/>
      <c r="N9" s="70"/>
      <c r="O9" s="70"/>
      <c r="P9" s="70"/>
      <c r="Q9" s="70"/>
      <c r="R9" s="70"/>
      <c r="S9" s="70"/>
      <c r="T9" s="70"/>
      <c r="U9" s="70"/>
      <c r="V9" s="70"/>
      <c r="W9" s="70"/>
      <c r="X9" s="70"/>
      <c r="Y9" s="70"/>
      <c r="Z9" s="70"/>
      <c r="AA9" s="70"/>
      <c r="AB9" s="70"/>
      <c r="AC9" s="70"/>
    </row>
    <row r="10" spans="1:29">
      <c r="B10" s="701"/>
      <c r="C10" s="702"/>
      <c r="D10" s="702"/>
      <c r="E10" s="702"/>
      <c r="F10" s="702"/>
      <c r="G10" s="702"/>
      <c r="H10" s="702"/>
      <c r="I10" s="702"/>
      <c r="J10" s="702"/>
      <c r="K10" s="702"/>
      <c r="L10" s="702"/>
    </row>
    <row r="11" spans="1:29">
      <c r="B11" s="701"/>
      <c r="C11" s="702"/>
      <c r="D11" s="702"/>
      <c r="E11" s="702"/>
      <c r="F11" s="702"/>
      <c r="G11" s="702"/>
      <c r="H11" s="702"/>
      <c r="I11" s="702"/>
      <c r="J11" s="702"/>
      <c r="K11" s="702"/>
      <c r="L11" s="702"/>
    </row>
    <row r="12" spans="1:29">
      <c r="B12" s="701"/>
      <c r="C12" s="702"/>
      <c r="D12" s="702"/>
      <c r="E12" s="702"/>
      <c r="F12" s="702"/>
      <c r="G12" s="702"/>
      <c r="H12" s="702"/>
      <c r="I12" s="702"/>
      <c r="J12" s="702"/>
      <c r="K12" s="702"/>
      <c r="L12" s="702"/>
    </row>
    <row r="13" spans="1:29">
      <c r="B13" s="701"/>
      <c r="C13" s="702"/>
      <c r="D13" s="702"/>
      <c r="E13" s="702"/>
      <c r="F13" s="702"/>
      <c r="G13" s="702"/>
      <c r="H13" s="702"/>
      <c r="I13" s="702"/>
      <c r="J13" s="702"/>
      <c r="K13" s="702"/>
      <c r="L13" s="702"/>
    </row>
    <row r="14" spans="1:29">
      <c r="B14" s="701"/>
      <c r="C14" s="702"/>
      <c r="D14" s="702"/>
      <c r="E14" s="702"/>
      <c r="F14" s="702"/>
      <c r="G14" s="702"/>
      <c r="H14" s="702"/>
      <c r="I14" s="702"/>
      <c r="J14" s="702"/>
      <c r="K14" s="702"/>
      <c r="L14" s="702"/>
    </row>
    <row r="15" spans="1:29">
      <c r="B15" s="701"/>
      <c r="C15" s="702"/>
      <c r="D15" s="702"/>
      <c r="E15" s="702"/>
      <c r="F15" s="702"/>
      <c r="G15" s="702"/>
      <c r="H15" s="702"/>
      <c r="I15" s="702"/>
      <c r="J15" s="702"/>
      <c r="K15" s="702"/>
      <c r="L15" s="702"/>
    </row>
    <row r="16" spans="1:29">
      <c r="B16" s="701"/>
      <c r="C16" s="702"/>
      <c r="D16" s="702"/>
      <c r="E16" s="702"/>
      <c r="F16" s="702"/>
      <c r="G16" s="702"/>
      <c r="H16" s="702"/>
      <c r="I16" s="702"/>
      <c r="J16" s="702"/>
      <c r="K16" s="702"/>
      <c r="L16" s="702"/>
    </row>
    <row r="17" spans="1:12">
      <c r="B17" s="701"/>
      <c r="C17" s="702"/>
      <c r="D17" s="702"/>
      <c r="E17" s="702"/>
      <c r="F17" s="702"/>
      <c r="G17" s="702"/>
      <c r="H17" s="702"/>
      <c r="I17" s="702"/>
      <c r="J17" s="702"/>
      <c r="K17" s="702"/>
      <c r="L17" s="702"/>
    </row>
    <row r="18" spans="1:12">
      <c r="B18" s="701"/>
      <c r="C18" s="702"/>
      <c r="D18" s="702"/>
      <c r="E18" s="702"/>
      <c r="F18" s="702"/>
      <c r="G18" s="702"/>
      <c r="H18" s="702"/>
      <c r="I18" s="702"/>
      <c r="J18" s="702"/>
      <c r="K18" s="702"/>
      <c r="L18" s="702"/>
    </row>
    <row r="19" spans="1:12">
      <c r="A19" s="71"/>
      <c r="B19" s="701"/>
      <c r="C19" s="702"/>
      <c r="D19" s="702"/>
      <c r="E19" s="702"/>
      <c r="F19" s="702"/>
      <c r="G19" s="702"/>
      <c r="H19" s="702"/>
      <c r="I19" s="702"/>
      <c r="J19" s="702"/>
      <c r="K19" s="702"/>
      <c r="L19" s="702"/>
    </row>
    <row r="20" spans="1:12">
      <c r="B20" s="701"/>
      <c r="C20" s="702"/>
      <c r="D20" s="702"/>
      <c r="E20" s="702"/>
      <c r="F20" s="702"/>
      <c r="G20" s="702"/>
      <c r="H20" s="702"/>
      <c r="I20" s="702"/>
      <c r="J20" s="702"/>
      <c r="K20" s="702"/>
      <c r="L20" s="702"/>
    </row>
    <row r="21" spans="1:12">
      <c r="B21" s="701"/>
      <c r="C21" s="702"/>
      <c r="D21" s="702"/>
      <c r="E21" s="702"/>
      <c r="F21" s="702"/>
      <c r="G21" s="702"/>
      <c r="H21" s="702"/>
      <c r="I21" s="702"/>
      <c r="J21" s="702"/>
      <c r="K21" s="702"/>
      <c r="L21" s="702"/>
    </row>
    <row r="22" spans="1:12">
      <c r="B22" s="701"/>
      <c r="C22" s="702"/>
      <c r="D22" s="702"/>
      <c r="E22" s="702"/>
      <c r="F22" s="702"/>
      <c r="G22" s="702"/>
      <c r="H22" s="702"/>
      <c r="I22" s="702"/>
      <c r="J22" s="702"/>
      <c r="K22" s="702"/>
      <c r="L22" s="702"/>
    </row>
    <row r="23" spans="1:12">
      <c r="B23" s="701"/>
      <c r="C23" s="702"/>
      <c r="D23" s="702"/>
      <c r="E23" s="702"/>
      <c r="F23" s="702"/>
      <c r="G23" s="702"/>
      <c r="H23" s="702"/>
      <c r="I23" s="702"/>
      <c r="J23" s="702"/>
      <c r="K23" s="702"/>
      <c r="L23" s="702"/>
    </row>
    <row r="24" spans="1:12">
      <c r="D24" s="71"/>
      <c r="E24" s="71"/>
      <c r="F24" s="71"/>
      <c r="G24" s="71"/>
      <c r="H24" s="71"/>
      <c r="I24" s="71"/>
      <c r="J24" s="71"/>
      <c r="K24" s="71"/>
      <c r="L24" s="71"/>
    </row>
    <row r="25" spans="1:12">
      <c r="D25" s="71"/>
      <c r="E25" s="71"/>
      <c r="F25" s="71"/>
      <c r="G25" s="71"/>
      <c r="H25" s="71"/>
      <c r="I25" s="71"/>
      <c r="J25" s="71"/>
      <c r="K25" s="71"/>
      <c r="L25" s="71"/>
    </row>
    <row r="26" spans="1:12">
      <c r="D26" s="71"/>
      <c r="E26" s="71"/>
      <c r="F26" s="71"/>
      <c r="G26" s="71"/>
      <c r="H26" s="71"/>
      <c r="I26" s="71"/>
      <c r="J26" s="71"/>
      <c r="K26" s="71"/>
      <c r="L26" s="71"/>
    </row>
    <row r="27" spans="1:12">
      <c r="D27" s="70"/>
      <c r="E27" s="70"/>
      <c r="F27" s="70"/>
      <c r="G27" s="70"/>
      <c r="H27" s="70"/>
      <c r="I27" s="70"/>
      <c r="J27" s="70"/>
      <c r="K27" s="70"/>
      <c r="L27" s="70"/>
    </row>
    <row r="28" spans="1:12">
      <c r="D28" s="70"/>
      <c r="E28" s="70"/>
      <c r="F28" s="70"/>
      <c r="G28" s="70"/>
      <c r="H28" s="70"/>
      <c r="I28" s="70"/>
      <c r="J28" s="70"/>
      <c r="K28" s="70"/>
      <c r="L28" s="70"/>
    </row>
    <row r="29" spans="1:12" ht="10.95" customHeight="1"/>
  </sheetData>
  <mergeCells count="2">
    <mergeCell ref="B2:B23"/>
    <mergeCell ref="C2:L23"/>
  </mergeCells>
  <phoneticPr fontId="6"/>
  <pageMargins left="0.7" right="0.7" top="0.75" bottom="0.75" header="0.3" footer="0.3"/>
  <pageSetup paperSize="9" scale="89"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pageSetUpPr fitToPage="1"/>
  </sheetPr>
  <dimension ref="A1:AC44"/>
  <sheetViews>
    <sheetView view="pageBreakPreview" zoomScaleNormal="70" zoomScaleSheetLayoutView="100" workbookViewId="0">
      <selection activeCell="AG35" sqref="AG35"/>
    </sheetView>
  </sheetViews>
  <sheetFormatPr defaultColWidth="9.109375" defaultRowHeight="12"/>
  <cols>
    <col min="1" max="1" width="5.77734375" style="234" customWidth="1"/>
    <col min="2" max="2" width="4.33203125" style="234" customWidth="1"/>
    <col min="3" max="3" width="3.88671875" style="234" customWidth="1"/>
    <col min="4" max="4" width="3.77734375" style="234" customWidth="1"/>
    <col min="5" max="5" width="3.109375" style="234" customWidth="1"/>
    <col min="6" max="9" width="2.77734375" style="234" customWidth="1"/>
    <col min="10" max="29" width="4.109375" style="234" customWidth="1"/>
    <col min="30" max="16384" width="9.109375" style="74"/>
  </cols>
  <sheetData>
    <row r="1" spans="1:29" ht="34.5" customHeight="1" thickBot="1">
      <c r="A1" s="802" t="s">
        <v>572</v>
      </c>
      <c r="B1" s="802"/>
      <c r="C1" s="802"/>
      <c r="D1" s="802"/>
      <c r="E1" s="802"/>
      <c r="F1" s="802"/>
      <c r="G1" s="802"/>
      <c r="H1" s="802"/>
      <c r="I1" s="802"/>
      <c r="J1" s="802"/>
      <c r="K1" s="802"/>
      <c r="L1" s="802"/>
      <c r="M1" s="802"/>
      <c r="N1" s="802"/>
      <c r="O1" s="802"/>
      <c r="P1" s="802"/>
      <c r="Q1" s="802"/>
      <c r="R1" s="802"/>
      <c r="S1" s="802"/>
      <c r="T1" s="802"/>
      <c r="U1" s="802"/>
      <c r="V1" s="802"/>
      <c r="W1" s="802"/>
      <c r="X1" s="802"/>
      <c r="Y1" s="802"/>
      <c r="Z1" s="802"/>
      <c r="AA1" s="802"/>
      <c r="AB1" s="802"/>
      <c r="AC1" s="802"/>
    </row>
    <row r="2" spans="1:29" ht="15" customHeight="1">
      <c r="A2" s="807" t="s">
        <v>125</v>
      </c>
      <c r="B2" s="803" t="s">
        <v>573</v>
      </c>
      <c r="C2" s="803"/>
      <c r="D2" s="803"/>
      <c r="E2" s="803"/>
      <c r="F2" s="804"/>
      <c r="G2" s="804"/>
      <c r="H2" s="804"/>
      <c r="I2" s="804"/>
      <c r="J2" s="804"/>
      <c r="K2" s="804"/>
      <c r="L2" s="804"/>
      <c r="M2" s="804"/>
      <c r="N2" s="804"/>
      <c r="O2" s="804"/>
      <c r="P2" s="804"/>
      <c r="Q2" s="804"/>
      <c r="R2" s="804"/>
      <c r="S2" s="804"/>
      <c r="T2" s="804"/>
      <c r="U2" s="804"/>
      <c r="V2" s="804"/>
      <c r="W2" s="804"/>
      <c r="X2" s="804"/>
      <c r="Y2" s="804"/>
      <c r="Z2" s="804"/>
      <c r="AA2" s="804"/>
      <c r="AB2" s="804"/>
      <c r="AC2" s="805"/>
    </row>
    <row r="3" spans="1:29" ht="15" customHeight="1">
      <c r="A3" s="808"/>
      <c r="B3" s="806" t="s">
        <v>24</v>
      </c>
      <c r="C3" s="806"/>
      <c r="D3" s="806"/>
      <c r="E3" s="806"/>
      <c r="F3" s="220"/>
      <c r="G3" s="221"/>
      <c r="H3" s="221"/>
      <c r="I3" s="221"/>
      <c r="J3" s="221"/>
      <c r="K3" s="221"/>
      <c r="L3" s="221"/>
      <c r="M3" s="221"/>
      <c r="N3" s="221"/>
      <c r="O3" s="221"/>
      <c r="P3" s="221"/>
      <c r="Q3" s="221"/>
      <c r="R3" s="221"/>
      <c r="S3" s="221"/>
      <c r="T3" s="221"/>
      <c r="U3" s="221"/>
      <c r="V3" s="221"/>
      <c r="W3" s="221"/>
      <c r="X3" s="221"/>
      <c r="Y3" s="221"/>
      <c r="Z3" s="221"/>
      <c r="AA3" s="221"/>
      <c r="AB3" s="221"/>
      <c r="AC3" s="222"/>
    </row>
    <row r="4" spans="1:29" ht="28.05" customHeight="1">
      <c r="A4" s="808"/>
      <c r="B4" s="733" t="s">
        <v>126</v>
      </c>
      <c r="C4" s="733"/>
      <c r="D4" s="733"/>
      <c r="E4" s="733"/>
      <c r="F4" s="811"/>
      <c r="G4" s="726"/>
      <c r="H4" s="726"/>
      <c r="I4" s="726"/>
      <c r="J4" s="726"/>
      <c r="K4" s="726"/>
      <c r="L4" s="726"/>
      <c r="M4" s="726"/>
      <c r="N4" s="726"/>
      <c r="O4" s="726"/>
      <c r="P4" s="726"/>
      <c r="Q4" s="726"/>
      <c r="R4" s="726"/>
      <c r="S4" s="726"/>
      <c r="T4" s="726"/>
      <c r="U4" s="726"/>
      <c r="V4" s="726"/>
      <c r="W4" s="726"/>
      <c r="X4" s="726"/>
      <c r="Y4" s="726"/>
      <c r="Z4" s="726"/>
      <c r="AA4" s="726"/>
      <c r="AB4" s="726"/>
      <c r="AC4" s="728"/>
    </row>
    <row r="5" spans="1:29" ht="15" customHeight="1">
      <c r="A5" s="809"/>
      <c r="B5" s="812" t="s">
        <v>37</v>
      </c>
      <c r="C5" s="813"/>
      <c r="D5" s="813"/>
      <c r="E5" s="814"/>
      <c r="F5" s="710" t="s">
        <v>127</v>
      </c>
      <c r="G5" s="710"/>
      <c r="H5" s="710"/>
      <c r="I5" s="710"/>
      <c r="J5" s="767"/>
      <c r="K5" s="767"/>
      <c r="L5" s="767"/>
      <c r="M5" s="223" t="s">
        <v>128</v>
      </c>
      <c r="N5" s="767"/>
      <c r="O5" s="767"/>
      <c r="P5" s="223" t="s">
        <v>21</v>
      </c>
      <c r="Q5" s="819"/>
      <c r="R5" s="819"/>
      <c r="S5" s="819"/>
      <c r="T5" s="819"/>
      <c r="U5" s="819"/>
      <c r="V5" s="819"/>
      <c r="W5" s="819"/>
      <c r="X5" s="819"/>
      <c r="Y5" s="819"/>
      <c r="Z5" s="819"/>
      <c r="AA5" s="819"/>
      <c r="AB5" s="819"/>
      <c r="AC5" s="820"/>
    </row>
    <row r="6" spans="1:29" ht="15" customHeight="1">
      <c r="A6" s="809"/>
      <c r="B6" s="815"/>
      <c r="C6" s="751"/>
      <c r="D6" s="751"/>
      <c r="E6" s="816"/>
      <c r="F6" s="576"/>
      <c r="G6" s="577"/>
      <c r="H6" s="577"/>
      <c r="I6" s="577"/>
      <c r="J6" s="173" t="s">
        <v>54</v>
      </c>
      <c r="K6" s="173" t="s">
        <v>524</v>
      </c>
      <c r="L6" s="577"/>
      <c r="M6" s="577"/>
      <c r="N6" s="577"/>
      <c r="O6" s="577"/>
      <c r="P6" s="577"/>
      <c r="Q6" s="577"/>
      <c r="R6" s="577"/>
      <c r="S6" s="173" t="s">
        <v>55</v>
      </c>
      <c r="T6" s="173" t="s">
        <v>56</v>
      </c>
      <c r="U6" s="821"/>
      <c r="V6" s="821"/>
      <c r="W6" s="821"/>
      <c r="X6" s="821"/>
      <c r="Y6" s="821"/>
      <c r="Z6" s="821"/>
      <c r="AA6" s="821"/>
      <c r="AB6" s="821"/>
      <c r="AC6" s="822"/>
    </row>
    <row r="7" spans="1:29" ht="15" customHeight="1">
      <c r="A7" s="809"/>
      <c r="B7" s="815"/>
      <c r="C7" s="751"/>
      <c r="D7" s="751"/>
      <c r="E7" s="816"/>
      <c r="F7" s="576"/>
      <c r="G7" s="577"/>
      <c r="H7" s="577"/>
      <c r="I7" s="577"/>
      <c r="J7" s="173" t="s">
        <v>525</v>
      </c>
      <c r="K7" s="173" t="s">
        <v>526</v>
      </c>
      <c r="L7" s="577"/>
      <c r="M7" s="577"/>
      <c r="N7" s="577"/>
      <c r="O7" s="577"/>
      <c r="P7" s="577"/>
      <c r="Q7" s="577"/>
      <c r="R7" s="577"/>
      <c r="S7" s="173" t="s">
        <v>73</v>
      </c>
      <c r="T7" s="173" t="s">
        <v>75</v>
      </c>
      <c r="U7" s="821"/>
      <c r="V7" s="821"/>
      <c r="W7" s="821"/>
      <c r="X7" s="821"/>
      <c r="Y7" s="821"/>
      <c r="Z7" s="821"/>
      <c r="AA7" s="821"/>
      <c r="AB7" s="821"/>
      <c r="AC7" s="822"/>
    </row>
    <row r="8" spans="1:29" ht="15" customHeight="1">
      <c r="A8" s="809"/>
      <c r="B8" s="817"/>
      <c r="C8" s="722"/>
      <c r="D8" s="722"/>
      <c r="E8" s="818"/>
      <c r="F8" s="823"/>
      <c r="G8" s="771"/>
      <c r="H8" s="771"/>
      <c r="I8" s="771"/>
      <c r="J8" s="771"/>
      <c r="K8" s="771"/>
      <c r="L8" s="771"/>
      <c r="M8" s="771"/>
      <c r="N8" s="771"/>
      <c r="O8" s="771"/>
      <c r="P8" s="771"/>
      <c r="Q8" s="771"/>
      <c r="R8" s="771"/>
      <c r="S8" s="771"/>
      <c r="T8" s="771"/>
      <c r="U8" s="771"/>
      <c r="V8" s="771"/>
      <c r="W8" s="771"/>
      <c r="X8" s="771"/>
      <c r="Y8" s="771"/>
      <c r="Z8" s="771"/>
      <c r="AA8" s="771"/>
      <c r="AB8" s="771"/>
      <c r="AC8" s="772"/>
    </row>
    <row r="9" spans="1:29" ht="15" customHeight="1">
      <c r="A9" s="809"/>
      <c r="B9" s="774" t="s">
        <v>17</v>
      </c>
      <c r="C9" s="710"/>
      <c r="D9" s="710"/>
      <c r="E9" s="720"/>
      <c r="F9" s="729" t="s">
        <v>36</v>
      </c>
      <c r="G9" s="730"/>
      <c r="H9" s="730"/>
      <c r="I9" s="824"/>
      <c r="J9" s="825"/>
      <c r="K9" s="738"/>
      <c r="L9" s="738"/>
      <c r="M9" s="738"/>
      <c r="N9" s="826" t="s">
        <v>527</v>
      </c>
      <c r="O9" s="826"/>
      <c r="P9" s="716"/>
      <c r="Q9" s="736"/>
      <c r="R9" s="762" t="s">
        <v>129</v>
      </c>
      <c r="S9" s="760"/>
      <c r="T9" s="761"/>
      <c r="U9" s="825"/>
      <c r="V9" s="738"/>
      <c r="W9" s="738"/>
      <c r="X9" s="738"/>
      <c r="Y9" s="738"/>
      <c r="Z9" s="738"/>
      <c r="AA9" s="738"/>
      <c r="AB9" s="738"/>
      <c r="AC9" s="827"/>
    </row>
    <row r="10" spans="1:29" ht="15" customHeight="1">
      <c r="A10" s="810"/>
      <c r="B10" s="817"/>
      <c r="C10" s="722"/>
      <c r="D10" s="722"/>
      <c r="E10" s="723"/>
      <c r="F10" s="729" t="s">
        <v>100</v>
      </c>
      <c r="G10" s="730"/>
      <c r="H10" s="730"/>
      <c r="I10" s="824"/>
      <c r="J10" s="799"/>
      <c r="K10" s="800"/>
      <c r="L10" s="800"/>
      <c r="M10" s="800"/>
      <c r="N10" s="800"/>
      <c r="O10" s="800"/>
      <c r="P10" s="800"/>
      <c r="Q10" s="800"/>
      <c r="R10" s="800"/>
      <c r="S10" s="800"/>
      <c r="T10" s="800"/>
      <c r="U10" s="800"/>
      <c r="V10" s="800"/>
      <c r="W10" s="800"/>
      <c r="X10" s="800"/>
      <c r="Y10" s="800"/>
      <c r="Z10" s="800"/>
      <c r="AA10" s="800"/>
      <c r="AB10" s="800"/>
      <c r="AC10" s="801"/>
    </row>
    <row r="11" spans="1:29" ht="15" customHeight="1">
      <c r="A11" s="709" t="s">
        <v>130</v>
      </c>
      <c r="B11" s="710"/>
      <c r="C11" s="710"/>
      <c r="D11" s="710"/>
      <c r="E11" s="720"/>
      <c r="F11" s="224" t="s">
        <v>23</v>
      </c>
      <c r="G11" s="225"/>
      <c r="H11" s="225"/>
      <c r="I11" s="225"/>
      <c r="J11" s="225"/>
      <c r="K11" s="225"/>
      <c r="L11" s="225"/>
      <c r="M11" s="226"/>
      <c r="N11" s="733"/>
      <c r="O11" s="733"/>
      <c r="P11" s="733"/>
      <c r="Q11" s="733"/>
      <c r="R11" s="710" t="s">
        <v>131</v>
      </c>
      <c r="S11" s="710"/>
      <c r="T11" s="720"/>
      <c r="U11" s="774"/>
      <c r="V11" s="710"/>
      <c r="W11" s="710"/>
      <c r="X11" s="710"/>
      <c r="Y11" s="710"/>
      <c r="Z11" s="710"/>
      <c r="AA11" s="710"/>
      <c r="AB11" s="710"/>
      <c r="AC11" s="835"/>
    </row>
    <row r="12" spans="1:29" ht="15" customHeight="1">
      <c r="A12" s="750"/>
      <c r="B12" s="751"/>
      <c r="C12" s="751"/>
      <c r="D12" s="751"/>
      <c r="E12" s="752"/>
      <c r="F12" s="227" t="s">
        <v>132</v>
      </c>
      <c r="G12" s="228"/>
      <c r="H12" s="228"/>
      <c r="I12" s="228"/>
      <c r="J12" s="228"/>
      <c r="K12" s="228"/>
      <c r="L12" s="228"/>
      <c r="M12" s="229"/>
      <c r="N12" s="733"/>
      <c r="O12" s="733"/>
      <c r="P12" s="733"/>
      <c r="Q12" s="733"/>
      <c r="R12" s="751"/>
      <c r="S12" s="751"/>
      <c r="T12" s="752"/>
      <c r="U12" s="815"/>
      <c r="V12" s="751"/>
      <c r="W12" s="751"/>
      <c r="X12" s="751"/>
      <c r="Y12" s="751"/>
      <c r="Z12" s="751"/>
      <c r="AA12" s="751"/>
      <c r="AB12" s="751"/>
      <c r="AC12" s="836"/>
    </row>
    <row r="13" spans="1:29" ht="15" customHeight="1">
      <c r="A13" s="750"/>
      <c r="B13" s="751"/>
      <c r="C13" s="751"/>
      <c r="D13" s="751"/>
      <c r="E13" s="752"/>
      <c r="F13" s="227" t="s">
        <v>133</v>
      </c>
      <c r="G13" s="228"/>
      <c r="H13" s="228"/>
      <c r="I13" s="228"/>
      <c r="J13" s="228"/>
      <c r="K13" s="228"/>
      <c r="L13" s="228"/>
      <c r="M13" s="229"/>
      <c r="N13" s="733"/>
      <c r="O13" s="733"/>
      <c r="P13" s="733"/>
      <c r="Q13" s="733"/>
      <c r="R13" s="751"/>
      <c r="S13" s="751"/>
      <c r="T13" s="752"/>
      <c r="U13" s="815"/>
      <c r="V13" s="751"/>
      <c r="W13" s="751"/>
      <c r="X13" s="751"/>
      <c r="Y13" s="751"/>
      <c r="Z13" s="751"/>
      <c r="AA13" s="751"/>
      <c r="AB13" s="751"/>
      <c r="AC13" s="836"/>
    </row>
    <row r="14" spans="1:29" ht="15" customHeight="1">
      <c r="A14" s="721"/>
      <c r="B14" s="722"/>
      <c r="C14" s="722"/>
      <c r="D14" s="722"/>
      <c r="E14" s="723"/>
      <c r="F14" s="227" t="s">
        <v>134</v>
      </c>
      <c r="G14" s="228"/>
      <c r="H14" s="228"/>
      <c r="I14" s="228"/>
      <c r="J14" s="228"/>
      <c r="K14" s="228"/>
      <c r="L14" s="228"/>
      <c r="M14" s="229"/>
      <c r="N14" s="733"/>
      <c r="O14" s="733"/>
      <c r="P14" s="733"/>
      <c r="Q14" s="733"/>
      <c r="R14" s="751"/>
      <c r="S14" s="751"/>
      <c r="T14" s="752"/>
      <c r="U14" s="837"/>
      <c r="V14" s="838"/>
      <c r="W14" s="230" t="s">
        <v>135</v>
      </c>
      <c r="X14" s="838"/>
      <c r="Y14" s="838"/>
      <c r="Z14" s="230" t="s">
        <v>136</v>
      </c>
      <c r="AA14" s="838"/>
      <c r="AB14" s="838"/>
      <c r="AC14" s="231" t="s">
        <v>137</v>
      </c>
    </row>
    <row r="15" spans="1:29" ht="15" customHeight="1">
      <c r="A15" s="709" t="s">
        <v>138</v>
      </c>
      <c r="B15" s="710"/>
      <c r="C15" s="710"/>
      <c r="D15" s="710"/>
      <c r="E15" s="720"/>
      <c r="F15" s="227" t="s">
        <v>139</v>
      </c>
      <c r="G15" s="228"/>
      <c r="H15" s="228"/>
      <c r="I15" s="228"/>
      <c r="J15" s="228"/>
      <c r="K15" s="228"/>
      <c r="L15" s="228"/>
      <c r="M15" s="229"/>
      <c r="N15" s="733"/>
      <c r="O15" s="733"/>
      <c r="P15" s="733"/>
      <c r="Q15" s="733"/>
      <c r="R15" s="751"/>
      <c r="S15" s="751"/>
      <c r="T15" s="752"/>
      <c r="U15" s="815"/>
      <c r="V15" s="751"/>
      <c r="W15" s="751"/>
      <c r="X15" s="751"/>
      <c r="Y15" s="751"/>
      <c r="Z15" s="751"/>
      <c r="AA15" s="751"/>
      <c r="AB15" s="751"/>
      <c r="AC15" s="836"/>
    </row>
    <row r="16" spans="1:29" ht="15" customHeight="1">
      <c r="A16" s="721"/>
      <c r="B16" s="722"/>
      <c r="C16" s="722"/>
      <c r="D16" s="722"/>
      <c r="E16" s="723"/>
      <c r="F16" s="227" t="s">
        <v>140</v>
      </c>
      <c r="G16" s="228"/>
      <c r="H16" s="228"/>
      <c r="I16" s="228"/>
      <c r="J16" s="228"/>
      <c r="K16" s="228"/>
      <c r="L16" s="228"/>
      <c r="M16" s="229"/>
      <c r="N16" s="733"/>
      <c r="O16" s="733"/>
      <c r="P16" s="733"/>
      <c r="Q16" s="733"/>
      <c r="R16" s="751"/>
      <c r="S16" s="751"/>
      <c r="T16" s="752"/>
      <c r="U16" s="815"/>
      <c r="V16" s="751"/>
      <c r="W16" s="751"/>
      <c r="X16" s="751"/>
      <c r="Y16" s="751"/>
      <c r="Z16" s="751"/>
      <c r="AA16" s="751"/>
      <c r="AB16" s="751"/>
      <c r="AC16" s="836"/>
    </row>
    <row r="17" spans="1:29" ht="15" customHeight="1">
      <c r="A17" s="709" t="s">
        <v>141</v>
      </c>
      <c r="B17" s="710"/>
      <c r="C17" s="710"/>
      <c r="D17" s="710"/>
      <c r="E17" s="720"/>
      <c r="F17" s="227" t="s">
        <v>142</v>
      </c>
      <c r="G17" s="228"/>
      <c r="H17" s="228"/>
      <c r="I17" s="228"/>
      <c r="J17" s="228"/>
      <c r="K17" s="228"/>
      <c r="L17" s="228"/>
      <c r="M17" s="229"/>
      <c r="N17" s="733"/>
      <c r="O17" s="733"/>
      <c r="P17" s="733"/>
      <c r="Q17" s="733"/>
      <c r="R17" s="751"/>
      <c r="S17" s="751"/>
      <c r="T17" s="752"/>
      <c r="U17" s="815"/>
      <c r="V17" s="751"/>
      <c r="W17" s="751"/>
      <c r="X17" s="751"/>
      <c r="Y17" s="751"/>
      <c r="Z17" s="751"/>
      <c r="AA17" s="751"/>
      <c r="AB17" s="751"/>
      <c r="AC17" s="836"/>
    </row>
    <row r="18" spans="1:29" ht="15" customHeight="1">
      <c r="A18" s="721"/>
      <c r="B18" s="722"/>
      <c r="C18" s="722"/>
      <c r="D18" s="722"/>
      <c r="E18" s="723"/>
      <c r="F18" s="227" t="s">
        <v>143</v>
      </c>
      <c r="G18" s="228"/>
      <c r="H18" s="228"/>
      <c r="I18" s="228"/>
      <c r="J18" s="228"/>
      <c r="K18" s="228"/>
      <c r="L18" s="228"/>
      <c r="M18" s="229"/>
      <c r="N18" s="733"/>
      <c r="O18" s="733"/>
      <c r="P18" s="733"/>
      <c r="Q18" s="733"/>
      <c r="R18" s="722"/>
      <c r="S18" s="722"/>
      <c r="T18" s="723"/>
      <c r="U18" s="817"/>
      <c r="V18" s="722"/>
      <c r="W18" s="722"/>
      <c r="X18" s="722"/>
      <c r="Y18" s="722"/>
      <c r="Z18" s="722"/>
      <c r="AA18" s="722"/>
      <c r="AB18" s="722"/>
      <c r="AC18" s="839"/>
    </row>
    <row r="19" spans="1:29" ht="15" customHeight="1">
      <c r="A19" s="764" t="s">
        <v>144</v>
      </c>
      <c r="B19" s="729" t="s">
        <v>24</v>
      </c>
      <c r="C19" s="730"/>
      <c r="D19" s="730"/>
      <c r="E19" s="731"/>
      <c r="F19" s="770"/>
      <c r="G19" s="726"/>
      <c r="H19" s="726"/>
      <c r="I19" s="726"/>
      <c r="J19" s="726"/>
      <c r="K19" s="726"/>
      <c r="L19" s="726"/>
      <c r="M19" s="726"/>
      <c r="N19" s="733" t="s">
        <v>145</v>
      </c>
      <c r="O19" s="733"/>
      <c r="P19" s="733"/>
      <c r="Q19" s="733"/>
      <c r="R19" s="710" t="s">
        <v>146</v>
      </c>
      <c r="S19" s="710"/>
      <c r="T19" s="710"/>
      <c r="U19" s="767"/>
      <c r="V19" s="767"/>
      <c r="W19" s="232" t="s">
        <v>20</v>
      </c>
      <c r="X19" s="767"/>
      <c r="Y19" s="767"/>
      <c r="Z19" s="233" t="s">
        <v>21</v>
      </c>
      <c r="AA19" s="768"/>
      <c r="AB19" s="768"/>
      <c r="AC19" s="769"/>
    </row>
    <row r="20" spans="1:29" ht="15" customHeight="1">
      <c r="A20" s="765"/>
      <c r="B20" s="729" t="s">
        <v>147</v>
      </c>
      <c r="C20" s="730"/>
      <c r="D20" s="730"/>
      <c r="E20" s="731"/>
      <c r="F20" s="770"/>
      <c r="G20" s="726"/>
      <c r="H20" s="726"/>
      <c r="I20" s="726"/>
      <c r="J20" s="726"/>
      <c r="K20" s="726"/>
      <c r="L20" s="726"/>
      <c r="M20" s="726"/>
      <c r="N20" s="733"/>
      <c r="O20" s="733"/>
      <c r="P20" s="733"/>
      <c r="Q20" s="733"/>
      <c r="R20" s="771"/>
      <c r="S20" s="771"/>
      <c r="T20" s="771"/>
      <c r="U20" s="771"/>
      <c r="V20" s="771"/>
      <c r="W20" s="771"/>
      <c r="X20" s="771"/>
      <c r="Y20" s="771"/>
      <c r="Z20" s="771"/>
      <c r="AA20" s="771"/>
      <c r="AB20" s="771"/>
      <c r="AC20" s="772"/>
    </row>
    <row r="21" spans="1:29" ht="15" customHeight="1">
      <c r="A21" s="765"/>
      <c r="B21" s="774" t="s">
        <v>148</v>
      </c>
      <c r="C21" s="710"/>
      <c r="D21" s="710"/>
      <c r="E21" s="720"/>
      <c r="F21" s="775"/>
      <c r="G21" s="776"/>
      <c r="H21" s="776"/>
      <c r="I21" s="776"/>
      <c r="J21" s="776"/>
      <c r="K21" s="776"/>
      <c r="L21" s="776"/>
      <c r="M21" s="776"/>
      <c r="N21" s="733"/>
      <c r="O21" s="733"/>
      <c r="P21" s="733"/>
      <c r="Q21" s="733"/>
      <c r="R21" s="748"/>
      <c r="S21" s="748"/>
      <c r="T21" s="748"/>
      <c r="U21" s="748"/>
      <c r="V21" s="748"/>
      <c r="W21" s="748"/>
      <c r="X21" s="748"/>
      <c r="Y21" s="748"/>
      <c r="Z21" s="748"/>
      <c r="AA21" s="748"/>
      <c r="AB21" s="748"/>
      <c r="AC21" s="773"/>
    </row>
    <row r="22" spans="1:29" ht="15" customHeight="1">
      <c r="A22" s="766"/>
      <c r="B22" s="777" t="s">
        <v>574</v>
      </c>
      <c r="C22" s="777"/>
      <c r="D22" s="777"/>
      <c r="E22" s="777"/>
      <c r="F22" s="777"/>
      <c r="G22" s="777"/>
      <c r="H22" s="777"/>
      <c r="I22" s="777"/>
      <c r="J22" s="777"/>
      <c r="K22" s="777"/>
      <c r="L22" s="777"/>
      <c r="M22" s="777"/>
      <c r="N22" s="777"/>
      <c r="O22" s="777"/>
      <c r="P22" s="777"/>
      <c r="Q22" s="777"/>
      <c r="R22" s="811"/>
      <c r="S22" s="726"/>
      <c r="T22" s="726"/>
      <c r="U22" s="726"/>
      <c r="V22" s="726"/>
      <c r="W22" s="726"/>
      <c r="X22" s="726"/>
      <c r="Y22" s="726"/>
      <c r="Z22" s="726"/>
      <c r="AA22" s="726"/>
      <c r="AB22" s="726"/>
      <c r="AC22" s="728"/>
    </row>
    <row r="23" spans="1:29" ht="15" customHeight="1">
      <c r="A23" s="765"/>
      <c r="B23" s="784" t="s">
        <v>626</v>
      </c>
      <c r="C23" s="785"/>
      <c r="D23" s="785"/>
      <c r="E23" s="785"/>
      <c r="F23" s="785"/>
      <c r="G23" s="785"/>
      <c r="H23" s="785"/>
      <c r="I23" s="785"/>
      <c r="J23" s="790" t="s">
        <v>627</v>
      </c>
      <c r="K23" s="791"/>
      <c r="L23" s="791"/>
      <c r="M23" s="791"/>
      <c r="N23" s="791"/>
      <c r="O23" s="791"/>
      <c r="P23" s="791"/>
      <c r="Q23" s="792"/>
      <c r="R23" s="811"/>
      <c r="S23" s="726"/>
      <c r="T23" s="726"/>
      <c r="U23" s="726"/>
      <c r="V23" s="726"/>
      <c r="W23" s="726"/>
      <c r="X23" s="726"/>
      <c r="Y23" s="726"/>
      <c r="Z23" s="726"/>
      <c r="AA23" s="726"/>
      <c r="AB23" s="726"/>
      <c r="AC23" s="728"/>
    </row>
    <row r="24" spans="1:29" ht="15" customHeight="1">
      <c r="A24" s="765"/>
      <c r="B24" s="786"/>
      <c r="C24" s="787"/>
      <c r="D24" s="787"/>
      <c r="E24" s="787"/>
      <c r="F24" s="787"/>
      <c r="G24" s="787"/>
      <c r="H24" s="787"/>
      <c r="I24" s="787"/>
      <c r="J24" s="793" t="s">
        <v>628</v>
      </c>
      <c r="K24" s="794"/>
      <c r="L24" s="794"/>
      <c r="M24" s="794"/>
      <c r="N24" s="794"/>
      <c r="O24" s="794"/>
      <c r="P24" s="794"/>
      <c r="Q24" s="795"/>
      <c r="R24" s="778"/>
      <c r="S24" s="779"/>
      <c r="T24" s="779"/>
      <c r="U24" s="779"/>
      <c r="V24" s="779"/>
      <c r="W24" s="779"/>
      <c r="X24" s="779"/>
      <c r="Y24" s="779"/>
      <c r="Z24" s="779"/>
      <c r="AA24" s="779"/>
      <c r="AB24" s="779"/>
      <c r="AC24" s="780"/>
    </row>
    <row r="25" spans="1:29" ht="15" customHeight="1">
      <c r="A25" s="765"/>
      <c r="B25" s="788"/>
      <c r="C25" s="789"/>
      <c r="D25" s="789"/>
      <c r="E25" s="789"/>
      <c r="F25" s="789"/>
      <c r="G25" s="789"/>
      <c r="H25" s="789"/>
      <c r="I25" s="789"/>
      <c r="J25" s="796"/>
      <c r="K25" s="797"/>
      <c r="L25" s="797"/>
      <c r="M25" s="797"/>
      <c r="N25" s="797"/>
      <c r="O25" s="797"/>
      <c r="P25" s="797"/>
      <c r="Q25" s="798"/>
      <c r="R25" s="781"/>
      <c r="S25" s="782"/>
      <c r="T25" s="782"/>
      <c r="U25" s="782"/>
      <c r="V25" s="782"/>
      <c r="W25" s="782"/>
      <c r="X25" s="782"/>
      <c r="Y25" s="782"/>
      <c r="Z25" s="782"/>
      <c r="AA25" s="782"/>
      <c r="AB25" s="782"/>
      <c r="AC25" s="783"/>
    </row>
    <row r="26" spans="1:29" ht="15" customHeight="1">
      <c r="A26" s="842" t="s">
        <v>150</v>
      </c>
      <c r="B26" s="813"/>
      <c r="C26" s="813"/>
      <c r="D26" s="813"/>
      <c r="E26" s="814"/>
      <c r="F26" s="733" t="s">
        <v>151</v>
      </c>
      <c r="G26" s="733"/>
      <c r="H26" s="733"/>
      <c r="I26" s="733"/>
      <c r="J26" s="745"/>
      <c r="K26" s="746"/>
      <c r="L26" s="746"/>
      <c r="M26" s="746"/>
      <c r="N26" s="746"/>
      <c r="O26" s="746"/>
      <c r="P26" s="746"/>
      <c r="Q26" s="747"/>
      <c r="R26" s="760" t="s">
        <v>152</v>
      </c>
      <c r="S26" s="760"/>
      <c r="T26" s="760"/>
      <c r="U26" s="761"/>
      <c r="V26" s="840"/>
      <c r="W26" s="840"/>
      <c r="X26" s="840"/>
      <c r="Y26" s="840"/>
      <c r="Z26" s="840"/>
      <c r="AA26" s="840"/>
      <c r="AB26" s="840"/>
      <c r="AC26" s="841"/>
    </row>
    <row r="27" spans="1:29" ht="15" customHeight="1">
      <c r="A27" s="750"/>
      <c r="B27" s="751"/>
      <c r="C27" s="751"/>
      <c r="D27" s="751"/>
      <c r="E27" s="816"/>
      <c r="F27" s="733" t="s">
        <v>151</v>
      </c>
      <c r="G27" s="733"/>
      <c r="H27" s="733"/>
      <c r="I27" s="733"/>
      <c r="J27" s="745"/>
      <c r="K27" s="746"/>
      <c r="L27" s="746"/>
      <c r="M27" s="746"/>
      <c r="N27" s="746"/>
      <c r="O27" s="746"/>
      <c r="P27" s="746"/>
      <c r="Q27" s="747"/>
      <c r="R27" s="760" t="s">
        <v>152</v>
      </c>
      <c r="S27" s="760"/>
      <c r="T27" s="760"/>
      <c r="U27" s="761"/>
      <c r="V27" s="726"/>
      <c r="W27" s="726"/>
      <c r="X27" s="726"/>
      <c r="Y27" s="726"/>
      <c r="Z27" s="726"/>
      <c r="AA27" s="726"/>
      <c r="AB27" s="726"/>
      <c r="AC27" s="728"/>
    </row>
    <row r="28" spans="1:29" ht="15" customHeight="1">
      <c r="A28" s="721"/>
      <c r="B28" s="722"/>
      <c r="C28" s="722"/>
      <c r="D28" s="722"/>
      <c r="E28" s="818"/>
      <c r="F28" s="733" t="s">
        <v>151</v>
      </c>
      <c r="G28" s="733"/>
      <c r="H28" s="733"/>
      <c r="I28" s="733"/>
      <c r="J28" s="745"/>
      <c r="K28" s="746"/>
      <c r="L28" s="746"/>
      <c r="M28" s="746"/>
      <c r="N28" s="746"/>
      <c r="O28" s="746"/>
      <c r="P28" s="746"/>
      <c r="Q28" s="747"/>
      <c r="R28" s="760" t="s">
        <v>152</v>
      </c>
      <c r="S28" s="760"/>
      <c r="T28" s="760"/>
      <c r="U28" s="761"/>
      <c r="V28" s="726"/>
      <c r="W28" s="726"/>
      <c r="X28" s="726"/>
      <c r="Y28" s="726"/>
      <c r="Z28" s="726"/>
      <c r="AA28" s="726"/>
      <c r="AB28" s="726"/>
      <c r="AC28" s="728"/>
    </row>
    <row r="29" spans="1:29" ht="15" customHeight="1">
      <c r="A29" s="706" t="s">
        <v>153</v>
      </c>
      <c r="B29" s="726"/>
      <c r="C29" s="726"/>
      <c r="D29" s="726"/>
      <c r="E29" s="726"/>
      <c r="F29" s="748"/>
      <c r="G29" s="748"/>
      <c r="H29" s="749"/>
      <c r="I29" s="749"/>
      <c r="J29" s="707"/>
      <c r="K29" s="707"/>
      <c r="L29" s="707"/>
      <c r="M29" s="707"/>
      <c r="N29" s="707"/>
      <c r="O29" s="707"/>
      <c r="P29" s="707"/>
      <c r="Q29" s="707"/>
      <c r="R29" s="707"/>
      <c r="S29" s="707"/>
      <c r="T29" s="707"/>
      <c r="U29" s="707"/>
      <c r="V29" s="707"/>
      <c r="W29" s="707"/>
      <c r="X29" s="707"/>
      <c r="Y29" s="707"/>
      <c r="Z29" s="707"/>
      <c r="AA29" s="707"/>
      <c r="AB29" s="707"/>
      <c r="AC29" s="708"/>
    </row>
    <row r="30" spans="1:29" ht="15" customHeight="1">
      <c r="A30" s="709" t="s">
        <v>154</v>
      </c>
      <c r="B30" s="710"/>
      <c r="C30" s="710"/>
      <c r="D30" s="710"/>
      <c r="E30" s="710"/>
      <c r="F30" s="710"/>
      <c r="G30" s="710"/>
      <c r="H30" s="710"/>
      <c r="I30" s="720"/>
      <c r="J30" s="729" t="s">
        <v>155</v>
      </c>
      <c r="K30" s="730"/>
      <c r="L30" s="730"/>
      <c r="M30" s="731"/>
      <c r="N30" s="729" t="s">
        <v>156</v>
      </c>
      <c r="O30" s="730"/>
      <c r="P30" s="730"/>
      <c r="Q30" s="730"/>
      <c r="R30" s="729" t="s">
        <v>157</v>
      </c>
      <c r="S30" s="730"/>
      <c r="T30" s="730"/>
      <c r="U30" s="731"/>
      <c r="V30" s="753" t="s">
        <v>29</v>
      </c>
      <c r="W30" s="754"/>
      <c r="X30" s="755"/>
      <c r="Y30" s="756"/>
      <c r="Z30" s="757" t="s">
        <v>158</v>
      </c>
      <c r="AA30" s="758"/>
      <c r="AB30" s="758"/>
      <c r="AC30" s="759"/>
    </row>
    <row r="31" spans="1:29" ht="15" customHeight="1">
      <c r="A31" s="750"/>
      <c r="B31" s="751"/>
      <c r="C31" s="751"/>
      <c r="D31" s="751"/>
      <c r="E31" s="751"/>
      <c r="F31" s="751"/>
      <c r="G31" s="751"/>
      <c r="H31" s="751"/>
      <c r="I31" s="752"/>
      <c r="J31" s="729" t="s">
        <v>159</v>
      </c>
      <c r="K31" s="731"/>
      <c r="L31" s="729" t="s">
        <v>160</v>
      </c>
      <c r="M31" s="731"/>
      <c r="N31" s="729" t="s">
        <v>159</v>
      </c>
      <c r="O31" s="730"/>
      <c r="P31" s="729" t="s">
        <v>160</v>
      </c>
      <c r="Q31" s="730"/>
      <c r="R31" s="729" t="s">
        <v>159</v>
      </c>
      <c r="S31" s="731"/>
      <c r="T31" s="729" t="s">
        <v>160</v>
      </c>
      <c r="U31" s="731"/>
      <c r="V31" s="729" t="s">
        <v>159</v>
      </c>
      <c r="W31" s="730"/>
      <c r="X31" s="762" t="s">
        <v>160</v>
      </c>
      <c r="Y31" s="761"/>
      <c r="Z31" s="730" t="s">
        <v>159</v>
      </c>
      <c r="AA31" s="731"/>
      <c r="AB31" s="729" t="s">
        <v>160</v>
      </c>
      <c r="AC31" s="763"/>
    </row>
    <row r="32" spans="1:29" ht="15" customHeight="1">
      <c r="A32" s="735"/>
      <c r="B32" s="729" t="s">
        <v>161</v>
      </c>
      <c r="C32" s="730"/>
      <c r="D32" s="730"/>
      <c r="E32" s="730"/>
      <c r="F32" s="730"/>
      <c r="G32" s="730"/>
      <c r="H32" s="730"/>
      <c r="I32" s="731"/>
      <c r="J32" s="732"/>
      <c r="K32" s="742"/>
      <c r="L32" s="732"/>
      <c r="M32" s="742"/>
      <c r="N32" s="732"/>
      <c r="O32" s="716"/>
      <c r="P32" s="732"/>
      <c r="Q32" s="716"/>
      <c r="R32" s="732"/>
      <c r="S32" s="742"/>
      <c r="T32" s="732"/>
      <c r="U32" s="742"/>
      <c r="V32" s="732"/>
      <c r="W32" s="716"/>
      <c r="X32" s="743"/>
      <c r="Y32" s="744"/>
      <c r="Z32" s="716"/>
      <c r="AA32" s="742"/>
      <c r="AB32" s="732"/>
      <c r="AC32" s="734"/>
    </row>
    <row r="33" spans="1:29" ht="15" customHeight="1">
      <c r="A33" s="735"/>
      <c r="B33" s="729" t="s">
        <v>162</v>
      </c>
      <c r="C33" s="730"/>
      <c r="D33" s="730"/>
      <c r="E33" s="730"/>
      <c r="F33" s="730"/>
      <c r="G33" s="730"/>
      <c r="H33" s="730"/>
      <c r="I33" s="731"/>
      <c r="J33" s="732"/>
      <c r="K33" s="742"/>
      <c r="L33" s="732"/>
      <c r="M33" s="742"/>
      <c r="N33" s="732"/>
      <c r="O33" s="716"/>
      <c r="P33" s="732"/>
      <c r="Q33" s="716"/>
      <c r="R33" s="732"/>
      <c r="S33" s="742"/>
      <c r="T33" s="732"/>
      <c r="U33" s="742"/>
      <c r="V33" s="732"/>
      <c r="W33" s="716"/>
      <c r="X33" s="743"/>
      <c r="Y33" s="744"/>
      <c r="Z33" s="716"/>
      <c r="AA33" s="742"/>
      <c r="AB33" s="732"/>
      <c r="AC33" s="734"/>
    </row>
    <row r="34" spans="1:29" ht="15" customHeight="1">
      <c r="A34" s="735"/>
      <c r="B34" s="729" t="s">
        <v>30</v>
      </c>
      <c r="C34" s="730"/>
      <c r="D34" s="730"/>
      <c r="E34" s="730"/>
      <c r="F34" s="730"/>
      <c r="G34" s="730"/>
      <c r="H34" s="730"/>
      <c r="I34" s="731"/>
      <c r="J34" s="732"/>
      <c r="K34" s="716"/>
      <c r="L34" s="716"/>
      <c r="M34" s="736"/>
      <c r="N34" s="715"/>
      <c r="O34" s="716"/>
      <c r="P34" s="716"/>
      <c r="Q34" s="716"/>
      <c r="R34" s="737"/>
      <c r="S34" s="738"/>
      <c r="T34" s="738"/>
      <c r="U34" s="739"/>
      <c r="V34" s="703"/>
      <c r="W34" s="704"/>
      <c r="X34" s="740"/>
      <c r="Y34" s="741"/>
      <c r="Z34" s="703"/>
      <c r="AA34" s="704"/>
      <c r="AB34" s="704"/>
      <c r="AC34" s="705"/>
    </row>
    <row r="35" spans="1:29" ht="15" customHeight="1">
      <c r="A35" s="706" t="s">
        <v>163</v>
      </c>
      <c r="B35" s="707"/>
      <c r="C35" s="707"/>
      <c r="D35" s="707"/>
      <c r="E35" s="707"/>
      <c r="F35" s="707"/>
      <c r="G35" s="707"/>
      <c r="H35" s="707"/>
      <c r="I35" s="707"/>
      <c r="J35" s="707"/>
      <c r="K35" s="707"/>
      <c r="L35" s="707"/>
      <c r="M35" s="707"/>
      <c r="N35" s="707"/>
      <c r="O35" s="707"/>
      <c r="P35" s="707"/>
      <c r="Q35" s="707"/>
      <c r="R35" s="707"/>
      <c r="S35" s="707"/>
      <c r="T35" s="707"/>
      <c r="U35" s="707"/>
      <c r="V35" s="707"/>
      <c r="W35" s="707"/>
      <c r="X35" s="707"/>
      <c r="Y35" s="707"/>
      <c r="Z35" s="707"/>
      <c r="AA35" s="707"/>
      <c r="AB35" s="707"/>
      <c r="AC35" s="708"/>
    </row>
    <row r="36" spans="1:29" ht="15" customHeight="1">
      <c r="A36" s="709" t="s">
        <v>164</v>
      </c>
      <c r="B36" s="710"/>
      <c r="C36" s="710"/>
      <c r="D36" s="710"/>
      <c r="E36" s="710"/>
      <c r="F36" s="710"/>
      <c r="G36" s="710"/>
      <c r="H36" s="710"/>
      <c r="I36" s="711"/>
      <c r="J36" s="712"/>
      <c r="K36" s="713"/>
      <c r="L36" s="713"/>
      <c r="M36" s="713"/>
      <c r="N36" s="713"/>
      <c r="O36" s="713"/>
      <c r="P36" s="713"/>
      <c r="Q36" s="713"/>
      <c r="R36" s="713"/>
      <c r="S36" s="713"/>
      <c r="T36" s="713"/>
      <c r="U36" s="713"/>
      <c r="V36" s="713"/>
      <c r="W36" s="713"/>
      <c r="X36" s="713"/>
      <c r="Y36" s="713"/>
      <c r="Z36" s="713"/>
      <c r="AA36" s="713"/>
      <c r="AB36" s="713"/>
      <c r="AC36" s="714"/>
    </row>
    <row r="37" spans="1:29" ht="15" customHeight="1">
      <c r="A37" s="709" t="s">
        <v>165</v>
      </c>
      <c r="B37" s="710"/>
      <c r="C37" s="710"/>
      <c r="D37" s="710"/>
      <c r="E37" s="710"/>
      <c r="F37" s="710"/>
      <c r="G37" s="710"/>
      <c r="H37" s="710"/>
      <c r="I37" s="711"/>
      <c r="J37" s="715"/>
      <c r="K37" s="716"/>
      <c r="L37" s="716"/>
      <c r="M37" s="716"/>
      <c r="N37" s="716"/>
      <c r="O37" s="716"/>
      <c r="P37" s="716"/>
      <c r="Q37" s="226" t="s">
        <v>26</v>
      </c>
      <c r="R37" s="717"/>
      <c r="S37" s="718"/>
      <c r="T37" s="718"/>
      <c r="U37" s="718"/>
      <c r="V37" s="718"/>
      <c r="W37" s="718"/>
      <c r="X37" s="718"/>
      <c r="Y37" s="718"/>
      <c r="Z37" s="718"/>
      <c r="AA37" s="718"/>
      <c r="AB37" s="718"/>
      <c r="AC37" s="719"/>
    </row>
    <row r="38" spans="1:29" ht="15" customHeight="1">
      <c r="A38" s="709" t="s">
        <v>25</v>
      </c>
      <c r="B38" s="710"/>
      <c r="C38" s="710"/>
      <c r="D38" s="710"/>
      <c r="E38" s="710"/>
      <c r="F38" s="710"/>
      <c r="G38" s="710"/>
      <c r="H38" s="710"/>
      <c r="I38" s="720"/>
      <c r="J38" s="724"/>
      <c r="K38" s="725"/>
      <c r="L38" s="725"/>
      <c r="M38" s="725"/>
      <c r="N38" s="725"/>
      <c r="O38" s="725"/>
      <c r="P38" s="725"/>
      <c r="Q38" s="726" t="s">
        <v>166</v>
      </c>
      <c r="R38" s="727"/>
      <c r="S38" s="727"/>
      <c r="T38" s="727"/>
      <c r="U38" s="727"/>
      <c r="V38" s="726"/>
      <c r="W38" s="726"/>
      <c r="X38" s="726"/>
      <c r="Y38" s="726"/>
      <c r="Z38" s="726"/>
      <c r="AA38" s="726"/>
      <c r="AB38" s="726"/>
      <c r="AC38" s="728"/>
    </row>
    <row r="39" spans="1:29" ht="14.55" customHeight="1">
      <c r="A39" s="721"/>
      <c r="B39" s="722"/>
      <c r="C39" s="722"/>
      <c r="D39" s="722"/>
      <c r="E39" s="722"/>
      <c r="F39" s="722"/>
      <c r="G39" s="722"/>
      <c r="H39" s="722"/>
      <c r="I39" s="723"/>
      <c r="J39" s="729" t="s">
        <v>27</v>
      </c>
      <c r="K39" s="730"/>
      <c r="L39" s="730"/>
      <c r="M39" s="731"/>
      <c r="N39" s="732"/>
      <c r="O39" s="716"/>
      <c r="P39" s="716"/>
      <c r="Q39" s="225" t="s">
        <v>26</v>
      </c>
      <c r="R39" s="733" t="s">
        <v>28</v>
      </c>
      <c r="S39" s="733"/>
      <c r="T39" s="733"/>
      <c r="U39" s="733"/>
      <c r="V39" s="732"/>
      <c r="W39" s="716"/>
      <c r="X39" s="716"/>
      <c r="Y39" s="226" t="s">
        <v>26</v>
      </c>
      <c r="Z39" s="715"/>
      <c r="AA39" s="716"/>
      <c r="AB39" s="716"/>
      <c r="AC39" s="734"/>
    </row>
    <row r="40" spans="1:29" ht="14.55" customHeight="1" thickBot="1">
      <c r="A40" s="828" t="s">
        <v>31</v>
      </c>
      <c r="B40" s="829"/>
      <c r="C40" s="829"/>
      <c r="D40" s="829"/>
      <c r="E40" s="829"/>
      <c r="F40" s="829"/>
      <c r="G40" s="829"/>
      <c r="H40" s="829"/>
      <c r="I40" s="830"/>
      <c r="J40" s="831" t="s">
        <v>32</v>
      </c>
      <c r="K40" s="832"/>
      <c r="L40" s="832"/>
      <c r="M40" s="832"/>
      <c r="N40" s="832"/>
      <c r="O40" s="832"/>
      <c r="P40" s="832"/>
      <c r="Q40" s="832"/>
      <c r="R40" s="832"/>
      <c r="S40" s="832"/>
      <c r="T40" s="832"/>
      <c r="U40" s="832"/>
      <c r="V40" s="832"/>
      <c r="W40" s="832"/>
      <c r="X40" s="832"/>
      <c r="Y40" s="832"/>
      <c r="Z40" s="832"/>
      <c r="AA40" s="832"/>
      <c r="AB40" s="832"/>
      <c r="AC40" s="833"/>
    </row>
    <row r="41" spans="1:29" ht="14.55" customHeight="1"/>
    <row r="42" spans="1:29" ht="12" customHeight="1">
      <c r="A42" s="234" t="s">
        <v>70</v>
      </c>
      <c r="B42" s="834" t="s">
        <v>575</v>
      </c>
      <c r="C42" s="834"/>
      <c r="D42" s="834"/>
      <c r="E42" s="834"/>
      <c r="F42" s="834"/>
      <c r="G42" s="834"/>
      <c r="H42" s="834"/>
      <c r="I42" s="834"/>
      <c r="J42" s="834"/>
      <c r="K42" s="834"/>
      <c r="L42" s="834"/>
      <c r="M42" s="834"/>
      <c r="N42" s="834"/>
      <c r="O42" s="834"/>
      <c r="P42" s="834"/>
      <c r="Q42" s="834"/>
      <c r="R42" s="834"/>
      <c r="S42" s="834"/>
      <c r="T42" s="834"/>
      <c r="U42" s="834"/>
      <c r="V42" s="834"/>
      <c r="W42" s="834"/>
      <c r="X42" s="834"/>
      <c r="Y42" s="834"/>
      <c r="Z42" s="834"/>
      <c r="AA42" s="834"/>
      <c r="AB42" s="834"/>
      <c r="AC42" s="834"/>
    </row>
    <row r="43" spans="1:29">
      <c r="A43" s="235"/>
      <c r="B43" s="834"/>
      <c r="C43" s="834"/>
      <c r="D43" s="834"/>
      <c r="E43" s="834"/>
      <c r="F43" s="834"/>
      <c r="G43" s="834"/>
      <c r="H43" s="834"/>
      <c r="I43" s="834"/>
      <c r="J43" s="834"/>
      <c r="K43" s="834"/>
      <c r="L43" s="834"/>
      <c r="M43" s="834"/>
      <c r="N43" s="834"/>
      <c r="O43" s="834"/>
      <c r="P43" s="834"/>
      <c r="Q43" s="834"/>
      <c r="R43" s="834"/>
      <c r="S43" s="834"/>
      <c r="T43" s="834"/>
      <c r="U43" s="834"/>
      <c r="V43" s="834"/>
      <c r="W43" s="834"/>
      <c r="X43" s="834"/>
      <c r="Y43" s="834"/>
      <c r="Z43" s="834"/>
      <c r="AA43" s="834"/>
      <c r="AB43" s="834"/>
      <c r="AC43" s="834"/>
    </row>
    <row r="44" spans="1:29">
      <c r="B44" s="834"/>
      <c r="C44" s="834"/>
      <c r="D44" s="834"/>
      <c r="E44" s="834"/>
      <c r="F44" s="834"/>
      <c r="G44" s="834"/>
      <c r="H44" s="834"/>
      <c r="I44" s="834"/>
      <c r="J44" s="834"/>
      <c r="K44" s="834"/>
      <c r="L44" s="834"/>
      <c r="M44" s="834"/>
      <c r="N44" s="834"/>
      <c r="O44" s="834"/>
      <c r="P44" s="834"/>
      <c r="Q44" s="834"/>
      <c r="R44" s="834"/>
      <c r="S44" s="834"/>
      <c r="T44" s="834"/>
      <c r="U44" s="834"/>
      <c r="V44" s="834"/>
      <c r="W44" s="834"/>
      <c r="X44" s="834"/>
      <c r="Y44" s="834"/>
      <c r="Z44" s="834"/>
      <c r="AA44" s="834"/>
      <c r="AB44" s="834"/>
      <c r="AC44" s="834"/>
    </row>
  </sheetData>
  <mergeCells count="139">
    <mergeCell ref="A40:I40"/>
    <mergeCell ref="J40:AC40"/>
    <mergeCell ref="B42:AC44"/>
    <mergeCell ref="U11:AC13"/>
    <mergeCell ref="U14:V14"/>
    <mergeCell ref="X14:Y14"/>
    <mergeCell ref="AA14:AB14"/>
    <mergeCell ref="U15:AC18"/>
    <mergeCell ref="B19:E19"/>
    <mergeCell ref="F19:M19"/>
    <mergeCell ref="F26:I26"/>
    <mergeCell ref="J26:Q26"/>
    <mergeCell ref="R26:U26"/>
    <mergeCell ref="V26:AC26"/>
    <mergeCell ref="R22:AC22"/>
    <mergeCell ref="R23:AC23"/>
    <mergeCell ref="A26:E28"/>
    <mergeCell ref="F27:I27"/>
    <mergeCell ref="J27:Q27"/>
    <mergeCell ref="R27:U27"/>
    <mergeCell ref="V27:AC27"/>
    <mergeCell ref="F28:I28"/>
    <mergeCell ref="N13:Q13"/>
    <mergeCell ref="N14:Q14"/>
    <mergeCell ref="A1:AC1"/>
    <mergeCell ref="B2:E2"/>
    <mergeCell ref="F2:AC2"/>
    <mergeCell ref="B3:E3"/>
    <mergeCell ref="F5:I5"/>
    <mergeCell ref="A2:A10"/>
    <mergeCell ref="B4:E4"/>
    <mergeCell ref="F4:AC4"/>
    <mergeCell ref="B5:E8"/>
    <mergeCell ref="J5:L5"/>
    <mergeCell ref="N5:O5"/>
    <mergeCell ref="Q5:AC5"/>
    <mergeCell ref="F6:I7"/>
    <mergeCell ref="L6:R7"/>
    <mergeCell ref="U6:AC7"/>
    <mergeCell ref="F8:AC8"/>
    <mergeCell ref="B9:E10"/>
    <mergeCell ref="F9:I9"/>
    <mergeCell ref="J9:M9"/>
    <mergeCell ref="N9:O9"/>
    <mergeCell ref="P9:Q9"/>
    <mergeCell ref="R9:T9"/>
    <mergeCell ref="U9:AC9"/>
    <mergeCell ref="F10:I10"/>
    <mergeCell ref="J10:AC10"/>
    <mergeCell ref="A17:E18"/>
    <mergeCell ref="N17:Q17"/>
    <mergeCell ref="N18:Q18"/>
    <mergeCell ref="A15:E16"/>
    <mergeCell ref="N15:Q15"/>
    <mergeCell ref="N16:Q16"/>
    <mergeCell ref="N11:Q11"/>
    <mergeCell ref="N12:Q12"/>
    <mergeCell ref="A11:E14"/>
    <mergeCell ref="R11:T18"/>
    <mergeCell ref="A19:A25"/>
    <mergeCell ref="N19:Q21"/>
    <mergeCell ref="R19:T19"/>
    <mergeCell ref="U19:V19"/>
    <mergeCell ref="X19:Y19"/>
    <mergeCell ref="AA19:AC19"/>
    <mergeCell ref="B20:E20"/>
    <mergeCell ref="F20:M20"/>
    <mergeCell ref="R20:AC21"/>
    <mergeCell ref="B21:E21"/>
    <mergeCell ref="F21:M21"/>
    <mergeCell ref="B22:Q22"/>
    <mergeCell ref="R24:AC24"/>
    <mergeCell ref="R25:AC25"/>
    <mergeCell ref="B23:I25"/>
    <mergeCell ref="J23:Q23"/>
    <mergeCell ref="J24:Q25"/>
    <mergeCell ref="B32:I32"/>
    <mergeCell ref="J28:Q28"/>
    <mergeCell ref="V28:AC28"/>
    <mergeCell ref="A29:AC29"/>
    <mergeCell ref="A30:I31"/>
    <mergeCell ref="J30:M30"/>
    <mergeCell ref="N30:Q30"/>
    <mergeCell ref="R30:U30"/>
    <mergeCell ref="V30:Y30"/>
    <mergeCell ref="Z30:AC30"/>
    <mergeCell ref="R28:U28"/>
    <mergeCell ref="P31:Q31"/>
    <mergeCell ref="R31:S31"/>
    <mergeCell ref="T31:U31"/>
    <mergeCell ref="V31:W31"/>
    <mergeCell ref="X31:Y31"/>
    <mergeCell ref="Z31:AA31"/>
    <mergeCell ref="AB31:AC31"/>
    <mergeCell ref="J31:K31"/>
    <mergeCell ref="L31:M31"/>
    <mergeCell ref="N31:O31"/>
    <mergeCell ref="AB33:AC33"/>
    <mergeCell ref="J32:K32"/>
    <mergeCell ref="L32:M32"/>
    <mergeCell ref="N32:O32"/>
    <mergeCell ref="P32:Q32"/>
    <mergeCell ref="R32:S32"/>
    <mergeCell ref="T32:U32"/>
    <mergeCell ref="V32:W32"/>
    <mergeCell ref="X32:Y32"/>
    <mergeCell ref="J33:K33"/>
    <mergeCell ref="L33:M33"/>
    <mergeCell ref="N33:O33"/>
    <mergeCell ref="P33:Q33"/>
    <mergeCell ref="R33:S33"/>
    <mergeCell ref="T33:U33"/>
    <mergeCell ref="V33:W33"/>
    <mergeCell ref="X33:Y33"/>
    <mergeCell ref="Z33:AA33"/>
    <mergeCell ref="Z34:AC34"/>
    <mergeCell ref="A35:AC35"/>
    <mergeCell ref="A36:I36"/>
    <mergeCell ref="J36:AC36"/>
    <mergeCell ref="A37:I37"/>
    <mergeCell ref="J37:P37"/>
    <mergeCell ref="R37:AC37"/>
    <mergeCell ref="A38:I39"/>
    <mergeCell ref="J38:P38"/>
    <mergeCell ref="Q38:AC38"/>
    <mergeCell ref="J39:M39"/>
    <mergeCell ref="N39:P39"/>
    <mergeCell ref="R39:U39"/>
    <mergeCell ref="V39:X39"/>
    <mergeCell ref="Z39:AC39"/>
    <mergeCell ref="A32:A34"/>
    <mergeCell ref="B34:I34"/>
    <mergeCell ref="J34:M34"/>
    <mergeCell ref="N34:Q34"/>
    <mergeCell ref="R34:U34"/>
    <mergeCell ref="V34:Y34"/>
    <mergeCell ref="Z32:AA32"/>
    <mergeCell ref="AB32:AC32"/>
    <mergeCell ref="B33:I33"/>
  </mergeCells>
  <phoneticPr fontId="6"/>
  <dataValidations count="1">
    <dataValidation type="list" allowBlank="1" showInputMessage="1" showErrorMessage="1" sqref="N11:Q18" xr:uid="{8E80BE24-2858-47DA-A86D-2491B79CBB20}">
      <formula1>"○"</formula1>
    </dataValidation>
  </dataValidations>
  <pageMargins left="0.7" right="0.7" top="0.75" bottom="0.75" header="0.3" footer="0.3"/>
  <pageSetup paperSize="9" scale="7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3313" r:id="rId4" name="Check Box 4">
              <controlPr defaultSize="0" autoFill="0" autoLine="0" autoPict="0">
                <anchor moveWithCells="1">
                  <from>
                    <xdr:col>9</xdr:col>
                    <xdr:colOff>76200</xdr:colOff>
                    <xdr:row>32</xdr:row>
                    <xdr:rowOff>167640</xdr:rowOff>
                  </from>
                  <to>
                    <xdr:col>12</xdr:col>
                    <xdr:colOff>228600</xdr:colOff>
                    <xdr:row>34</xdr:row>
                    <xdr:rowOff>68580</xdr:rowOff>
                  </to>
                </anchor>
              </controlPr>
            </control>
          </mc:Choice>
        </mc:AlternateContent>
        <mc:AlternateContent xmlns:mc="http://schemas.openxmlformats.org/markup-compatibility/2006">
          <mc:Choice Requires="x14">
            <control shapeId="13314" r:id="rId5" name="Check Box 5">
              <controlPr defaultSize="0" autoFill="0" autoLine="0" autoPict="0">
                <anchor moveWithCells="1">
                  <from>
                    <xdr:col>15</xdr:col>
                    <xdr:colOff>0</xdr:colOff>
                    <xdr:row>32</xdr:row>
                    <xdr:rowOff>144780</xdr:rowOff>
                  </from>
                  <to>
                    <xdr:col>19</xdr:col>
                    <xdr:colOff>160020</xdr:colOff>
                    <xdr:row>34</xdr:row>
                    <xdr:rowOff>45720</xdr:rowOff>
                  </to>
                </anchor>
              </controlPr>
            </control>
          </mc:Choice>
        </mc:AlternateContent>
        <mc:AlternateContent xmlns:mc="http://schemas.openxmlformats.org/markup-compatibility/2006">
          <mc:Choice Requires="x14">
            <control shapeId="13315" r:id="rId6" name="Check Box 6">
              <controlPr defaultSize="0" autoFill="0" autoLine="0" autoPict="0">
                <anchor moveWithCells="1">
                  <from>
                    <xdr:col>20</xdr:col>
                    <xdr:colOff>76200</xdr:colOff>
                    <xdr:row>32</xdr:row>
                    <xdr:rowOff>144780</xdr:rowOff>
                  </from>
                  <to>
                    <xdr:col>24</xdr:col>
                    <xdr:colOff>251460</xdr:colOff>
                    <xdr:row>34</xdr:row>
                    <xdr:rowOff>45720</xdr:rowOff>
                  </to>
                </anchor>
              </controlPr>
            </control>
          </mc:Choice>
        </mc:AlternateContent>
        <mc:AlternateContent xmlns:mc="http://schemas.openxmlformats.org/markup-compatibility/2006">
          <mc:Choice Requires="x14">
            <control shapeId="13316" r:id="rId7" name="Check Box 4">
              <controlPr defaultSize="0" autoFill="0" autoLine="0" autoPict="0">
                <anchor moveWithCells="1">
                  <from>
                    <xdr:col>9</xdr:col>
                    <xdr:colOff>76200</xdr:colOff>
                    <xdr:row>34</xdr:row>
                    <xdr:rowOff>160020</xdr:rowOff>
                  </from>
                  <to>
                    <xdr:col>12</xdr:col>
                    <xdr:colOff>228600</xdr:colOff>
                    <xdr:row>36</xdr:row>
                    <xdr:rowOff>68580</xdr:rowOff>
                  </to>
                </anchor>
              </controlPr>
            </control>
          </mc:Choice>
        </mc:AlternateContent>
        <mc:AlternateContent xmlns:mc="http://schemas.openxmlformats.org/markup-compatibility/2006">
          <mc:Choice Requires="x14">
            <control shapeId="13317" r:id="rId8" name="Check Box 5">
              <controlPr defaultSize="0" autoFill="0" autoLine="0" autoPict="0">
                <anchor moveWithCells="1">
                  <from>
                    <xdr:col>15</xdr:col>
                    <xdr:colOff>0</xdr:colOff>
                    <xdr:row>34</xdr:row>
                    <xdr:rowOff>175260</xdr:rowOff>
                  </from>
                  <to>
                    <xdr:col>19</xdr:col>
                    <xdr:colOff>152400</xdr:colOff>
                    <xdr:row>36</xdr:row>
                    <xdr:rowOff>45720</xdr:rowOff>
                  </to>
                </anchor>
              </controlPr>
            </control>
          </mc:Choice>
        </mc:AlternateContent>
        <mc:AlternateContent xmlns:mc="http://schemas.openxmlformats.org/markup-compatibility/2006">
          <mc:Choice Requires="x14">
            <control shapeId="13318" r:id="rId9" name="Check Box 6">
              <controlPr defaultSize="0" autoFill="0" autoLine="0" autoPict="0">
                <anchor moveWithCells="1">
                  <from>
                    <xdr:col>20</xdr:col>
                    <xdr:colOff>76200</xdr:colOff>
                    <xdr:row>34</xdr:row>
                    <xdr:rowOff>175260</xdr:rowOff>
                  </from>
                  <to>
                    <xdr:col>24</xdr:col>
                    <xdr:colOff>228600</xdr:colOff>
                    <xdr:row>36</xdr:row>
                    <xdr:rowOff>45720</xdr:rowOff>
                  </to>
                </anchor>
              </controlPr>
            </control>
          </mc:Choice>
        </mc:AlternateContent>
        <mc:AlternateContent xmlns:mc="http://schemas.openxmlformats.org/markup-compatibility/2006">
          <mc:Choice Requires="x14">
            <control shapeId="13320" r:id="rId10" name="Check Box 8">
              <controlPr defaultSize="0" autoFill="0" autoLine="0" autoPict="0">
                <anchor moveWithCells="1">
                  <from>
                    <xdr:col>9</xdr:col>
                    <xdr:colOff>76200</xdr:colOff>
                    <xdr:row>34</xdr:row>
                    <xdr:rowOff>160020</xdr:rowOff>
                  </from>
                  <to>
                    <xdr:col>12</xdr:col>
                    <xdr:colOff>228600</xdr:colOff>
                    <xdr:row>36</xdr:row>
                    <xdr:rowOff>60960</xdr:rowOff>
                  </to>
                </anchor>
              </controlPr>
            </control>
          </mc:Choice>
        </mc:AlternateContent>
        <mc:AlternateContent xmlns:mc="http://schemas.openxmlformats.org/markup-compatibility/2006">
          <mc:Choice Requires="x14">
            <control shapeId="13321" r:id="rId11" name="Check Box 9">
              <controlPr defaultSize="0" autoFill="0" autoLine="0" autoPict="0">
                <anchor moveWithCells="1">
                  <from>
                    <xdr:col>15</xdr:col>
                    <xdr:colOff>0</xdr:colOff>
                    <xdr:row>34</xdr:row>
                    <xdr:rowOff>175260</xdr:rowOff>
                  </from>
                  <to>
                    <xdr:col>19</xdr:col>
                    <xdr:colOff>152400</xdr:colOff>
                    <xdr:row>36</xdr:row>
                    <xdr:rowOff>45720</xdr:rowOff>
                  </to>
                </anchor>
              </controlPr>
            </control>
          </mc:Choice>
        </mc:AlternateContent>
        <mc:AlternateContent xmlns:mc="http://schemas.openxmlformats.org/markup-compatibility/2006">
          <mc:Choice Requires="x14">
            <control shapeId="13322" r:id="rId12" name="Check Box 10">
              <controlPr defaultSize="0" autoFill="0" autoLine="0" autoPict="0">
                <anchor moveWithCells="1">
                  <from>
                    <xdr:col>20</xdr:col>
                    <xdr:colOff>76200</xdr:colOff>
                    <xdr:row>34</xdr:row>
                    <xdr:rowOff>175260</xdr:rowOff>
                  </from>
                  <to>
                    <xdr:col>24</xdr:col>
                    <xdr:colOff>228600</xdr:colOff>
                    <xdr:row>36</xdr:row>
                    <xdr:rowOff>45720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0000"/>
    <pageSetUpPr fitToPage="1"/>
  </sheetPr>
  <dimension ref="A1:AE44"/>
  <sheetViews>
    <sheetView view="pageBreakPreview" zoomScaleNormal="70" zoomScaleSheetLayoutView="100" workbookViewId="0">
      <selection activeCell="AE4" sqref="AE4"/>
    </sheetView>
  </sheetViews>
  <sheetFormatPr defaultColWidth="9.109375" defaultRowHeight="12"/>
  <cols>
    <col min="1" max="1" width="5.77734375" style="234" customWidth="1"/>
    <col min="2" max="2" width="4.33203125" style="234" customWidth="1"/>
    <col min="3" max="3" width="2.77734375" style="234" customWidth="1"/>
    <col min="4" max="4" width="3.77734375" style="234" customWidth="1"/>
    <col min="5" max="5" width="3.109375" style="234" customWidth="1"/>
    <col min="6" max="9" width="2.77734375" style="234" customWidth="1"/>
    <col min="10" max="29" width="4.109375" style="234" customWidth="1"/>
    <col min="30" max="16384" width="9.109375" style="74"/>
  </cols>
  <sheetData>
    <row r="1" spans="1:31" s="234" customFormat="1" ht="34.5" customHeight="1" thickBot="1">
      <c r="A1" s="850" t="s">
        <v>572</v>
      </c>
      <c r="B1" s="850"/>
      <c r="C1" s="850"/>
      <c r="D1" s="850"/>
      <c r="E1" s="850"/>
      <c r="F1" s="850"/>
      <c r="G1" s="850"/>
      <c r="H1" s="850"/>
      <c r="I1" s="850"/>
      <c r="J1" s="850"/>
      <c r="K1" s="850"/>
      <c r="L1" s="850"/>
      <c r="M1" s="850"/>
      <c r="N1" s="850"/>
      <c r="O1" s="850"/>
      <c r="P1" s="850"/>
      <c r="Q1" s="850"/>
      <c r="R1" s="850"/>
      <c r="S1" s="850"/>
      <c r="T1" s="850"/>
      <c r="U1" s="850"/>
      <c r="V1" s="850"/>
      <c r="W1" s="850"/>
      <c r="X1" s="850"/>
      <c r="Y1" s="850"/>
      <c r="Z1" s="850"/>
      <c r="AA1" s="850"/>
      <c r="AB1" s="850"/>
      <c r="AC1" s="850"/>
    </row>
    <row r="2" spans="1:31" s="234" customFormat="1" ht="15" customHeight="1">
      <c r="A2" s="807" t="s">
        <v>125</v>
      </c>
      <c r="B2" s="803" t="s">
        <v>573</v>
      </c>
      <c r="C2" s="803"/>
      <c r="D2" s="803"/>
      <c r="E2" s="803"/>
      <c r="F2" s="804" t="s">
        <v>596</v>
      </c>
      <c r="G2" s="804"/>
      <c r="H2" s="804"/>
      <c r="I2" s="804"/>
      <c r="J2" s="804"/>
      <c r="K2" s="804"/>
      <c r="L2" s="804"/>
      <c r="M2" s="804"/>
      <c r="N2" s="804"/>
      <c r="O2" s="804"/>
      <c r="P2" s="804"/>
      <c r="Q2" s="804"/>
      <c r="R2" s="804"/>
      <c r="S2" s="804"/>
      <c r="T2" s="804"/>
      <c r="U2" s="804"/>
      <c r="V2" s="804"/>
      <c r="W2" s="804"/>
      <c r="X2" s="804"/>
      <c r="Y2" s="804"/>
      <c r="Z2" s="804"/>
      <c r="AA2" s="804"/>
      <c r="AB2" s="804"/>
      <c r="AC2" s="805"/>
    </row>
    <row r="3" spans="1:31" s="234" customFormat="1" ht="15" customHeight="1">
      <c r="A3" s="808"/>
      <c r="B3" s="806" t="s">
        <v>24</v>
      </c>
      <c r="C3" s="806"/>
      <c r="D3" s="806"/>
      <c r="E3" s="806"/>
      <c r="F3" s="811" t="s">
        <v>576</v>
      </c>
      <c r="G3" s="851"/>
      <c r="H3" s="851"/>
      <c r="I3" s="851"/>
      <c r="J3" s="851"/>
      <c r="K3" s="851"/>
      <c r="L3" s="851"/>
      <c r="M3" s="851"/>
      <c r="N3" s="851"/>
      <c r="O3" s="851"/>
      <c r="P3" s="851"/>
      <c r="Q3" s="851"/>
      <c r="R3" s="851"/>
      <c r="S3" s="851"/>
      <c r="T3" s="851"/>
      <c r="U3" s="851"/>
      <c r="V3" s="851"/>
      <c r="W3" s="851"/>
      <c r="X3" s="851"/>
      <c r="Y3" s="851"/>
      <c r="Z3" s="851"/>
      <c r="AA3" s="851"/>
      <c r="AB3" s="851"/>
      <c r="AC3" s="852"/>
    </row>
    <row r="4" spans="1:31" s="234" customFormat="1" ht="27.9" customHeight="1">
      <c r="A4" s="808"/>
      <c r="B4" s="733" t="s">
        <v>126</v>
      </c>
      <c r="C4" s="733"/>
      <c r="D4" s="733"/>
      <c r="E4" s="733"/>
      <c r="F4" s="811" t="s">
        <v>176</v>
      </c>
      <c r="G4" s="726"/>
      <c r="H4" s="726"/>
      <c r="I4" s="726"/>
      <c r="J4" s="726"/>
      <c r="K4" s="726"/>
      <c r="L4" s="726"/>
      <c r="M4" s="726"/>
      <c r="N4" s="726"/>
      <c r="O4" s="726"/>
      <c r="P4" s="726"/>
      <c r="Q4" s="726"/>
      <c r="R4" s="726"/>
      <c r="S4" s="726"/>
      <c r="T4" s="726"/>
      <c r="U4" s="726"/>
      <c r="V4" s="726"/>
      <c r="W4" s="726"/>
      <c r="X4" s="726"/>
      <c r="Y4" s="726"/>
      <c r="Z4" s="726"/>
      <c r="AA4" s="726"/>
      <c r="AB4" s="726"/>
      <c r="AC4" s="728"/>
    </row>
    <row r="5" spans="1:31" s="234" customFormat="1" ht="15" customHeight="1">
      <c r="A5" s="809"/>
      <c r="B5" s="812" t="s">
        <v>37</v>
      </c>
      <c r="C5" s="813"/>
      <c r="D5" s="813"/>
      <c r="E5" s="814"/>
      <c r="F5" s="710" t="s">
        <v>127</v>
      </c>
      <c r="G5" s="710"/>
      <c r="H5" s="710"/>
      <c r="I5" s="710"/>
      <c r="J5" s="767" t="s">
        <v>577</v>
      </c>
      <c r="K5" s="767"/>
      <c r="L5" s="767"/>
      <c r="M5" s="223" t="s">
        <v>128</v>
      </c>
      <c r="N5" s="767" t="s">
        <v>568</v>
      </c>
      <c r="O5" s="767"/>
      <c r="P5" s="223" t="s">
        <v>21</v>
      </c>
      <c r="Q5" s="819"/>
      <c r="R5" s="819"/>
      <c r="S5" s="819"/>
      <c r="T5" s="819"/>
      <c r="U5" s="819"/>
      <c r="V5" s="819"/>
      <c r="W5" s="819"/>
      <c r="X5" s="819"/>
      <c r="Y5" s="819"/>
      <c r="Z5" s="819"/>
      <c r="AA5" s="819"/>
      <c r="AB5" s="819"/>
      <c r="AC5" s="820"/>
    </row>
    <row r="6" spans="1:31" s="234" customFormat="1" ht="15" customHeight="1">
      <c r="A6" s="809"/>
      <c r="B6" s="815"/>
      <c r="C6" s="751"/>
      <c r="D6" s="751"/>
      <c r="E6" s="816"/>
      <c r="F6" s="691" t="s">
        <v>578</v>
      </c>
      <c r="G6" s="692"/>
      <c r="H6" s="692"/>
      <c r="I6" s="692"/>
      <c r="J6" s="173" t="s">
        <v>54</v>
      </c>
      <c r="K6" s="173" t="s">
        <v>524</v>
      </c>
      <c r="L6" s="692" t="s">
        <v>579</v>
      </c>
      <c r="M6" s="692"/>
      <c r="N6" s="692"/>
      <c r="O6" s="692"/>
      <c r="P6" s="692"/>
      <c r="Q6" s="692"/>
      <c r="R6" s="692"/>
      <c r="S6" s="173" t="s">
        <v>55</v>
      </c>
      <c r="T6" s="173" t="s">
        <v>56</v>
      </c>
      <c r="U6" s="821" t="s">
        <v>580</v>
      </c>
      <c r="V6" s="821"/>
      <c r="W6" s="821"/>
      <c r="X6" s="821"/>
      <c r="Y6" s="821"/>
      <c r="Z6" s="821"/>
      <c r="AA6" s="821"/>
      <c r="AB6" s="821"/>
      <c r="AC6" s="822"/>
      <c r="AD6" s="218"/>
      <c r="AE6" s="218"/>
    </row>
    <row r="7" spans="1:31" s="234" customFormat="1" ht="15" customHeight="1">
      <c r="A7" s="809"/>
      <c r="B7" s="815"/>
      <c r="C7" s="751"/>
      <c r="D7" s="751"/>
      <c r="E7" s="816"/>
      <c r="F7" s="691"/>
      <c r="G7" s="692"/>
      <c r="H7" s="692"/>
      <c r="I7" s="692"/>
      <c r="J7" s="173" t="s">
        <v>525</v>
      </c>
      <c r="K7" s="173" t="s">
        <v>526</v>
      </c>
      <c r="L7" s="692"/>
      <c r="M7" s="692"/>
      <c r="N7" s="692"/>
      <c r="O7" s="692"/>
      <c r="P7" s="692"/>
      <c r="Q7" s="692"/>
      <c r="R7" s="692"/>
      <c r="S7" s="173" t="s">
        <v>73</v>
      </c>
      <c r="T7" s="173" t="s">
        <v>75</v>
      </c>
      <c r="U7" s="821"/>
      <c r="V7" s="821"/>
      <c r="W7" s="821"/>
      <c r="X7" s="821"/>
      <c r="Y7" s="821"/>
      <c r="Z7" s="821"/>
      <c r="AA7" s="821"/>
      <c r="AB7" s="821"/>
      <c r="AC7" s="822"/>
      <c r="AD7" s="218"/>
      <c r="AE7" s="218"/>
    </row>
    <row r="8" spans="1:31" s="234" customFormat="1" ht="27.9" customHeight="1">
      <c r="A8" s="809"/>
      <c r="B8" s="817"/>
      <c r="C8" s="722"/>
      <c r="D8" s="722"/>
      <c r="E8" s="818"/>
      <c r="F8" s="823"/>
      <c r="G8" s="771"/>
      <c r="H8" s="771"/>
      <c r="I8" s="771"/>
      <c r="J8" s="771"/>
      <c r="K8" s="771"/>
      <c r="L8" s="771"/>
      <c r="M8" s="771"/>
      <c r="N8" s="771"/>
      <c r="O8" s="771"/>
      <c r="P8" s="771"/>
      <c r="Q8" s="771"/>
      <c r="R8" s="771"/>
      <c r="S8" s="771"/>
      <c r="T8" s="771"/>
      <c r="U8" s="771"/>
      <c r="V8" s="771"/>
      <c r="W8" s="771"/>
      <c r="X8" s="771"/>
      <c r="Y8" s="771"/>
      <c r="Z8" s="771"/>
      <c r="AA8" s="771"/>
      <c r="AB8" s="771"/>
      <c r="AC8" s="772"/>
    </row>
    <row r="9" spans="1:31" s="234" customFormat="1" ht="15" customHeight="1">
      <c r="A9" s="809"/>
      <c r="B9" s="774" t="s">
        <v>17</v>
      </c>
      <c r="C9" s="710"/>
      <c r="D9" s="710"/>
      <c r="E9" s="720"/>
      <c r="F9" s="729" t="s">
        <v>36</v>
      </c>
      <c r="G9" s="730"/>
      <c r="H9" s="730"/>
      <c r="I9" s="824"/>
      <c r="J9" s="844" t="s">
        <v>173</v>
      </c>
      <c r="K9" s="845"/>
      <c r="L9" s="845"/>
      <c r="M9" s="845"/>
      <c r="N9" s="845"/>
      <c r="O9" s="845"/>
      <c r="P9" s="845"/>
      <c r="Q9" s="845"/>
      <c r="R9" s="762" t="s">
        <v>129</v>
      </c>
      <c r="S9" s="760"/>
      <c r="T9" s="761"/>
      <c r="U9" s="844" t="s">
        <v>173</v>
      </c>
      <c r="V9" s="845"/>
      <c r="W9" s="845"/>
      <c r="X9" s="845"/>
      <c r="Y9" s="845"/>
      <c r="Z9" s="845"/>
      <c r="AA9" s="845"/>
      <c r="AB9" s="845"/>
      <c r="AC9" s="853"/>
    </row>
    <row r="10" spans="1:31" s="234" customFormat="1" ht="15" customHeight="1">
      <c r="A10" s="810"/>
      <c r="B10" s="817"/>
      <c r="C10" s="722"/>
      <c r="D10" s="722"/>
      <c r="E10" s="723"/>
      <c r="F10" s="729" t="s">
        <v>100</v>
      </c>
      <c r="G10" s="730"/>
      <c r="H10" s="730"/>
      <c r="I10" s="824"/>
      <c r="J10" s="799" t="s">
        <v>562</v>
      </c>
      <c r="K10" s="800"/>
      <c r="L10" s="800"/>
      <c r="M10" s="800"/>
      <c r="N10" s="800"/>
      <c r="O10" s="800"/>
      <c r="P10" s="800"/>
      <c r="Q10" s="800"/>
      <c r="R10" s="800"/>
      <c r="S10" s="800"/>
      <c r="T10" s="800"/>
      <c r="U10" s="800"/>
      <c r="V10" s="800"/>
      <c r="W10" s="800"/>
      <c r="X10" s="800"/>
      <c r="Y10" s="800"/>
      <c r="Z10" s="800"/>
      <c r="AA10" s="800"/>
      <c r="AB10" s="800"/>
      <c r="AC10" s="801"/>
    </row>
    <row r="11" spans="1:31" s="234" customFormat="1" ht="15" customHeight="1">
      <c r="A11" s="709" t="s">
        <v>130</v>
      </c>
      <c r="B11" s="710"/>
      <c r="C11" s="710"/>
      <c r="D11" s="710"/>
      <c r="E11" s="720"/>
      <c r="F11" s="224" t="s">
        <v>23</v>
      </c>
      <c r="G11" s="225"/>
      <c r="H11" s="225"/>
      <c r="I11" s="225"/>
      <c r="J11" s="225"/>
      <c r="K11" s="225"/>
      <c r="L11" s="225"/>
      <c r="M11" s="226"/>
      <c r="N11" s="733"/>
      <c r="O11" s="733"/>
      <c r="P11" s="733"/>
      <c r="Q11" s="733"/>
      <c r="R11" s="710" t="s">
        <v>131</v>
      </c>
      <c r="S11" s="710"/>
      <c r="T11" s="720"/>
      <c r="U11" s="774"/>
      <c r="V11" s="710"/>
      <c r="W11" s="710"/>
      <c r="X11" s="710"/>
      <c r="Y11" s="710"/>
      <c r="Z11" s="710"/>
      <c r="AA11" s="710"/>
      <c r="AB11" s="710"/>
      <c r="AC11" s="835"/>
    </row>
    <row r="12" spans="1:31" s="234" customFormat="1" ht="15" customHeight="1">
      <c r="A12" s="750"/>
      <c r="B12" s="751"/>
      <c r="C12" s="751"/>
      <c r="D12" s="751"/>
      <c r="E12" s="752"/>
      <c r="F12" s="227" t="s">
        <v>132</v>
      </c>
      <c r="G12" s="228"/>
      <c r="H12" s="228"/>
      <c r="I12" s="228"/>
      <c r="J12" s="228"/>
      <c r="K12" s="228"/>
      <c r="L12" s="228"/>
      <c r="M12" s="229"/>
      <c r="N12" s="733"/>
      <c r="O12" s="733"/>
      <c r="P12" s="733"/>
      <c r="Q12" s="733"/>
      <c r="R12" s="751"/>
      <c r="S12" s="751"/>
      <c r="T12" s="752"/>
      <c r="U12" s="815"/>
      <c r="V12" s="751"/>
      <c r="W12" s="751"/>
      <c r="X12" s="751"/>
      <c r="Y12" s="751"/>
      <c r="Z12" s="751"/>
      <c r="AA12" s="751"/>
      <c r="AB12" s="751"/>
      <c r="AC12" s="836"/>
    </row>
    <row r="13" spans="1:31" s="234" customFormat="1" ht="15" customHeight="1">
      <c r="A13" s="750"/>
      <c r="B13" s="751"/>
      <c r="C13" s="751"/>
      <c r="D13" s="751"/>
      <c r="E13" s="752"/>
      <c r="F13" s="227" t="s">
        <v>133</v>
      </c>
      <c r="G13" s="228"/>
      <c r="H13" s="228"/>
      <c r="I13" s="228"/>
      <c r="J13" s="228"/>
      <c r="K13" s="228"/>
      <c r="L13" s="228"/>
      <c r="M13" s="229"/>
      <c r="N13" s="733" t="s">
        <v>87</v>
      </c>
      <c r="O13" s="733"/>
      <c r="P13" s="733"/>
      <c r="Q13" s="733"/>
      <c r="R13" s="751"/>
      <c r="S13" s="751"/>
      <c r="T13" s="752"/>
      <c r="U13" s="815"/>
      <c r="V13" s="751"/>
      <c r="W13" s="751"/>
      <c r="X13" s="751"/>
      <c r="Y13" s="751"/>
      <c r="Z13" s="751"/>
      <c r="AA13" s="751"/>
      <c r="AB13" s="751"/>
      <c r="AC13" s="836"/>
    </row>
    <row r="14" spans="1:31" s="234" customFormat="1" ht="15" customHeight="1">
      <c r="A14" s="721"/>
      <c r="B14" s="722"/>
      <c r="C14" s="722"/>
      <c r="D14" s="722"/>
      <c r="E14" s="723"/>
      <c r="F14" s="227" t="s">
        <v>134</v>
      </c>
      <c r="G14" s="228"/>
      <c r="H14" s="228"/>
      <c r="I14" s="228"/>
      <c r="J14" s="228"/>
      <c r="K14" s="228"/>
      <c r="L14" s="228"/>
      <c r="M14" s="229"/>
      <c r="N14" s="733"/>
      <c r="O14" s="733"/>
      <c r="P14" s="733"/>
      <c r="Q14" s="733"/>
      <c r="R14" s="751"/>
      <c r="S14" s="751"/>
      <c r="T14" s="752"/>
      <c r="U14" s="837" t="s">
        <v>581</v>
      </c>
      <c r="V14" s="838"/>
      <c r="W14" s="230" t="s">
        <v>135</v>
      </c>
      <c r="X14" s="838" t="s">
        <v>582</v>
      </c>
      <c r="Y14" s="838"/>
      <c r="Z14" s="230" t="s">
        <v>136</v>
      </c>
      <c r="AA14" s="838" t="s">
        <v>582</v>
      </c>
      <c r="AB14" s="838"/>
      <c r="AC14" s="231" t="s">
        <v>137</v>
      </c>
    </row>
    <row r="15" spans="1:31" s="234" customFormat="1" ht="15" customHeight="1">
      <c r="A15" s="709" t="s">
        <v>138</v>
      </c>
      <c r="B15" s="710"/>
      <c r="C15" s="710"/>
      <c r="D15" s="710"/>
      <c r="E15" s="720"/>
      <c r="F15" s="227" t="s">
        <v>139</v>
      </c>
      <c r="G15" s="228"/>
      <c r="H15" s="228"/>
      <c r="I15" s="228"/>
      <c r="J15" s="228"/>
      <c r="K15" s="228"/>
      <c r="L15" s="228"/>
      <c r="M15" s="229"/>
      <c r="N15" s="733"/>
      <c r="O15" s="733"/>
      <c r="P15" s="733"/>
      <c r="Q15" s="733"/>
      <c r="R15" s="751"/>
      <c r="S15" s="751"/>
      <c r="T15" s="752"/>
      <c r="U15" s="815"/>
      <c r="V15" s="751"/>
      <c r="W15" s="751"/>
      <c r="X15" s="751"/>
      <c r="Y15" s="751"/>
      <c r="Z15" s="751"/>
      <c r="AA15" s="751"/>
      <c r="AB15" s="751"/>
      <c r="AC15" s="836"/>
    </row>
    <row r="16" spans="1:31" s="234" customFormat="1" ht="15" customHeight="1">
      <c r="A16" s="721"/>
      <c r="B16" s="722"/>
      <c r="C16" s="722"/>
      <c r="D16" s="722"/>
      <c r="E16" s="723"/>
      <c r="F16" s="227" t="s">
        <v>140</v>
      </c>
      <c r="G16" s="228"/>
      <c r="H16" s="228"/>
      <c r="I16" s="228"/>
      <c r="J16" s="228"/>
      <c r="K16" s="228"/>
      <c r="L16" s="228"/>
      <c r="M16" s="229"/>
      <c r="N16" s="733" t="s">
        <v>87</v>
      </c>
      <c r="O16" s="733"/>
      <c r="P16" s="733"/>
      <c r="Q16" s="733"/>
      <c r="R16" s="751"/>
      <c r="S16" s="751"/>
      <c r="T16" s="752"/>
      <c r="U16" s="815"/>
      <c r="V16" s="751"/>
      <c r="W16" s="751"/>
      <c r="X16" s="751"/>
      <c r="Y16" s="751"/>
      <c r="Z16" s="751"/>
      <c r="AA16" s="751"/>
      <c r="AB16" s="751"/>
      <c r="AC16" s="836"/>
    </row>
    <row r="17" spans="1:30" s="234" customFormat="1" ht="15" customHeight="1">
      <c r="A17" s="709" t="s">
        <v>141</v>
      </c>
      <c r="B17" s="710"/>
      <c r="C17" s="710"/>
      <c r="D17" s="710"/>
      <c r="E17" s="720"/>
      <c r="F17" s="227" t="s">
        <v>142</v>
      </c>
      <c r="G17" s="228"/>
      <c r="H17" s="228"/>
      <c r="I17" s="228"/>
      <c r="J17" s="228"/>
      <c r="K17" s="228"/>
      <c r="L17" s="228"/>
      <c r="M17" s="229"/>
      <c r="N17" s="733" t="s">
        <v>87</v>
      </c>
      <c r="O17" s="733"/>
      <c r="P17" s="733"/>
      <c r="Q17" s="733"/>
      <c r="R17" s="751"/>
      <c r="S17" s="751"/>
      <c r="T17" s="752"/>
      <c r="U17" s="815"/>
      <c r="V17" s="751"/>
      <c r="W17" s="751"/>
      <c r="X17" s="751"/>
      <c r="Y17" s="751"/>
      <c r="Z17" s="751"/>
      <c r="AA17" s="751"/>
      <c r="AB17" s="751"/>
      <c r="AC17" s="836"/>
      <c r="AD17" s="234" t="s">
        <v>595</v>
      </c>
    </row>
    <row r="18" spans="1:30" s="234" customFormat="1" ht="15" customHeight="1">
      <c r="A18" s="721"/>
      <c r="B18" s="722"/>
      <c r="C18" s="722"/>
      <c r="D18" s="722"/>
      <c r="E18" s="723"/>
      <c r="F18" s="227" t="s">
        <v>143</v>
      </c>
      <c r="G18" s="228"/>
      <c r="H18" s="228"/>
      <c r="I18" s="228"/>
      <c r="J18" s="228"/>
      <c r="K18" s="228"/>
      <c r="L18" s="228"/>
      <c r="M18" s="229"/>
      <c r="N18" s="733"/>
      <c r="O18" s="733"/>
      <c r="P18" s="733"/>
      <c r="Q18" s="733"/>
      <c r="R18" s="722"/>
      <c r="S18" s="722"/>
      <c r="T18" s="723"/>
      <c r="U18" s="817"/>
      <c r="V18" s="722"/>
      <c r="W18" s="722"/>
      <c r="X18" s="722"/>
      <c r="Y18" s="722"/>
      <c r="Z18" s="722"/>
      <c r="AA18" s="722"/>
      <c r="AB18" s="722"/>
      <c r="AC18" s="839"/>
    </row>
    <row r="19" spans="1:30" s="234" customFormat="1" ht="15" customHeight="1">
      <c r="A19" s="764" t="s">
        <v>144</v>
      </c>
      <c r="B19" s="729" t="s">
        <v>24</v>
      </c>
      <c r="C19" s="730"/>
      <c r="D19" s="730"/>
      <c r="E19" s="731"/>
      <c r="F19" s="770" t="s">
        <v>583</v>
      </c>
      <c r="G19" s="726"/>
      <c r="H19" s="726"/>
      <c r="I19" s="726"/>
      <c r="J19" s="726"/>
      <c r="K19" s="726"/>
      <c r="L19" s="726"/>
      <c r="M19" s="726"/>
      <c r="N19" s="733" t="s">
        <v>145</v>
      </c>
      <c r="O19" s="733"/>
      <c r="P19" s="733"/>
      <c r="Q19" s="733"/>
      <c r="R19" s="710" t="s">
        <v>146</v>
      </c>
      <c r="S19" s="710"/>
      <c r="T19" s="710"/>
      <c r="U19" s="767" t="s">
        <v>567</v>
      </c>
      <c r="V19" s="767"/>
      <c r="W19" s="232" t="s">
        <v>20</v>
      </c>
      <c r="X19" s="767" t="s">
        <v>568</v>
      </c>
      <c r="Y19" s="767"/>
      <c r="Z19" s="233" t="s">
        <v>21</v>
      </c>
      <c r="AA19" s="768"/>
      <c r="AB19" s="768"/>
      <c r="AC19" s="769"/>
    </row>
    <row r="20" spans="1:30" s="234" customFormat="1" ht="15" customHeight="1">
      <c r="A20" s="765"/>
      <c r="B20" s="729" t="s">
        <v>147</v>
      </c>
      <c r="C20" s="730"/>
      <c r="D20" s="730"/>
      <c r="E20" s="731"/>
      <c r="F20" s="770" t="s">
        <v>177</v>
      </c>
      <c r="G20" s="726"/>
      <c r="H20" s="726"/>
      <c r="I20" s="726"/>
      <c r="J20" s="726"/>
      <c r="K20" s="726"/>
      <c r="L20" s="726"/>
      <c r="M20" s="726"/>
      <c r="N20" s="733"/>
      <c r="O20" s="733"/>
      <c r="P20" s="733"/>
      <c r="Q20" s="733"/>
      <c r="R20" s="846" t="s">
        <v>584</v>
      </c>
      <c r="S20" s="846"/>
      <c r="T20" s="846"/>
      <c r="U20" s="846"/>
      <c r="V20" s="846"/>
      <c r="W20" s="846"/>
      <c r="X20" s="846"/>
      <c r="Y20" s="846"/>
      <c r="Z20" s="846"/>
      <c r="AA20" s="846"/>
      <c r="AB20" s="846"/>
      <c r="AC20" s="847"/>
    </row>
    <row r="21" spans="1:30" s="234" customFormat="1" ht="15" customHeight="1">
      <c r="A21" s="765"/>
      <c r="B21" s="774" t="s">
        <v>148</v>
      </c>
      <c r="C21" s="710"/>
      <c r="D21" s="710"/>
      <c r="E21" s="720"/>
      <c r="F21" s="775" t="s">
        <v>585</v>
      </c>
      <c r="G21" s="776"/>
      <c r="H21" s="776"/>
      <c r="I21" s="776"/>
      <c r="J21" s="776"/>
      <c r="K21" s="776"/>
      <c r="L21" s="776"/>
      <c r="M21" s="776"/>
      <c r="N21" s="733"/>
      <c r="O21" s="733"/>
      <c r="P21" s="733"/>
      <c r="Q21" s="733"/>
      <c r="R21" s="848"/>
      <c r="S21" s="848"/>
      <c r="T21" s="848"/>
      <c r="U21" s="848"/>
      <c r="V21" s="848"/>
      <c r="W21" s="848"/>
      <c r="X21" s="848"/>
      <c r="Y21" s="848"/>
      <c r="Z21" s="848"/>
      <c r="AA21" s="848"/>
      <c r="AB21" s="848"/>
      <c r="AC21" s="849"/>
    </row>
    <row r="22" spans="1:30" s="234" customFormat="1" ht="15" customHeight="1">
      <c r="A22" s="766"/>
      <c r="B22" s="777" t="s">
        <v>574</v>
      </c>
      <c r="C22" s="777"/>
      <c r="D22" s="777"/>
      <c r="E22" s="777"/>
      <c r="F22" s="777"/>
      <c r="G22" s="777"/>
      <c r="H22" s="777"/>
      <c r="I22" s="777"/>
      <c r="J22" s="777"/>
      <c r="K22" s="777"/>
      <c r="L22" s="777"/>
      <c r="M22" s="777"/>
      <c r="N22" s="777"/>
      <c r="O22" s="777"/>
      <c r="P22" s="777"/>
      <c r="Q22" s="777"/>
      <c r="R22" s="811"/>
      <c r="S22" s="726"/>
      <c r="T22" s="726"/>
      <c r="U22" s="726"/>
      <c r="V22" s="726"/>
      <c r="W22" s="726"/>
      <c r="X22" s="726"/>
      <c r="Y22" s="726"/>
      <c r="Z22" s="726"/>
      <c r="AA22" s="726"/>
      <c r="AB22" s="726"/>
      <c r="AC22" s="728"/>
    </row>
    <row r="23" spans="1:30" s="234" customFormat="1" ht="15" customHeight="1">
      <c r="A23" s="765"/>
      <c r="B23" s="784" t="s">
        <v>626</v>
      </c>
      <c r="C23" s="785"/>
      <c r="D23" s="785"/>
      <c r="E23" s="785"/>
      <c r="F23" s="785"/>
      <c r="G23" s="785"/>
      <c r="H23" s="785"/>
      <c r="I23" s="785"/>
      <c r="J23" s="790" t="s">
        <v>627</v>
      </c>
      <c r="K23" s="791"/>
      <c r="L23" s="791"/>
      <c r="M23" s="791"/>
      <c r="N23" s="791"/>
      <c r="O23" s="791"/>
      <c r="P23" s="791"/>
      <c r="Q23" s="792"/>
      <c r="R23" s="811"/>
      <c r="S23" s="726"/>
      <c r="T23" s="726"/>
      <c r="U23" s="726"/>
      <c r="V23" s="726"/>
      <c r="W23" s="726"/>
      <c r="X23" s="726"/>
      <c r="Y23" s="726"/>
      <c r="Z23" s="726"/>
      <c r="AA23" s="726"/>
      <c r="AB23" s="726"/>
      <c r="AC23" s="728"/>
    </row>
    <row r="24" spans="1:30" s="234" customFormat="1" ht="15" customHeight="1">
      <c r="A24" s="765"/>
      <c r="B24" s="786"/>
      <c r="C24" s="787"/>
      <c r="D24" s="787"/>
      <c r="E24" s="787"/>
      <c r="F24" s="787"/>
      <c r="G24" s="787"/>
      <c r="H24" s="787"/>
      <c r="I24" s="787"/>
      <c r="J24" s="793" t="s">
        <v>628</v>
      </c>
      <c r="K24" s="794"/>
      <c r="L24" s="794"/>
      <c r="M24" s="794"/>
      <c r="N24" s="794"/>
      <c r="O24" s="794"/>
      <c r="P24" s="794"/>
      <c r="Q24" s="795"/>
      <c r="R24" s="778"/>
      <c r="S24" s="779"/>
      <c r="T24" s="779"/>
      <c r="U24" s="779"/>
      <c r="V24" s="779"/>
      <c r="W24" s="779"/>
      <c r="X24" s="779"/>
      <c r="Y24" s="779"/>
      <c r="Z24" s="779"/>
      <c r="AA24" s="779"/>
      <c r="AB24" s="779"/>
      <c r="AC24" s="780"/>
    </row>
    <row r="25" spans="1:30" s="234" customFormat="1" ht="15" customHeight="1">
      <c r="A25" s="765"/>
      <c r="B25" s="788"/>
      <c r="C25" s="789"/>
      <c r="D25" s="789"/>
      <c r="E25" s="789"/>
      <c r="F25" s="789"/>
      <c r="G25" s="789"/>
      <c r="H25" s="789"/>
      <c r="I25" s="789"/>
      <c r="J25" s="796"/>
      <c r="K25" s="797"/>
      <c r="L25" s="797"/>
      <c r="M25" s="797"/>
      <c r="N25" s="797"/>
      <c r="O25" s="797"/>
      <c r="P25" s="797"/>
      <c r="Q25" s="798"/>
      <c r="R25" s="781"/>
      <c r="S25" s="782"/>
      <c r="T25" s="782"/>
      <c r="U25" s="782"/>
      <c r="V25" s="782"/>
      <c r="W25" s="782"/>
      <c r="X25" s="782"/>
      <c r="Y25" s="782"/>
      <c r="Z25" s="782"/>
      <c r="AA25" s="782"/>
      <c r="AB25" s="782"/>
      <c r="AC25" s="783"/>
    </row>
    <row r="26" spans="1:30" s="234" customFormat="1" ht="22.2" customHeight="1">
      <c r="A26" s="842" t="s">
        <v>150</v>
      </c>
      <c r="B26" s="813"/>
      <c r="C26" s="813"/>
      <c r="D26" s="813"/>
      <c r="E26" s="814"/>
      <c r="F26" s="733" t="s">
        <v>151</v>
      </c>
      <c r="G26" s="733"/>
      <c r="H26" s="733"/>
      <c r="I26" s="733"/>
      <c r="J26" s="745" t="s">
        <v>178</v>
      </c>
      <c r="K26" s="746"/>
      <c r="L26" s="746"/>
      <c r="M26" s="746"/>
      <c r="N26" s="746"/>
      <c r="O26" s="746"/>
      <c r="P26" s="746"/>
      <c r="Q26" s="747"/>
      <c r="R26" s="760" t="s">
        <v>152</v>
      </c>
      <c r="S26" s="760"/>
      <c r="T26" s="760"/>
      <c r="U26" s="761"/>
      <c r="V26" s="840" t="s">
        <v>179</v>
      </c>
      <c r="W26" s="840"/>
      <c r="X26" s="840"/>
      <c r="Y26" s="840"/>
      <c r="Z26" s="840"/>
      <c r="AA26" s="840"/>
      <c r="AB26" s="840"/>
      <c r="AC26" s="841"/>
    </row>
    <row r="27" spans="1:30" s="234" customFormat="1" ht="22.2" customHeight="1">
      <c r="A27" s="750"/>
      <c r="B27" s="751"/>
      <c r="C27" s="751"/>
      <c r="D27" s="751"/>
      <c r="E27" s="816"/>
      <c r="F27" s="733" t="s">
        <v>151</v>
      </c>
      <c r="G27" s="733"/>
      <c r="H27" s="733"/>
      <c r="I27" s="733"/>
      <c r="J27" s="745" t="s">
        <v>586</v>
      </c>
      <c r="K27" s="746"/>
      <c r="L27" s="746"/>
      <c r="M27" s="746"/>
      <c r="N27" s="746"/>
      <c r="O27" s="746"/>
      <c r="P27" s="746"/>
      <c r="Q27" s="747"/>
      <c r="R27" s="760" t="s">
        <v>152</v>
      </c>
      <c r="S27" s="760"/>
      <c r="T27" s="760"/>
      <c r="U27" s="761"/>
      <c r="V27" s="726" t="s">
        <v>180</v>
      </c>
      <c r="W27" s="726"/>
      <c r="X27" s="726"/>
      <c r="Y27" s="726"/>
      <c r="Z27" s="726"/>
      <c r="AA27" s="726"/>
      <c r="AB27" s="726"/>
      <c r="AC27" s="728"/>
    </row>
    <row r="28" spans="1:30" s="234" customFormat="1" ht="22.2" customHeight="1">
      <c r="A28" s="721"/>
      <c r="B28" s="722"/>
      <c r="C28" s="722"/>
      <c r="D28" s="722"/>
      <c r="E28" s="818"/>
      <c r="F28" s="733" t="s">
        <v>151</v>
      </c>
      <c r="G28" s="733"/>
      <c r="H28" s="733"/>
      <c r="I28" s="733"/>
      <c r="J28" s="745"/>
      <c r="K28" s="746"/>
      <c r="L28" s="746"/>
      <c r="M28" s="746"/>
      <c r="N28" s="746"/>
      <c r="O28" s="746"/>
      <c r="P28" s="746"/>
      <c r="Q28" s="747"/>
      <c r="R28" s="760" t="s">
        <v>152</v>
      </c>
      <c r="S28" s="760"/>
      <c r="T28" s="760"/>
      <c r="U28" s="761"/>
      <c r="V28" s="726"/>
      <c r="W28" s="726"/>
      <c r="X28" s="726"/>
      <c r="Y28" s="726"/>
      <c r="Z28" s="726"/>
      <c r="AA28" s="726"/>
      <c r="AB28" s="726"/>
      <c r="AC28" s="728"/>
    </row>
    <row r="29" spans="1:30" s="234" customFormat="1" ht="15" customHeight="1">
      <c r="A29" s="706" t="s">
        <v>153</v>
      </c>
      <c r="B29" s="726"/>
      <c r="C29" s="726"/>
      <c r="D29" s="726"/>
      <c r="E29" s="726"/>
      <c r="F29" s="748"/>
      <c r="G29" s="748"/>
      <c r="H29" s="749"/>
      <c r="I29" s="749"/>
      <c r="J29" s="707"/>
      <c r="K29" s="707"/>
      <c r="L29" s="707"/>
      <c r="M29" s="707"/>
      <c r="N29" s="707"/>
      <c r="O29" s="707"/>
      <c r="P29" s="707"/>
      <c r="Q29" s="707"/>
      <c r="R29" s="707"/>
      <c r="S29" s="707"/>
      <c r="T29" s="707"/>
      <c r="U29" s="707"/>
      <c r="V29" s="707"/>
      <c r="W29" s="707"/>
      <c r="X29" s="707"/>
      <c r="Y29" s="707"/>
      <c r="Z29" s="707"/>
      <c r="AA29" s="707"/>
      <c r="AB29" s="707"/>
      <c r="AC29" s="708"/>
    </row>
    <row r="30" spans="1:30" s="234" customFormat="1" ht="15" customHeight="1">
      <c r="A30" s="709" t="s">
        <v>154</v>
      </c>
      <c r="B30" s="710"/>
      <c r="C30" s="710"/>
      <c r="D30" s="710"/>
      <c r="E30" s="710"/>
      <c r="F30" s="710"/>
      <c r="G30" s="710"/>
      <c r="H30" s="710"/>
      <c r="I30" s="720"/>
      <c r="J30" s="729" t="s">
        <v>155</v>
      </c>
      <c r="K30" s="730"/>
      <c r="L30" s="730"/>
      <c r="M30" s="731"/>
      <c r="N30" s="729" t="s">
        <v>156</v>
      </c>
      <c r="O30" s="730"/>
      <c r="P30" s="730"/>
      <c r="Q30" s="730"/>
      <c r="R30" s="729" t="s">
        <v>157</v>
      </c>
      <c r="S30" s="730"/>
      <c r="T30" s="730"/>
      <c r="U30" s="731"/>
      <c r="V30" s="753" t="s">
        <v>29</v>
      </c>
      <c r="W30" s="754"/>
      <c r="X30" s="755"/>
      <c r="Y30" s="756"/>
      <c r="Z30" s="757" t="s">
        <v>158</v>
      </c>
      <c r="AA30" s="758"/>
      <c r="AB30" s="758"/>
      <c r="AC30" s="759"/>
    </row>
    <row r="31" spans="1:30" s="234" customFormat="1" ht="15" customHeight="1">
      <c r="A31" s="750"/>
      <c r="B31" s="751"/>
      <c r="C31" s="751"/>
      <c r="D31" s="751"/>
      <c r="E31" s="751"/>
      <c r="F31" s="751"/>
      <c r="G31" s="751"/>
      <c r="H31" s="751"/>
      <c r="I31" s="752"/>
      <c r="J31" s="729" t="s">
        <v>159</v>
      </c>
      <c r="K31" s="731"/>
      <c r="L31" s="729" t="s">
        <v>160</v>
      </c>
      <c r="M31" s="731"/>
      <c r="N31" s="729" t="s">
        <v>159</v>
      </c>
      <c r="O31" s="730"/>
      <c r="P31" s="729" t="s">
        <v>160</v>
      </c>
      <c r="Q31" s="730"/>
      <c r="R31" s="729" t="s">
        <v>159</v>
      </c>
      <c r="S31" s="731"/>
      <c r="T31" s="729" t="s">
        <v>160</v>
      </c>
      <c r="U31" s="731"/>
      <c r="V31" s="729" t="s">
        <v>159</v>
      </c>
      <c r="W31" s="730"/>
      <c r="X31" s="762" t="s">
        <v>160</v>
      </c>
      <c r="Y31" s="761"/>
      <c r="Z31" s="730" t="s">
        <v>159</v>
      </c>
      <c r="AA31" s="731"/>
      <c r="AB31" s="729" t="s">
        <v>160</v>
      </c>
      <c r="AC31" s="763"/>
    </row>
    <row r="32" spans="1:30" s="234" customFormat="1" ht="15" customHeight="1">
      <c r="A32" s="735"/>
      <c r="B32" s="729" t="s">
        <v>161</v>
      </c>
      <c r="C32" s="730"/>
      <c r="D32" s="730"/>
      <c r="E32" s="730"/>
      <c r="F32" s="730"/>
      <c r="G32" s="730"/>
      <c r="H32" s="730"/>
      <c r="I32" s="731"/>
      <c r="J32" s="732" t="s">
        <v>558</v>
      </c>
      <c r="K32" s="742"/>
      <c r="L32" s="732" t="s">
        <v>558</v>
      </c>
      <c r="M32" s="742"/>
      <c r="N32" s="732" t="s">
        <v>559</v>
      </c>
      <c r="O32" s="716"/>
      <c r="P32" s="732"/>
      <c r="Q32" s="716"/>
      <c r="R32" s="732" t="s">
        <v>560</v>
      </c>
      <c r="S32" s="742"/>
      <c r="T32" s="732"/>
      <c r="U32" s="742"/>
      <c r="V32" s="732"/>
      <c r="W32" s="716"/>
      <c r="X32" s="743"/>
      <c r="Y32" s="744"/>
      <c r="Z32" s="716" t="s">
        <v>587</v>
      </c>
      <c r="AA32" s="742"/>
      <c r="AB32" s="732"/>
      <c r="AC32" s="734"/>
    </row>
    <row r="33" spans="1:29" s="234" customFormat="1" ht="15" customHeight="1">
      <c r="A33" s="735"/>
      <c r="B33" s="729" t="s">
        <v>162</v>
      </c>
      <c r="C33" s="730"/>
      <c r="D33" s="730"/>
      <c r="E33" s="730"/>
      <c r="F33" s="730"/>
      <c r="G33" s="730"/>
      <c r="H33" s="730"/>
      <c r="I33" s="731"/>
      <c r="J33" s="732"/>
      <c r="K33" s="742"/>
      <c r="L33" s="732"/>
      <c r="M33" s="742"/>
      <c r="N33" s="732" t="s">
        <v>558</v>
      </c>
      <c r="O33" s="716"/>
      <c r="P33" s="732"/>
      <c r="Q33" s="716"/>
      <c r="R33" s="732" t="s">
        <v>561</v>
      </c>
      <c r="S33" s="742"/>
      <c r="T33" s="732"/>
      <c r="U33" s="742"/>
      <c r="V33" s="732" t="s">
        <v>558</v>
      </c>
      <c r="W33" s="716"/>
      <c r="X33" s="743"/>
      <c r="Y33" s="744"/>
      <c r="Z33" s="716"/>
      <c r="AA33" s="742"/>
      <c r="AB33" s="732"/>
      <c r="AC33" s="734"/>
    </row>
    <row r="34" spans="1:29" s="234" customFormat="1" ht="15" customHeight="1">
      <c r="A34" s="735"/>
      <c r="B34" s="729" t="s">
        <v>30</v>
      </c>
      <c r="C34" s="730"/>
      <c r="D34" s="730"/>
      <c r="E34" s="730"/>
      <c r="F34" s="730"/>
      <c r="G34" s="730"/>
      <c r="H34" s="730"/>
      <c r="I34" s="731"/>
      <c r="J34" s="732" t="s">
        <v>588</v>
      </c>
      <c r="K34" s="716"/>
      <c r="L34" s="716"/>
      <c r="M34" s="736"/>
      <c r="N34" s="715" t="s">
        <v>589</v>
      </c>
      <c r="O34" s="716"/>
      <c r="P34" s="716"/>
      <c r="Q34" s="716"/>
      <c r="R34" s="732" t="s">
        <v>590</v>
      </c>
      <c r="S34" s="716"/>
      <c r="T34" s="716"/>
      <c r="U34" s="742"/>
      <c r="V34" s="703"/>
      <c r="W34" s="704"/>
      <c r="X34" s="740"/>
      <c r="Y34" s="741"/>
      <c r="Z34" s="703"/>
      <c r="AA34" s="704"/>
      <c r="AB34" s="704"/>
      <c r="AC34" s="705"/>
    </row>
    <row r="35" spans="1:29" s="234" customFormat="1" ht="15" customHeight="1">
      <c r="A35" s="706" t="s">
        <v>163</v>
      </c>
      <c r="B35" s="707"/>
      <c r="C35" s="707"/>
      <c r="D35" s="707"/>
      <c r="E35" s="707"/>
      <c r="F35" s="707"/>
      <c r="G35" s="707"/>
      <c r="H35" s="707"/>
      <c r="I35" s="707"/>
      <c r="J35" s="707"/>
      <c r="K35" s="707"/>
      <c r="L35" s="707"/>
      <c r="M35" s="707"/>
      <c r="N35" s="707"/>
      <c r="O35" s="707"/>
      <c r="P35" s="707"/>
      <c r="Q35" s="707"/>
      <c r="R35" s="707"/>
      <c r="S35" s="707"/>
      <c r="T35" s="707"/>
      <c r="U35" s="707"/>
      <c r="V35" s="707"/>
      <c r="W35" s="707"/>
      <c r="X35" s="707"/>
      <c r="Y35" s="707"/>
      <c r="Z35" s="707"/>
      <c r="AA35" s="707"/>
      <c r="AB35" s="707"/>
      <c r="AC35" s="708"/>
    </row>
    <row r="36" spans="1:29" s="234" customFormat="1" ht="15" customHeight="1">
      <c r="A36" s="709" t="s">
        <v>164</v>
      </c>
      <c r="B36" s="710"/>
      <c r="C36" s="710"/>
      <c r="D36" s="710"/>
      <c r="E36" s="710"/>
      <c r="F36" s="710"/>
      <c r="G36" s="710"/>
      <c r="H36" s="710"/>
      <c r="I36" s="711"/>
      <c r="J36" s="843"/>
      <c r="K36" s="730"/>
      <c r="L36" s="730"/>
      <c r="M36" s="730"/>
      <c r="N36" s="730"/>
      <c r="O36" s="730"/>
      <c r="P36" s="730"/>
      <c r="Q36" s="730"/>
      <c r="R36" s="730"/>
      <c r="S36" s="730"/>
      <c r="T36" s="730"/>
      <c r="U36" s="730"/>
      <c r="V36" s="730"/>
      <c r="W36" s="730"/>
      <c r="X36" s="730"/>
      <c r="Y36" s="730"/>
      <c r="Z36" s="730"/>
      <c r="AA36" s="730"/>
      <c r="AB36" s="730"/>
      <c r="AC36" s="763"/>
    </row>
    <row r="37" spans="1:29" s="234" customFormat="1" ht="15" customHeight="1">
      <c r="A37" s="709" t="s">
        <v>165</v>
      </c>
      <c r="B37" s="710"/>
      <c r="C37" s="710"/>
      <c r="D37" s="710"/>
      <c r="E37" s="710"/>
      <c r="F37" s="710"/>
      <c r="G37" s="710"/>
      <c r="H37" s="710"/>
      <c r="I37" s="711"/>
      <c r="J37" s="715" t="s">
        <v>591</v>
      </c>
      <c r="K37" s="716"/>
      <c r="L37" s="716"/>
      <c r="M37" s="716"/>
      <c r="N37" s="716"/>
      <c r="O37" s="716"/>
      <c r="P37" s="716"/>
      <c r="Q37" s="226" t="s">
        <v>26</v>
      </c>
      <c r="R37" s="717"/>
      <c r="S37" s="718"/>
      <c r="T37" s="718"/>
      <c r="U37" s="718"/>
      <c r="V37" s="718"/>
      <c r="W37" s="718"/>
      <c r="X37" s="718"/>
      <c r="Y37" s="718"/>
      <c r="Z37" s="718"/>
      <c r="AA37" s="718"/>
      <c r="AB37" s="718"/>
      <c r="AC37" s="719"/>
    </row>
    <row r="38" spans="1:29" s="234" customFormat="1" ht="15" customHeight="1">
      <c r="A38" s="709" t="s">
        <v>25</v>
      </c>
      <c r="B38" s="710"/>
      <c r="C38" s="710"/>
      <c r="D38" s="710"/>
      <c r="E38" s="710"/>
      <c r="F38" s="710"/>
      <c r="G38" s="710"/>
      <c r="H38" s="710"/>
      <c r="I38" s="720"/>
      <c r="J38" s="724" t="s">
        <v>592</v>
      </c>
      <c r="K38" s="725"/>
      <c r="L38" s="725"/>
      <c r="M38" s="725"/>
      <c r="N38" s="725"/>
      <c r="O38" s="725"/>
      <c r="P38" s="725"/>
      <c r="Q38" s="726" t="s">
        <v>166</v>
      </c>
      <c r="R38" s="727"/>
      <c r="S38" s="727"/>
      <c r="T38" s="727"/>
      <c r="U38" s="727"/>
      <c r="V38" s="726"/>
      <c r="W38" s="726"/>
      <c r="X38" s="726"/>
      <c r="Y38" s="726"/>
      <c r="Z38" s="726"/>
      <c r="AA38" s="726"/>
      <c r="AB38" s="726"/>
      <c r="AC38" s="728"/>
    </row>
    <row r="39" spans="1:29" s="234" customFormat="1" ht="15" customHeight="1">
      <c r="A39" s="721"/>
      <c r="B39" s="722"/>
      <c r="C39" s="722"/>
      <c r="D39" s="722"/>
      <c r="E39" s="722"/>
      <c r="F39" s="722"/>
      <c r="G39" s="722"/>
      <c r="H39" s="722"/>
      <c r="I39" s="723"/>
      <c r="J39" s="729" t="s">
        <v>27</v>
      </c>
      <c r="K39" s="730"/>
      <c r="L39" s="730"/>
      <c r="M39" s="731"/>
      <c r="N39" s="732" t="s">
        <v>593</v>
      </c>
      <c r="O39" s="716"/>
      <c r="P39" s="716"/>
      <c r="Q39" s="225" t="s">
        <v>26</v>
      </c>
      <c r="R39" s="733" t="s">
        <v>28</v>
      </c>
      <c r="S39" s="733"/>
      <c r="T39" s="733"/>
      <c r="U39" s="733"/>
      <c r="V39" s="732" t="s">
        <v>594</v>
      </c>
      <c r="W39" s="716"/>
      <c r="X39" s="716"/>
      <c r="Y39" s="226" t="s">
        <v>26</v>
      </c>
      <c r="Z39" s="715"/>
      <c r="AA39" s="716"/>
      <c r="AB39" s="716"/>
      <c r="AC39" s="734"/>
    </row>
    <row r="40" spans="1:29" s="234" customFormat="1" ht="15" customHeight="1" thickBot="1">
      <c r="A40" s="828" t="s">
        <v>31</v>
      </c>
      <c r="B40" s="829"/>
      <c r="C40" s="829"/>
      <c r="D40" s="829"/>
      <c r="E40" s="829"/>
      <c r="F40" s="829"/>
      <c r="G40" s="829"/>
      <c r="H40" s="829"/>
      <c r="I40" s="830"/>
      <c r="J40" s="831" t="s">
        <v>32</v>
      </c>
      <c r="K40" s="832"/>
      <c r="L40" s="832"/>
      <c r="M40" s="832"/>
      <c r="N40" s="832"/>
      <c r="O40" s="832"/>
      <c r="P40" s="832"/>
      <c r="Q40" s="832"/>
      <c r="R40" s="832"/>
      <c r="S40" s="832"/>
      <c r="T40" s="832"/>
      <c r="U40" s="832"/>
      <c r="V40" s="832"/>
      <c r="W40" s="832"/>
      <c r="X40" s="832"/>
      <c r="Y40" s="832"/>
      <c r="Z40" s="832"/>
      <c r="AA40" s="832"/>
      <c r="AB40" s="832"/>
      <c r="AC40" s="833"/>
    </row>
    <row r="41" spans="1:29" s="234" customFormat="1" ht="14.4" customHeight="1"/>
    <row r="42" spans="1:29" s="234" customFormat="1" ht="14.4" customHeight="1">
      <c r="A42" s="234" t="s">
        <v>70</v>
      </c>
      <c r="B42" s="834" t="s">
        <v>575</v>
      </c>
      <c r="C42" s="834"/>
      <c r="D42" s="834"/>
      <c r="E42" s="834"/>
      <c r="F42" s="834"/>
      <c r="G42" s="834"/>
      <c r="H42" s="834"/>
      <c r="I42" s="834"/>
      <c r="J42" s="834"/>
      <c r="K42" s="834"/>
      <c r="L42" s="834"/>
      <c r="M42" s="834"/>
      <c r="N42" s="834"/>
      <c r="O42" s="834"/>
      <c r="P42" s="834"/>
      <c r="Q42" s="834"/>
      <c r="R42" s="834"/>
      <c r="S42" s="834"/>
      <c r="T42" s="834"/>
      <c r="U42" s="834"/>
      <c r="V42" s="834"/>
      <c r="W42" s="834"/>
      <c r="X42" s="834"/>
      <c r="Y42" s="834"/>
      <c r="Z42" s="834"/>
      <c r="AA42" s="834"/>
      <c r="AB42" s="834"/>
      <c r="AC42" s="834"/>
    </row>
    <row r="43" spans="1:29" s="234" customFormat="1" ht="14.4" customHeight="1">
      <c r="A43" s="235"/>
      <c r="B43" s="834"/>
      <c r="C43" s="834"/>
      <c r="D43" s="834"/>
      <c r="E43" s="834"/>
      <c r="F43" s="834"/>
      <c r="G43" s="834"/>
      <c r="H43" s="834"/>
      <c r="I43" s="834"/>
      <c r="J43" s="834"/>
      <c r="K43" s="834"/>
      <c r="L43" s="834"/>
      <c r="M43" s="834"/>
      <c r="N43" s="834"/>
      <c r="O43" s="834"/>
      <c r="P43" s="834"/>
      <c r="Q43" s="834"/>
      <c r="R43" s="834"/>
      <c r="S43" s="834"/>
      <c r="T43" s="834"/>
      <c r="U43" s="834"/>
      <c r="V43" s="834"/>
      <c r="W43" s="834"/>
      <c r="X43" s="834"/>
      <c r="Y43" s="834"/>
      <c r="Z43" s="834"/>
      <c r="AA43" s="834"/>
      <c r="AB43" s="834"/>
      <c r="AC43" s="834"/>
    </row>
    <row r="44" spans="1:29" s="234" customFormat="1">
      <c r="B44" s="834"/>
      <c r="C44" s="834"/>
      <c r="D44" s="834"/>
      <c r="E44" s="834"/>
      <c r="F44" s="834"/>
      <c r="G44" s="834"/>
      <c r="H44" s="834"/>
      <c r="I44" s="834"/>
      <c r="J44" s="834"/>
      <c r="K44" s="834"/>
      <c r="L44" s="834"/>
      <c r="M44" s="834"/>
      <c r="N44" s="834"/>
      <c r="O44" s="834"/>
      <c r="P44" s="834"/>
      <c r="Q44" s="834"/>
      <c r="R44" s="834"/>
      <c r="S44" s="834"/>
      <c r="T44" s="834"/>
      <c r="U44" s="834"/>
      <c r="V44" s="834"/>
      <c r="W44" s="834"/>
      <c r="X44" s="834"/>
      <c r="Y44" s="834"/>
      <c r="Z44" s="834"/>
      <c r="AA44" s="834"/>
      <c r="AB44" s="834"/>
      <c r="AC44" s="834"/>
    </row>
  </sheetData>
  <mergeCells count="138">
    <mergeCell ref="N13:Q13"/>
    <mergeCell ref="N14:Q14"/>
    <mergeCell ref="U9:AC9"/>
    <mergeCell ref="F10:I10"/>
    <mergeCell ref="J10:AC10"/>
    <mergeCell ref="A40:I40"/>
    <mergeCell ref="J40:AC40"/>
    <mergeCell ref="B42:AC44"/>
    <mergeCell ref="U11:AC13"/>
    <mergeCell ref="U14:V14"/>
    <mergeCell ref="X14:Y14"/>
    <mergeCell ref="AA14:AB14"/>
    <mergeCell ref="U15:AC18"/>
    <mergeCell ref="B19:E19"/>
    <mergeCell ref="F19:M19"/>
    <mergeCell ref="F26:I26"/>
    <mergeCell ref="J26:Q26"/>
    <mergeCell ref="R26:U26"/>
    <mergeCell ref="V26:AC26"/>
    <mergeCell ref="R22:AC22"/>
    <mergeCell ref="R23:AC23"/>
    <mergeCell ref="A26:E28"/>
    <mergeCell ref="F27:I27"/>
    <mergeCell ref="J27:Q27"/>
    <mergeCell ref="R27:U27"/>
    <mergeCell ref="V27:AC27"/>
    <mergeCell ref="N11:Q11"/>
    <mergeCell ref="N12:Q12"/>
    <mergeCell ref="A11:E14"/>
    <mergeCell ref="A1:AC1"/>
    <mergeCell ref="B2:E2"/>
    <mergeCell ref="F2:AC2"/>
    <mergeCell ref="B3:E3"/>
    <mergeCell ref="F3:AC3"/>
    <mergeCell ref="F5:I5"/>
    <mergeCell ref="A2:A10"/>
    <mergeCell ref="B4:E4"/>
    <mergeCell ref="F4:AC4"/>
    <mergeCell ref="B5:E8"/>
    <mergeCell ref="J5:L5"/>
    <mergeCell ref="N5:O5"/>
    <mergeCell ref="Q5:AC5"/>
    <mergeCell ref="F6:I7"/>
    <mergeCell ref="L6:R7"/>
    <mergeCell ref="U6:AC7"/>
    <mergeCell ref="F8:AC8"/>
    <mergeCell ref="B9:E10"/>
    <mergeCell ref="F9:I9"/>
    <mergeCell ref="J9:Q9"/>
    <mergeCell ref="R9:T9"/>
    <mergeCell ref="R11:T18"/>
    <mergeCell ref="A19:A25"/>
    <mergeCell ref="N19:Q21"/>
    <mergeCell ref="R19:T19"/>
    <mergeCell ref="U19:V19"/>
    <mergeCell ref="X19:Y19"/>
    <mergeCell ref="AA19:AC19"/>
    <mergeCell ref="B20:E20"/>
    <mergeCell ref="F20:M20"/>
    <mergeCell ref="R20:AC21"/>
    <mergeCell ref="B21:E21"/>
    <mergeCell ref="F21:M21"/>
    <mergeCell ref="B22:Q22"/>
    <mergeCell ref="R24:AC24"/>
    <mergeCell ref="R25:AC25"/>
    <mergeCell ref="B23:I25"/>
    <mergeCell ref="J23:Q23"/>
    <mergeCell ref="J24:Q25"/>
    <mergeCell ref="A17:E18"/>
    <mergeCell ref="N17:Q17"/>
    <mergeCell ref="N18:Q18"/>
    <mergeCell ref="A15:E16"/>
    <mergeCell ref="N15:Q15"/>
    <mergeCell ref="N16:Q16"/>
    <mergeCell ref="B32:I32"/>
    <mergeCell ref="J28:Q28"/>
    <mergeCell ref="V28:AC28"/>
    <mergeCell ref="A29:AC29"/>
    <mergeCell ref="A30:I31"/>
    <mergeCell ref="J30:M30"/>
    <mergeCell ref="N30:Q30"/>
    <mergeCell ref="R30:U30"/>
    <mergeCell ref="V30:Y30"/>
    <mergeCell ref="Z30:AC30"/>
    <mergeCell ref="R28:U28"/>
    <mergeCell ref="P31:Q31"/>
    <mergeCell ref="R31:S31"/>
    <mergeCell ref="T31:U31"/>
    <mergeCell ref="V31:W31"/>
    <mergeCell ref="X31:Y31"/>
    <mergeCell ref="Z31:AA31"/>
    <mergeCell ref="AB31:AC31"/>
    <mergeCell ref="J31:K31"/>
    <mergeCell ref="L31:M31"/>
    <mergeCell ref="N31:O31"/>
    <mergeCell ref="F28:I28"/>
    <mergeCell ref="AB33:AC33"/>
    <mergeCell ref="J32:K32"/>
    <mergeCell ref="L32:M32"/>
    <mergeCell ref="N32:O32"/>
    <mergeCell ref="P32:Q32"/>
    <mergeCell ref="R32:S32"/>
    <mergeCell ref="T32:U32"/>
    <mergeCell ref="V32:W32"/>
    <mergeCell ref="X32:Y32"/>
    <mergeCell ref="J33:K33"/>
    <mergeCell ref="L33:M33"/>
    <mergeCell ref="N33:O33"/>
    <mergeCell ref="P33:Q33"/>
    <mergeCell ref="R33:S33"/>
    <mergeCell ref="T33:U33"/>
    <mergeCell ref="V33:W33"/>
    <mergeCell ref="X33:Y33"/>
    <mergeCell ref="Z33:AA33"/>
    <mergeCell ref="Z34:AC34"/>
    <mergeCell ref="A35:AC35"/>
    <mergeCell ref="A36:I36"/>
    <mergeCell ref="J36:AC36"/>
    <mergeCell ref="A37:I37"/>
    <mergeCell ref="J37:P37"/>
    <mergeCell ref="R37:AC37"/>
    <mergeCell ref="A38:I39"/>
    <mergeCell ref="J38:P38"/>
    <mergeCell ref="Q38:AC38"/>
    <mergeCell ref="J39:M39"/>
    <mergeCell ref="N39:P39"/>
    <mergeCell ref="R39:U39"/>
    <mergeCell ref="V39:X39"/>
    <mergeCell ref="Z39:AC39"/>
    <mergeCell ref="A32:A34"/>
    <mergeCell ref="B34:I34"/>
    <mergeCell ref="J34:M34"/>
    <mergeCell ref="N34:Q34"/>
    <mergeCell ref="R34:U34"/>
    <mergeCell ref="V34:Y34"/>
    <mergeCell ref="Z32:AA32"/>
    <mergeCell ref="AB32:AC32"/>
    <mergeCell ref="B33:I33"/>
  </mergeCells>
  <phoneticPr fontId="6"/>
  <dataValidations count="1">
    <dataValidation type="list" allowBlank="1" showInputMessage="1" showErrorMessage="1" sqref="N11:Q18" xr:uid="{00000000-0002-0000-0600-000000000000}">
      <formula1>"○"</formula1>
    </dataValidation>
  </dataValidations>
  <pageMargins left="0.7" right="0.7" top="0.75" bottom="0.75" header="0.3" footer="0.3"/>
  <pageSetup paperSize="9" scale="7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4337" r:id="rId4" name="Check Box 4">
              <controlPr defaultSize="0" autoFill="0" autoLine="0" autoPict="0">
                <anchor moveWithCells="1">
                  <from>
                    <xdr:col>9</xdr:col>
                    <xdr:colOff>76200</xdr:colOff>
                    <xdr:row>32</xdr:row>
                    <xdr:rowOff>167640</xdr:rowOff>
                  </from>
                  <to>
                    <xdr:col>12</xdr:col>
                    <xdr:colOff>228600</xdr:colOff>
                    <xdr:row>34</xdr:row>
                    <xdr:rowOff>68580</xdr:rowOff>
                  </to>
                </anchor>
              </controlPr>
            </control>
          </mc:Choice>
        </mc:AlternateContent>
        <mc:AlternateContent xmlns:mc="http://schemas.openxmlformats.org/markup-compatibility/2006">
          <mc:Choice Requires="x14">
            <control shapeId="14338" r:id="rId5" name="Check Box 5">
              <controlPr defaultSize="0" autoFill="0" autoLine="0" autoPict="0">
                <anchor moveWithCells="1">
                  <from>
                    <xdr:col>15</xdr:col>
                    <xdr:colOff>0</xdr:colOff>
                    <xdr:row>32</xdr:row>
                    <xdr:rowOff>144780</xdr:rowOff>
                  </from>
                  <to>
                    <xdr:col>19</xdr:col>
                    <xdr:colOff>160020</xdr:colOff>
                    <xdr:row>34</xdr:row>
                    <xdr:rowOff>45720</xdr:rowOff>
                  </to>
                </anchor>
              </controlPr>
            </control>
          </mc:Choice>
        </mc:AlternateContent>
        <mc:AlternateContent xmlns:mc="http://schemas.openxmlformats.org/markup-compatibility/2006">
          <mc:Choice Requires="x14">
            <control shapeId="14339" r:id="rId6" name="Check Box 6">
              <controlPr defaultSize="0" autoFill="0" autoLine="0" autoPict="0">
                <anchor moveWithCells="1">
                  <from>
                    <xdr:col>20</xdr:col>
                    <xdr:colOff>76200</xdr:colOff>
                    <xdr:row>32</xdr:row>
                    <xdr:rowOff>144780</xdr:rowOff>
                  </from>
                  <to>
                    <xdr:col>24</xdr:col>
                    <xdr:colOff>251460</xdr:colOff>
                    <xdr:row>34</xdr:row>
                    <xdr:rowOff>45720</xdr:rowOff>
                  </to>
                </anchor>
              </controlPr>
            </control>
          </mc:Choice>
        </mc:AlternateContent>
        <mc:AlternateContent xmlns:mc="http://schemas.openxmlformats.org/markup-compatibility/2006">
          <mc:Choice Requires="x14">
            <control shapeId="14340" r:id="rId7" name="Check Box 4">
              <controlPr defaultSize="0" autoFill="0" autoLine="0" autoPict="0">
                <anchor moveWithCells="1">
                  <from>
                    <xdr:col>9</xdr:col>
                    <xdr:colOff>76200</xdr:colOff>
                    <xdr:row>32</xdr:row>
                    <xdr:rowOff>167640</xdr:rowOff>
                  </from>
                  <to>
                    <xdr:col>12</xdr:col>
                    <xdr:colOff>228600</xdr:colOff>
                    <xdr:row>34</xdr:row>
                    <xdr:rowOff>68580</xdr:rowOff>
                  </to>
                </anchor>
              </controlPr>
            </control>
          </mc:Choice>
        </mc:AlternateContent>
        <mc:AlternateContent xmlns:mc="http://schemas.openxmlformats.org/markup-compatibility/2006">
          <mc:Choice Requires="x14">
            <control shapeId="14341" r:id="rId8" name="Check Box 5">
              <controlPr defaultSize="0" autoFill="0" autoLine="0" autoPict="0">
                <anchor moveWithCells="1">
                  <from>
                    <xdr:col>15</xdr:col>
                    <xdr:colOff>0</xdr:colOff>
                    <xdr:row>32</xdr:row>
                    <xdr:rowOff>144780</xdr:rowOff>
                  </from>
                  <to>
                    <xdr:col>19</xdr:col>
                    <xdr:colOff>160020</xdr:colOff>
                    <xdr:row>34</xdr:row>
                    <xdr:rowOff>45720</xdr:rowOff>
                  </to>
                </anchor>
              </controlPr>
            </control>
          </mc:Choice>
        </mc:AlternateContent>
        <mc:AlternateContent xmlns:mc="http://schemas.openxmlformats.org/markup-compatibility/2006">
          <mc:Choice Requires="x14">
            <control shapeId="14342" r:id="rId9" name="Check Box 6">
              <controlPr defaultSize="0" autoFill="0" autoLine="0" autoPict="0">
                <anchor moveWithCells="1">
                  <from>
                    <xdr:col>20</xdr:col>
                    <xdr:colOff>76200</xdr:colOff>
                    <xdr:row>32</xdr:row>
                    <xdr:rowOff>144780</xdr:rowOff>
                  </from>
                  <to>
                    <xdr:col>24</xdr:col>
                    <xdr:colOff>251460</xdr:colOff>
                    <xdr:row>34</xdr:row>
                    <xdr:rowOff>45720</xdr:rowOff>
                  </to>
                </anchor>
              </controlPr>
            </control>
          </mc:Choice>
        </mc:AlternateContent>
        <mc:AlternateContent xmlns:mc="http://schemas.openxmlformats.org/markup-compatibility/2006">
          <mc:Choice Requires="x14">
            <control shapeId="14343" r:id="rId10" name="Check Box 7">
              <controlPr defaultSize="0" autoFill="0" autoLine="0" autoPict="0">
                <anchor moveWithCells="1">
                  <from>
                    <xdr:col>9</xdr:col>
                    <xdr:colOff>76200</xdr:colOff>
                    <xdr:row>34</xdr:row>
                    <xdr:rowOff>160020</xdr:rowOff>
                  </from>
                  <to>
                    <xdr:col>12</xdr:col>
                    <xdr:colOff>228600</xdr:colOff>
                    <xdr:row>36</xdr:row>
                    <xdr:rowOff>68580</xdr:rowOff>
                  </to>
                </anchor>
              </controlPr>
            </control>
          </mc:Choice>
        </mc:AlternateContent>
        <mc:AlternateContent xmlns:mc="http://schemas.openxmlformats.org/markup-compatibility/2006">
          <mc:Choice Requires="x14">
            <control shapeId="14344" r:id="rId11" name="Check Box 8">
              <controlPr defaultSize="0" autoFill="0" autoLine="0" autoPict="0">
                <anchor moveWithCells="1">
                  <from>
                    <xdr:col>15</xdr:col>
                    <xdr:colOff>0</xdr:colOff>
                    <xdr:row>34</xdr:row>
                    <xdr:rowOff>175260</xdr:rowOff>
                  </from>
                  <to>
                    <xdr:col>19</xdr:col>
                    <xdr:colOff>152400</xdr:colOff>
                    <xdr:row>36</xdr:row>
                    <xdr:rowOff>45720</xdr:rowOff>
                  </to>
                </anchor>
              </controlPr>
            </control>
          </mc:Choice>
        </mc:AlternateContent>
        <mc:AlternateContent xmlns:mc="http://schemas.openxmlformats.org/markup-compatibility/2006">
          <mc:Choice Requires="x14">
            <control shapeId="14345" r:id="rId12" name="Check Box 9">
              <controlPr defaultSize="0" autoFill="0" autoLine="0" autoPict="0">
                <anchor moveWithCells="1">
                  <from>
                    <xdr:col>20</xdr:col>
                    <xdr:colOff>76200</xdr:colOff>
                    <xdr:row>34</xdr:row>
                    <xdr:rowOff>175260</xdr:rowOff>
                  </from>
                  <to>
                    <xdr:col>24</xdr:col>
                    <xdr:colOff>228600</xdr:colOff>
                    <xdr:row>36</xdr:row>
                    <xdr:rowOff>45720</xdr:rowOff>
                  </to>
                </anchor>
              </controlPr>
            </control>
          </mc:Choice>
        </mc:AlternateContent>
        <mc:AlternateContent xmlns:mc="http://schemas.openxmlformats.org/markup-compatibility/2006">
          <mc:Choice Requires="x14">
            <control shapeId="14346" r:id="rId13" name="Check Box 10">
              <controlPr defaultSize="0" autoFill="0" autoLine="0" autoPict="0">
                <anchor moveWithCells="1">
                  <from>
                    <xdr:col>9</xdr:col>
                    <xdr:colOff>76200</xdr:colOff>
                    <xdr:row>34</xdr:row>
                    <xdr:rowOff>160020</xdr:rowOff>
                  </from>
                  <to>
                    <xdr:col>12</xdr:col>
                    <xdr:colOff>228600</xdr:colOff>
                    <xdr:row>36</xdr:row>
                    <xdr:rowOff>68580</xdr:rowOff>
                  </to>
                </anchor>
              </controlPr>
            </control>
          </mc:Choice>
        </mc:AlternateContent>
        <mc:AlternateContent xmlns:mc="http://schemas.openxmlformats.org/markup-compatibility/2006">
          <mc:Choice Requires="x14">
            <control shapeId="14347" r:id="rId14" name="Check Box 11">
              <controlPr defaultSize="0" autoFill="0" autoLine="0" autoPict="0">
                <anchor moveWithCells="1">
                  <from>
                    <xdr:col>15</xdr:col>
                    <xdr:colOff>0</xdr:colOff>
                    <xdr:row>34</xdr:row>
                    <xdr:rowOff>175260</xdr:rowOff>
                  </from>
                  <to>
                    <xdr:col>19</xdr:col>
                    <xdr:colOff>152400</xdr:colOff>
                    <xdr:row>36</xdr:row>
                    <xdr:rowOff>45720</xdr:rowOff>
                  </to>
                </anchor>
              </controlPr>
            </control>
          </mc:Choice>
        </mc:AlternateContent>
        <mc:AlternateContent xmlns:mc="http://schemas.openxmlformats.org/markup-compatibility/2006">
          <mc:Choice Requires="x14">
            <control shapeId="14348" r:id="rId15" name="Check Box 12">
              <controlPr defaultSize="0" autoFill="0" autoLine="0" autoPict="0">
                <anchor moveWithCells="1">
                  <from>
                    <xdr:col>20</xdr:col>
                    <xdr:colOff>76200</xdr:colOff>
                    <xdr:row>34</xdr:row>
                    <xdr:rowOff>175260</xdr:rowOff>
                  </from>
                  <to>
                    <xdr:col>24</xdr:col>
                    <xdr:colOff>228600</xdr:colOff>
                    <xdr:row>36</xdr:row>
                    <xdr:rowOff>45720</xdr:rowOff>
                  </to>
                </anchor>
              </controlPr>
            </control>
          </mc:Choice>
        </mc:AlternateContent>
        <mc:AlternateContent xmlns:mc="http://schemas.openxmlformats.org/markup-compatibility/2006">
          <mc:Choice Requires="x14">
            <control shapeId="14349" r:id="rId16" name="Check Box 13">
              <controlPr defaultSize="0" autoFill="0" autoLine="0" autoPict="0">
                <anchor moveWithCells="1">
                  <from>
                    <xdr:col>9</xdr:col>
                    <xdr:colOff>76200</xdr:colOff>
                    <xdr:row>32</xdr:row>
                    <xdr:rowOff>167640</xdr:rowOff>
                  </from>
                  <to>
                    <xdr:col>12</xdr:col>
                    <xdr:colOff>228600</xdr:colOff>
                    <xdr:row>34</xdr:row>
                    <xdr:rowOff>68580</xdr:rowOff>
                  </to>
                </anchor>
              </controlPr>
            </control>
          </mc:Choice>
        </mc:AlternateContent>
        <mc:AlternateContent xmlns:mc="http://schemas.openxmlformats.org/markup-compatibility/2006">
          <mc:Choice Requires="x14">
            <control shapeId="14350" r:id="rId17" name="Check Box 14">
              <controlPr defaultSize="0" autoFill="0" autoLine="0" autoPict="0">
                <anchor moveWithCells="1">
                  <from>
                    <xdr:col>15</xdr:col>
                    <xdr:colOff>0</xdr:colOff>
                    <xdr:row>32</xdr:row>
                    <xdr:rowOff>144780</xdr:rowOff>
                  </from>
                  <to>
                    <xdr:col>19</xdr:col>
                    <xdr:colOff>160020</xdr:colOff>
                    <xdr:row>34</xdr:row>
                    <xdr:rowOff>45720</xdr:rowOff>
                  </to>
                </anchor>
              </controlPr>
            </control>
          </mc:Choice>
        </mc:AlternateContent>
        <mc:AlternateContent xmlns:mc="http://schemas.openxmlformats.org/markup-compatibility/2006">
          <mc:Choice Requires="x14">
            <control shapeId="14351" r:id="rId18" name="Check Box 15">
              <controlPr defaultSize="0" autoFill="0" autoLine="0" autoPict="0">
                <anchor moveWithCells="1">
                  <from>
                    <xdr:col>20</xdr:col>
                    <xdr:colOff>76200</xdr:colOff>
                    <xdr:row>32</xdr:row>
                    <xdr:rowOff>144780</xdr:rowOff>
                  </from>
                  <to>
                    <xdr:col>24</xdr:col>
                    <xdr:colOff>251460</xdr:colOff>
                    <xdr:row>34</xdr:row>
                    <xdr:rowOff>45720</xdr:rowOff>
                  </to>
                </anchor>
              </controlPr>
            </control>
          </mc:Choice>
        </mc:AlternateContent>
        <mc:AlternateContent xmlns:mc="http://schemas.openxmlformats.org/markup-compatibility/2006">
          <mc:Choice Requires="x14">
            <control shapeId="14352" r:id="rId19" name="Check Box 16">
              <controlPr defaultSize="0" autoFill="0" autoLine="0" autoPict="0">
                <anchor moveWithCells="1">
                  <from>
                    <xdr:col>9</xdr:col>
                    <xdr:colOff>76200</xdr:colOff>
                    <xdr:row>34</xdr:row>
                    <xdr:rowOff>160020</xdr:rowOff>
                  </from>
                  <to>
                    <xdr:col>12</xdr:col>
                    <xdr:colOff>228600</xdr:colOff>
                    <xdr:row>36</xdr:row>
                    <xdr:rowOff>68580</xdr:rowOff>
                  </to>
                </anchor>
              </controlPr>
            </control>
          </mc:Choice>
        </mc:AlternateContent>
        <mc:AlternateContent xmlns:mc="http://schemas.openxmlformats.org/markup-compatibility/2006">
          <mc:Choice Requires="x14">
            <control shapeId="14353" r:id="rId20" name="Check Box 17">
              <controlPr defaultSize="0" autoFill="0" autoLine="0" autoPict="0">
                <anchor moveWithCells="1">
                  <from>
                    <xdr:col>15</xdr:col>
                    <xdr:colOff>0</xdr:colOff>
                    <xdr:row>34</xdr:row>
                    <xdr:rowOff>175260</xdr:rowOff>
                  </from>
                  <to>
                    <xdr:col>19</xdr:col>
                    <xdr:colOff>152400</xdr:colOff>
                    <xdr:row>36</xdr:row>
                    <xdr:rowOff>45720</xdr:rowOff>
                  </to>
                </anchor>
              </controlPr>
            </control>
          </mc:Choice>
        </mc:AlternateContent>
        <mc:AlternateContent xmlns:mc="http://schemas.openxmlformats.org/markup-compatibility/2006">
          <mc:Choice Requires="x14">
            <control shapeId="14354" r:id="rId21" name="Check Box 18">
              <controlPr defaultSize="0" autoFill="0" autoLine="0" autoPict="0">
                <anchor moveWithCells="1">
                  <from>
                    <xdr:col>20</xdr:col>
                    <xdr:colOff>76200</xdr:colOff>
                    <xdr:row>34</xdr:row>
                    <xdr:rowOff>175260</xdr:rowOff>
                  </from>
                  <to>
                    <xdr:col>24</xdr:col>
                    <xdr:colOff>228600</xdr:colOff>
                    <xdr:row>36</xdr:row>
                    <xdr:rowOff>45720</xdr:rowOff>
                  </to>
                </anchor>
              </controlPr>
            </control>
          </mc:Choice>
        </mc:AlternateContent>
        <mc:AlternateContent xmlns:mc="http://schemas.openxmlformats.org/markup-compatibility/2006">
          <mc:Choice Requires="x14">
            <control shapeId="14355" r:id="rId22" name="Check Box 19">
              <controlPr defaultSize="0" autoFill="0" autoLine="0" autoPict="0">
                <anchor moveWithCells="1">
                  <from>
                    <xdr:col>9</xdr:col>
                    <xdr:colOff>76200</xdr:colOff>
                    <xdr:row>34</xdr:row>
                    <xdr:rowOff>160020</xdr:rowOff>
                  </from>
                  <to>
                    <xdr:col>12</xdr:col>
                    <xdr:colOff>228600</xdr:colOff>
                    <xdr:row>36</xdr:row>
                    <xdr:rowOff>68580</xdr:rowOff>
                  </to>
                </anchor>
              </controlPr>
            </control>
          </mc:Choice>
        </mc:AlternateContent>
        <mc:AlternateContent xmlns:mc="http://schemas.openxmlformats.org/markup-compatibility/2006">
          <mc:Choice Requires="x14">
            <control shapeId="14356" r:id="rId23" name="Check Box 20">
              <controlPr defaultSize="0" autoFill="0" autoLine="0" autoPict="0">
                <anchor moveWithCells="1">
                  <from>
                    <xdr:col>15</xdr:col>
                    <xdr:colOff>0</xdr:colOff>
                    <xdr:row>34</xdr:row>
                    <xdr:rowOff>175260</xdr:rowOff>
                  </from>
                  <to>
                    <xdr:col>19</xdr:col>
                    <xdr:colOff>152400</xdr:colOff>
                    <xdr:row>36</xdr:row>
                    <xdr:rowOff>45720</xdr:rowOff>
                  </to>
                </anchor>
              </controlPr>
            </control>
          </mc:Choice>
        </mc:AlternateContent>
        <mc:AlternateContent xmlns:mc="http://schemas.openxmlformats.org/markup-compatibility/2006">
          <mc:Choice Requires="x14">
            <control shapeId="14357" r:id="rId24" name="Check Box 21">
              <controlPr defaultSize="0" autoFill="0" autoLine="0" autoPict="0">
                <anchor moveWithCells="1">
                  <from>
                    <xdr:col>20</xdr:col>
                    <xdr:colOff>76200</xdr:colOff>
                    <xdr:row>34</xdr:row>
                    <xdr:rowOff>175260</xdr:rowOff>
                  </from>
                  <to>
                    <xdr:col>24</xdr:col>
                    <xdr:colOff>228600</xdr:colOff>
                    <xdr:row>36</xdr:row>
                    <xdr:rowOff>45720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EA7CF0-28E8-4283-BC1E-BCD2F37A228E}">
  <sheetPr>
    <pageSetUpPr fitToPage="1"/>
  </sheetPr>
  <dimension ref="A1:AC6"/>
  <sheetViews>
    <sheetView view="pageBreakPreview" zoomScaleNormal="100" zoomScaleSheetLayoutView="100" workbookViewId="0">
      <selection activeCell="AF14" sqref="AF14"/>
    </sheetView>
  </sheetViews>
  <sheetFormatPr defaultColWidth="9.109375" defaultRowHeight="12"/>
  <cols>
    <col min="1" max="1" width="5.77734375" style="383" customWidth="1"/>
    <col min="2" max="2" width="4.33203125" style="383" customWidth="1"/>
    <col min="3" max="3" width="2.77734375" style="383" customWidth="1"/>
    <col min="4" max="4" width="3.77734375" style="383" customWidth="1"/>
    <col min="5" max="5" width="3.109375" style="383" customWidth="1"/>
    <col min="6" max="9" width="2.77734375" style="383" customWidth="1"/>
    <col min="10" max="29" width="4.109375" style="383" customWidth="1"/>
    <col min="30" max="16384" width="9.109375" style="383"/>
  </cols>
  <sheetData>
    <row r="1" spans="1:29" ht="34.5" customHeight="1">
      <c r="A1" s="856" t="s">
        <v>629</v>
      </c>
      <c r="B1" s="856"/>
      <c r="C1" s="856"/>
      <c r="D1" s="856"/>
      <c r="E1" s="856"/>
      <c r="F1" s="856"/>
      <c r="G1" s="856"/>
      <c r="H1" s="856"/>
      <c r="I1" s="856"/>
      <c r="J1" s="856"/>
      <c r="K1" s="856"/>
      <c r="L1" s="856"/>
      <c r="M1" s="856"/>
      <c r="N1" s="856"/>
      <c r="O1" s="856"/>
      <c r="P1" s="856"/>
      <c r="Q1" s="856"/>
      <c r="R1" s="856"/>
      <c r="S1" s="856"/>
      <c r="T1" s="856"/>
      <c r="U1" s="856"/>
      <c r="V1" s="856"/>
      <c r="W1" s="856"/>
      <c r="X1" s="856"/>
      <c r="Y1" s="856"/>
      <c r="Z1" s="856"/>
      <c r="AA1" s="856"/>
      <c r="AB1" s="856"/>
      <c r="AC1" s="856"/>
    </row>
    <row r="2" spans="1:29" ht="22.2" customHeight="1">
      <c r="A2" s="382"/>
      <c r="B2" s="382"/>
      <c r="C2" s="382"/>
      <c r="D2" s="382"/>
      <c r="E2" s="382"/>
      <c r="F2" s="854"/>
      <c r="G2" s="854"/>
      <c r="H2" s="854"/>
      <c r="I2" s="854"/>
      <c r="J2" s="855"/>
      <c r="K2" s="855"/>
      <c r="L2" s="855"/>
      <c r="M2" s="855"/>
      <c r="N2" s="855"/>
      <c r="O2" s="855"/>
      <c r="P2" s="855"/>
      <c r="Q2" s="855"/>
      <c r="R2" s="854"/>
      <c r="S2" s="854"/>
      <c r="T2" s="854"/>
      <c r="U2" s="854"/>
      <c r="V2" s="855"/>
      <c r="W2" s="855"/>
      <c r="X2" s="855"/>
      <c r="Y2" s="855"/>
      <c r="Z2" s="855"/>
      <c r="AA2" s="855"/>
      <c r="AB2" s="855"/>
      <c r="AC2" s="855"/>
    </row>
    <row r="3" spans="1:29" ht="22.2" customHeight="1" thickBot="1">
      <c r="A3" s="384" t="s">
        <v>630</v>
      </c>
      <c r="B3" s="382"/>
      <c r="C3" s="382"/>
      <c r="D3" s="382"/>
      <c r="E3" s="382"/>
      <c r="F3" s="854"/>
      <c r="G3" s="854"/>
      <c r="H3" s="854"/>
      <c r="I3" s="854"/>
      <c r="J3" s="855"/>
      <c r="K3" s="855"/>
      <c r="L3" s="855"/>
      <c r="M3" s="855"/>
      <c r="N3" s="855"/>
      <c r="O3" s="855"/>
      <c r="P3" s="855"/>
      <c r="Q3" s="855"/>
      <c r="R3" s="854"/>
      <c r="S3" s="854"/>
      <c r="T3" s="854"/>
      <c r="U3" s="854"/>
      <c r="V3" s="855"/>
      <c r="W3" s="855"/>
      <c r="X3" s="855"/>
      <c r="Y3" s="855"/>
      <c r="Z3" s="855"/>
      <c r="AA3" s="855"/>
      <c r="AB3" s="855"/>
      <c r="AC3" s="855"/>
    </row>
    <row r="4" spans="1:29" ht="22.2" customHeight="1">
      <c r="A4" s="864" t="s">
        <v>150</v>
      </c>
      <c r="B4" s="865"/>
      <c r="C4" s="865"/>
      <c r="D4" s="865"/>
      <c r="E4" s="866"/>
      <c r="F4" s="872" t="s">
        <v>151</v>
      </c>
      <c r="G4" s="872"/>
      <c r="H4" s="872"/>
      <c r="I4" s="872"/>
      <c r="J4" s="873"/>
      <c r="K4" s="874"/>
      <c r="L4" s="874"/>
      <c r="M4" s="874"/>
      <c r="N4" s="874"/>
      <c r="O4" s="874"/>
      <c r="P4" s="874"/>
      <c r="Q4" s="875"/>
      <c r="R4" s="876" t="s">
        <v>152</v>
      </c>
      <c r="S4" s="876"/>
      <c r="T4" s="876"/>
      <c r="U4" s="877"/>
      <c r="V4" s="878"/>
      <c r="W4" s="878"/>
      <c r="X4" s="878"/>
      <c r="Y4" s="878"/>
      <c r="Z4" s="878"/>
      <c r="AA4" s="878"/>
      <c r="AB4" s="878"/>
      <c r="AC4" s="879"/>
    </row>
    <row r="5" spans="1:29" ht="22.2" customHeight="1">
      <c r="A5" s="867"/>
      <c r="B5" s="854"/>
      <c r="C5" s="854"/>
      <c r="D5" s="854"/>
      <c r="E5" s="868"/>
      <c r="F5" s="880" t="s">
        <v>151</v>
      </c>
      <c r="G5" s="880"/>
      <c r="H5" s="880"/>
      <c r="I5" s="880"/>
      <c r="J5" s="881"/>
      <c r="K5" s="882"/>
      <c r="L5" s="882"/>
      <c r="M5" s="882"/>
      <c r="N5" s="882"/>
      <c r="O5" s="882"/>
      <c r="P5" s="882"/>
      <c r="Q5" s="883"/>
      <c r="R5" s="884" t="s">
        <v>152</v>
      </c>
      <c r="S5" s="884"/>
      <c r="T5" s="884"/>
      <c r="U5" s="885"/>
      <c r="V5" s="886"/>
      <c r="W5" s="886"/>
      <c r="X5" s="886"/>
      <c r="Y5" s="886"/>
      <c r="Z5" s="886"/>
      <c r="AA5" s="886"/>
      <c r="AB5" s="886"/>
      <c r="AC5" s="887"/>
    </row>
    <row r="6" spans="1:29" ht="22.2" customHeight="1" thickBot="1">
      <c r="A6" s="869"/>
      <c r="B6" s="870"/>
      <c r="C6" s="870"/>
      <c r="D6" s="870"/>
      <c r="E6" s="871"/>
      <c r="F6" s="888" t="s">
        <v>151</v>
      </c>
      <c r="G6" s="888"/>
      <c r="H6" s="888"/>
      <c r="I6" s="888"/>
      <c r="J6" s="857"/>
      <c r="K6" s="858"/>
      <c r="L6" s="858"/>
      <c r="M6" s="858"/>
      <c r="N6" s="858"/>
      <c r="O6" s="858"/>
      <c r="P6" s="858"/>
      <c r="Q6" s="859"/>
      <c r="R6" s="860" t="s">
        <v>152</v>
      </c>
      <c r="S6" s="860"/>
      <c r="T6" s="860"/>
      <c r="U6" s="861"/>
      <c r="V6" s="862"/>
      <c r="W6" s="862"/>
      <c r="X6" s="862"/>
      <c r="Y6" s="862"/>
      <c r="Z6" s="862"/>
      <c r="AA6" s="862"/>
      <c r="AB6" s="862"/>
      <c r="AC6" s="863"/>
    </row>
  </sheetData>
  <mergeCells count="22">
    <mergeCell ref="J6:Q6"/>
    <mergeCell ref="R6:U6"/>
    <mergeCell ref="V6:AC6"/>
    <mergeCell ref="A4:E6"/>
    <mergeCell ref="F4:I4"/>
    <mergeCell ref="J4:Q4"/>
    <mergeCell ref="R4:U4"/>
    <mergeCell ref="V4:AC4"/>
    <mergeCell ref="F5:I5"/>
    <mergeCell ref="J5:Q5"/>
    <mergeCell ref="R5:U5"/>
    <mergeCell ref="V5:AC5"/>
    <mergeCell ref="F6:I6"/>
    <mergeCell ref="F3:I3"/>
    <mergeCell ref="J3:Q3"/>
    <mergeCell ref="R3:U3"/>
    <mergeCell ref="V3:AC3"/>
    <mergeCell ref="A1:AC1"/>
    <mergeCell ref="F2:I2"/>
    <mergeCell ref="J2:Q2"/>
    <mergeCell ref="R2:U2"/>
    <mergeCell ref="V2:AC2"/>
  </mergeCells>
  <phoneticPr fontId="6"/>
  <printOptions horizontalCentered="1"/>
  <pageMargins left="0.70866141732283472" right="0.70866141732283472" top="0.74803149606299213" bottom="0.74803149606299213" header="0.31496062992125984" footer="0.31496062992125984"/>
  <pageSetup paperSize="9" scale="7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J150"/>
  <sheetViews>
    <sheetView showGridLines="0" view="pageBreakPreview" zoomScale="60" zoomScaleNormal="60" workbookViewId="0">
      <selection activeCell="AT1" sqref="AT1:BI1"/>
    </sheetView>
  </sheetViews>
  <sheetFormatPr defaultRowHeight="14.4"/>
  <cols>
    <col min="1" max="1" width="3.5546875" style="263" customWidth="1"/>
    <col min="2" max="2" width="6.33203125" style="263" customWidth="1"/>
    <col min="3" max="4" width="9" style="263" customWidth="1"/>
    <col min="5" max="8" width="3.5546875" style="263" hidden="1" customWidth="1"/>
    <col min="9" max="10" width="3.5546875" style="263" customWidth="1"/>
    <col min="11" max="62" width="6.33203125" style="263" customWidth="1"/>
  </cols>
  <sheetData>
    <row r="1" spans="1:62" ht="19.2">
      <c r="A1" s="236"/>
      <c r="B1" s="236"/>
      <c r="C1" s="237" t="s">
        <v>597</v>
      </c>
      <c r="D1" s="237"/>
      <c r="E1" s="237"/>
      <c r="F1" s="237"/>
      <c r="G1" s="237"/>
      <c r="H1" s="237"/>
      <c r="I1" s="237"/>
      <c r="J1" s="237"/>
      <c r="K1" s="236"/>
      <c r="L1" s="236"/>
      <c r="M1" s="238" t="s">
        <v>181</v>
      </c>
      <c r="N1" s="236"/>
      <c r="O1" s="236"/>
      <c r="P1" s="237"/>
      <c r="Q1" s="237"/>
      <c r="R1" s="237"/>
      <c r="S1" s="237"/>
      <c r="T1" s="237"/>
      <c r="U1" s="237"/>
      <c r="V1" s="237"/>
      <c r="W1" s="237"/>
      <c r="X1" s="236"/>
      <c r="Y1" s="236"/>
      <c r="Z1" s="236"/>
      <c r="AA1" s="236"/>
      <c r="AB1" s="236"/>
      <c r="AC1" s="236"/>
      <c r="AD1" s="236"/>
      <c r="AE1" s="236"/>
      <c r="AF1" s="236"/>
      <c r="AG1" s="236"/>
      <c r="AH1" s="236"/>
      <c r="AI1" s="236"/>
      <c r="AJ1" s="236"/>
      <c r="AK1" s="236"/>
      <c r="AL1" s="236"/>
      <c r="AM1" s="236"/>
      <c r="AN1" s="236"/>
      <c r="AO1" s="236"/>
      <c r="AP1" s="236"/>
      <c r="AQ1" s="236"/>
      <c r="AR1" s="236"/>
      <c r="AS1" s="239" t="s">
        <v>182</v>
      </c>
      <c r="AT1" s="1032" t="s">
        <v>631</v>
      </c>
      <c r="AU1" s="1033"/>
      <c r="AV1" s="1033"/>
      <c r="AW1" s="1033"/>
      <c r="AX1" s="1033"/>
      <c r="AY1" s="1033"/>
      <c r="AZ1" s="1033"/>
      <c r="BA1" s="1033"/>
      <c r="BB1" s="1033"/>
      <c r="BC1" s="1033"/>
      <c r="BD1" s="1033"/>
      <c r="BE1" s="1033"/>
      <c r="BF1" s="1033"/>
      <c r="BG1" s="1033"/>
      <c r="BH1" s="1033"/>
      <c r="BI1" s="1033"/>
      <c r="BJ1" s="239" t="s">
        <v>184</v>
      </c>
    </row>
    <row r="2" spans="1:62" ht="19.2">
      <c r="A2" s="240"/>
      <c r="B2" s="240"/>
      <c r="C2" s="240"/>
      <c r="D2" s="240"/>
      <c r="E2" s="240"/>
      <c r="F2" s="240"/>
      <c r="G2" s="240"/>
      <c r="H2" s="240"/>
      <c r="I2" s="240"/>
      <c r="J2" s="238"/>
      <c r="K2" s="240"/>
      <c r="L2" s="240"/>
      <c r="M2" s="238"/>
      <c r="N2" s="238"/>
      <c r="O2" s="240"/>
      <c r="P2" s="239"/>
      <c r="Q2" s="239"/>
      <c r="R2" s="239"/>
      <c r="S2" s="239"/>
      <c r="T2" s="239"/>
      <c r="U2" s="239"/>
      <c r="V2" s="239"/>
      <c r="W2" s="239"/>
      <c r="X2" s="240"/>
      <c r="Y2" s="240"/>
      <c r="Z2" s="240"/>
      <c r="AA2" s="240"/>
      <c r="AB2" s="239" t="s">
        <v>185</v>
      </c>
      <c r="AC2" s="1034">
        <v>6</v>
      </c>
      <c r="AD2" s="1034"/>
      <c r="AE2" s="239" t="s">
        <v>186</v>
      </c>
      <c r="AF2" s="1035">
        <f>IF(AC2=0,"",YEAR(DATE(2018+AC2,1,1)))</f>
        <v>2024</v>
      </c>
      <c r="AG2" s="1035"/>
      <c r="AH2" s="240" t="s">
        <v>187</v>
      </c>
      <c r="AI2" s="240" t="s">
        <v>188</v>
      </c>
      <c r="AJ2" s="1034">
        <v>4</v>
      </c>
      <c r="AK2" s="1034"/>
      <c r="AL2" s="240" t="s">
        <v>189</v>
      </c>
      <c r="AM2" s="240"/>
      <c r="AN2" s="240"/>
      <c r="AO2" s="240"/>
      <c r="AP2" s="240"/>
      <c r="AQ2" s="240"/>
      <c r="AR2" s="240"/>
      <c r="AS2" s="239" t="s">
        <v>190</v>
      </c>
      <c r="AT2" s="1034" t="s">
        <v>191</v>
      </c>
      <c r="AU2" s="1034"/>
      <c r="AV2" s="1034"/>
      <c r="AW2" s="1034"/>
      <c r="AX2" s="1034"/>
      <c r="AY2" s="1034"/>
      <c r="AZ2" s="1034"/>
      <c r="BA2" s="1034"/>
      <c r="BB2" s="1034"/>
      <c r="BC2" s="1034"/>
      <c r="BD2" s="1034"/>
      <c r="BE2" s="1034"/>
      <c r="BF2" s="1034"/>
      <c r="BG2" s="1034"/>
      <c r="BH2" s="1034"/>
      <c r="BI2" s="1034"/>
      <c r="BJ2" s="239" t="s">
        <v>184</v>
      </c>
    </row>
    <row r="3" spans="1:62" ht="19.2">
      <c r="A3" s="240"/>
      <c r="B3" s="240"/>
      <c r="C3" s="240"/>
      <c r="D3" s="240"/>
      <c r="E3" s="240"/>
      <c r="F3" s="240"/>
      <c r="G3" s="240"/>
      <c r="H3" s="240"/>
      <c r="I3" s="240"/>
      <c r="J3" s="238"/>
      <c r="K3" s="240"/>
      <c r="L3" s="240"/>
      <c r="M3" s="238"/>
      <c r="N3" s="240"/>
      <c r="O3" s="239"/>
      <c r="P3" s="239"/>
      <c r="Q3" s="239"/>
      <c r="R3" s="239"/>
      <c r="S3" s="239"/>
      <c r="T3" s="239"/>
      <c r="U3" s="239"/>
      <c r="V3" s="240"/>
      <c r="W3" s="240"/>
      <c r="X3" s="240"/>
      <c r="Y3" s="240"/>
      <c r="Z3" s="240"/>
      <c r="AA3" s="240"/>
      <c r="AB3" s="240"/>
      <c r="AC3" s="241"/>
      <c r="AD3" s="241"/>
      <c r="AE3" s="241"/>
      <c r="AF3" s="242"/>
      <c r="AG3" s="241"/>
      <c r="AH3" s="240"/>
      <c r="AI3" s="240"/>
      <c r="AJ3" s="240"/>
      <c r="AK3" s="240"/>
      <c r="AL3" s="240"/>
      <c r="AM3" s="240"/>
      <c r="AN3" s="240"/>
      <c r="AO3" s="240"/>
      <c r="AP3" s="240"/>
      <c r="AQ3" s="240"/>
      <c r="AR3" s="240"/>
      <c r="AS3" s="240"/>
      <c r="AT3" s="240"/>
      <c r="AU3" s="240"/>
      <c r="AV3" s="240"/>
      <c r="AW3" s="240"/>
      <c r="AX3" s="240"/>
      <c r="AY3" s="240"/>
      <c r="AZ3" s="240"/>
      <c r="BA3" s="240"/>
      <c r="BB3" s="240"/>
      <c r="BC3" s="240"/>
      <c r="BD3" s="243" t="s">
        <v>192</v>
      </c>
      <c r="BE3" s="1036" t="s">
        <v>193</v>
      </c>
      <c r="BF3" s="1037"/>
      <c r="BG3" s="1037"/>
      <c r="BH3" s="1038"/>
      <c r="BI3" s="239"/>
      <c r="BJ3" s="240"/>
    </row>
    <row r="4" spans="1:62" ht="19.2">
      <c r="A4" s="240"/>
      <c r="B4" s="244"/>
      <c r="C4" s="244"/>
      <c r="D4" s="244"/>
      <c r="E4" s="244"/>
      <c r="F4" s="244"/>
      <c r="G4" s="244"/>
      <c r="H4" s="244"/>
      <c r="I4" s="244"/>
      <c r="J4" s="245"/>
      <c r="K4" s="244"/>
      <c r="L4" s="244"/>
      <c r="M4" s="245"/>
      <c r="N4" s="244"/>
      <c r="O4" s="246"/>
      <c r="P4" s="246"/>
      <c r="Q4" s="246"/>
      <c r="R4" s="246"/>
      <c r="S4" s="246"/>
      <c r="T4" s="246"/>
      <c r="U4" s="246"/>
      <c r="V4" s="244"/>
      <c r="W4" s="244"/>
      <c r="X4" s="244"/>
      <c r="Y4" s="244"/>
      <c r="Z4" s="244"/>
      <c r="AA4" s="244"/>
      <c r="AB4" s="244"/>
      <c r="AC4" s="247"/>
      <c r="AD4" s="247"/>
      <c r="AE4" s="247"/>
      <c r="AF4" s="248"/>
      <c r="AG4" s="247"/>
      <c r="AH4" s="244"/>
      <c r="AI4" s="244"/>
      <c r="AJ4" s="244"/>
      <c r="AK4" s="244"/>
      <c r="AL4" s="244"/>
      <c r="AM4" s="244"/>
      <c r="AN4" s="244"/>
      <c r="AO4" s="244"/>
      <c r="AP4" s="244"/>
      <c r="AQ4" s="244"/>
      <c r="AR4" s="244"/>
      <c r="AS4" s="240"/>
      <c r="AT4" s="240"/>
      <c r="AU4" s="240"/>
      <c r="AV4" s="240"/>
      <c r="AW4" s="240"/>
      <c r="AX4" s="240"/>
      <c r="AY4" s="240"/>
      <c r="AZ4" s="240"/>
      <c r="BA4" s="240"/>
      <c r="BB4" s="240"/>
      <c r="BC4" s="240"/>
      <c r="BD4" s="243" t="s">
        <v>194</v>
      </c>
      <c r="BE4" s="1036" t="s">
        <v>195</v>
      </c>
      <c r="BF4" s="1037"/>
      <c r="BG4" s="1037"/>
      <c r="BH4" s="1038"/>
      <c r="BI4" s="239"/>
      <c r="BJ4" s="240"/>
    </row>
    <row r="5" spans="1:62" ht="19.2">
      <c r="A5" s="240"/>
      <c r="B5" s="244"/>
      <c r="C5" s="244"/>
      <c r="D5" s="244"/>
      <c r="E5" s="244"/>
      <c r="F5" s="244"/>
      <c r="G5" s="244"/>
      <c r="H5" s="244"/>
      <c r="I5" s="244"/>
      <c r="J5" s="245"/>
      <c r="K5" s="244"/>
      <c r="L5" s="244"/>
      <c r="M5" s="245"/>
      <c r="N5" s="244"/>
      <c r="O5" s="246"/>
      <c r="P5" s="246"/>
      <c r="Q5" s="246"/>
      <c r="R5" s="246"/>
      <c r="S5" s="246"/>
      <c r="T5" s="246"/>
      <c r="U5" s="246"/>
      <c r="V5" s="244"/>
      <c r="W5" s="244"/>
      <c r="X5" s="244"/>
      <c r="Y5" s="244"/>
      <c r="Z5" s="244"/>
      <c r="AA5" s="244"/>
      <c r="AB5" s="244"/>
      <c r="AC5" s="249"/>
      <c r="AD5" s="249"/>
      <c r="AE5" s="244"/>
      <c r="AF5" s="244"/>
      <c r="AG5" s="244"/>
      <c r="AH5" s="244"/>
      <c r="AI5" s="244"/>
      <c r="AJ5" s="250"/>
      <c r="AK5" s="250"/>
      <c r="AL5" s="250"/>
      <c r="AM5" s="250"/>
      <c r="AN5" s="250"/>
      <c r="AO5" s="250"/>
      <c r="AP5" s="250"/>
      <c r="AQ5" s="250"/>
      <c r="AR5" s="250"/>
      <c r="AS5" s="236"/>
      <c r="AT5" s="236"/>
      <c r="AU5" s="236"/>
      <c r="AV5" s="236"/>
      <c r="AW5" s="236"/>
      <c r="AX5" s="236"/>
      <c r="AY5" s="236"/>
      <c r="AZ5" s="236"/>
      <c r="BA5" s="236"/>
      <c r="BB5" s="236"/>
      <c r="BC5" s="236"/>
      <c r="BD5" s="236"/>
      <c r="BE5" s="236"/>
      <c r="BF5" s="236"/>
      <c r="BG5" s="236"/>
      <c r="BH5" s="251"/>
      <c r="BI5" s="251"/>
      <c r="BJ5" s="240"/>
    </row>
    <row r="6" spans="1:62" ht="19.2">
      <c r="A6" s="240"/>
      <c r="B6" s="252"/>
      <c r="C6" s="250"/>
      <c r="D6" s="250"/>
      <c r="E6" s="250"/>
      <c r="F6" s="250"/>
      <c r="G6" s="250"/>
      <c r="H6" s="250"/>
      <c r="I6" s="250"/>
      <c r="J6" s="250"/>
      <c r="K6" s="253"/>
      <c r="L6" s="253"/>
      <c r="M6" s="253"/>
      <c r="N6" s="254"/>
      <c r="O6" s="253"/>
      <c r="P6" s="253"/>
      <c r="Q6" s="253"/>
      <c r="R6" s="244"/>
      <c r="S6" s="244"/>
      <c r="T6" s="244"/>
      <c r="U6" s="244"/>
      <c r="V6" s="244"/>
      <c r="W6" s="244"/>
      <c r="X6" s="244"/>
      <c r="Y6" s="244"/>
      <c r="Z6" s="244"/>
      <c r="AA6" s="244"/>
      <c r="AB6" s="244"/>
      <c r="AC6" s="244"/>
      <c r="AD6" s="244"/>
      <c r="AE6" s="244"/>
      <c r="AF6" s="244"/>
      <c r="AG6" s="244"/>
      <c r="AH6" s="244"/>
      <c r="AI6" s="244"/>
      <c r="AJ6" s="250"/>
      <c r="AK6" s="250"/>
      <c r="AL6" s="250"/>
      <c r="AM6" s="250"/>
      <c r="AN6" s="250"/>
      <c r="AO6" s="250" t="s">
        <v>196</v>
      </c>
      <c r="AP6" s="250"/>
      <c r="AQ6" s="250"/>
      <c r="AR6" s="250"/>
      <c r="AS6" s="236"/>
      <c r="AT6" s="236"/>
      <c r="AU6" s="236"/>
      <c r="AV6" s="240"/>
      <c r="AW6" s="255"/>
      <c r="AX6" s="255"/>
      <c r="AY6" s="256"/>
      <c r="AZ6" s="236"/>
      <c r="BA6" s="992">
        <v>40</v>
      </c>
      <c r="BB6" s="993"/>
      <c r="BC6" s="256" t="s">
        <v>197</v>
      </c>
      <c r="BD6" s="236"/>
      <c r="BE6" s="992">
        <v>160</v>
      </c>
      <c r="BF6" s="993"/>
      <c r="BG6" s="256" t="s">
        <v>198</v>
      </c>
      <c r="BH6" s="236"/>
      <c r="BI6" s="251"/>
      <c r="BJ6" s="240"/>
    </row>
    <row r="7" spans="1:62" ht="19.2">
      <c r="A7" s="240"/>
      <c r="B7" s="252"/>
      <c r="C7" s="257"/>
      <c r="D7" s="257"/>
      <c r="E7" s="257"/>
      <c r="F7" s="257"/>
      <c r="G7" s="257"/>
      <c r="H7" s="257"/>
      <c r="I7" s="257"/>
      <c r="J7" s="253"/>
      <c r="K7" s="253"/>
      <c r="L7" s="253"/>
      <c r="M7" s="254"/>
      <c r="N7" s="253"/>
      <c r="O7" s="253"/>
      <c r="P7" s="253"/>
      <c r="Q7" s="253"/>
      <c r="R7" s="244"/>
      <c r="S7" s="244"/>
      <c r="T7" s="244"/>
      <c r="U7" s="244"/>
      <c r="V7" s="244"/>
      <c r="W7" s="244"/>
      <c r="X7" s="244"/>
      <c r="Y7" s="244"/>
      <c r="Z7" s="244"/>
      <c r="AA7" s="244"/>
      <c r="AB7" s="244"/>
      <c r="AC7" s="244"/>
      <c r="AD7" s="244"/>
      <c r="AE7" s="244"/>
      <c r="AF7" s="244"/>
      <c r="AG7" s="244"/>
      <c r="AH7" s="244"/>
      <c r="AI7" s="244"/>
      <c r="AJ7" s="250"/>
      <c r="AK7" s="250"/>
      <c r="AL7" s="250"/>
      <c r="AM7" s="250"/>
      <c r="AN7" s="250"/>
      <c r="AO7" s="250"/>
      <c r="AP7" s="250"/>
      <c r="AQ7" s="250"/>
      <c r="AR7" s="250"/>
      <c r="AS7" s="250"/>
      <c r="AT7" s="250"/>
      <c r="AU7" s="250"/>
      <c r="AV7" s="250"/>
      <c r="AW7" s="250"/>
      <c r="AX7" s="250"/>
      <c r="AY7" s="250"/>
      <c r="AZ7" s="250"/>
      <c r="BA7" s="250"/>
      <c r="BB7" s="250"/>
      <c r="BC7" s="250"/>
      <c r="BD7" s="250"/>
      <c r="BE7" s="250"/>
      <c r="BF7" s="250"/>
      <c r="BG7" s="250"/>
      <c r="BH7" s="258"/>
      <c r="BI7" s="258"/>
      <c r="BJ7" s="244"/>
    </row>
    <row r="8" spans="1:62" ht="19.2">
      <c r="A8" s="240"/>
      <c r="B8" s="259"/>
      <c r="C8" s="254"/>
      <c r="D8" s="254"/>
      <c r="E8" s="254"/>
      <c r="F8" s="254"/>
      <c r="G8" s="254"/>
      <c r="H8" s="254"/>
      <c r="I8" s="254"/>
      <c r="J8" s="253"/>
      <c r="K8" s="253"/>
      <c r="L8" s="253"/>
      <c r="M8" s="254"/>
      <c r="N8" s="253"/>
      <c r="O8" s="253"/>
      <c r="P8" s="253"/>
      <c r="Q8" s="253"/>
      <c r="R8" s="244"/>
      <c r="S8" s="244"/>
      <c r="T8" s="244"/>
      <c r="U8" s="244"/>
      <c r="V8" s="244"/>
      <c r="W8" s="244"/>
      <c r="X8" s="244"/>
      <c r="Y8" s="244"/>
      <c r="Z8" s="244"/>
      <c r="AA8" s="244"/>
      <c r="AB8" s="244"/>
      <c r="AC8" s="244"/>
      <c r="AD8" s="244"/>
      <c r="AE8" s="244"/>
      <c r="AF8" s="244"/>
      <c r="AG8" s="244"/>
      <c r="AH8" s="244"/>
      <c r="AI8" s="244"/>
      <c r="AJ8" s="260"/>
      <c r="AK8" s="260"/>
      <c r="AL8" s="260"/>
      <c r="AM8" s="250"/>
      <c r="AN8" s="258"/>
      <c r="AO8" s="261"/>
      <c r="AP8" s="261"/>
      <c r="AQ8" s="252"/>
      <c r="AR8" s="255"/>
      <c r="AS8" s="255"/>
      <c r="AT8" s="255"/>
      <c r="AU8" s="262"/>
      <c r="AV8" s="262"/>
      <c r="AW8" s="250"/>
      <c r="AX8" s="255"/>
      <c r="AY8" s="255"/>
      <c r="AZ8" s="254"/>
      <c r="BA8" s="250"/>
      <c r="BB8" s="250" t="s">
        <v>199</v>
      </c>
      <c r="BC8" s="250"/>
      <c r="BD8" s="250"/>
      <c r="BE8" s="990">
        <f>DAY(EOMONTH(DATE(AF2,AJ2,1),0))</f>
        <v>30</v>
      </c>
      <c r="BF8" s="991"/>
      <c r="BG8" s="250" t="s">
        <v>200</v>
      </c>
      <c r="BH8" s="250"/>
      <c r="BI8" s="250"/>
      <c r="BJ8" s="244"/>
    </row>
    <row r="9" spans="1:62" ht="19.2">
      <c r="A9" s="240"/>
      <c r="B9" s="259"/>
      <c r="C9" s="254"/>
      <c r="D9" s="254"/>
      <c r="E9" s="254"/>
      <c r="F9" s="254"/>
      <c r="G9" s="254"/>
      <c r="H9" s="254"/>
      <c r="I9" s="254"/>
      <c r="J9" s="253"/>
      <c r="K9" s="253"/>
      <c r="L9" s="253"/>
      <c r="M9" s="254"/>
      <c r="N9" s="253"/>
      <c r="O9" s="253"/>
      <c r="P9" s="253"/>
      <c r="Q9" s="253"/>
      <c r="R9" s="244"/>
      <c r="S9" s="244"/>
      <c r="T9" s="244"/>
      <c r="U9" s="244"/>
      <c r="V9" s="244"/>
      <c r="W9" s="244"/>
      <c r="X9" s="244"/>
      <c r="Y9" s="244"/>
      <c r="Z9" s="244"/>
      <c r="AA9" s="244"/>
      <c r="AB9" s="244"/>
      <c r="AC9" s="244"/>
      <c r="AD9" s="244"/>
      <c r="AE9" s="244"/>
      <c r="AF9" s="244"/>
      <c r="AG9" s="244"/>
      <c r="AH9" s="244"/>
      <c r="AI9" s="244"/>
      <c r="AJ9" s="260"/>
      <c r="AK9" s="260"/>
      <c r="AL9" s="260"/>
      <c r="AM9" s="250"/>
      <c r="AN9" s="258"/>
      <c r="AO9" s="261"/>
      <c r="AP9" s="261"/>
      <c r="AQ9" s="252"/>
      <c r="AR9" s="255"/>
      <c r="AS9" s="255"/>
      <c r="AT9" s="255"/>
      <c r="AU9" s="262"/>
      <c r="AV9" s="262"/>
      <c r="AW9" s="250"/>
      <c r="AX9" s="255"/>
      <c r="AY9" s="255"/>
      <c r="AZ9" s="254"/>
      <c r="BA9" s="250"/>
      <c r="BB9" s="250"/>
      <c r="BC9" s="250"/>
      <c r="BD9" s="250"/>
      <c r="BE9" s="254"/>
      <c r="BF9" s="254"/>
      <c r="BG9" s="250"/>
      <c r="BH9" s="250"/>
      <c r="BI9" s="250"/>
      <c r="BJ9" s="244"/>
    </row>
    <row r="10" spans="1:62" ht="19.2">
      <c r="A10" s="240"/>
      <c r="B10" s="259"/>
      <c r="C10" s="254"/>
      <c r="D10" s="254"/>
      <c r="E10" s="254"/>
      <c r="F10" s="254"/>
      <c r="G10" s="254"/>
      <c r="H10" s="254"/>
      <c r="I10" s="254"/>
      <c r="J10" s="253"/>
      <c r="K10" s="253"/>
      <c r="L10" s="253"/>
      <c r="M10" s="254"/>
      <c r="N10" s="253"/>
      <c r="O10" s="253"/>
      <c r="P10" s="253"/>
      <c r="Q10" s="253"/>
      <c r="R10" s="244"/>
      <c r="S10" s="244"/>
      <c r="T10" s="244"/>
      <c r="U10" s="244"/>
      <c r="V10" s="244"/>
      <c r="W10" s="244"/>
      <c r="X10" s="244"/>
      <c r="Y10" s="244"/>
      <c r="Z10" s="244"/>
      <c r="AA10" s="244"/>
      <c r="AB10" s="244"/>
      <c r="AC10" s="244"/>
      <c r="AD10" s="244"/>
      <c r="AE10" s="244"/>
      <c r="AF10" s="244"/>
      <c r="AG10" s="244"/>
      <c r="AH10" s="244"/>
      <c r="AI10" s="244"/>
      <c r="AJ10" s="260"/>
      <c r="AK10" s="260"/>
      <c r="AL10" s="260"/>
      <c r="AM10" s="250"/>
      <c r="AN10" s="258"/>
      <c r="AO10" s="261"/>
      <c r="AP10" s="261"/>
      <c r="AQ10" s="252"/>
      <c r="AR10" s="255"/>
      <c r="AS10" s="250" t="s">
        <v>201</v>
      </c>
      <c r="AT10" s="250"/>
      <c r="AU10" s="250"/>
      <c r="AV10" s="250"/>
      <c r="AW10" s="250"/>
      <c r="AX10" s="257"/>
      <c r="AY10" s="257"/>
      <c r="AZ10" s="257"/>
      <c r="BA10" s="250"/>
      <c r="BB10" s="250"/>
      <c r="BC10" s="258" t="s">
        <v>202</v>
      </c>
      <c r="BD10" s="250"/>
      <c r="BE10" s="992">
        <v>36</v>
      </c>
      <c r="BF10" s="993"/>
      <c r="BG10" s="256" t="s">
        <v>203</v>
      </c>
      <c r="BH10" s="250"/>
      <c r="BI10" s="250"/>
      <c r="BJ10" s="244"/>
    </row>
    <row r="11" spans="1:62" ht="15" thickBot="1">
      <c r="B11" s="264"/>
      <c r="C11" s="265"/>
      <c r="D11" s="265"/>
      <c r="E11" s="265"/>
      <c r="F11" s="265"/>
      <c r="G11" s="265"/>
      <c r="H11" s="265"/>
      <c r="I11" s="265"/>
      <c r="J11" s="265"/>
      <c r="K11" s="264"/>
      <c r="L11" s="264"/>
      <c r="M11" s="264"/>
      <c r="N11" s="264"/>
      <c r="O11" s="264"/>
      <c r="P11" s="264"/>
      <c r="Q11" s="264"/>
      <c r="R11" s="264"/>
      <c r="S11" s="264"/>
      <c r="T11" s="264"/>
      <c r="U11" s="264"/>
      <c r="V11" s="264"/>
      <c r="W11" s="264"/>
      <c r="X11" s="264"/>
      <c r="Y11" s="264"/>
      <c r="Z11" s="264"/>
      <c r="AA11" s="264"/>
      <c r="AB11" s="264"/>
      <c r="AC11" s="265"/>
      <c r="AD11" s="264"/>
      <c r="AE11" s="264"/>
      <c r="AF11" s="264"/>
      <c r="AG11" s="264"/>
      <c r="AH11" s="264"/>
      <c r="AI11" s="264"/>
      <c r="AJ11" s="264"/>
      <c r="AK11" s="264"/>
      <c r="AL11" s="264"/>
      <c r="AM11" s="264"/>
      <c r="AN11" s="264"/>
      <c r="AO11" s="264"/>
      <c r="AP11" s="264"/>
      <c r="AQ11" s="264"/>
      <c r="AR11" s="264"/>
      <c r="AT11" s="266"/>
    </row>
    <row r="12" spans="1:62" ht="19.2">
      <c r="B12" s="994" t="s">
        <v>204</v>
      </c>
      <c r="C12" s="997" t="s">
        <v>205</v>
      </c>
      <c r="D12" s="998"/>
      <c r="E12" s="267"/>
      <c r="F12" s="268"/>
      <c r="G12" s="267"/>
      <c r="H12" s="268"/>
      <c r="I12" s="1003" t="s">
        <v>206</v>
      </c>
      <c r="J12" s="1004"/>
      <c r="K12" s="1009" t="s">
        <v>207</v>
      </c>
      <c r="L12" s="1010"/>
      <c r="M12" s="1010"/>
      <c r="N12" s="998"/>
      <c r="O12" s="1009" t="s">
        <v>208</v>
      </c>
      <c r="P12" s="1010"/>
      <c r="Q12" s="1010"/>
      <c r="R12" s="1010"/>
      <c r="S12" s="998"/>
      <c r="T12" s="269"/>
      <c r="U12" s="269"/>
      <c r="V12" s="270"/>
      <c r="W12" s="1015" t="s">
        <v>209</v>
      </c>
      <c r="X12" s="1016"/>
      <c r="Y12" s="1016"/>
      <c r="Z12" s="1016"/>
      <c r="AA12" s="1016"/>
      <c r="AB12" s="1016"/>
      <c r="AC12" s="1016"/>
      <c r="AD12" s="1016"/>
      <c r="AE12" s="1016"/>
      <c r="AF12" s="1016"/>
      <c r="AG12" s="1016"/>
      <c r="AH12" s="1016"/>
      <c r="AI12" s="1016"/>
      <c r="AJ12" s="1016"/>
      <c r="AK12" s="1016"/>
      <c r="AL12" s="1016"/>
      <c r="AM12" s="1016"/>
      <c r="AN12" s="1016"/>
      <c r="AO12" s="1016"/>
      <c r="AP12" s="1016"/>
      <c r="AQ12" s="1016"/>
      <c r="AR12" s="1016"/>
      <c r="AS12" s="1016"/>
      <c r="AT12" s="1016"/>
      <c r="AU12" s="1016"/>
      <c r="AV12" s="1016"/>
      <c r="AW12" s="1016"/>
      <c r="AX12" s="1016"/>
      <c r="AY12" s="1016"/>
      <c r="AZ12" s="1016"/>
      <c r="BA12" s="1016"/>
      <c r="BB12" s="1017" t="str">
        <f>IF(BE3="４週","(9)1～4週目の勤務時間数合計","(9)1か月の勤務時間数　合計")</f>
        <v>(9)1～4週目の勤務時間数合計</v>
      </c>
      <c r="BC12" s="1018"/>
      <c r="BD12" s="1023" t="s">
        <v>210</v>
      </c>
      <c r="BE12" s="1018"/>
      <c r="BF12" s="997" t="s">
        <v>211</v>
      </c>
      <c r="BG12" s="1010"/>
      <c r="BH12" s="1010"/>
      <c r="BI12" s="1010"/>
      <c r="BJ12" s="1026"/>
    </row>
    <row r="13" spans="1:62" ht="19.2">
      <c r="B13" s="995"/>
      <c r="C13" s="999"/>
      <c r="D13" s="1000"/>
      <c r="E13" s="271"/>
      <c r="F13" s="272"/>
      <c r="G13" s="271"/>
      <c r="H13" s="272"/>
      <c r="I13" s="1005"/>
      <c r="J13" s="1006"/>
      <c r="K13" s="1011"/>
      <c r="L13" s="1012"/>
      <c r="M13" s="1012"/>
      <c r="N13" s="1000"/>
      <c r="O13" s="1011"/>
      <c r="P13" s="1012"/>
      <c r="Q13" s="1012"/>
      <c r="R13" s="1012"/>
      <c r="S13" s="1000"/>
      <c r="T13" s="273"/>
      <c r="U13" s="273"/>
      <c r="V13" s="274"/>
      <c r="W13" s="1029" t="s">
        <v>212</v>
      </c>
      <c r="X13" s="1029"/>
      <c r="Y13" s="1029"/>
      <c r="Z13" s="1029"/>
      <c r="AA13" s="1029"/>
      <c r="AB13" s="1029"/>
      <c r="AC13" s="1030"/>
      <c r="AD13" s="1031" t="s">
        <v>213</v>
      </c>
      <c r="AE13" s="1029"/>
      <c r="AF13" s="1029"/>
      <c r="AG13" s="1029"/>
      <c r="AH13" s="1029"/>
      <c r="AI13" s="1029"/>
      <c r="AJ13" s="1030"/>
      <c r="AK13" s="1031" t="s">
        <v>214</v>
      </c>
      <c r="AL13" s="1029"/>
      <c r="AM13" s="1029"/>
      <c r="AN13" s="1029"/>
      <c r="AO13" s="1029"/>
      <c r="AP13" s="1029"/>
      <c r="AQ13" s="1030"/>
      <c r="AR13" s="1031" t="s">
        <v>215</v>
      </c>
      <c r="AS13" s="1029"/>
      <c r="AT13" s="1029"/>
      <c r="AU13" s="1029"/>
      <c r="AV13" s="1029"/>
      <c r="AW13" s="1029"/>
      <c r="AX13" s="1030"/>
      <c r="AY13" s="1031" t="s">
        <v>216</v>
      </c>
      <c r="AZ13" s="1029"/>
      <c r="BA13" s="1029"/>
      <c r="BB13" s="1019"/>
      <c r="BC13" s="1020"/>
      <c r="BD13" s="1024"/>
      <c r="BE13" s="1020"/>
      <c r="BF13" s="999"/>
      <c r="BG13" s="1012"/>
      <c r="BH13" s="1012"/>
      <c r="BI13" s="1012"/>
      <c r="BJ13" s="1027"/>
    </row>
    <row r="14" spans="1:62" ht="19.2">
      <c r="B14" s="995"/>
      <c r="C14" s="999"/>
      <c r="D14" s="1000"/>
      <c r="E14" s="271"/>
      <c r="F14" s="272"/>
      <c r="G14" s="271"/>
      <c r="H14" s="272"/>
      <c r="I14" s="1005"/>
      <c r="J14" s="1006"/>
      <c r="K14" s="1011"/>
      <c r="L14" s="1012"/>
      <c r="M14" s="1012"/>
      <c r="N14" s="1000"/>
      <c r="O14" s="1011"/>
      <c r="P14" s="1012"/>
      <c r="Q14" s="1012"/>
      <c r="R14" s="1012"/>
      <c r="S14" s="1000"/>
      <c r="T14" s="273"/>
      <c r="U14" s="273"/>
      <c r="V14" s="274"/>
      <c r="W14" s="275">
        <v>1</v>
      </c>
      <c r="X14" s="276">
        <v>2</v>
      </c>
      <c r="Y14" s="276">
        <v>3</v>
      </c>
      <c r="Z14" s="276">
        <v>4</v>
      </c>
      <c r="AA14" s="276">
        <v>5</v>
      </c>
      <c r="AB14" s="276">
        <v>6</v>
      </c>
      <c r="AC14" s="277">
        <v>7</v>
      </c>
      <c r="AD14" s="278">
        <v>8</v>
      </c>
      <c r="AE14" s="276">
        <v>9</v>
      </c>
      <c r="AF14" s="276">
        <v>10</v>
      </c>
      <c r="AG14" s="276">
        <v>11</v>
      </c>
      <c r="AH14" s="276">
        <v>12</v>
      </c>
      <c r="AI14" s="276">
        <v>13</v>
      </c>
      <c r="AJ14" s="277">
        <v>14</v>
      </c>
      <c r="AK14" s="275">
        <v>15</v>
      </c>
      <c r="AL14" s="276">
        <v>16</v>
      </c>
      <c r="AM14" s="276">
        <v>17</v>
      </c>
      <c r="AN14" s="276">
        <v>18</v>
      </c>
      <c r="AO14" s="276">
        <v>19</v>
      </c>
      <c r="AP14" s="276">
        <v>20</v>
      </c>
      <c r="AQ14" s="277">
        <v>21</v>
      </c>
      <c r="AR14" s="278">
        <v>22</v>
      </c>
      <c r="AS14" s="276">
        <v>23</v>
      </c>
      <c r="AT14" s="276">
        <v>24</v>
      </c>
      <c r="AU14" s="276">
        <v>25</v>
      </c>
      <c r="AV14" s="276">
        <v>26</v>
      </c>
      <c r="AW14" s="276">
        <v>27</v>
      </c>
      <c r="AX14" s="277">
        <v>28</v>
      </c>
      <c r="AY14" s="278" t="str">
        <f>IF($BE$3="実績",IF(DAY(DATE($AF$2,$AJ$2,29))=29,29,""),"")</f>
        <v/>
      </c>
      <c r="AZ14" s="276" t="str">
        <f>IF($BE$3="実績",IF(DAY(DATE($AF$2,$AJ$2,30))=30,30,""),"")</f>
        <v/>
      </c>
      <c r="BA14" s="277" t="str">
        <f>IF($BE$3="実績",IF(DAY(DATE($AF$2,$AJ$2,31))=31,31,""),"")</f>
        <v/>
      </c>
      <c r="BB14" s="1019"/>
      <c r="BC14" s="1020"/>
      <c r="BD14" s="1024"/>
      <c r="BE14" s="1020"/>
      <c r="BF14" s="999"/>
      <c r="BG14" s="1012"/>
      <c r="BH14" s="1012"/>
      <c r="BI14" s="1012"/>
      <c r="BJ14" s="1027"/>
    </row>
    <row r="15" spans="1:62" ht="19.2">
      <c r="B15" s="995"/>
      <c r="C15" s="999"/>
      <c r="D15" s="1000"/>
      <c r="E15" s="271"/>
      <c r="F15" s="272"/>
      <c r="G15" s="271"/>
      <c r="H15" s="272"/>
      <c r="I15" s="1005"/>
      <c r="J15" s="1006"/>
      <c r="K15" s="1011"/>
      <c r="L15" s="1012"/>
      <c r="M15" s="1012"/>
      <c r="N15" s="1000"/>
      <c r="O15" s="1011"/>
      <c r="P15" s="1012"/>
      <c r="Q15" s="1012"/>
      <c r="R15" s="1012"/>
      <c r="S15" s="1000"/>
      <c r="T15" s="273"/>
      <c r="U15" s="273"/>
      <c r="V15" s="274"/>
      <c r="W15" s="275">
        <f>WEEKDAY(DATE($AF$2,$AJ$2,1))</f>
        <v>2</v>
      </c>
      <c r="X15" s="276">
        <f>WEEKDAY(DATE($AF$2,$AJ$2,2))</f>
        <v>3</v>
      </c>
      <c r="Y15" s="276">
        <f>WEEKDAY(DATE($AF$2,$AJ$2,3))</f>
        <v>4</v>
      </c>
      <c r="Z15" s="276">
        <f>WEEKDAY(DATE($AF$2,$AJ$2,4))</f>
        <v>5</v>
      </c>
      <c r="AA15" s="276">
        <f>WEEKDAY(DATE($AF$2,$AJ$2,5))</f>
        <v>6</v>
      </c>
      <c r="AB15" s="276">
        <f>WEEKDAY(DATE($AF$2,$AJ$2,6))</f>
        <v>7</v>
      </c>
      <c r="AC15" s="277">
        <f>WEEKDAY(DATE($AF$2,$AJ$2,7))</f>
        <v>1</v>
      </c>
      <c r="AD15" s="278">
        <f>WEEKDAY(DATE($AF$2,$AJ$2,8))</f>
        <v>2</v>
      </c>
      <c r="AE15" s="276">
        <f>WEEKDAY(DATE($AF$2,$AJ$2,9))</f>
        <v>3</v>
      </c>
      <c r="AF15" s="276">
        <f>WEEKDAY(DATE($AF$2,$AJ$2,10))</f>
        <v>4</v>
      </c>
      <c r="AG15" s="276">
        <f>WEEKDAY(DATE($AF$2,$AJ$2,11))</f>
        <v>5</v>
      </c>
      <c r="AH15" s="276">
        <f>WEEKDAY(DATE($AF$2,$AJ$2,12))</f>
        <v>6</v>
      </c>
      <c r="AI15" s="276">
        <f>WEEKDAY(DATE($AF$2,$AJ$2,13))</f>
        <v>7</v>
      </c>
      <c r="AJ15" s="277">
        <f>WEEKDAY(DATE($AF$2,$AJ$2,14))</f>
        <v>1</v>
      </c>
      <c r="AK15" s="278">
        <f>WEEKDAY(DATE($AF$2,$AJ$2,15))</f>
        <v>2</v>
      </c>
      <c r="AL15" s="276">
        <f>WEEKDAY(DATE($AF$2,$AJ$2,16))</f>
        <v>3</v>
      </c>
      <c r="AM15" s="276">
        <f>WEEKDAY(DATE($AF$2,$AJ$2,17))</f>
        <v>4</v>
      </c>
      <c r="AN15" s="276">
        <f>WEEKDAY(DATE($AF$2,$AJ$2,18))</f>
        <v>5</v>
      </c>
      <c r="AO15" s="276">
        <f>WEEKDAY(DATE($AF$2,$AJ$2,19))</f>
        <v>6</v>
      </c>
      <c r="AP15" s="276">
        <f>WEEKDAY(DATE($AF$2,$AJ$2,20))</f>
        <v>7</v>
      </c>
      <c r="AQ15" s="277">
        <f>WEEKDAY(DATE($AF$2,$AJ$2,21))</f>
        <v>1</v>
      </c>
      <c r="AR15" s="278">
        <f>WEEKDAY(DATE($AF$2,$AJ$2,22))</f>
        <v>2</v>
      </c>
      <c r="AS15" s="276">
        <f>WEEKDAY(DATE($AF$2,$AJ$2,23))</f>
        <v>3</v>
      </c>
      <c r="AT15" s="276">
        <f>WEEKDAY(DATE($AF$2,$AJ$2,24))</f>
        <v>4</v>
      </c>
      <c r="AU15" s="276">
        <f>WEEKDAY(DATE($AF$2,$AJ$2,25))</f>
        <v>5</v>
      </c>
      <c r="AV15" s="276">
        <f>WEEKDAY(DATE($AF$2,$AJ$2,26))</f>
        <v>6</v>
      </c>
      <c r="AW15" s="276">
        <f>WEEKDAY(DATE($AF$2,$AJ$2,27))</f>
        <v>7</v>
      </c>
      <c r="AX15" s="277">
        <f>WEEKDAY(DATE($AF$2,$AJ$2,28))</f>
        <v>1</v>
      </c>
      <c r="AY15" s="278">
        <f>IF(AY14=29,WEEKDAY(DATE($AF$2,$AJ$2,29)),0)</f>
        <v>0</v>
      </c>
      <c r="AZ15" s="276">
        <f>IF(AZ14=30,WEEKDAY(DATE($AF$2,$AJ$2,30)),0)</f>
        <v>0</v>
      </c>
      <c r="BA15" s="277">
        <f>IF(BA14=31,WEEKDAY(DATE($AF$2,$AJ$2,31)),0)</f>
        <v>0</v>
      </c>
      <c r="BB15" s="1019"/>
      <c r="BC15" s="1020"/>
      <c r="BD15" s="1024"/>
      <c r="BE15" s="1020"/>
      <c r="BF15" s="999"/>
      <c r="BG15" s="1012"/>
      <c r="BH15" s="1012"/>
      <c r="BI15" s="1012"/>
      <c r="BJ15" s="1027"/>
    </row>
    <row r="16" spans="1:62" ht="19.8" thickBot="1">
      <c r="B16" s="996"/>
      <c r="C16" s="1001"/>
      <c r="D16" s="1002"/>
      <c r="E16" s="279"/>
      <c r="F16" s="280"/>
      <c r="G16" s="279"/>
      <c r="H16" s="280"/>
      <c r="I16" s="1007"/>
      <c r="J16" s="1008"/>
      <c r="K16" s="1013"/>
      <c r="L16" s="1014"/>
      <c r="M16" s="1014"/>
      <c r="N16" s="1002"/>
      <c r="O16" s="1013"/>
      <c r="P16" s="1014"/>
      <c r="Q16" s="1014"/>
      <c r="R16" s="1014"/>
      <c r="S16" s="1002"/>
      <c r="T16" s="281"/>
      <c r="U16" s="281"/>
      <c r="V16" s="282"/>
      <c r="W16" s="283" t="str">
        <f>IF(W15=1,"日",IF(W15=2,"月",IF(W15=3,"火",IF(W15=4,"水",IF(W15=5,"木",IF(W15=6,"金","土"))))))</f>
        <v>月</v>
      </c>
      <c r="X16" s="284" t="str">
        <f t="shared" ref="X16:AX16" si="0">IF(X15=1,"日",IF(X15=2,"月",IF(X15=3,"火",IF(X15=4,"水",IF(X15=5,"木",IF(X15=6,"金","土"))))))</f>
        <v>火</v>
      </c>
      <c r="Y16" s="284" t="str">
        <f t="shared" si="0"/>
        <v>水</v>
      </c>
      <c r="Z16" s="284" t="str">
        <f t="shared" si="0"/>
        <v>木</v>
      </c>
      <c r="AA16" s="284" t="str">
        <f t="shared" si="0"/>
        <v>金</v>
      </c>
      <c r="AB16" s="284" t="str">
        <f t="shared" si="0"/>
        <v>土</v>
      </c>
      <c r="AC16" s="285" t="str">
        <f t="shared" si="0"/>
        <v>日</v>
      </c>
      <c r="AD16" s="286" t="str">
        <f>IF(AD15=1,"日",IF(AD15=2,"月",IF(AD15=3,"火",IF(AD15=4,"水",IF(AD15=5,"木",IF(AD15=6,"金","土"))))))</f>
        <v>月</v>
      </c>
      <c r="AE16" s="284" t="str">
        <f t="shared" si="0"/>
        <v>火</v>
      </c>
      <c r="AF16" s="284" t="str">
        <f t="shared" si="0"/>
        <v>水</v>
      </c>
      <c r="AG16" s="284" t="str">
        <f t="shared" si="0"/>
        <v>木</v>
      </c>
      <c r="AH16" s="284" t="str">
        <f t="shared" si="0"/>
        <v>金</v>
      </c>
      <c r="AI16" s="284" t="str">
        <f t="shared" si="0"/>
        <v>土</v>
      </c>
      <c r="AJ16" s="285" t="str">
        <f t="shared" si="0"/>
        <v>日</v>
      </c>
      <c r="AK16" s="286" t="str">
        <f>IF(AK15=1,"日",IF(AK15=2,"月",IF(AK15=3,"火",IF(AK15=4,"水",IF(AK15=5,"木",IF(AK15=6,"金","土"))))))</f>
        <v>月</v>
      </c>
      <c r="AL16" s="284" t="str">
        <f t="shared" si="0"/>
        <v>火</v>
      </c>
      <c r="AM16" s="284" t="str">
        <f t="shared" si="0"/>
        <v>水</v>
      </c>
      <c r="AN16" s="284" t="str">
        <f t="shared" si="0"/>
        <v>木</v>
      </c>
      <c r="AO16" s="284" t="str">
        <f t="shared" si="0"/>
        <v>金</v>
      </c>
      <c r="AP16" s="284" t="str">
        <f t="shared" si="0"/>
        <v>土</v>
      </c>
      <c r="AQ16" s="285" t="str">
        <f t="shared" si="0"/>
        <v>日</v>
      </c>
      <c r="AR16" s="286" t="str">
        <f>IF(AR15=1,"日",IF(AR15=2,"月",IF(AR15=3,"火",IF(AR15=4,"水",IF(AR15=5,"木",IF(AR15=6,"金","土"))))))</f>
        <v>月</v>
      </c>
      <c r="AS16" s="284" t="str">
        <f t="shared" si="0"/>
        <v>火</v>
      </c>
      <c r="AT16" s="284" t="str">
        <f t="shared" si="0"/>
        <v>水</v>
      </c>
      <c r="AU16" s="284" t="str">
        <f t="shared" si="0"/>
        <v>木</v>
      </c>
      <c r="AV16" s="284" t="str">
        <f t="shared" si="0"/>
        <v>金</v>
      </c>
      <c r="AW16" s="284" t="str">
        <f t="shared" si="0"/>
        <v>土</v>
      </c>
      <c r="AX16" s="285" t="str">
        <f t="shared" si="0"/>
        <v>日</v>
      </c>
      <c r="AY16" s="284" t="str">
        <f>IF(AY15=1,"日",IF(AY15=2,"月",IF(AY15=3,"火",IF(AY15=4,"水",IF(AY15=5,"木",IF(AY15=6,"金",IF(AY15=0,"","土")))))))</f>
        <v/>
      </c>
      <c r="AZ16" s="284" t="str">
        <f>IF(AZ15=1,"日",IF(AZ15=2,"月",IF(AZ15=3,"火",IF(AZ15=4,"水",IF(AZ15=5,"木",IF(AZ15=6,"金",IF(AZ15=0,"","土")))))))</f>
        <v/>
      </c>
      <c r="BA16" s="284" t="str">
        <f>IF(BA15=1,"日",IF(BA15=2,"月",IF(BA15=3,"火",IF(BA15=4,"水",IF(BA15=5,"木",IF(BA15=6,"金",IF(BA15=0,"","土")))))))</f>
        <v/>
      </c>
      <c r="BB16" s="1021"/>
      <c r="BC16" s="1022"/>
      <c r="BD16" s="1025"/>
      <c r="BE16" s="1022"/>
      <c r="BF16" s="1001"/>
      <c r="BG16" s="1014"/>
      <c r="BH16" s="1014"/>
      <c r="BI16" s="1014"/>
      <c r="BJ16" s="1028"/>
    </row>
    <row r="17" spans="2:62" ht="19.2">
      <c r="B17" s="916">
        <f>B15+1</f>
        <v>1</v>
      </c>
      <c r="C17" s="979" t="s">
        <v>217</v>
      </c>
      <c r="D17" s="980"/>
      <c r="E17" s="287"/>
      <c r="F17" s="288"/>
      <c r="G17" s="287"/>
      <c r="H17" s="288"/>
      <c r="I17" s="981" t="s">
        <v>218</v>
      </c>
      <c r="J17" s="982"/>
      <c r="K17" s="983" t="s">
        <v>219</v>
      </c>
      <c r="L17" s="984"/>
      <c r="M17" s="984"/>
      <c r="N17" s="980"/>
      <c r="O17" s="985" t="s">
        <v>220</v>
      </c>
      <c r="P17" s="986"/>
      <c r="Q17" s="986"/>
      <c r="R17" s="986"/>
      <c r="S17" s="987"/>
      <c r="T17" s="289" t="s">
        <v>221</v>
      </c>
      <c r="U17" s="290"/>
      <c r="V17" s="291"/>
      <c r="W17" s="292" t="s">
        <v>222</v>
      </c>
      <c r="X17" s="293" t="s">
        <v>222</v>
      </c>
      <c r="Y17" s="293" t="s">
        <v>223</v>
      </c>
      <c r="Z17" s="293"/>
      <c r="AA17" s="293"/>
      <c r="AB17" s="293" t="s">
        <v>222</v>
      </c>
      <c r="AC17" s="294" t="s">
        <v>222</v>
      </c>
      <c r="AD17" s="292" t="s">
        <v>222</v>
      </c>
      <c r="AE17" s="293" t="s">
        <v>222</v>
      </c>
      <c r="AF17" s="293" t="s">
        <v>222</v>
      </c>
      <c r="AG17" s="293"/>
      <c r="AH17" s="293"/>
      <c r="AI17" s="293" t="s">
        <v>222</v>
      </c>
      <c r="AJ17" s="294" t="s">
        <v>222</v>
      </c>
      <c r="AK17" s="292" t="s">
        <v>222</v>
      </c>
      <c r="AL17" s="293" t="s">
        <v>222</v>
      </c>
      <c r="AM17" s="293" t="s">
        <v>222</v>
      </c>
      <c r="AN17" s="293"/>
      <c r="AO17" s="293"/>
      <c r="AP17" s="293" t="s">
        <v>222</v>
      </c>
      <c r="AQ17" s="294" t="s">
        <v>222</v>
      </c>
      <c r="AR17" s="292" t="s">
        <v>222</v>
      </c>
      <c r="AS17" s="293" t="s">
        <v>222</v>
      </c>
      <c r="AT17" s="293" t="s">
        <v>222</v>
      </c>
      <c r="AU17" s="293"/>
      <c r="AV17" s="293"/>
      <c r="AW17" s="293" t="s">
        <v>222</v>
      </c>
      <c r="AX17" s="294" t="s">
        <v>222</v>
      </c>
      <c r="AY17" s="292"/>
      <c r="AZ17" s="293"/>
      <c r="BA17" s="293"/>
      <c r="BB17" s="988"/>
      <c r="BC17" s="989"/>
      <c r="BD17" s="974"/>
      <c r="BE17" s="975"/>
      <c r="BF17" s="976"/>
      <c r="BG17" s="977"/>
      <c r="BH17" s="977"/>
      <c r="BI17" s="977"/>
      <c r="BJ17" s="978"/>
    </row>
    <row r="18" spans="2:62" ht="19.2">
      <c r="B18" s="949"/>
      <c r="C18" s="962"/>
      <c r="D18" s="963"/>
      <c r="E18" s="295"/>
      <c r="F18" s="296" t="str">
        <f>C17</f>
        <v>管理者</v>
      </c>
      <c r="G18" s="295"/>
      <c r="H18" s="296" t="str">
        <f>I17</f>
        <v>A</v>
      </c>
      <c r="I18" s="964"/>
      <c r="J18" s="965"/>
      <c r="K18" s="966"/>
      <c r="L18" s="967"/>
      <c r="M18" s="967"/>
      <c r="N18" s="963"/>
      <c r="O18" s="930"/>
      <c r="P18" s="931"/>
      <c r="Q18" s="931"/>
      <c r="R18" s="931"/>
      <c r="S18" s="932"/>
      <c r="T18" s="297" t="s">
        <v>224</v>
      </c>
      <c r="U18" s="298"/>
      <c r="V18" s="299"/>
      <c r="W18" s="300">
        <v>8</v>
      </c>
      <c r="X18" s="301">
        <v>8</v>
      </c>
      <c r="Y18" s="301">
        <v>8</v>
      </c>
      <c r="Z18" s="301" t="s">
        <v>621</v>
      </c>
      <c r="AA18" s="301" t="s">
        <v>621</v>
      </c>
      <c r="AB18" s="301">
        <v>8</v>
      </c>
      <c r="AC18" s="302">
        <v>8</v>
      </c>
      <c r="AD18" s="300">
        <v>8</v>
      </c>
      <c r="AE18" s="301">
        <v>8</v>
      </c>
      <c r="AF18" s="301">
        <v>8</v>
      </c>
      <c r="AG18" s="301" t="s">
        <v>621</v>
      </c>
      <c r="AH18" s="301" t="s">
        <v>621</v>
      </c>
      <c r="AI18" s="301">
        <v>8</v>
      </c>
      <c r="AJ18" s="302">
        <v>8</v>
      </c>
      <c r="AK18" s="300">
        <v>8</v>
      </c>
      <c r="AL18" s="301">
        <v>8</v>
      </c>
      <c r="AM18" s="301">
        <v>8</v>
      </c>
      <c r="AN18" s="301" t="s">
        <v>621</v>
      </c>
      <c r="AO18" s="301" t="s">
        <v>621</v>
      </c>
      <c r="AP18" s="301">
        <v>8</v>
      </c>
      <c r="AQ18" s="302">
        <v>8</v>
      </c>
      <c r="AR18" s="300">
        <v>8</v>
      </c>
      <c r="AS18" s="301">
        <v>8</v>
      </c>
      <c r="AT18" s="301">
        <v>8</v>
      </c>
      <c r="AU18" s="301" t="s">
        <v>621</v>
      </c>
      <c r="AV18" s="301" t="s">
        <v>621</v>
      </c>
      <c r="AW18" s="301">
        <v>8</v>
      </c>
      <c r="AX18" s="302">
        <v>8</v>
      </c>
      <c r="AY18" s="300" t="s">
        <v>621</v>
      </c>
      <c r="AZ18" s="301" t="s">
        <v>621</v>
      </c>
      <c r="BA18" s="301" t="s">
        <v>621</v>
      </c>
      <c r="BB18" s="971">
        <f>IF($BE$3="４週",SUM(W18:AX18),IF($BE$3="暦月",SUM(W18:BA18),""))</f>
        <v>160</v>
      </c>
      <c r="BC18" s="972"/>
      <c r="BD18" s="973">
        <f>IF($BE$3="４週",BB18/4,IF($BE$3="暦月",(BB18/($BE$8/7)),""))</f>
        <v>40</v>
      </c>
      <c r="BE18" s="972"/>
      <c r="BF18" s="968"/>
      <c r="BG18" s="969"/>
      <c r="BH18" s="969"/>
      <c r="BI18" s="969"/>
      <c r="BJ18" s="970"/>
    </row>
    <row r="19" spans="2:62" ht="19.2">
      <c r="B19" s="916">
        <f>B17+1</f>
        <v>2</v>
      </c>
      <c r="C19" s="918" t="s">
        <v>225</v>
      </c>
      <c r="D19" s="919"/>
      <c r="E19" s="303"/>
      <c r="F19" s="304"/>
      <c r="G19" s="303"/>
      <c r="H19" s="304"/>
      <c r="I19" s="922" t="s">
        <v>218</v>
      </c>
      <c r="J19" s="923"/>
      <c r="K19" s="926" t="s">
        <v>226</v>
      </c>
      <c r="L19" s="927"/>
      <c r="M19" s="927"/>
      <c r="N19" s="919"/>
      <c r="O19" s="930" t="s">
        <v>227</v>
      </c>
      <c r="P19" s="931"/>
      <c r="Q19" s="931"/>
      <c r="R19" s="931"/>
      <c r="S19" s="932"/>
      <c r="T19" s="305" t="s">
        <v>221</v>
      </c>
      <c r="U19" s="306"/>
      <c r="V19" s="307"/>
      <c r="W19" s="308" t="s">
        <v>222</v>
      </c>
      <c r="X19" s="309" t="s">
        <v>222</v>
      </c>
      <c r="Y19" s="309"/>
      <c r="Z19" s="309"/>
      <c r="AA19" s="309" t="s">
        <v>222</v>
      </c>
      <c r="AB19" s="309" t="s">
        <v>222</v>
      </c>
      <c r="AC19" s="310" t="s">
        <v>222</v>
      </c>
      <c r="AD19" s="308" t="s">
        <v>222</v>
      </c>
      <c r="AE19" s="309" t="s">
        <v>222</v>
      </c>
      <c r="AF19" s="309"/>
      <c r="AG19" s="309" t="s">
        <v>222</v>
      </c>
      <c r="AH19" s="309" t="s">
        <v>222</v>
      </c>
      <c r="AI19" s="309" t="s">
        <v>222</v>
      </c>
      <c r="AJ19" s="310"/>
      <c r="AK19" s="308" t="s">
        <v>222</v>
      </c>
      <c r="AL19" s="309" t="s">
        <v>222</v>
      </c>
      <c r="AM19" s="309" t="s">
        <v>222</v>
      </c>
      <c r="AN19" s="309"/>
      <c r="AO19" s="309" t="s">
        <v>222</v>
      </c>
      <c r="AP19" s="309" t="s">
        <v>222</v>
      </c>
      <c r="AQ19" s="310"/>
      <c r="AR19" s="308" t="s">
        <v>222</v>
      </c>
      <c r="AS19" s="309" t="s">
        <v>222</v>
      </c>
      <c r="AT19" s="309"/>
      <c r="AU19" s="309"/>
      <c r="AV19" s="309" t="s">
        <v>222</v>
      </c>
      <c r="AW19" s="309" t="s">
        <v>222</v>
      </c>
      <c r="AX19" s="310" t="s">
        <v>222</v>
      </c>
      <c r="AY19" s="308"/>
      <c r="AZ19" s="309"/>
      <c r="BA19" s="311"/>
      <c r="BB19" s="936"/>
      <c r="BC19" s="937"/>
      <c r="BD19" s="938"/>
      <c r="BE19" s="939"/>
      <c r="BF19" s="940"/>
      <c r="BG19" s="941"/>
      <c r="BH19" s="941"/>
      <c r="BI19" s="941"/>
      <c r="BJ19" s="942"/>
    </row>
    <row r="20" spans="2:62" ht="19.2">
      <c r="B20" s="949"/>
      <c r="C20" s="962"/>
      <c r="D20" s="963"/>
      <c r="E20" s="295"/>
      <c r="F20" s="296" t="str">
        <f>C19</f>
        <v>生活相談員</v>
      </c>
      <c r="G20" s="295"/>
      <c r="H20" s="296" t="str">
        <f>I19</f>
        <v>A</v>
      </c>
      <c r="I20" s="964"/>
      <c r="J20" s="965"/>
      <c r="K20" s="966"/>
      <c r="L20" s="967"/>
      <c r="M20" s="967"/>
      <c r="N20" s="963"/>
      <c r="O20" s="930"/>
      <c r="P20" s="931"/>
      <c r="Q20" s="931"/>
      <c r="R20" s="931"/>
      <c r="S20" s="932"/>
      <c r="T20" s="297" t="s">
        <v>224</v>
      </c>
      <c r="U20" s="298"/>
      <c r="V20" s="299"/>
      <c r="W20" s="300">
        <v>8</v>
      </c>
      <c r="X20" s="301">
        <v>8</v>
      </c>
      <c r="Y20" s="301" t="s">
        <v>621</v>
      </c>
      <c r="Z20" s="301" t="s">
        <v>621</v>
      </c>
      <c r="AA20" s="301">
        <v>8</v>
      </c>
      <c r="AB20" s="301">
        <v>8</v>
      </c>
      <c r="AC20" s="302">
        <v>8</v>
      </c>
      <c r="AD20" s="300">
        <v>8</v>
      </c>
      <c r="AE20" s="301">
        <v>8</v>
      </c>
      <c r="AF20" s="301" t="s">
        <v>621</v>
      </c>
      <c r="AG20" s="301">
        <v>8</v>
      </c>
      <c r="AH20" s="301">
        <v>8</v>
      </c>
      <c r="AI20" s="301">
        <v>8</v>
      </c>
      <c r="AJ20" s="302" t="s">
        <v>621</v>
      </c>
      <c r="AK20" s="300">
        <v>8</v>
      </c>
      <c r="AL20" s="301">
        <v>8</v>
      </c>
      <c r="AM20" s="301">
        <v>8</v>
      </c>
      <c r="AN20" s="301" t="s">
        <v>621</v>
      </c>
      <c r="AO20" s="301">
        <v>8</v>
      </c>
      <c r="AP20" s="301">
        <v>8</v>
      </c>
      <c r="AQ20" s="302" t="s">
        <v>621</v>
      </c>
      <c r="AR20" s="300">
        <v>8</v>
      </c>
      <c r="AS20" s="301">
        <v>8</v>
      </c>
      <c r="AT20" s="301" t="s">
        <v>621</v>
      </c>
      <c r="AU20" s="301" t="s">
        <v>621</v>
      </c>
      <c r="AV20" s="301">
        <v>8</v>
      </c>
      <c r="AW20" s="301">
        <v>8</v>
      </c>
      <c r="AX20" s="302">
        <v>8</v>
      </c>
      <c r="AY20" s="300" t="s">
        <v>621</v>
      </c>
      <c r="AZ20" s="301" t="s">
        <v>621</v>
      </c>
      <c r="BA20" s="301" t="s">
        <v>621</v>
      </c>
      <c r="BB20" s="971">
        <f>IF($BE$3="４週",SUM(W20:AX20),IF($BE$3="暦月",SUM(W20:BA20),""))</f>
        <v>160</v>
      </c>
      <c r="BC20" s="972"/>
      <c r="BD20" s="973">
        <f>IF($BE$3="４週",BB20/4,IF($BE$3="暦月",(BB20/($BE$8/7)),""))</f>
        <v>40</v>
      </c>
      <c r="BE20" s="972"/>
      <c r="BF20" s="968"/>
      <c r="BG20" s="969"/>
      <c r="BH20" s="969"/>
      <c r="BI20" s="969"/>
      <c r="BJ20" s="970"/>
    </row>
    <row r="21" spans="2:62" ht="19.2">
      <c r="B21" s="916">
        <f>B19+1</f>
        <v>3</v>
      </c>
      <c r="C21" s="918" t="s">
        <v>228</v>
      </c>
      <c r="D21" s="919"/>
      <c r="E21" s="295"/>
      <c r="F21" s="296"/>
      <c r="G21" s="295"/>
      <c r="H21" s="296"/>
      <c r="I21" s="922" t="s">
        <v>218</v>
      </c>
      <c r="J21" s="923"/>
      <c r="K21" s="926" t="s">
        <v>229</v>
      </c>
      <c r="L21" s="927"/>
      <c r="M21" s="927"/>
      <c r="N21" s="919"/>
      <c r="O21" s="930" t="s">
        <v>230</v>
      </c>
      <c r="P21" s="931"/>
      <c r="Q21" s="931"/>
      <c r="R21" s="931"/>
      <c r="S21" s="932"/>
      <c r="T21" s="305" t="s">
        <v>221</v>
      </c>
      <c r="U21" s="306"/>
      <c r="V21" s="307"/>
      <c r="W21" s="308" t="s">
        <v>222</v>
      </c>
      <c r="X21" s="309" t="s">
        <v>222</v>
      </c>
      <c r="Y21" s="309" t="s">
        <v>222</v>
      </c>
      <c r="Z21" s="309"/>
      <c r="AA21" s="309"/>
      <c r="AB21" s="309" t="s">
        <v>222</v>
      </c>
      <c r="AC21" s="310" t="s">
        <v>222</v>
      </c>
      <c r="AD21" s="308" t="s">
        <v>222</v>
      </c>
      <c r="AE21" s="309" t="s">
        <v>222</v>
      </c>
      <c r="AF21" s="309" t="s">
        <v>222</v>
      </c>
      <c r="AG21" s="309"/>
      <c r="AH21" s="309"/>
      <c r="AI21" s="309" t="s">
        <v>222</v>
      </c>
      <c r="AJ21" s="310" t="s">
        <v>222</v>
      </c>
      <c r="AK21" s="308" t="s">
        <v>222</v>
      </c>
      <c r="AL21" s="309" t="s">
        <v>222</v>
      </c>
      <c r="AM21" s="309" t="s">
        <v>222</v>
      </c>
      <c r="AN21" s="309"/>
      <c r="AO21" s="309"/>
      <c r="AP21" s="309" t="s">
        <v>222</v>
      </c>
      <c r="AQ21" s="310" t="s">
        <v>222</v>
      </c>
      <c r="AR21" s="308" t="s">
        <v>222</v>
      </c>
      <c r="AS21" s="309" t="s">
        <v>222</v>
      </c>
      <c r="AT21" s="309" t="s">
        <v>222</v>
      </c>
      <c r="AU21" s="309"/>
      <c r="AV21" s="309"/>
      <c r="AW21" s="309" t="s">
        <v>222</v>
      </c>
      <c r="AX21" s="310" t="s">
        <v>222</v>
      </c>
      <c r="AY21" s="308"/>
      <c r="AZ21" s="309"/>
      <c r="BA21" s="311"/>
      <c r="BB21" s="936"/>
      <c r="BC21" s="937"/>
      <c r="BD21" s="938"/>
      <c r="BE21" s="939"/>
      <c r="BF21" s="940"/>
      <c r="BG21" s="941"/>
      <c r="BH21" s="941"/>
      <c r="BI21" s="941"/>
      <c r="BJ21" s="942"/>
    </row>
    <row r="22" spans="2:62" ht="19.2">
      <c r="B22" s="949"/>
      <c r="C22" s="962"/>
      <c r="D22" s="963"/>
      <c r="E22" s="295"/>
      <c r="F22" s="296" t="str">
        <f>C21</f>
        <v>計画作成担当者</v>
      </c>
      <c r="G22" s="295"/>
      <c r="H22" s="296" t="str">
        <f>I21</f>
        <v>A</v>
      </c>
      <c r="I22" s="964"/>
      <c r="J22" s="965"/>
      <c r="K22" s="966"/>
      <c r="L22" s="967"/>
      <c r="M22" s="967"/>
      <c r="N22" s="963"/>
      <c r="O22" s="930"/>
      <c r="P22" s="931"/>
      <c r="Q22" s="931"/>
      <c r="R22" s="931"/>
      <c r="S22" s="932"/>
      <c r="T22" s="297" t="s">
        <v>224</v>
      </c>
      <c r="U22" s="298"/>
      <c r="V22" s="299"/>
      <c r="W22" s="300">
        <v>8</v>
      </c>
      <c r="X22" s="301">
        <v>8</v>
      </c>
      <c r="Y22" s="301">
        <v>8</v>
      </c>
      <c r="Z22" s="301" t="s">
        <v>621</v>
      </c>
      <c r="AA22" s="301" t="s">
        <v>621</v>
      </c>
      <c r="AB22" s="301">
        <v>8</v>
      </c>
      <c r="AC22" s="302">
        <v>8</v>
      </c>
      <c r="AD22" s="300">
        <v>8</v>
      </c>
      <c r="AE22" s="301">
        <v>8</v>
      </c>
      <c r="AF22" s="301">
        <v>8</v>
      </c>
      <c r="AG22" s="301" t="s">
        <v>621</v>
      </c>
      <c r="AH22" s="301" t="s">
        <v>621</v>
      </c>
      <c r="AI22" s="301">
        <v>8</v>
      </c>
      <c r="AJ22" s="302">
        <v>8</v>
      </c>
      <c r="AK22" s="300">
        <v>8</v>
      </c>
      <c r="AL22" s="301">
        <v>8</v>
      </c>
      <c r="AM22" s="301">
        <v>8</v>
      </c>
      <c r="AN22" s="301" t="s">
        <v>621</v>
      </c>
      <c r="AO22" s="301" t="s">
        <v>621</v>
      </c>
      <c r="AP22" s="301">
        <v>8</v>
      </c>
      <c r="AQ22" s="302">
        <v>8</v>
      </c>
      <c r="AR22" s="300">
        <v>8</v>
      </c>
      <c r="AS22" s="301">
        <v>8</v>
      </c>
      <c r="AT22" s="301">
        <v>8</v>
      </c>
      <c r="AU22" s="301" t="s">
        <v>621</v>
      </c>
      <c r="AV22" s="301" t="s">
        <v>621</v>
      </c>
      <c r="AW22" s="301">
        <v>8</v>
      </c>
      <c r="AX22" s="302">
        <v>8</v>
      </c>
      <c r="AY22" s="300" t="s">
        <v>621</v>
      </c>
      <c r="AZ22" s="301" t="s">
        <v>621</v>
      </c>
      <c r="BA22" s="301" t="s">
        <v>621</v>
      </c>
      <c r="BB22" s="971">
        <f>IF($BE$3="４週",SUM(W22:AX22),IF($BE$3="暦月",SUM(W22:BA22),""))</f>
        <v>160</v>
      </c>
      <c r="BC22" s="972"/>
      <c r="BD22" s="973">
        <f>IF($BE$3="４週",BB22/4,IF($BE$3="暦月",(BB22/($BE$8/7)),""))</f>
        <v>40</v>
      </c>
      <c r="BE22" s="972"/>
      <c r="BF22" s="968"/>
      <c r="BG22" s="969"/>
      <c r="BH22" s="969"/>
      <c r="BI22" s="969"/>
      <c r="BJ22" s="970"/>
    </row>
    <row r="23" spans="2:62" ht="19.2">
      <c r="B23" s="916">
        <f>B21+1</f>
        <v>4</v>
      </c>
      <c r="C23" s="918" t="s">
        <v>231</v>
      </c>
      <c r="D23" s="919"/>
      <c r="E23" s="295"/>
      <c r="F23" s="296"/>
      <c r="G23" s="295"/>
      <c r="H23" s="296"/>
      <c r="I23" s="922" t="s">
        <v>232</v>
      </c>
      <c r="J23" s="923"/>
      <c r="K23" s="926" t="s">
        <v>233</v>
      </c>
      <c r="L23" s="927"/>
      <c r="M23" s="927"/>
      <c r="N23" s="919"/>
      <c r="O23" s="930" t="s">
        <v>234</v>
      </c>
      <c r="P23" s="931"/>
      <c r="Q23" s="931"/>
      <c r="R23" s="931"/>
      <c r="S23" s="932"/>
      <c r="T23" s="305" t="s">
        <v>221</v>
      </c>
      <c r="U23" s="306"/>
      <c r="V23" s="307"/>
      <c r="W23" s="308" t="s">
        <v>235</v>
      </c>
      <c r="X23" s="309" t="s">
        <v>235</v>
      </c>
      <c r="Y23" s="309" t="s">
        <v>236</v>
      </c>
      <c r="Z23" s="309"/>
      <c r="AA23" s="309"/>
      <c r="AB23" s="309" t="s">
        <v>235</v>
      </c>
      <c r="AC23" s="310" t="s">
        <v>235</v>
      </c>
      <c r="AD23" s="308" t="s">
        <v>235</v>
      </c>
      <c r="AE23" s="309" t="s">
        <v>235</v>
      </c>
      <c r="AF23" s="309" t="s">
        <v>235</v>
      </c>
      <c r="AG23" s="309"/>
      <c r="AH23" s="309"/>
      <c r="AI23" s="309" t="s">
        <v>235</v>
      </c>
      <c r="AJ23" s="310" t="s">
        <v>235</v>
      </c>
      <c r="AK23" s="308" t="s">
        <v>235</v>
      </c>
      <c r="AL23" s="309" t="s">
        <v>235</v>
      </c>
      <c r="AM23" s="309" t="s">
        <v>235</v>
      </c>
      <c r="AN23" s="309"/>
      <c r="AO23" s="309"/>
      <c r="AP23" s="309" t="s">
        <v>235</v>
      </c>
      <c r="AQ23" s="310" t="s">
        <v>235</v>
      </c>
      <c r="AR23" s="308" t="s">
        <v>235</v>
      </c>
      <c r="AS23" s="309" t="s">
        <v>235</v>
      </c>
      <c r="AT23" s="309" t="s">
        <v>235</v>
      </c>
      <c r="AU23" s="309"/>
      <c r="AV23" s="309"/>
      <c r="AW23" s="309" t="s">
        <v>235</v>
      </c>
      <c r="AX23" s="310" t="s">
        <v>235</v>
      </c>
      <c r="AY23" s="308"/>
      <c r="AZ23" s="309"/>
      <c r="BA23" s="311"/>
      <c r="BB23" s="936"/>
      <c r="BC23" s="937"/>
      <c r="BD23" s="938"/>
      <c r="BE23" s="939"/>
      <c r="BF23" s="940"/>
      <c r="BG23" s="941"/>
      <c r="BH23" s="941"/>
      <c r="BI23" s="941"/>
      <c r="BJ23" s="942"/>
    </row>
    <row r="24" spans="2:62" ht="19.2">
      <c r="B24" s="949"/>
      <c r="C24" s="962"/>
      <c r="D24" s="963"/>
      <c r="E24" s="295"/>
      <c r="F24" s="296" t="str">
        <f>C23</f>
        <v>機能訓練指導員</v>
      </c>
      <c r="G24" s="295"/>
      <c r="H24" s="296" t="str">
        <f>I23</f>
        <v>B</v>
      </c>
      <c r="I24" s="964"/>
      <c r="J24" s="965"/>
      <c r="K24" s="966"/>
      <c r="L24" s="967"/>
      <c r="M24" s="967"/>
      <c r="N24" s="963"/>
      <c r="O24" s="930"/>
      <c r="P24" s="931"/>
      <c r="Q24" s="931"/>
      <c r="R24" s="931"/>
      <c r="S24" s="932"/>
      <c r="T24" s="297" t="s">
        <v>224</v>
      </c>
      <c r="U24" s="298"/>
      <c r="V24" s="299"/>
      <c r="W24" s="300">
        <v>4.0000000000000009</v>
      </c>
      <c r="X24" s="301">
        <v>4.0000000000000009</v>
      </c>
      <c r="Y24" s="301">
        <v>4.0000000000000009</v>
      </c>
      <c r="Z24" s="301" t="s">
        <v>621</v>
      </c>
      <c r="AA24" s="301" t="s">
        <v>621</v>
      </c>
      <c r="AB24" s="301">
        <v>4.0000000000000009</v>
      </c>
      <c r="AC24" s="302">
        <v>4.0000000000000009</v>
      </c>
      <c r="AD24" s="300">
        <v>4.0000000000000009</v>
      </c>
      <c r="AE24" s="301">
        <v>4.0000000000000009</v>
      </c>
      <c r="AF24" s="301">
        <v>4.0000000000000009</v>
      </c>
      <c r="AG24" s="301" t="s">
        <v>621</v>
      </c>
      <c r="AH24" s="301" t="s">
        <v>621</v>
      </c>
      <c r="AI24" s="301">
        <v>4.0000000000000009</v>
      </c>
      <c r="AJ24" s="302">
        <v>4.0000000000000009</v>
      </c>
      <c r="AK24" s="300">
        <v>4.0000000000000009</v>
      </c>
      <c r="AL24" s="301">
        <v>4.0000000000000009</v>
      </c>
      <c r="AM24" s="301">
        <v>4.0000000000000009</v>
      </c>
      <c r="AN24" s="301" t="s">
        <v>621</v>
      </c>
      <c r="AO24" s="301" t="s">
        <v>621</v>
      </c>
      <c r="AP24" s="301">
        <v>4.0000000000000009</v>
      </c>
      <c r="AQ24" s="302">
        <v>4.0000000000000009</v>
      </c>
      <c r="AR24" s="300">
        <v>4.0000000000000009</v>
      </c>
      <c r="AS24" s="301">
        <v>4.0000000000000009</v>
      </c>
      <c r="AT24" s="301">
        <v>4.0000000000000009</v>
      </c>
      <c r="AU24" s="301" t="s">
        <v>621</v>
      </c>
      <c r="AV24" s="301" t="s">
        <v>621</v>
      </c>
      <c r="AW24" s="301">
        <v>4.0000000000000009</v>
      </c>
      <c r="AX24" s="302">
        <v>4.0000000000000009</v>
      </c>
      <c r="AY24" s="300" t="s">
        <v>621</v>
      </c>
      <c r="AZ24" s="301" t="s">
        <v>621</v>
      </c>
      <c r="BA24" s="301" t="s">
        <v>621</v>
      </c>
      <c r="BB24" s="971">
        <f>IF($BE$3="４週",SUM(W24:AX24),IF($BE$3="暦月",SUM(W24:BA24),""))</f>
        <v>80.000000000000014</v>
      </c>
      <c r="BC24" s="972"/>
      <c r="BD24" s="973">
        <f>IF($BE$3="４週",BB24/4,IF($BE$3="暦月",(BB24/($BE$8/7)),""))</f>
        <v>20.000000000000004</v>
      </c>
      <c r="BE24" s="972"/>
      <c r="BF24" s="968"/>
      <c r="BG24" s="969"/>
      <c r="BH24" s="969"/>
      <c r="BI24" s="969"/>
      <c r="BJ24" s="970"/>
    </row>
    <row r="25" spans="2:62" ht="19.2">
      <c r="B25" s="916">
        <f>B23+1</f>
        <v>5</v>
      </c>
      <c r="C25" s="918" t="s">
        <v>237</v>
      </c>
      <c r="D25" s="919"/>
      <c r="E25" s="295"/>
      <c r="F25" s="296"/>
      <c r="G25" s="295"/>
      <c r="H25" s="296"/>
      <c r="I25" s="922" t="s">
        <v>218</v>
      </c>
      <c r="J25" s="923"/>
      <c r="K25" s="926" t="s">
        <v>238</v>
      </c>
      <c r="L25" s="927"/>
      <c r="M25" s="927"/>
      <c r="N25" s="919"/>
      <c r="O25" s="930" t="s">
        <v>239</v>
      </c>
      <c r="P25" s="931"/>
      <c r="Q25" s="931"/>
      <c r="R25" s="931"/>
      <c r="S25" s="932"/>
      <c r="T25" s="305" t="s">
        <v>221</v>
      </c>
      <c r="U25" s="306"/>
      <c r="V25" s="307"/>
      <c r="W25" s="308" t="s">
        <v>222</v>
      </c>
      <c r="X25" s="309" t="s">
        <v>222</v>
      </c>
      <c r="Y25" s="309" t="s">
        <v>222</v>
      </c>
      <c r="Z25" s="309"/>
      <c r="AA25" s="309"/>
      <c r="AB25" s="309" t="s">
        <v>222</v>
      </c>
      <c r="AC25" s="310" t="s">
        <v>222</v>
      </c>
      <c r="AD25" s="308" t="s">
        <v>222</v>
      </c>
      <c r="AE25" s="309" t="s">
        <v>222</v>
      </c>
      <c r="AF25" s="309" t="s">
        <v>222</v>
      </c>
      <c r="AG25" s="309"/>
      <c r="AH25" s="309"/>
      <c r="AI25" s="309" t="s">
        <v>222</v>
      </c>
      <c r="AJ25" s="310" t="s">
        <v>222</v>
      </c>
      <c r="AK25" s="308" t="s">
        <v>222</v>
      </c>
      <c r="AL25" s="309" t="s">
        <v>222</v>
      </c>
      <c r="AM25" s="309" t="s">
        <v>222</v>
      </c>
      <c r="AN25" s="309"/>
      <c r="AO25" s="309"/>
      <c r="AP25" s="309" t="s">
        <v>222</v>
      </c>
      <c r="AQ25" s="310" t="s">
        <v>222</v>
      </c>
      <c r="AR25" s="308" t="s">
        <v>222</v>
      </c>
      <c r="AS25" s="309" t="s">
        <v>222</v>
      </c>
      <c r="AT25" s="309" t="s">
        <v>222</v>
      </c>
      <c r="AU25" s="309"/>
      <c r="AV25" s="309"/>
      <c r="AW25" s="309" t="s">
        <v>222</v>
      </c>
      <c r="AX25" s="310" t="s">
        <v>222</v>
      </c>
      <c r="AY25" s="308"/>
      <c r="AZ25" s="309"/>
      <c r="BA25" s="311"/>
      <c r="BB25" s="936"/>
      <c r="BC25" s="937"/>
      <c r="BD25" s="938"/>
      <c r="BE25" s="939"/>
      <c r="BF25" s="940"/>
      <c r="BG25" s="941"/>
      <c r="BH25" s="941"/>
      <c r="BI25" s="941"/>
      <c r="BJ25" s="942"/>
    </row>
    <row r="26" spans="2:62" ht="19.2">
      <c r="B26" s="949"/>
      <c r="C26" s="962"/>
      <c r="D26" s="963"/>
      <c r="E26" s="295"/>
      <c r="F26" s="296" t="str">
        <f>C25</f>
        <v>看護職員</v>
      </c>
      <c r="G26" s="295"/>
      <c r="H26" s="296" t="str">
        <f>I25</f>
        <v>A</v>
      </c>
      <c r="I26" s="964"/>
      <c r="J26" s="965"/>
      <c r="K26" s="966"/>
      <c r="L26" s="967"/>
      <c r="M26" s="967"/>
      <c r="N26" s="963"/>
      <c r="O26" s="930"/>
      <c r="P26" s="931"/>
      <c r="Q26" s="931"/>
      <c r="R26" s="931"/>
      <c r="S26" s="932"/>
      <c r="T26" s="312" t="s">
        <v>224</v>
      </c>
      <c r="U26" s="313"/>
      <c r="V26" s="314"/>
      <c r="W26" s="300">
        <v>8</v>
      </c>
      <c r="X26" s="301">
        <v>8</v>
      </c>
      <c r="Y26" s="301">
        <v>8</v>
      </c>
      <c r="Z26" s="301" t="s">
        <v>621</v>
      </c>
      <c r="AA26" s="301" t="s">
        <v>621</v>
      </c>
      <c r="AB26" s="301">
        <v>8</v>
      </c>
      <c r="AC26" s="302">
        <v>8</v>
      </c>
      <c r="AD26" s="300">
        <v>8</v>
      </c>
      <c r="AE26" s="301">
        <v>8</v>
      </c>
      <c r="AF26" s="301">
        <v>8</v>
      </c>
      <c r="AG26" s="301" t="s">
        <v>621</v>
      </c>
      <c r="AH26" s="301" t="s">
        <v>621</v>
      </c>
      <c r="AI26" s="301">
        <v>8</v>
      </c>
      <c r="AJ26" s="302">
        <v>8</v>
      </c>
      <c r="AK26" s="300">
        <v>8</v>
      </c>
      <c r="AL26" s="301">
        <v>8</v>
      </c>
      <c r="AM26" s="301">
        <v>8</v>
      </c>
      <c r="AN26" s="301" t="s">
        <v>621</v>
      </c>
      <c r="AO26" s="301" t="s">
        <v>621</v>
      </c>
      <c r="AP26" s="301">
        <v>8</v>
      </c>
      <c r="AQ26" s="302">
        <v>8</v>
      </c>
      <c r="AR26" s="300">
        <v>8</v>
      </c>
      <c r="AS26" s="301">
        <v>8</v>
      </c>
      <c r="AT26" s="301">
        <v>8</v>
      </c>
      <c r="AU26" s="301" t="s">
        <v>621</v>
      </c>
      <c r="AV26" s="301" t="s">
        <v>621</v>
      </c>
      <c r="AW26" s="301">
        <v>8</v>
      </c>
      <c r="AX26" s="302">
        <v>8</v>
      </c>
      <c r="AY26" s="300" t="s">
        <v>621</v>
      </c>
      <c r="AZ26" s="301" t="s">
        <v>621</v>
      </c>
      <c r="BA26" s="301" t="s">
        <v>621</v>
      </c>
      <c r="BB26" s="971">
        <f>IF($BE$3="４週",SUM(W26:AX26),IF($BE$3="暦月",SUM(W26:BA26),""))</f>
        <v>160</v>
      </c>
      <c r="BC26" s="972"/>
      <c r="BD26" s="973">
        <f>IF($BE$3="４週",BB26/4,IF($BE$3="暦月",(BB26/($BE$8/7)),""))</f>
        <v>40</v>
      </c>
      <c r="BE26" s="972"/>
      <c r="BF26" s="968"/>
      <c r="BG26" s="969"/>
      <c r="BH26" s="969"/>
      <c r="BI26" s="969"/>
      <c r="BJ26" s="970"/>
    </row>
    <row r="27" spans="2:62" ht="19.2">
      <c r="B27" s="916">
        <f>B25+1</f>
        <v>6</v>
      </c>
      <c r="C27" s="918" t="s">
        <v>237</v>
      </c>
      <c r="D27" s="919"/>
      <c r="E27" s="295"/>
      <c r="F27" s="296"/>
      <c r="G27" s="295"/>
      <c r="H27" s="296"/>
      <c r="I27" s="922" t="s">
        <v>218</v>
      </c>
      <c r="J27" s="923"/>
      <c r="K27" s="926" t="s">
        <v>238</v>
      </c>
      <c r="L27" s="927"/>
      <c r="M27" s="927"/>
      <c r="N27" s="919"/>
      <c r="O27" s="930" t="s">
        <v>240</v>
      </c>
      <c r="P27" s="931"/>
      <c r="Q27" s="931"/>
      <c r="R27" s="931"/>
      <c r="S27" s="932"/>
      <c r="T27" s="315" t="s">
        <v>221</v>
      </c>
      <c r="V27" s="316"/>
      <c r="W27" s="308" t="s">
        <v>241</v>
      </c>
      <c r="X27" s="309" t="s">
        <v>242</v>
      </c>
      <c r="Y27" s="309" t="s">
        <v>243</v>
      </c>
      <c r="Z27" s="309" t="s">
        <v>243</v>
      </c>
      <c r="AA27" s="309"/>
      <c r="AB27" s="309" t="s">
        <v>244</v>
      </c>
      <c r="AC27" s="310"/>
      <c r="AD27" s="308"/>
      <c r="AE27" s="309" t="s">
        <v>241</v>
      </c>
      <c r="AF27" s="309" t="s">
        <v>242</v>
      </c>
      <c r="AG27" s="309" t="s">
        <v>243</v>
      </c>
      <c r="AH27" s="309" t="s">
        <v>243</v>
      </c>
      <c r="AI27" s="309"/>
      <c r="AJ27" s="310" t="s">
        <v>244</v>
      </c>
      <c r="AK27" s="308" t="s">
        <v>244</v>
      </c>
      <c r="AL27" s="309"/>
      <c r="AM27" s="309" t="s">
        <v>241</v>
      </c>
      <c r="AN27" s="309" t="s">
        <v>242</v>
      </c>
      <c r="AO27" s="309" t="s">
        <v>243</v>
      </c>
      <c r="AP27" s="309" t="s">
        <v>243</v>
      </c>
      <c r="AQ27" s="310"/>
      <c r="AR27" s="308" t="s">
        <v>244</v>
      </c>
      <c r="AS27" s="309"/>
      <c r="AT27" s="309"/>
      <c r="AU27" s="309" t="s">
        <v>241</v>
      </c>
      <c r="AV27" s="309" t="s">
        <v>242</v>
      </c>
      <c r="AW27" s="309" t="s">
        <v>243</v>
      </c>
      <c r="AX27" s="310" t="s">
        <v>243</v>
      </c>
      <c r="AY27" s="308"/>
      <c r="AZ27" s="309"/>
      <c r="BA27" s="311"/>
      <c r="BB27" s="936"/>
      <c r="BC27" s="937"/>
      <c r="BD27" s="938"/>
      <c r="BE27" s="939"/>
      <c r="BF27" s="940"/>
      <c r="BG27" s="941"/>
      <c r="BH27" s="941"/>
      <c r="BI27" s="941"/>
      <c r="BJ27" s="942"/>
    </row>
    <row r="28" spans="2:62" ht="19.2">
      <c r="B28" s="949"/>
      <c r="C28" s="962"/>
      <c r="D28" s="963"/>
      <c r="E28" s="295"/>
      <c r="F28" s="296" t="str">
        <f>C27</f>
        <v>看護職員</v>
      </c>
      <c r="G28" s="295"/>
      <c r="H28" s="296" t="str">
        <f>I27</f>
        <v>A</v>
      </c>
      <c r="I28" s="964"/>
      <c r="J28" s="965"/>
      <c r="K28" s="966"/>
      <c r="L28" s="967"/>
      <c r="M28" s="967"/>
      <c r="N28" s="963"/>
      <c r="O28" s="930"/>
      <c r="P28" s="931"/>
      <c r="Q28" s="931"/>
      <c r="R28" s="931"/>
      <c r="S28" s="932"/>
      <c r="T28" s="297" t="s">
        <v>224</v>
      </c>
      <c r="U28" s="298"/>
      <c r="V28" s="299"/>
      <c r="W28" s="300">
        <v>8</v>
      </c>
      <c r="X28" s="301">
        <v>8</v>
      </c>
      <c r="Y28" s="301">
        <v>7.9999999999999982</v>
      </c>
      <c r="Z28" s="301">
        <v>7.9999999999999982</v>
      </c>
      <c r="AA28" s="301" t="s">
        <v>621</v>
      </c>
      <c r="AB28" s="301">
        <v>8</v>
      </c>
      <c r="AC28" s="302" t="s">
        <v>621</v>
      </c>
      <c r="AD28" s="300" t="s">
        <v>621</v>
      </c>
      <c r="AE28" s="301">
        <v>8</v>
      </c>
      <c r="AF28" s="301">
        <v>8</v>
      </c>
      <c r="AG28" s="301">
        <v>7.9999999999999982</v>
      </c>
      <c r="AH28" s="301">
        <v>7.9999999999999982</v>
      </c>
      <c r="AI28" s="301" t="s">
        <v>621</v>
      </c>
      <c r="AJ28" s="302">
        <v>8</v>
      </c>
      <c r="AK28" s="300">
        <v>8</v>
      </c>
      <c r="AL28" s="301" t="s">
        <v>621</v>
      </c>
      <c r="AM28" s="301">
        <v>8</v>
      </c>
      <c r="AN28" s="301">
        <v>8</v>
      </c>
      <c r="AO28" s="301">
        <v>7.9999999999999982</v>
      </c>
      <c r="AP28" s="301">
        <v>7.9999999999999982</v>
      </c>
      <c r="AQ28" s="302" t="s">
        <v>621</v>
      </c>
      <c r="AR28" s="300">
        <v>8</v>
      </c>
      <c r="AS28" s="301" t="s">
        <v>621</v>
      </c>
      <c r="AT28" s="301" t="s">
        <v>621</v>
      </c>
      <c r="AU28" s="301">
        <v>8</v>
      </c>
      <c r="AV28" s="301">
        <v>8</v>
      </c>
      <c r="AW28" s="301">
        <v>7.9999999999999982</v>
      </c>
      <c r="AX28" s="302">
        <v>7.9999999999999982</v>
      </c>
      <c r="AY28" s="300" t="s">
        <v>621</v>
      </c>
      <c r="AZ28" s="301" t="s">
        <v>621</v>
      </c>
      <c r="BA28" s="301" t="s">
        <v>621</v>
      </c>
      <c r="BB28" s="971">
        <f>IF($BE$3="４週",SUM(W28:AX28),IF($BE$3="暦月",SUM(W28:BA28),""))</f>
        <v>160</v>
      </c>
      <c r="BC28" s="972"/>
      <c r="BD28" s="973">
        <f>IF($BE$3="４週",BB28/4,IF($BE$3="暦月",(BB28/($BE$8/7)),""))</f>
        <v>40</v>
      </c>
      <c r="BE28" s="972"/>
      <c r="BF28" s="968"/>
      <c r="BG28" s="969"/>
      <c r="BH28" s="969"/>
      <c r="BI28" s="969"/>
      <c r="BJ28" s="970"/>
    </row>
    <row r="29" spans="2:62" ht="19.2">
      <c r="B29" s="916">
        <f>B27+1</f>
        <v>7</v>
      </c>
      <c r="C29" s="918" t="s">
        <v>237</v>
      </c>
      <c r="D29" s="919"/>
      <c r="E29" s="295"/>
      <c r="F29" s="296"/>
      <c r="G29" s="295"/>
      <c r="H29" s="296"/>
      <c r="I29" s="922" t="s">
        <v>232</v>
      </c>
      <c r="J29" s="923"/>
      <c r="K29" s="926" t="s">
        <v>238</v>
      </c>
      <c r="L29" s="927"/>
      <c r="M29" s="927"/>
      <c r="N29" s="919"/>
      <c r="O29" s="930" t="s">
        <v>234</v>
      </c>
      <c r="P29" s="931"/>
      <c r="Q29" s="931"/>
      <c r="R29" s="931"/>
      <c r="S29" s="932"/>
      <c r="T29" s="305" t="s">
        <v>221</v>
      </c>
      <c r="U29" s="306"/>
      <c r="V29" s="307"/>
      <c r="W29" s="308" t="s">
        <v>245</v>
      </c>
      <c r="X29" s="309" t="s">
        <v>245</v>
      </c>
      <c r="Y29" s="309" t="s">
        <v>245</v>
      </c>
      <c r="Z29" s="309"/>
      <c r="AA29" s="309"/>
      <c r="AB29" s="309" t="s">
        <v>245</v>
      </c>
      <c r="AC29" s="310" t="s">
        <v>245</v>
      </c>
      <c r="AD29" s="308" t="s">
        <v>245</v>
      </c>
      <c r="AE29" s="309" t="s">
        <v>245</v>
      </c>
      <c r="AF29" s="309" t="s">
        <v>245</v>
      </c>
      <c r="AG29" s="309"/>
      <c r="AH29" s="309"/>
      <c r="AI29" s="309" t="s">
        <v>245</v>
      </c>
      <c r="AJ29" s="310" t="s">
        <v>245</v>
      </c>
      <c r="AK29" s="308" t="s">
        <v>245</v>
      </c>
      <c r="AL29" s="309" t="s">
        <v>245</v>
      </c>
      <c r="AM29" s="309" t="s">
        <v>245</v>
      </c>
      <c r="AN29" s="309"/>
      <c r="AO29" s="309"/>
      <c r="AP29" s="309" t="s">
        <v>245</v>
      </c>
      <c r="AQ29" s="310" t="s">
        <v>245</v>
      </c>
      <c r="AR29" s="308" t="s">
        <v>245</v>
      </c>
      <c r="AS29" s="309" t="s">
        <v>245</v>
      </c>
      <c r="AT29" s="309" t="s">
        <v>245</v>
      </c>
      <c r="AU29" s="309"/>
      <c r="AV29" s="309"/>
      <c r="AW29" s="309" t="s">
        <v>245</v>
      </c>
      <c r="AX29" s="310" t="s">
        <v>245</v>
      </c>
      <c r="AY29" s="308"/>
      <c r="AZ29" s="309"/>
      <c r="BA29" s="311"/>
      <c r="BB29" s="936"/>
      <c r="BC29" s="937"/>
      <c r="BD29" s="938"/>
      <c r="BE29" s="939"/>
      <c r="BF29" s="940"/>
      <c r="BG29" s="941"/>
      <c r="BH29" s="941"/>
      <c r="BI29" s="941"/>
      <c r="BJ29" s="942"/>
    </row>
    <row r="30" spans="2:62" ht="19.2">
      <c r="B30" s="949"/>
      <c r="C30" s="962"/>
      <c r="D30" s="963"/>
      <c r="E30" s="295"/>
      <c r="F30" s="296" t="str">
        <f>C29</f>
        <v>看護職員</v>
      </c>
      <c r="G30" s="295"/>
      <c r="H30" s="296" t="str">
        <f>I29</f>
        <v>B</v>
      </c>
      <c r="I30" s="964"/>
      <c r="J30" s="965"/>
      <c r="K30" s="966"/>
      <c r="L30" s="967"/>
      <c r="M30" s="967"/>
      <c r="N30" s="963"/>
      <c r="O30" s="930"/>
      <c r="P30" s="931"/>
      <c r="Q30" s="931"/>
      <c r="R30" s="931"/>
      <c r="S30" s="932"/>
      <c r="T30" s="297" t="s">
        <v>224</v>
      </c>
      <c r="U30" s="298"/>
      <c r="V30" s="299"/>
      <c r="W30" s="300">
        <v>3.9999999999999991</v>
      </c>
      <c r="X30" s="301">
        <v>3.9999999999999991</v>
      </c>
      <c r="Y30" s="301">
        <v>3.9999999999999991</v>
      </c>
      <c r="Z30" s="301" t="s">
        <v>621</v>
      </c>
      <c r="AA30" s="301" t="s">
        <v>621</v>
      </c>
      <c r="AB30" s="301">
        <v>3.9999999999999991</v>
      </c>
      <c r="AC30" s="302">
        <v>3.9999999999999991</v>
      </c>
      <c r="AD30" s="300">
        <v>3.9999999999999991</v>
      </c>
      <c r="AE30" s="301">
        <v>3.9999999999999991</v>
      </c>
      <c r="AF30" s="301">
        <v>3.9999999999999991</v>
      </c>
      <c r="AG30" s="301" t="s">
        <v>621</v>
      </c>
      <c r="AH30" s="301" t="s">
        <v>621</v>
      </c>
      <c r="AI30" s="301">
        <v>3.9999999999999991</v>
      </c>
      <c r="AJ30" s="302">
        <v>3.9999999999999991</v>
      </c>
      <c r="AK30" s="300">
        <v>3.9999999999999991</v>
      </c>
      <c r="AL30" s="301">
        <v>3.9999999999999991</v>
      </c>
      <c r="AM30" s="301">
        <v>3.9999999999999991</v>
      </c>
      <c r="AN30" s="301" t="s">
        <v>621</v>
      </c>
      <c r="AO30" s="301" t="s">
        <v>621</v>
      </c>
      <c r="AP30" s="301">
        <v>3.9999999999999991</v>
      </c>
      <c r="AQ30" s="302">
        <v>3.9999999999999991</v>
      </c>
      <c r="AR30" s="300">
        <v>3.9999999999999991</v>
      </c>
      <c r="AS30" s="301">
        <v>3.9999999999999991</v>
      </c>
      <c r="AT30" s="301">
        <v>3.9999999999999991</v>
      </c>
      <c r="AU30" s="301" t="s">
        <v>621</v>
      </c>
      <c r="AV30" s="301" t="s">
        <v>621</v>
      </c>
      <c r="AW30" s="301">
        <v>3.9999999999999991</v>
      </c>
      <c r="AX30" s="302">
        <v>3.9999999999999991</v>
      </c>
      <c r="AY30" s="300" t="s">
        <v>621</v>
      </c>
      <c r="AZ30" s="301" t="s">
        <v>621</v>
      </c>
      <c r="BA30" s="301" t="s">
        <v>621</v>
      </c>
      <c r="BB30" s="971">
        <f>IF($BE$3="４週",SUM(W30:AX30),IF($BE$3="暦月",SUM(W30:BA30),""))</f>
        <v>79.999999999999986</v>
      </c>
      <c r="BC30" s="972"/>
      <c r="BD30" s="973">
        <f>IF($BE$3="４週",BB30/4,IF($BE$3="暦月",(BB30/($BE$8/7)),""))</f>
        <v>19.999999999999996</v>
      </c>
      <c r="BE30" s="972"/>
      <c r="BF30" s="968"/>
      <c r="BG30" s="969"/>
      <c r="BH30" s="969"/>
      <c r="BI30" s="969"/>
      <c r="BJ30" s="970"/>
    </row>
    <row r="31" spans="2:62" ht="19.2">
      <c r="B31" s="916">
        <f>B29+1</f>
        <v>8</v>
      </c>
      <c r="C31" s="918" t="s">
        <v>237</v>
      </c>
      <c r="D31" s="919"/>
      <c r="E31" s="295"/>
      <c r="F31" s="296"/>
      <c r="G31" s="295"/>
      <c r="H31" s="296"/>
      <c r="I31" s="922" t="s">
        <v>218</v>
      </c>
      <c r="J31" s="923"/>
      <c r="K31" s="926" t="s">
        <v>238</v>
      </c>
      <c r="L31" s="927"/>
      <c r="M31" s="927"/>
      <c r="N31" s="919"/>
      <c r="O31" s="930" t="s">
        <v>246</v>
      </c>
      <c r="P31" s="931"/>
      <c r="Q31" s="931"/>
      <c r="R31" s="931"/>
      <c r="S31" s="932"/>
      <c r="T31" s="305" t="s">
        <v>221</v>
      </c>
      <c r="U31" s="306"/>
      <c r="V31" s="307"/>
      <c r="W31" s="308"/>
      <c r="X31" s="309"/>
      <c r="Y31" s="309" t="s">
        <v>222</v>
      </c>
      <c r="Z31" s="309" t="s">
        <v>222</v>
      </c>
      <c r="AA31" s="309" t="s">
        <v>222</v>
      </c>
      <c r="AB31" s="309" t="s">
        <v>222</v>
      </c>
      <c r="AC31" s="310" t="s">
        <v>222</v>
      </c>
      <c r="AD31" s="308"/>
      <c r="AE31" s="309"/>
      <c r="AF31" s="309" t="s">
        <v>222</v>
      </c>
      <c r="AG31" s="309" t="s">
        <v>222</v>
      </c>
      <c r="AH31" s="309" t="s">
        <v>222</v>
      </c>
      <c r="AI31" s="309" t="s">
        <v>222</v>
      </c>
      <c r="AJ31" s="310" t="s">
        <v>222</v>
      </c>
      <c r="AK31" s="308"/>
      <c r="AL31" s="309"/>
      <c r="AM31" s="309" t="s">
        <v>222</v>
      </c>
      <c r="AN31" s="309" t="s">
        <v>222</v>
      </c>
      <c r="AO31" s="309" t="s">
        <v>222</v>
      </c>
      <c r="AP31" s="309" t="s">
        <v>222</v>
      </c>
      <c r="AQ31" s="310" t="s">
        <v>222</v>
      </c>
      <c r="AR31" s="308"/>
      <c r="AS31" s="309"/>
      <c r="AT31" s="309" t="s">
        <v>222</v>
      </c>
      <c r="AU31" s="309" t="s">
        <v>222</v>
      </c>
      <c r="AV31" s="309" t="s">
        <v>222</v>
      </c>
      <c r="AW31" s="309" t="s">
        <v>222</v>
      </c>
      <c r="AX31" s="310" t="s">
        <v>222</v>
      </c>
      <c r="AY31" s="308"/>
      <c r="AZ31" s="309"/>
      <c r="BA31" s="311"/>
      <c r="BB31" s="936"/>
      <c r="BC31" s="937"/>
      <c r="BD31" s="938"/>
      <c r="BE31" s="939"/>
      <c r="BF31" s="940"/>
      <c r="BG31" s="941"/>
      <c r="BH31" s="941"/>
      <c r="BI31" s="941"/>
      <c r="BJ31" s="942"/>
    </row>
    <row r="32" spans="2:62" ht="19.2">
      <c r="B32" s="949"/>
      <c r="C32" s="962"/>
      <c r="D32" s="963"/>
      <c r="E32" s="295"/>
      <c r="F32" s="296" t="str">
        <f>C31</f>
        <v>看護職員</v>
      </c>
      <c r="G32" s="295"/>
      <c r="H32" s="296" t="str">
        <f>I31</f>
        <v>A</v>
      </c>
      <c r="I32" s="964"/>
      <c r="J32" s="965"/>
      <c r="K32" s="966"/>
      <c r="L32" s="967"/>
      <c r="M32" s="967"/>
      <c r="N32" s="963"/>
      <c r="O32" s="930"/>
      <c r="P32" s="931"/>
      <c r="Q32" s="931"/>
      <c r="R32" s="931"/>
      <c r="S32" s="932"/>
      <c r="T32" s="297" t="s">
        <v>224</v>
      </c>
      <c r="U32" s="298"/>
      <c r="V32" s="299"/>
      <c r="W32" s="300" t="s">
        <v>621</v>
      </c>
      <c r="X32" s="301" t="s">
        <v>621</v>
      </c>
      <c r="Y32" s="301">
        <v>8</v>
      </c>
      <c r="Z32" s="301">
        <v>8</v>
      </c>
      <c r="AA32" s="301">
        <v>8</v>
      </c>
      <c r="AB32" s="301">
        <v>8</v>
      </c>
      <c r="AC32" s="302">
        <v>8</v>
      </c>
      <c r="AD32" s="300" t="s">
        <v>621</v>
      </c>
      <c r="AE32" s="301" t="s">
        <v>621</v>
      </c>
      <c r="AF32" s="301">
        <v>8</v>
      </c>
      <c r="AG32" s="301">
        <v>8</v>
      </c>
      <c r="AH32" s="301">
        <v>8</v>
      </c>
      <c r="AI32" s="301">
        <v>8</v>
      </c>
      <c r="AJ32" s="302">
        <v>8</v>
      </c>
      <c r="AK32" s="300" t="s">
        <v>621</v>
      </c>
      <c r="AL32" s="301" t="s">
        <v>621</v>
      </c>
      <c r="AM32" s="301">
        <v>8</v>
      </c>
      <c r="AN32" s="301">
        <v>8</v>
      </c>
      <c r="AO32" s="301">
        <v>8</v>
      </c>
      <c r="AP32" s="301">
        <v>8</v>
      </c>
      <c r="AQ32" s="302">
        <v>8</v>
      </c>
      <c r="AR32" s="300" t="s">
        <v>621</v>
      </c>
      <c r="AS32" s="301" t="s">
        <v>621</v>
      </c>
      <c r="AT32" s="301">
        <v>8</v>
      </c>
      <c r="AU32" s="301">
        <v>8</v>
      </c>
      <c r="AV32" s="301">
        <v>8</v>
      </c>
      <c r="AW32" s="301">
        <v>8</v>
      </c>
      <c r="AX32" s="302">
        <v>8</v>
      </c>
      <c r="AY32" s="300" t="s">
        <v>621</v>
      </c>
      <c r="AZ32" s="301" t="s">
        <v>621</v>
      </c>
      <c r="BA32" s="301" t="s">
        <v>621</v>
      </c>
      <c r="BB32" s="971">
        <f>IF($BE$3="４週",SUM(W32:AX32),IF($BE$3="暦月",SUM(W32:BA32),""))</f>
        <v>160</v>
      </c>
      <c r="BC32" s="972"/>
      <c r="BD32" s="973">
        <f>IF($BE$3="４週",BB32/4,IF($BE$3="暦月",(BB32/($BE$8/7)),""))</f>
        <v>40</v>
      </c>
      <c r="BE32" s="972"/>
      <c r="BF32" s="968"/>
      <c r="BG32" s="969"/>
      <c r="BH32" s="969"/>
      <c r="BI32" s="969"/>
      <c r="BJ32" s="970"/>
    </row>
    <row r="33" spans="2:62" ht="19.2">
      <c r="B33" s="916">
        <f>B31+1</f>
        <v>9</v>
      </c>
      <c r="C33" s="918" t="s">
        <v>247</v>
      </c>
      <c r="D33" s="919"/>
      <c r="E33" s="295"/>
      <c r="F33" s="296"/>
      <c r="G33" s="295"/>
      <c r="H33" s="296"/>
      <c r="I33" s="922" t="s">
        <v>218</v>
      </c>
      <c r="J33" s="923"/>
      <c r="K33" s="926" t="s">
        <v>248</v>
      </c>
      <c r="L33" s="927"/>
      <c r="M33" s="927"/>
      <c r="N33" s="919"/>
      <c r="O33" s="930" t="s">
        <v>249</v>
      </c>
      <c r="P33" s="931"/>
      <c r="Q33" s="931"/>
      <c r="R33" s="931"/>
      <c r="S33" s="932"/>
      <c r="T33" s="305" t="s">
        <v>221</v>
      </c>
      <c r="U33" s="306"/>
      <c r="V33" s="307"/>
      <c r="W33" s="308" t="s">
        <v>222</v>
      </c>
      <c r="X33" s="309" t="s">
        <v>222</v>
      </c>
      <c r="Y33" s="309" t="s">
        <v>222</v>
      </c>
      <c r="Z33" s="309"/>
      <c r="AA33" s="309"/>
      <c r="AB33" s="309" t="s">
        <v>222</v>
      </c>
      <c r="AC33" s="310" t="s">
        <v>222</v>
      </c>
      <c r="AD33" s="308" t="s">
        <v>222</v>
      </c>
      <c r="AE33" s="309" t="s">
        <v>222</v>
      </c>
      <c r="AF33" s="309" t="s">
        <v>222</v>
      </c>
      <c r="AG33" s="309"/>
      <c r="AH33" s="309"/>
      <c r="AI33" s="309" t="s">
        <v>222</v>
      </c>
      <c r="AJ33" s="310" t="s">
        <v>222</v>
      </c>
      <c r="AK33" s="308" t="s">
        <v>222</v>
      </c>
      <c r="AL33" s="309" t="s">
        <v>222</v>
      </c>
      <c r="AM33" s="309" t="s">
        <v>222</v>
      </c>
      <c r="AN33" s="309"/>
      <c r="AO33" s="309"/>
      <c r="AP33" s="309" t="s">
        <v>222</v>
      </c>
      <c r="AQ33" s="310" t="s">
        <v>222</v>
      </c>
      <c r="AR33" s="308" t="s">
        <v>222</v>
      </c>
      <c r="AS33" s="309" t="s">
        <v>222</v>
      </c>
      <c r="AT33" s="309" t="s">
        <v>222</v>
      </c>
      <c r="AU33" s="309"/>
      <c r="AV33" s="309"/>
      <c r="AW33" s="309" t="s">
        <v>222</v>
      </c>
      <c r="AX33" s="310" t="s">
        <v>222</v>
      </c>
      <c r="AY33" s="308"/>
      <c r="AZ33" s="309"/>
      <c r="BA33" s="311"/>
      <c r="BB33" s="936"/>
      <c r="BC33" s="937"/>
      <c r="BD33" s="938"/>
      <c r="BE33" s="939"/>
      <c r="BF33" s="940"/>
      <c r="BG33" s="941"/>
      <c r="BH33" s="941"/>
      <c r="BI33" s="941"/>
      <c r="BJ33" s="942"/>
    </row>
    <row r="34" spans="2:62" ht="19.2">
      <c r="B34" s="949"/>
      <c r="C34" s="962"/>
      <c r="D34" s="963"/>
      <c r="E34" s="295"/>
      <c r="F34" s="296" t="str">
        <f>C33</f>
        <v>介護職員</v>
      </c>
      <c r="G34" s="295"/>
      <c r="H34" s="296" t="str">
        <f>I33</f>
        <v>A</v>
      </c>
      <c r="I34" s="964"/>
      <c r="J34" s="965"/>
      <c r="K34" s="966"/>
      <c r="L34" s="967"/>
      <c r="M34" s="967"/>
      <c r="N34" s="963"/>
      <c r="O34" s="930"/>
      <c r="P34" s="931"/>
      <c r="Q34" s="931"/>
      <c r="R34" s="931"/>
      <c r="S34" s="932"/>
      <c r="T34" s="312" t="s">
        <v>224</v>
      </c>
      <c r="U34" s="313"/>
      <c r="V34" s="314"/>
      <c r="W34" s="300">
        <v>8</v>
      </c>
      <c r="X34" s="301">
        <v>8</v>
      </c>
      <c r="Y34" s="301">
        <v>8</v>
      </c>
      <c r="Z34" s="301" t="s">
        <v>621</v>
      </c>
      <c r="AA34" s="301" t="s">
        <v>621</v>
      </c>
      <c r="AB34" s="301">
        <v>8</v>
      </c>
      <c r="AC34" s="302">
        <v>8</v>
      </c>
      <c r="AD34" s="300">
        <v>8</v>
      </c>
      <c r="AE34" s="301">
        <v>8</v>
      </c>
      <c r="AF34" s="301">
        <v>8</v>
      </c>
      <c r="AG34" s="301" t="s">
        <v>621</v>
      </c>
      <c r="AH34" s="301" t="s">
        <v>621</v>
      </c>
      <c r="AI34" s="301">
        <v>8</v>
      </c>
      <c r="AJ34" s="302">
        <v>8</v>
      </c>
      <c r="AK34" s="300">
        <v>8</v>
      </c>
      <c r="AL34" s="301">
        <v>8</v>
      </c>
      <c r="AM34" s="301">
        <v>8</v>
      </c>
      <c r="AN34" s="301" t="s">
        <v>621</v>
      </c>
      <c r="AO34" s="301" t="s">
        <v>621</v>
      </c>
      <c r="AP34" s="301">
        <v>8</v>
      </c>
      <c r="AQ34" s="302">
        <v>8</v>
      </c>
      <c r="AR34" s="300">
        <v>8</v>
      </c>
      <c r="AS34" s="301">
        <v>8</v>
      </c>
      <c r="AT34" s="301">
        <v>8</v>
      </c>
      <c r="AU34" s="301" t="s">
        <v>621</v>
      </c>
      <c r="AV34" s="301" t="s">
        <v>621</v>
      </c>
      <c r="AW34" s="301">
        <v>8</v>
      </c>
      <c r="AX34" s="302">
        <v>8</v>
      </c>
      <c r="AY34" s="300" t="s">
        <v>621</v>
      </c>
      <c r="AZ34" s="301" t="s">
        <v>621</v>
      </c>
      <c r="BA34" s="301" t="s">
        <v>621</v>
      </c>
      <c r="BB34" s="971">
        <f>IF($BE$3="４週",SUM(W34:AX34),IF($BE$3="暦月",SUM(W34:BA34),""))</f>
        <v>160</v>
      </c>
      <c r="BC34" s="972"/>
      <c r="BD34" s="973">
        <f>IF($BE$3="４週",BB34/4,IF($BE$3="暦月",(BB34/($BE$8/7)),""))</f>
        <v>40</v>
      </c>
      <c r="BE34" s="972"/>
      <c r="BF34" s="968"/>
      <c r="BG34" s="969"/>
      <c r="BH34" s="969"/>
      <c r="BI34" s="969"/>
      <c r="BJ34" s="970"/>
    </row>
    <row r="35" spans="2:62" ht="19.2">
      <c r="B35" s="916">
        <f>B33+1</f>
        <v>10</v>
      </c>
      <c r="C35" s="918" t="s">
        <v>247</v>
      </c>
      <c r="D35" s="919"/>
      <c r="E35" s="295"/>
      <c r="F35" s="296"/>
      <c r="G35" s="295"/>
      <c r="H35" s="296"/>
      <c r="I35" s="922" t="s">
        <v>218</v>
      </c>
      <c r="J35" s="923"/>
      <c r="K35" s="926" t="s">
        <v>248</v>
      </c>
      <c r="L35" s="927"/>
      <c r="M35" s="927"/>
      <c r="N35" s="919"/>
      <c r="O35" s="930" t="s">
        <v>250</v>
      </c>
      <c r="P35" s="931"/>
      <c r="Q35" s="931"/>
      <c r="R35" s="931"/>
      <c r="S35" s="932"/>
      <c r="T35" s="315" t="s">
        <v>221</v>
      </c>
      <c r="V35" s="316"/>
      <c r="W35" s="308" t="s">
        <v>241</v>
      </c>
      <c r="X35" s="309" t="s">
        <v>242</v>
      </c>
      <c r="Y35" s="309" t="s">
        <v>243</v>
      </c>
      <c r="Z35" s="309" t="s">
        <v>243</v>
      </c>
      <c r="AA35" s="309"/>
      <c r="AB35" s="309" t="s">
        <v>244</v>
      </c>
      <c r="AC35" s="310"/>
      <c r="AD35" s="308"/>
      <c r="AE35" s="309" t="s">
        <v>241</v>
      </c>
      <c r="AF35" s="309" t="s">
        <v>242</v>
      </c>
      <c r="AG35" s="309" t="s">
        <v>243</v>
      </c>
      <c r="AH35" s="309" t="s">
        <v>243</v>
      </c>
      <c r="AI35" s="309"/>
      <c r="AJ35" s="310" t="s">
        <v>244</v>
      </c>
      <c r="AK35" s="308" t="s">
        <v>244</v>
      </c>
      <c r="AL35" s="309"/>
      <c r="AM35" s="309" t="s">
        <v>241</v>
      </c>
      <c r="AN35" s="309" t="s">
        <v>242</v>
      </c>
      <c r="AO35" s="309" t="s">
        <v>243</v>
      </c>
      <c r="AP35" s="309" t="s">
        <v>243</v>
      </c>
      <c r="AQ35" s="310"/>
      <c r="AR35" s="308" t="s">
        <v>244</v>
      </c>
      <c r="AS35" s="309"/>
      <c r="AT35" s="309"/>
      <c r="AU35" s="309" t="s">
        <v>241</v>
      </c>
      <c r="AV35" s="309" t="s">
        <v>242</v>
      </c>
      <c r="AW35" s="309" t="s">
        <v>243</v>
      </c>
      <c r="AX35" s="310" t="s">
        <v>243</v>
      </c>
      <c r="AY35" s="308"/>
      <c r="AZ35" s="309"/>
      <c r="BA35" s="311"/>
      <c r="BB35" s="936"/>
      <c r="BC35" s="937"/>
      <c r="BD35" s="938"/>
      <c r="BE35" s="939"/>
      <c r="BF35" s="940"/>
      <c r="BG35" s="941"/>
      <c r="BH35" s="941"/>
      <c r="BI35" s="941"/>
      <c r="BJ35" s="942"/>
    </row>
    <row r="36" spans="2:62" ht="19.2">
      <c r="B36" s="949"/>
      <c r="C36" s="962"/>
      <c r="D36" s="963"/>
      <c r="E36" s="295"/>
      <c r="F36" s="296" t="str">
        <f>C35</f>
        <v>介護職員</v>
      </c>
      <c r="G36" s="295"/>
      <c r="H36" s="296" t="str">
        <f>I35</f>
        <v>A</v>
      </c>
      <c r="I36" s="964"/>
      <c r="J36" s="965"/>
      <c r="K36" s="966"/>
      <c r="L36" s="967"/>
      <c r="M36" s="967"/>
      <c r="N36" s="963"/>
      <c r="O36" s="930"/>
      <c r="P36" s="931"/>
      <c r="Q36" s="931"/>
      <c r="R36" s="931"/>
      <c r="S36" s="932"/>
      <c r="T36" s="312" t="s">
        <v>224</v>
      </c>
      <c r="U36" s="313"/>
      <c r="V36" s="314"/>
      <c r="W36" s="300">
        <v>8</v>
      </c>
      <c r="X36" s="301">
        <v>8</v>
      </c>
      <c r="Y36" s="301">
        <v>7.9999999999999982</v>
      </c>
      <c r="Z36" s="301">
        <v>7.9999999999999982</v>
      </c>
      <c r="AA36" s="301" t="s">
        <v>621</v>
      </c>
      <c r="AB36" s="301">
        <v>8</v>
      </c>
      <c r="AC36" s="302" t="s">
        <v>621</v>
      </c>
      <c r="AD36" s="300" t="s">
        <v>621</v>
      </c>
      <c r="AE36" s="301">
        <v>8</v>
      </c>
      <c r="AF36" s="301">
        <v>8</v>
      </c>
      <c r="AG36" s="301">
        <v>7.9999999999999982</v>
      </c>
      <c r="AH36" s="301">
        <v>7.9999999999999982</v>
      </c>
      <c r="AI36" s="301" t="s">
        <v>621</v>
      </c>
      <c r="AJ36" s="302">
        <v>8</v>
      </c>
      <c r="AK36" s="300">
        <v>8</v>
      </c>
      <c r="AL36" s="301" t="s">
        <v>621</v>
      </c>
      <c r="AM36" s="301">
        <v>8</v>
      </c>
      <c r="AN36" s="301">
        <v>8</v>
      </c>
      <c r="AO36" s="301">
        <v>7.9999999999999982</v>
      </c>
      <c r="AP36" s="301">
        <v>7.9999999999999982</v>
      </c>
      <c r="AQ36" s="302" t="s">
        <v>621</v>
      </c>
      <c r="AR36" s="300">
        <v>8</v>
      </c>
      <c r="AS36" s="301" t="s">
        <v>621</v>
      </c>
      <c r="AT36" s="301" t="s">
        <v>621</v>
      </c>
      <c r="AU36" s="301">
        <v>8</v>
      </c>
      <c r="AV36" s="301">
        <v>8</v>
      </c>
      <c r="AW36" s="301">
        <v>7.9999999999999982</v>
      </c>
      <c r="AX36" s="302">
        <v>7.9999999999999982</v>
      </c>
      <c r="AY36" s="300" t="s">
        <v>621</v>
      </c>
      <c r="AZ36" s="301" t="s">
        <v>621</v>
      </c>
      <c r="BA36" s="301" t="s">
        <v>621</v>
      </c>
      <c r="BB36" s="971">
        <f>IF($BE$3="４週",SUM(W36:AX36),IF($BE$3="暦月",SUM(W36:BA36),""))</f>
        <v>160</v>
      </c>
      <c r="BC36" s="972"/>
      <c r="BD36" s="973">
        <f>IF($BE$3="４週",BB36/4,IF($BE$3="暦月",(BB36/($BE$8/7)),""))</f>
        <v>40</v>
      </c>
      <c r="BE36" s="972"/>
      <c r="BF36" s="968"/>
      <c r="BG36" s="969"/>
      <c r="BH36" s="969"/>
      <c r="BI36" s="969"/>
      <c r="BJ36" s="970"/>
    </row>
    <row r="37" spans="2:62" ht="19.2">
      <c r="B37" s="916">
        <f>B35+1</f>
        <v>11</v>
      </c>
      <c r="C37" s="918" t="s">
        <v>247</v>
      </c>
      <c r="D37" s="919"/>
      <c r="E37" s="295"/>
      <c r="F37" s="296"/>
      <c r="G37" s="295"/>
      <c r="H37" s="296"/>
      <c r="I37" s="922" t="s">
        <v>218</v>
      </c>
      <c r="J37" s="923"/>
      <c r="K37" s="926" t="s">
        <v>219</v>
      </c>
      <c r="L37" s="927"/>
      <c r="M37" s="927"/>
      <c r="N37" s="919"/>
      <c r="O37" s="930" t="s">
        <v>251</v>
      </c>
      <c r="P37" s="931"/>
      <c r="Q37" s="931"/>
      <c r="R37" s="931"/>
      <c r="S37" s="932"/>
      <c r="T37" s="315" t="s">
        <v>221</v>
      </c>
      <c r="V37" s="316"/>
      <c r="W37" s="308"/>
      <c r="X37" s="309" t="s">
        <v>241</v>
      </c>
      <c r="Y37" s="309" t="s">
        <v>242</v>
      </c>
      <c r="Z37" s="309" t="s">
        <v>244</v>
      </c>
      <c r="AA37" s="309" t="s">
        <v>243</v>
      </c>
      <c r="AB37" s="309"/>
      <c r="AC37" s="310" t="s">
        <v>244</v>
      </c>
      <c r="AD37" s="308" t="s">
        <v>244</v>
      </c>
      <c r="AE37" s="309"/>
      <c r="AF37" s="309" t="s">
        <v>241</v>
      </c>
      <c r="AG37" s="309" t="s">
        <v>242</v>
      </c>
      <c r="AH37" s="309" t="s">
        <v>244</v>
      </c>
      <c r="AI37" s="309" t="s">
        <v>243</v>
      </c>
      <c r="AJ37" s="310"/>
      <c r="AK37" s="308" t="s">
        <v>244</v>
      </c>
      <c r="AL37" s="309" t="s">
        <v>243</v>
      </c>
      <c r="AM37" s="309"/>
      <c r="AN37" s="309" t="s">
        <v>241</v>
      </c>
      <c r="AO37" s="309" t="s">
        <v>242</v>
      </c>
      <c r="AP37" s="309" t="s">
        <v>244</v>
      </c>
      <c r="AQ37" s="310"/>
      <c r="AR37" s="308"/>
      <c r="AS37" s="309" t="s">
        <v>244</v>
      </c>
      <c r="AT37" s="309" t="s">
        <v>243</v>
      </c>
      <c r="AU37" s="309"/>
      <c r="AV37" s="309" t="s">
        <v>241</v>
      </c>
      <c r="AW37" s="309" t="s">
        <v>242</v>
      </c>
      <c r="AX37" s="310" t="s">
        <v>244</v>
      </c>
      <c r="AY37" s="308"/>
      <c r="AZ37" s="309"/>
      <c r="BA37" s="311"/>
      <c r="BB37" s="936"/>
      <c r="BC37" s="937"/>
      <c r="BD37" s="938"/>
      <c r="BE37" s="939"/>
      <c r="BF37" s="940"/>
      <c r="BG37" s="941"/>
      <c r="BH37" s="941"/>
      <c r="BI37" s="941"/>
      <c r="BJ37" s="942"/>
    </row>
    <row r="38" spans="2:62" ht="19.2">
      <c r="B38" s="949"/>
      <c r="C38" s="962"/>
      <c r="D38" s="963"/>
      <c r="E38" s="295"/>
      <c r="F38" s="296" t="str">
        <f>C37</f>
        <v>介護職員</v>
      </c>
      <c r="G38" s="295"/>
      <c r="H38" s="296" t="str">
        <f>I37</f>
        <v>A</v>
      </c>
      <c r="I38" s="964"/>
      <c r="J38" s="965"/>
      <c r="K38" s="966"/>
      <c r="L38" s="967"/>
      <c r="M38" s="967"/>
      <c r="N38" s="963"/>
      <c r="O38" s="930"/>
      <c r="P38" s="931"/>
      <c r="Q38" s="931"/>
      <c r="R38" s="931"/>
      <c r="S38" s="932"/>
      <c r="T38" s="312" t="s">
        <v>224</v>
      </c>
      <c r="U38" s="313"/>
      <c r="V38" s="314"/>
      <c r="W38" s="300" t="s">
        <v>621</v>
      </c>
      <c r="X38" s="301">
        <v>8</v>
      </c>
      <c r="Y38" s="301">
        <v>8</v>
      </c>
      <c r="Z38" s="301">
        <v>8</v>
      </c>
      <c r="AA38" s="301">
        <v>7.9999999999999982</v>
      </c>
      <c r="AB38" s="301" t="s">
        <v>621</v>
      </c>
      <c r="AC38" s="302">
        <v>8</v>
      </c>
      <c r="AD38" s="300">
        <v>8</v>
      </c>
      <c r="AE38" s="301" t="s">
        <v>621</v>
      </c>
      <c r="AF38" s="301">
        <v>8</v>
      </c>
      <c r="AG38" s="301">
        <v>8</v>
      </c>
      <c r="AH38" s="301">
        <v>8</v>
      </c>
      <c r="AI38" s="301">
        <v>7.9999999999999982</v>
      </c>
      <c r="AJ38" s="302" t="s">
        <v>621</v>
      </c>
      <c r="AK38" s="300">
        <v>8</v>
      </c>
      <c r="AL38" s="301">
        <v>7.9999999999999982</v>
      </c>
      <c r="AM38" s="301" t="s">
        <v>621</v>
      </c>
      <c r="AN38" s="301">
        <v>8</v>
      </c>
      <c r="AO38" s="301">
        <v>8</v>
      </c>
      <c r="AP38" s="301">
        <v>8</v>
      </c>
      <c r="AQ38" s="302" t="s">
        <v>621</v>
      </c>
      <c r="AR38" s="300" t="s">
        <v>621</v>
      </c>
      <c r="AS38" s="301">
        <v>8</v>
      </c>
      <c r="AT38" s="301">
        <v>7.9999999999999982</v>
      </c>
      <c r="AU38" s="301" t="s">
        <v>621</v>
      </c>
      <c r="AV38" s="301">
        <v>8</v>
      </c>
      <c r="AW38" s="301">
        <v>8</v>
      </c>
      <c r="AX38" s="302">
        <v>8</v>
      </c>
      <c r="AY38" s="300" t="s">
        <v>621</v>
      </c>
      <c r="AZ38" s="301" t="s">
        <v>621</v>
      </c>
      <c r="BA38" s="301" t="s">
        <v>621</v>
      </c>
      <c r="BB38" s="971">
        <f>IF($BE$3="４週",SUM(W38:AX38),IF($BE$3="暦月",SUM(W38:BA38),""))</f>
        <v>160</v>
      </c>
      <c r="BC38" s="972"/>
      <c r="BD38" s="973">
        <f>IF($BE$3="４週",BB38/4,IF($BE$3="暦月",(BB38/($BE$8/7)),""))</f>
        <v>40</v>
      </c>
      <c r="BE38" s="972"/>
      <c r="BF38" s="968"/>
      <c r="BG38" s="969"/>
      <c r="BH38" s="969"/>
      <c r="BI38" s="969"/>
      <c r="BJ38" s="970"/>
    </row>
    <row r="39" spans="2:62" ht="19.2">
      <c r="B39" s="916">
        <f>B37+1</f>
        <v>12</v>
      </c>
      <c r="C39" s="918" t="s">
        <v>247</v>
      </c>
      <c r="D39" s="919"/>
      <c r="E39" s="295"/>
      <c r="F39" s="296"/>
      <c r="G39" s="295"/>
      <c r="H39" s="296"/>
      <c r="I39" s="922" t="s">
        <v>218</v>
      </c>
      <c r="J39" s="923"/>
      <c r="K39" s="926" t="s">
        <v>219</v>
      </c>
      <c r="L39" s="927"/>
      <c r="M39" s="927"/>
      <c r="N39" s="919"/>
      <c r="O39" s="930" t="s">
        <v>252</v>
      </c>
      <c r="P39" s="931"/>
      <c r="Q39" s="931"/>
      <c r="R39" s="931"/>
      <c r="S39" s="932"/>
      <c r="T39" s="315" t="s">
        <v>221</v>
      </c>
      <c r="V39" s="316"/>
      <c r="W39" s="308" t="s">
        <v>244</v>
      </c>
      <c r="X39" s="309"/>
      <c r="Y39" s="309" t="s">
        <v>241</v>
      </c>
      <c r="Z39" s="309" t="s">
        <v>242</v>
      </c>
      <c r="AA39" s="309" t="s">
        <v>244</v>
      </c>
      <c r="AB39" s="309" t="s">
        <v>243</v>
      </c>
      <c r="AC39" s="310"/>
      <c r="AD39" s="308" t="s">
        <v>243</v>
      </c>
      <c r="AE39" s="309" t="s">
        <v>244</v>
      </c>
      <c r="AF39" s="309"/>
      <c r="AG39" s="309" t="s">
        <v>241</v>
      </c>
      <c r="AH39" s="309" t="s">
        <v>242</v>
      </c>
      <c r="AI39" s="309" t="s">
        <v>244</v>
      </c>
      <c r="AJ39" s="310"/>
      <c r="AK39" s="308" t="s">
        <v>243</v>
      </c>
      <c r="AL39" s="309" t="s">
        <v>244</v>
      </c>
      <c r="AM39" s="309"/>
      <c r="AN39" s="309"/>
      <c r="AO39" s="309" t="s">
        <v>241</v>
      </c>
      <c r="AP39" s="309" t="s">
        <v>242</v>
      </c>
      <c r="AQ39" s="310" t="s">
        <v>243</v>
      </c>
      <c r="AR39" s="308" t="s">
        <v>243</v>
      </c>
      <c r="AS39" s="309"/>
      <c r="AT39" s="309" t="s">
        <v>244</v>
      </c>
      <c r="AU39" s="309" t="s">
        <v>243</v>
      </c>
      <c r="AV39" s="309"/>
      <c r="AW39" s="309" t="s">
        <v>241</v>
      </c>
      <c r="AX39" s="310" t="s">
        <v>242</v>
      </c>
      <c r="AY39" s="308"/>
      <c r="AZ39" s="309"/>
      <c r="BA39" s="311"/>
      <c r="BB39" s="936"/>
      <c r="BC39" s="937"/>
      <c r="BD39" s="938"/>
      <c r="BE39" s="939"/>
      <c r="BF39" s="940"/>
      <c r="BG39" s="941"/>
      <c r="BH39" s="941"/>
      <c r="BI39" s="941"/>
      <c r="BJ39" s="942"/>
    </row>
    <row r="40" spans="2:62" ht="19.2">
      <c r="B40" s="949"/>
      <c r="C40" s="962"/>
      <c r="D40" s="963"/>
      <c r="E40" s="295"/>
      <c r="F40" s="296" t="str">
        <f>C39</f>
        <v>介護職員</v>
      </c>
      <c r="G40" s="295"/>
      <c r="H40" s="296" t="str">
        <f>I39</f>
        <v>A</v>
      </c>
      <c r="I40" s="964"/>
      <c r="J40" s="965"/>
      <c r="K40" s="966"/>
      <c r="L40" s="967"/>
      <c r="M40" s="967"/>
      <c r="N40" s="963"/>
      <c r="O40" s="930"/>
      <c r="P40" s="931"/>
      <c r="Q40" s="931"/>
      <c r="R40" s="931"/>
      <c r="S40" s="932"/>
      <c r="T40" s="312" t="s">
        <v>224</v>
      </c>
      <c r="U40" s="313"/>
      <c r="V40" s="314"/>
      <c r="W40" s="300">
        <v>8</v>
      </c>
      <c r="X40" s="301" t="s">
        <v>621</v>
      </c>
      <c r="Y40" s="301">
        <v>8</v>
      </c>
      <c r="Z40" s="301">
        <v>8</v>
      </c>
      <c r="AA40" s="301">
        <v>8</v>
      </c>
      <c r="AB40" s="301">
        <v>7.9999999999999982</v>
      </c>
      <c r="AC40" s="302" t="s">
        <v>621</v>
      </c>
      <c r="AD40" s="300">
        <v>7.9999999999999982</v>
      </c>
      <c r="AE40" s="301">
        <v>8</v>
      </c>
      <c r="AF40" s="301" t="s">
        <v>621</v>
      </c>
      <c r="AG40" s="301">
        <v>8</v>
      </c>
      <c r="AH40" s="301">
        <v>8</v>
      </c>
      <c r="AI40" s="301">
        <v>8</v>
      </c>
      <c r="AJ40" s="302" t="s">
        <v>621</v>
      </c>
      <c r="AK40" s="300">
        <v>7.9999999999999982</v>
      </c>
      <c r="AL40" s="301">
        <v>8</v>
      </c>
      <c r="AM40" s="301" t="s">
        <v>621</v>
      </c>
      <c r="AN40" s="301" t="s">
        <v>621</v>
      </c>
      <c r="AO40" s="301">
        <v>8</v>
      </c>
      <c r="AP40" s="301">
        <v>8</v>
      </c>
      <c r="AQ40" s="302">
        <v>7.9999999999999982</v>
      </c>
      <c r="AR40" s="300">
        <v>7.9999999999999982</v>
      </c>
      <c r="AS40" s="301" t="s">
        <v>621</v>
      </c>
      <c r="AT40" s="301">
        <v>8</v>
      </c>
      <c r="AU40" s="301">
        <v>7.9999999999999982</v>
      </c>
      <c r="AV40" s="301" t="s">
        <v>621</v>
      </c>
      <c r="AW40" s="301">
        <v>8</v>
      </c>
      <c r="AX40" s="302">
        <v>8</v>
      </c>
      <c r="AY40" s="300" t="s">
        <v>621</v>
      </c>
      <c r="AZ40" s="301" t="s">
        <v>621</v>
      </c>
      <c r="BA40" s="301" t="s">
        <v>621</v>
      </c>
      <c r="BB40" s="971">
        <f>IF($BE$3="４週",SUM(W40:AX40),IF($BE$3="暦月",SUM(W40:BA40),""))</f>
        <v>160</v>
      </c>
      <c r="BC40" s="972"/>
      <c r="BD40" s="973">
        <f>IF($BE$3="４週",BB40/4,IF($BE$3="暦月",(BB40/($BE$8/7)),""))</f>
        <v>40</v>
      </c>
      <c r="BE40" s="972"/>
      <c r="BF40" s="968"/>
      <c r="BG40" s="969"/>
      <c r="BH40" s="969"/>
      <c r="BI40" s="969"/>
      <c r="BJ40" s="970"/>
    </row>
    <row r="41" spans="2:62" ht="19.2">
      <c r="B41" s="916">
        <f>B39+1</f>
        <v>13</v>
      </c>
      <c r="C41" s="918" t="s">
        <v>247</v>
      </c>
      <c r="D41" s="919"/>
      <c r="E41" s="295"/>
      <c r="F41" s="296"/>
      <c r="G41" s="295"/>
      <c r="H41" s="296"/>
      <c r="I41" s="922" t="s">
        <v>218</v>
      </c>
      <c r="J41" s="923"/>
      <c r="K41" s="926" t="s">
        <v>219</v>
      </c>
      <c r="L41" s="927"/>
      <c r="M41" s="927"/>
      <c r="N41" s="919"/>
      <c r="O41" s="930" t="s">
        <v>253</v>
      </c>
      <c r="P41" s="931"/>
      <c r="Q41" s="931"/>
      <c r="R41" s="931"/>
      <c r="S41" s="932"/>
      <c r="T41" s="315" t="s">
        <v>221</v>
      </c>
      <c r="V41" s="316"/>
      <c r="W41" s="308" t="s">
        <v>243</v>
      </c>
      <c r="X41" s="309" t="s">
        <v>244</v>
      </c>
      <c r="Y41" s="309"/>
      <c r="Z41" s="309" t="s">
        <v>241</v>
      </c>
      <c r="AA41" s="309" t="s">
        <v>242</v>
      </c>
      <c r="AB41" s="309"/>
      <c r="AC41" s="310" t="s">
        <v>243</v>
      </c>
      <c r="AD41" s="308" t="s">
        <v>244</v>
      </c>
      <c r="AE41" s="309" t="s">
        <v>244</v>
      </c>
      <c r="AF41" s="309" t="s">
        <v>243</v>
      </c>
      <c r="AG41" s="309"/>
      <c r="AH41" s="309" t="s">
        <v>241</v>
      </c>
      <c r="AI41" s="309" t="s">
        <v>242</v>
      </c>
      <c r="AJ41" s="310"/>
      <c r="AK41" s="308" t="s">
        <v>244</v>
      </c>
      <c r="AL41" s="309"/>
      <c r="AM41" s="309" t="s">
        <v>244</v>
      </c>
      <c r="AN41" s="309" t="s">
        <v>244</v>
      </c>
      <c r="AO41" s="309"/>
      <c r="AP41" s="309" t="s">
        <v>241</v>
      </c>
      <c r="AQ41" s="310" t="s">
        <v>242</v>
      </c>
      <c r="AR41" s="308" t="s">
        <v>244</v>
      </c>
      <c r="AS41" s="309" t="s">
        <v>243</v>
      </c>
      <c r="AT41" s="309"/>
      <c r="AU41" s="309" t="s">
        <v>244</v>
      </c>
      <c r="AV41" s="309" t="s">
        <v>254</v>
      </c>
      <c r="AW41" s="309"/>
      <c r="AX41" s="310" t="s">
        <v>241</v>
      </c>
      <c r="AY41" s="308"/>
      <c r="AZ41" s="309"/>
      <c r="BA41" s="311"/>
      <c r="BB41" s="936"/>
      <c r="BC41" s="937"/>
      <c r="BD41" s="938"/>
      <c r="BE41" s="939"/>
      <c r="BF41" s="940"/>
      <c r="BG41" s="941"/>
      <c r="BH41" s="941"/>
      <c r="BI41" s="941"/>
      <c r="BJ41" s="942"/>
    </row>
    <row r="42" spans="2:62" ht="19.2">
      <c r="B42" s="949"/>
      <c r="C42" s="962"/>
      <c r="D42" s="963"/>
      <c r="E42" s="295"/>
      <c r="F42" s="296" t="str">
        <f>C41</f>
        <v>介護職員</v>
      </c>
      <c r="G42" s="295"/>
      <c r="H42" s="296" t="str">
        <f>I41</f>
        <v>A</v>
      </c>
      <c r="I42" s="964"/>
      <c r="J42" s="965"/>
      <c r="K42" s="966"/>
      <c r="L42" s="967"/>
      <c r="M42" s="967"/>
      <c r="N42" s="963"/>
      <c r="O42" s="930"/>
      <c r="P42" s="931"/>
      <c r="Q42" s="931"/>
      <c r="R42" s="931"/>
      <c r="S42" s="932"/>
      <c r="T42" s="312" t="s">
        <v>224</v>
      </c>
      <c r="U42" s="313"/>
      <c r="V42" s="314"/>
      <c r="W42" s="300">
        <v>7.9999999999999982</v>
      </c>
      <c r="X42" s="301">
        <v>8</v>
      </c>
      <c r="Y42" s="301" t="s">
        <v>621</v>
      </c>
      <c r="Z42" s="301">
        <v>8</v>
      </c>
      <c r="AA42" s="301">
        <v>8</v>
      </c>
      <c r="AB42" s="301" t="s">
        <v>621</v>
      </c>
      <c r="AC42" s="302">
        <v>7.9999999999999982</v>
      </c>
      <c r="AD42" s="300">
        <v>8</v>
      </c>
      <c r="AE42" s="301">
        <v>8</v>
      </c>
      <c r="AF42" s="301">
        <v>7.9999999999999982</v>
      </c>
      <c r="AG42" s="301" t="s">
        <v>621</v>
      </c>
      <c r="AH42" s="301">
        <v>8</v>
      </c>
      <c r="AI42" s="301">
        <v>8</v>
      </c>
      <c r="AJ42" s="302" t="s">
        <v>621</v>
      </c>
      <c r="AK42" s="300">
        <v>8</v>
      </c>
      <c r="AL42" s="301" t="s">
        <v>621</v>
      </c>
      <c r="AM42" s="301">
        <v>8</v>
      </c>
      <c r="AN42" s="301">
        <v>8</v>
      </c>
      <c r="AO42" s="301" t="s">
        <v>621</v>
      </c>
      <c r="AP42" s="301">
        <v>8</v>
      </c>
      <c r="AQ42" s="302">
        <v>8</v>
      </c>
      <c r="AR42" s="300">
        <v>8</v>
      </c>
      <c r="AS42" s="301">
        <v>7.9999999999999982</v>
      </c>
      <c r="AT42" s="301" t="s">
        <v>621</v>
      </c>
      <c r="AU42" s="301">
        <v>8</v>
      </c>
      <c r="AV42" s="301">
        <v>8</v>
      </c>
      <c r="AW42" s="301" t="s">
        <v>621</v>
      </c>
      <c r="AX42" s="302">
        <v>8</v>
      </c>
      <c r="AY42" s="300" t="s">
        <v>621</v>
      </c>
      <c r="AZ42" s="301" t="s">
        <v>621</v>
      </c>
      <c r="BA42" s="301" t="s">
        <v>621</v>
      </c>
      <c r="BB42" s="971">
        <f>IF($BE$3="４週",SUM(W42:AX42),IF($BE$3="暦月",SUM(W42:BA42),""))</f>
        <v>160</v>
      </c>
      <c r="BC42" s="972"/>
      <c r="BD42" s="973">
        <f>IF($BE$3="４週",BB42/4,IF($BE$3="暦月",(BB42/($BE$8/7)),""))</f>
        <v>40</v>
      </c>
      <c r="BE42" s="972"/>
      <c r="BF42" s="968"/>
      <c r="BG42" s="969"/>
      <c r="BH42" s="969"/>
      <c r="BI42" s="969"/>
      <c r="BJ42" s="970"/>
    </row>
    <row r="43" spans="2:62" ht="19.2">
      <c r="B43" s="916">
        <f>B41+1</f>
        <v>14</v>
      </c>
      <c r="C43" s="918" t="s">
        <v>247</v>
      </c>
      <c r="D43" s="919"/>
      <c r="E43" s="295"/>
      <c r="F43" s="296"/>
      <c r="G43" s="295"/>
      <c r="H43" s="296"/>
      <c r="I43" s="922" t="s">
        <v>255</v>
      </c>
      <c r="J43" s="923"/>
      <c r="K43" s="926" t="s">
        <v>219</v>
      </c>
      <c r="L43" s="927"/>
      <c r="M43" s="927"/>
      <c r="N43" s="919"/>
      <c r="O43" s="930" t="s">
        <v>256</v>
      </c>
      <c r="P43" s="931"/>
      <c r="Q43" s="931"/>
      <c r="R43" s="931"/>
      <c r="S43" s="932"/>
      <c r="T43" s="315" t="s">
        <v>221</v>
      </c>
      <c r="V43" s="316"/>
      <c r="W43" s="308"/>
      <c r="X43" s="309" t="s">
        <v>243</v>
      </c>
      <c r="Y43" s="309" t="s">
        <v>244</v>
      </c>
      <c r="Z43" s="309"/>
      <c r="AA43" s="309" t="s">
        <v>244</v>
      </c>
      <c r="AB43" s="309" t="s">
        <v>244</v>
      </c>
      <c r="AC43" s="310"/>
      <c r="AD43" s="308"/>
      <c r="AE43" s="309" t="s">
        <v>243</v>
      </c>
      <c r="AF43" s="309" t="s">
        <v>244</v>
      </c>
      <c r="AG43" s="309" t="s">
        <v>244</v>
      </c>
      <c r="AH43" s="309"/>
      <c r="AI43" s="309"/>
      <c r="AJ43" s="310" t="s">
        <v>243</v>
      </c>
      <c r="AK43" s="308"/>
      <c r="AL43" s="309"/>
      <c r="AM43" s="309" t="s">
        <v>243</v>
      </c>
      <c r="AN43" s="309" t="s">
        <v>243</v>
      </c>
      <c r="AO43" s="309" t="s">
        <v>244</v>
      </c>
      <c r="AP43" s="309"/>
      <c r="AQ43" s="310" t="s">
        <v>244</v>
      </c>
      <c r="AR43" s="308"/>
      <c r="AS43" s="309" t="s">
        <v>244</v>
      </c>
      <c r="AT43" s="309" t="s">
        <v>244</v>
      </c>
      <c r="AU43" s="309"/>
      <c r="AV43" s="309" t="s">
        <v>244</v>
      </c>
      <c r="AW43" s="309" t="s">
        <v>243</v>
      </c>
      <c r="AX43" s="310"/>
      <c r="AY43" s="308"/>
      <c r="AZ43" s="309"/>
      <c r="BA43" s="311"/>
      <c r="BB43" s="936"/>
      <c r="BC43" s="937"/>
      <c r="BD43" s="938"/>
      <c r="BE43" s="939"/>
      <c r="BF43" s="940"/>
      <c r="BG43" s="941"/>
      <c r="BH43" s="941"/>
      <c r="BI43" s="941"/>
      <c r="BJ43" s="942"/>
    </row>
    <row r="44" spans="2:62" ht="19.2">
      <c r="B44" s="949"/>
      <c r="C44" s="962"/>
      <c r="D44" s="963"/>
      <c r="E44" s="295"/>
      <c r="F44" s="296" t="str">
        <f>C43</f>
        <v>介護職員</v>
      </c>
      <c r="G44" s="295"/>
      <c r="H44" s="296" t="str">
        <f>I43</f>
        <v>C</v>
      </c>
      <c r="I44" s="964"/>
      <c r="J44" s="965"/>
      <c r="K44" s="966"/>
      <c r="L44" s="967"/>
      <c r="M44" s="967"/>
      <c r="N44" s="963"/>
      <c r="O44" s="930"/>
      <c r="P44" s="931"/>
      <c r="Q44" s="931"/>
      <c r="R44" s="931"/>
      <c r="S44" s="932"/>
      <c r="T44" s="312" t="s">
        <v>224</v>
      </c>
      <c r="U44" s="313"/>
      <c r="V44" s="314"/>
      <c r="W44" s="300" t="s">
        <v>621</v>
      </c>
      <c r="X44" s="301">
        <v>7.9999999999999982</v>
      </c>
      <c r="Y44" s="301">
        <v>8</v>
      </c>
      <c r="Z44" s="301" t="s">
        <v>621</v>
      </c>
      <c r="AA44" s="301">
        <v>8</v>
      </c>
      <c r="AB44" s="301">
        <v>8</v>
      </c>
      <c r="AC44" s="302" t="s">
        <v>621</v>
      </c>
      <c r="AD44" s="300" t="s">
        <v>621</v>
      </c>
      <c r="AE44" s="301">
        <v>7.9999999999999982</v>
      </c>
      <c r="AF44" s="301">
        <v>8</v>
      </c>
      <c r="AG44" s="301">
        <v>8</v>
      </c>
      <c r="AH44" s="301" t="s">
        <v>621</v>
      </c>
      <c r="AI44" s="301" t="s">
        <v>621</v>
      </c>
      <c r="AJ44" s="302">
        <v>7.9999999999999982</v>
      </c>
      <c r="AK44" s="300" t="s">
        <v>621</v>
      </c>
      <c r="AL44" s="301" t="s">
        <v>621</v>
      </c>
      <c r="AM44" s="301">
        <v>7.9999999999999982</v>
      </c>
      <c r="AN44" s="301">
        <v>7.9999999999999982</v>
      </c>
      <c r="AO44" s="301">
        <v>8</v>
      </c>
      <c r="AP44" s="301" t="s">
        <v>621</v>
      </c>
      <c r="AQ44" s="302">
        <v>8</v>
      </c>
      <c r="AR44" s="300" t="s">
        <v>621</v>
      </c>
      <c r="AS44" s="301">
        <v>8</v>
      </c>
      <c r="AT44" s="301">
        <v>8</v>
      </c>
      <c r="AU44" s="301" t="s">
        <v>621</v>
      </c>
      <c r="AV44" s="301">
        <v>8</v>
      </c>
      <c r="AW44" s="301">
        <v>7.9999999999999982</v>
      </c>
      <c r="AX44" s="302" t="s">
        <v>621</v>
      </c>
      <c r="AY44" s="300" t="s">
        <v>621</v>
      </c>
      <c r="AZ44" s="301" t="s">
        <v>621</v>
      </c>
      <c r="BA44" s="301" t="s">
        <v>621</v>
      </c>
      <c r="BB44" s="971">
        <f>IF($BE$3="４週",SUM(W44:AX44),IF($BE$3="暦月",SUM(W44:BA44),""))</f>
        <v>128</v>
      </c>
      <c r="BC44" s="972"/>
      <c r="BD44" s="973">
        <f>IF($BE$3="４週",BB44/4,IF($BE$3="暦月",(BB44/($BE$8/7)),""))</f>
        <v>32</v>
      </c>
      <c r="BE44" s="972"/>
      <c r="BF44" s="968"/>
      <c r="BG44" s="969"/>
      <c r="BH44" s="969"/>
      <c r="BI44" s="969"/>
      <c r="BJ44" s="970"/>
    </row>
    <row r="45" spans="2:62" ht="19.2">
      <c r="B45" s="916">
        <f>B43+1</f>
        <v>15</v>
      </c>
      <c r="C45" s="918" t="s">
        <v>247</v>
      </c>
      <c r="D45" s="919"/>
      <c r="E45" s="295"/>
      <c r="F45" s="296"/>
      <c r="G45" s="295"/>
      <c r="H45" s="296"/>
      <c r="I45" s="922" t="s">
        <v>218</v>
      </c>
      <c r="J45" s="923"/>
      <c r="K45" s="926" t="s">
        <v>248</v>
      </c>
      <c r="L45" s="927"/>
      <c r="M45" s="927"/>
      <c r="N45" s="919"/>
      <c r="O45" s="930" t="s">
        <v>257</v>
      </c>
      <c r="P45" s="931"/>
      <c r="Q45" s="931"/>
      <c r="R45" s="931"/>
      <c r="S45" s="932"/>
      <c r="T45" s="315" t="s">
        <v>221</v>
      </c>
      <c r="V45" s="316"/>
      <c r="W45" s="308" t="s">
        <v>244</v>
      </c>
      <c r="X45" s="309" t="s">
        <v>244</v>
      </c>
      <c r="Y45" s="309"/>
      <c r="Z45" s="309"/>
      <c r="AA45" s="309" t="s">
        <v>241</v>
      </c>
      <c r="AB45" s="309" t="s">
        <v>242</v>
      </c>
      <c r="AC45" s="310" t="s">
        <v>243</v>
      </c>
      <c r="AD45" s="308" t="s">
        <v>243</v>
      </c>
      <c r="AE45" s="309"/>
      <c r="AF45" s="309" t="s">
        <v>244</v>
      </c>
      <c r="AG45" s="309" t="s">
        <v>244</v>
      </c>
      <c r="AH45" s="309"/>
      <c r="AI45" s="309" t="s">
        <v>241</v>
      </c>
      <c r="AJ45" s="310" t="s">
        <v>242</v>
      </c>
      <c r="AK45" s="308" t="s">
        <v>243</v>
      </c>
      <c r="AL45" s="309" t="s">
        <v>243</v>
      </c>
      <c r="AM45" s="309"/>
      <c r="AN45" s="309" t="s">
        <v>244</v>
      </c>
      <c r="AO45" s="309"/>
      <c r="AP45" s="309"/>
      <c r="AQ45" s="310" t="s">
        <v>241</v>
      </c>
      <c r="AR45" s="308" t="s">
        <v>242</v>
      </c>
      <c r="AS45" s="309" t="s">
        <v>243</v>
      </c>
      <c r="AT45" s="309" t="s">
        <v>243</v>
      </c>
      <c r="AU45" s="309"/>
      <c r="AV45" s="309" t="s">
        <v>243</v>
      </c>
      <c r="AW45" s="309" t="s">
        <v>244</v>
      </c>
      <c r="AX45" s="310" t="s">
        <v>244</v>
      </c>
      <c r="AY45" s="308"/>
      <c r="AZ45" s="309"/>
      <c r="BA45" s="311"/>
      <c r="BB45" s="936"/>
      <c r="BC45" s="937"/>
      <c r="BD45" s="938"/>
      <c r="BE45" s="939"/>
      <c r="BF45" s="940"/>
      <c r="BG45" s="941"/>
      <c r="BH45" s="941"/>
      <c r="BI45" s="941"/>
      <c r="BJ45" s="942"/>
    </row>
    <row r="46" spans="2:62" ht="19.2">
      <c r="B46" s="949"/>
      <c r="C46" s="962"/>
      <c r="D46" s="963"/>
      <c r="E46" s="295"/>
      <c r="F46" s="296" t="str">
        <f>C45</f>
        <v>介護職員</v>
      </c>
      <c r="G46" s="295"/>
      <c r="H46" s="296" t="str">
        <f>I45</f>
        <v>A</v>
      </c>
      <c r="I46" s="964"/>
      <c r="J46" s="965"/>
      <c r="K46" s="966"/>
      <c r="L46" s="967"/>
      <c r="M46" s="967"/>
      <c r="N46" s="963"/>
      <c r="O46" s="930"/>
      <c r="P46" s="931"/>
      <c r="Q46" s="931"/>
      <c r="R46" s="931"/>
      <c r="S46" s="932"/>
      <c r="T46" s="312" t="s">
        <v>224</v>
      </c>
      <c r="U46" s="313"/>
      <c r="V46" s="314"/>
      <c r="W46" s="300">
        <v>8</v>
      </c>
      <c r="X46" s="301">
        <v>8</v>
      </c>
      <c r="Y46" s="301" t="s">
        <v>621</v>
      </c>
      <c r="Z46" s="301" t="s">
        <v>621</v>
      </c>
      <c r="AA46" s="301">
        <v>8</v>
      </c>
      <c r="AB46" s="301">
        <v>8</v>
      </c>
      <c r="AC46" s="302">
        <v>7.9999999999999982</v>
      </c>
      <c r="AD46" s="300">
        <v>7.9999999999999982</v>
      </c>
      <c r="AE46" s="301" t="s">
        <v>621</v>
      </c>
      <c r="AF46" s="301">
        <v>8</v>
      </c>
      <c r="AG46" s="301">
        <v>8</v>
      </c>
      <c r="AH46" s="301" t="s">
        <v>621</v>
      </c>
      <c r="AI46" s="301">
        <v>8</v>
      </c>
      <c r="AJ46" s="302">
        <v>8</v>
      </c>
      <c r="AK46" s="300">
        <v>7.9999999999999982</v>
      </c>
      <c r="AL46" s="301">
        <v>7.9999999999999982</v>
      </c>
      <c r="AM46" s="301" t="s">
        <v>621</v>
      </c>
      <c r="AN46" s="301">
        <v>8</v>
      </c>
      <c r="AO46" s="301" t="s">
        <v>621</v>
      </c>
      <c r="AP46" s="301" t="s">
        <v>621</v>
      </c>
      <c r="AQ46" s="302">
        <v>8</v>
      </c>
      <c r="AR46" s="300">
        <v>8</v>
      </c>
      <c r="AS46" s="301">
        <v>7.9999999999999982</v>
      </c>
      <c r="AT46" s="301">
        <v>7.9999999999999982</v>
      </c>
      <c r="AU46" s="301" t="s">
        <v>621</v>
      </c>
      <c r="AV46" s="301">
        <v>7.9999999999999982</v>
      </c>
      <c r="AW46" s="301">
        <v>8</v>
      </c>
      <c r="AX46" s="302">
        <v>8</v>
      </c>
      <c r="AY46" s="300" t="s">
        <v>621</v>
      </c>
      <c r="AZ46" s="301" t="s">
        <v>621</v>
      </c>
      <c r="BA46" s="301" t="s">
        <v>621</v>
      </c>
      <c r="BB46" s="971">
        <f>IF($BE$3="４週",SUM(W46:AX46),IF($BE$3="暦月",SUM(W46:BA46),""))</f>
        <v>160</v>
      </c>
      <c r="BC46" s="972"/>
      <c r="BD46" s="973">
        <f>IF($BE$3="４週",BB46/4,IF($BE$3="暦月",(BB46/($BE$8/7)),""))</f>
        <v>40</v>
      </c>
      <c r="BE46" s="972"/>
      <c r="BF46" s="968"/>
      <c r="BG46" s="969"/>
      <c r="BH46" s="969"/>
      <c r="BI46" s="969"/>
      <c r="BJ46" s="970"/>
    </row>
    <row r="47" spans="2:62" ht="19.2">
      <c r="B47" s="916">
        <f>B45+1</f>
        <v>16</v>
      </c>
      <c r="C47" s="918" t="s">
        <v>247</v>
      </c>
      <c r="D47" s="919"/>
      <c r="E47" s="295"/>
      <c r="F47" s="296"/>
      <c r="G47" s="295"/>
      <c r="H47" s="296"/>
      <c r="I47" s="922" t="s">
        <v>218</v>
      </c>
      <c r="J47" s="923"/>
      <c r="K47" s="926" t="s">
        <v>219</v>
      </c>
      <c r="L47" s="927"/>
      <c r="M47" s="927"/>
      <c r="N47" s="919"/>
      <c r="O47" s="930" t="s">
        <v>258</v>
      </c>
      <c r="P47" s="931"/>
      <c r="Q47" s="931"/>
      <c r="R47" s="931"/>
      <c r="S47" s="932"/>
      <c r="T47" s="315" t="s">
        <v>221</v>
      </c>
      <c r="V47" s="316"/>
      <c r="W47" s="308"/>
      <c r="X47" s="309" t="s">
        <v>243</v>
      </c>
      <c r="Y47" s="309" t="s">
        <v>244</v>
      </c>
      <c r="Z47" s="309" t="s">
        <v>244</v>
      </c>
      <c r="AA47" s="309"/>
      <c r="AB47" s="309" t="s">
        <v>241</v>
      </c>
      <c r="AC47" s="310" t="s">
        <v>242</v>
      </c>
      <c r="AD47" s="308" t="s">
        <v>244</v>
      </c>
      <c r="AE47" s="309"/>
      <c r="AF47" s="309" t="s">
        <v>244</v>
      </c>
      <c r="AG47" s="309" t="s">
        <v>244</v>
      </c>
      <c r="AH47" s="309"/>
      <c r="AI47" s="309"/>
      <c r="AJ47" s="310" t="s">
        <v>241</v>
      </c>
      <c r="AK47" s="308" t="s">
        <v>242</v>
      </c>
      <c r="AL47" s="309" t="s">
        <v>244</v>
      </c>
      <c r="AM47" s="309" t="s">
        <v>244</v>
      </c>
      <c r="AN47" s="309" t="s">
        <v>244</v>
      </c>
      <c r="AO47" s="309" t="s">
        <v>243</v>
      </c>
      <c r="AP47" s="309" t="s">
        <v>243</v>
      </c>
      <c r="AQ47" s="310"/>
      <c r="AR47" s="308" t="s">
        <v>241</v>
      </c>
      <c r="AS47" s="309" t="s">
        <v>242</v>
      </c>
      <c r="AT47" s="309" t="s">
        <v>243</v>
      </c>
      <c r="AU47" s="309" t="s">
        <v>244</v>
      </c>
      <c r="AV47" s="309"/>
      <c r="AW47" s="309"/>
      <c r="AX47" s="310" t="s">
        <v>243</v>
      </c>
      <c r="AY47" s="308"/>
      <c r="AZ47" s="309"/>
      <c r="BA47" s="311"/>
      <c r="BB47" s="936"/>
      <c r="BC47" s="937"/>
      <c r="BD47" s="938"/>
      <c r="BE47" s="939"/>
      <c r="BF47" s="940"/>
      <c r="BG47" s="941"/>
      <c r="BH47" s="941"/>
      <c r="BI47" s="941"/>
      <c r="BJ47" s="942"/>
    </row>
    <row r="48" spans="2:62" ht="19.2">
      <c r="B48" s="949"/>
      <c r="C48" s="962"/>
      <c r="D48" s="963"/>
      <c r="E48" s="295"/>
      <c r="F48" s="296" t="str">
        <f>C47</f>
        <v>介護職員</v>
      </c>
      <c r="G48" s="295"/>
      <c r="H48" s="296" t="str">
        <f>I47</f>
        <v>A</v>
      </c>
      <c r="I48" s="964"/>
      <c r="J48" s="965"/>
      <c r="K48" s="966"/>
      <c r="L48" s="967"/>
      <c r="M48" s="967"/>
      <c r="N48" s="963"/>
      <c r="O48" s="930"/>
      <c r="P48" s="931"/>
      <c r="Q48" s="931"/>
      <c r="R48" s="931"/>
      <c r="S48" s="932"/>
      <c r="T48" s="312" t="s">
        <v>224</v>
      </c>
      <c r="U48" s="313"/>
      <c r="V48" s="314"/>
      <c r="W48" s="300" t="s">
        <v>621</v>
      </c>
      <c r="X48" s="301">
        <v>7.9999999999999982</v>
      </c>
      <c r="Y48" s="301">
        <v>8</v>
      </c>
      <c r="Z48" s="301">
        <v>8</v>
      </c>
      <c r="AA48" s="301" t="s">
        <v>621</v>
      </c>
      <c r="AB48" s="301">
        <v>8</v>
      </c>
      <c r="AC48" s="302">
        <v>8</v>
      </c>
      <c r="AD48" s="300">
        <v>8</v>
      </c>
      <c r="AE48" s="301" t="s">
        <v>621</v>
      </c>
      <c r="AF48" s="301">
        <v>8</v>
      </c>
      <c r="AG48" s="301">
        <v>8</v>
      </c>
      <c r="AH48" s="301" t="s">
        <v>621</v>
      </c>
      <c r="AI48" s="301" t="s">
        <v>621</v>
      </c>
      <c r="AJ48" s="302">
        <v>8</v>
      </c>
      <c r="AK48" s="300">
        <v>8</v>
      </c>
      <c r="AL48" s="301">
        <v>8</v>
      </c>
      <c r="AM48" s="301">
        <v>8</v>
      </c>
      <c r="AN48" s="301">
        <v>8</v>
      </c>
      <c r="AO48" s="301">
        <v>7.9999999999999982</v>
      </c>
      <c r="AP48" s="301">
        <v>7.9999999999999982</v>
      </c>
      <c r="AQ48" s="302" t="s">
        <v>621</v>
      </c>
      <c r="AR48" s="300">
        <v>8</v>
      </c>
      <c r="AS48" s="301">
        <v>8</v>
      </c>
      <c r="AT48" s="301">
        <v>7.9999999999999982</v>
      </c>
      <c r="AU48" s="301">
        <v>8</v>
      </c>
      <c r="AV48" s="301" t="s">
        <v>621</v>
      </c>
      <c r="AW48" s="301" t="s">
        <v>621</v>
      </c>
      <c r="AX48" s="302">
        <v>7.9999999999999982</v>
      </c>
      <c r="AY48" s="300" t="s">
        <v>621</v>
      </c>
      <c r="AZ48" s="301" t="s">
        <v>621</v>
      </c>
      <c r="BA48" s="301" t="s">
        <v>621</v>
      </c>
      <c r="BB48" s="971">
        <f>IF($BE$3="４週",SUM(W48:AX48),IF($BE$3="暦月",SUM(W48:BA48),""))</f>
        <v>160</v>
      </c>
      <c r="BC48" s="972"/>
      <c r="BD48" s="973">
        <f>IF($BE$3="４週",BB48/4,IF($BE$3="暦月",(BB48/($BE$8/7)),""))</f>
        <v>40</v>
      </c>
      <c r="BE48" s="972"/>
      <c r="BF48" s="968"/>
      <c r="BG48" s="969"/>
      <c r="BH48" s="969"/>
      <c r="BI48" s="969"/>
      <c r="BJ48" s="970"/>
    </row>
    <row r="49" spans="2:62" ht="19.2">
      <c r="B49" s="916">
        <f>B47+1</f>
        <v>17</v>
      </c>
      <c r="C49" s="918" t="s">
        <v>247</v>
      </c>
      <c r="D49" s="919"/>
      <c r="E49" s="295"/>
      <c r="F49" s="296"/>
      <c r="G49" s="295"/>
      <c r="H49" s="296"/>
      <c r="I49" s="922" t="s">
        <v>218</v>
      </c>
      <c r="J49" s="923"/>
      <c r="K49" s="926" t="s">
        <v>219</v>
      </c>
      <c r="L49" s="927"/>
      <c r="M49" s="927"/>
      <c r="N49" s="919"/>
      <c r="O49" s="930" t="s">
        <v>259</v>
      </c>
      <c r="P49" s="931"/>
      <c r="Q49" s="931"/>
      <c r="R49" s="931"/>
      <c r="S49" s="932"/>
      <c r="T49" s="315" t="s">
        <v>221</v>
      </c>
      <c r="V49" s="316"/>
      <c r="W49" s="308" t="s">
        <v>243</v>
      </c>
      <c r="X49" s="309"/>
      <c r="Y49" s="309" t="s">
        <v>243</v>
      </c>
      <c r="Z49" s="309"/>
      <c r="AA49" s="309" t="s">
        <v>244</v>
      </c>
      <c r="AB49" s="309"/>
      <c r="AC49" s="310" t="s">
        <v>241</v>
      </c>
      <c r="AD49" s="308" t="s">
        <v>242</v>
      </c>
      <c r="AE49" s="309" t="s">
        <v>244</v>
      </c>
      <c r="AF49" s="309" t="s">
        <v>244</v>
      </c>
      <c r="AG49" s="309" t="s">
        <v>243</v>
      </c>
      <c r="AH49" s="309" t="s">
        <v>243</v>
      </c>
      <c r="AI49" s="309"/>
      <c r="AJ49" s="310" t="s">
        <v>244</v>
      </c>
      <c r="AK49" s="308" t="s">
        <v>241</v>
      </c>
      <c r="AL49" s="309" t="s">
        <v>242</v>
      </c>
      <c r="AM49" s="309" t="s">
        <v>243</v>
      </c>
      <c r="AN49" s="309"/>
      <c r="AO49" s="309" t="s">
        <v>244</v>
      </c>
      <c r="AP49" s="309" t="s">
        <v>244</v>
      </c>
      <c r="AQ49" s="310"/>
      <c r="AR49" s="308"/>
      <c r="AS49" s="309" t="s">
        <v>241</v>
      </c>
      <c r="AT49" s="309" t="s">
        <v>242</v>
      </c>
      <c r="AU49" s="309" t="s">
        <v>243</v>
      </c>
      <c r="AV49" s="309" t="s">
        <v>244</v>
      </c>
      <c r="AW49" s="309" t="s">
        <v>244</v>
      </c>
      <c r="AX49" s="310"/>
      <c r="AY49" s="308"/>
      <c r="AZ49" s="309"/>
      <c r="BA49" s="311"/>
      <c r="BB49" s="936"/>
      <c r="BC49" s="937"/>
      <c r="BD49" s="938"/>
      <c r="BE49" s="939"/>
      <c r="BF49" s="940"/>
      <c r="BG49" s="941"/>
      <c r="BH49" s="941"/>
      <c r="BI49" s="941"/>
      <c r="BJ49" s="942"/>
    </row>
    <row r="50" spans="2:62" ht="19.2">
      <c r="B50" s="949"/>
      <c r="C50" s="962"/>
      <c r="D50" s="963"/>
      <c r="E50" s="295"/>
      <c r="F50" s="296" t="str">
        <f>C49</f>
        <v>介護職員</v>
      </c>
      <c r="G50" s="295"/>
      <c r="H50" s="296" t="str">
        <f>I49</f>
        <v>A</v>
      </c>
      <c r="I50" s="964"/>
      <c r="J50" s="965"/>
      <c r="K50" s="966"/>
      <c r="L50" s="967"/>
      <c r="M50" s="967"/>
      <c r="N50" s="963"/>
      <c r="O50" s="930"/>
      <c r="P50" s="931"/>
      <c r="Q50" s="931"/>
      <c r="R50" s="931"/>
      <c r="S50" s="932"/>
      <c r="T50" s="312" t="s">
        <v>224</v>
      </c>
      <c r="U50" s="313"/>
      <c r="V50" s="314"/>
      <c r="W50" s="300">
        <v>7.9999999999999982</v>
      </c>
      <c r="X50" s="301" t="s">
        <v>621</v>
      </c>
      <c r="Y50" s="301">
        <v>7.9999999999999982</v>
      </c>
      <c r="Z50" s="301" t="s">
        <v>621</v>
      </c>
      <c r="AA50" s="301">
        <v>8</v>
      </c>
      <c r="AB50" s="301" t="s">
        <v>621</v>
      </c>
      <c r="AC50" s="302">
        <v>8</v>
      </c>
      <c r="AD50" s="300">
        <v>8</v>
      </c>
      <c r="AE50" s="301">
        <v>8</v>
      </c>
      <c r="AF50" s="301">
        <v>8</v>
      </c>
      <c r="AG50" s="301">
        <v>7.9999999999999982</v>
      </c>
      <c r="AH50" s="301">
        <v>7.9999999999999982</v>
      </c>
      <c r="AI50" s="301" t="s">
        <v>621</v>
      </c>
      <c r="AJ50" s="302">
        <v>8</v>
      </c>
      <c r="AK50" s="300">
        <v>8</v>
      </c>
      <c r="AL50" s="301">
        <v>8</v>
      </c>
      <c r="AM50" s="301">
        <v>7.9999999999999982</v>
      </c>
      <c r="AN50" s="301" t="s">
        <v>621</v>
      </c>
      <c r="AO50" s="301">
        <v>8</v>
      </c>
      <c r="AP50" s="301">
        <v>8</v>
      </c>
      <c r="AQ50" s="302" t="s">
        <v>621</v>
      </c>
      <c r="AR50" s="300" t="s">
        <v>621</v>
      </c>
      <c r="AS50" s="301">
        <v>8</v>
      </c>
      <c r="AT50" s="301">
        <v>8</v>
      </c>
      <c r="AU50" s="301">
        <v>7.9999999999999982</v>
      </c>
      <c r="AV50" s="301">
        <v>8</v>
      </c>
      <c r="AW50" s="301">
        <v>8</v>
      </c>
      <c r="AX50" s="302" t="s">
        <v>621</v>
      </c>
      <c r="AY50" s="300" t="s">
        <v>621</v>
      </c>
      <c r="AZ50" s="301" t="s">
        <v>621</v>
      </c>
      <c r="BA50" s="301" t="s">
        <v>621</v>
      </c>
      <c r="BB50" s="971">
        <f>IF($BE$3="４週",SUM(W50:AX50),IF($BE$3="暦月",SUM(W50:BA50),""))</f>
        <v>160</v>
      </c>
      <c r="BC50" s="972"/>
      <c r="BD50" s="973">
        <f>IF($BE$3="４週",BB50/4,IF($BE$3="暦月",(BB50/($BE$8/7)),""))</f>
        <v>40</v>
      </c>
      <c r="BE50" s="972"/>
      <c r="BF50" s="968"/>
      <c r="BG50" s="969"/>
      <c r="BH50" s="969"/>
      <c r="BI50" s="969"/>
      <c r="BJ50" s="970"/>
    </row>
    <row r="51" spans="2:62" ht="19.2">
      <c r="B51" s="916">
        <f>B49+1</f>
        <v>18</v>
      </c>
      <c r="C51" s="918" t="s">
        <v>247</v>
      </c>
      <c r="D51" s="919"/>
      <c r="E51" s="295"/>
      <c r="F51" s="296"/>
      <c r="G51" s="295"/>
      <c r="H51" s="296"/>
      <c r="I51" s="922" t="s">
        <v>218</v>
      </c>
      <c r="J51" s="923"/>
      <c r="K51" s="926" t="s">
        <v>219</v>
      </c>
      <c r="L51" s="927"/>
      <c r="M51" s="927"/>
      <c r="N51" s="919"/>
      <c r="O51" s="930" t="s">
        <v>260</v>
      </c>
      <c r="P51" s="931"/>
      <c r="Q51" s="931"/>
      <c r="R51" s="931"/>
      <c r="S51" s="932"/>
      <c r="T51" s="315" t="s">
        <v>221</v>
      </c>
      <c r="V51" s="316"/>
      <c r="W51" s="308" t="s">
        <v>261</v>
      </c>
      <c r="X51" s="309"/>
      <c r="Y51" s="309" t="s">
        <v>244</v>
      </c>
      <c r="Z51" s="309" t="s">
        <v>243</v>
      </c>
      <c r="AA51" s="309" t="s">
        <v>243</v>
      </c>
      <c r="AB51" s="309" t="s">
        <v>243</v>
      </c>
      <c r="AC51" s="310"/>
      <c r="AD51" s="308" t="s">
        <v>241</v>
      </c>
      <c r="AE51" s="309" t="s">
        <v>242</v>
      </c>
      <c r="AF51" s="309" t="s">
        <v>243</v>
      </c>
      <c r="AG51" s="309"/>
      <c r="AH51" s="309" t="s">
        <v>244</v>
      </c>
      <c r="AI51" s="309" t="s">
        <v>244</v>
      </c>
      <c r="AJ51" s="310"/>
      <c r="AK51" s="308"/>
      <c r="AL51" s="309" t="s">
        <v>241</v>
      </c>
      <c r="AM51" s="309" t="s">
        <v>242</v>
      </c>
      <c r="AN51" s="309" t="s">
        <v>243</v>
      </c>
      <c r="AO51" s="309"/>
      <c r="AP51" s="309" t="s">
        <v>244</v>
      </c>
      <c r="AQ51" s="310" t="s">
        <v>244</v>
      </c>
      <c r="AR51" s="308" t="s">
        <v>244</v>
      </c>
      <c r="AS51" s="309"/>
      <c r="AT51" s="309" t="s">
        <v>241</v>
      </c>
      <c r="AU51" s="309" t="s">
        <v>242</v>
      </c>
      <c r="AV51" s="309" t="s">
        <v>243</v>
      </c>
      <c r="AW51" s="309"/>
      <c r="AX51" s="310" t="s">
        <v>244</v>
      </c>
      <c r="AY51" s="308"/>
      <c r="AZ51" s="309"/>
      <c r="BA51" s="311"/>
      <c r="BB51" s="936"/>
      <c r="BC51" s="937"/>
      <c r="BD51" s="938"/>
      <c r="BE51" s="939"/>
      <c r="BF51" s="940"/>
      <c r="BG51" s="941"/>
      <c r="BH51" s="941"/>
      <c r="BI51" s="941"/>
      <c r="BJ51" s="942"/>
    </row>
    <row r="52" spans="2:62" ht="19.2">
      <c r="B52" s="949"/>
      <c r="C52" s="962"/>
      <c r="D52" s="963"/>
      <c r="E52" s="295"/>
      <c r="F52" s="296" t="str">
        <f>C51</f>
        <v>介護職員</v>
      </c>
      <c r="G52" s="295"/>
      <c r="H52" s="296" t="str">
        <f>I51</f>
        <v>A</v>
      </c>
      <c r="I52" s="964"/>
      <c r="J52" s="965"/>
      <c r="K52" s="966"/>
      <c r="L52" s="967"/>
      <c r="M52" s="967"/>
      <c r="N52" s="963"/>
      <c r="O52" s="930"/>
      <c r="P52" s="931"/>
      <c r="Q52" s="931"/>
      <c r="R52" s="931"/>
      <c r="S52" s="932"/>
      <c r="T52" s="312" t="s">
        <v>224</v>
      </c>
      <c r="U52" s="313"/>
      <c r="V52" s="314"/>
      <c r="W52" s="300">
        <v>8</v>
      </c>
      <c r="X52" s="301" t="s">
        <v>621</v>
      </c>
      <c r="Y52" s="301">
        <v>8</v>
      </c>
      <c r="Z52" s="301">
        <v>7.9999999999999982</v>
      </c>
      <c r="AA52" s="301">
        <v>7.9999999999999982</v>
      </c>
      <c r="AB52" s="301">
        <v>7.9999999999999982</v>
      </c>
      <c r="AC52" s="302" t="s">
        <v>621</v>
      </c>
      <c r="AD52" s="300">
        <v>8</v>
      </c>
      <c r="AE52" s="301">
        <v>8</v>
      </c>
      <c r="AF52" s="301">
        <v>7.9999999999999982</v>
      </c>
      <c r="AG52" s="301" t="s">
        <v>621</v>
      </c>
      <c r="AH52" s="301">
        <v>8</v>
      </c>
      <c r="AI52" s="301">
        <v>8</v>
      </c>
      <c r="AJ52" s="302" t="s">
        <v>621</v>
      </c>
      <c r="AK52" s="300" t="s">
        <v>621</v>
      </c>
      <c r="AL52" s="301">
        <v>8</v>
      </c>
      <c r="AM52" s="301">
        <v>8</v>
      </c>
      <c r="AN52" s="301">
        <v>7.9999999999999982</v>
      </c>
      <c r="AO52" s="301" t="s">
        <v>621</v>
      </c>
      <c r="AP52" s="301">
        <v>8</v>
      </c>
      <c r="AQ52" s="302">
        <v>8</v>
      </c>
      <c r="AR52" s="300">
        <v>8</v>
      </c>
      <c r="AS52" s="301" t="s">
        <v>621</v>
      </c>
      <c r="AT52" s="301">
        <v>8</v>
      </c>
      <c r="AU52" s="301">
        <v>8</v>
      </c>
      <c r="AV52" s="301">
        <v>7.9999999999999982</v>
      </c>
      <c r="AW52" s="301" t="s">
        <v>621</v>
      </c>
      <c r="AX52" s="302">
        <v>8</v>
      </c>
      <c r="AY52" s="300" t="s">
        <v>621</v>
      </c>
      <c r="AZ52" s="301" t="s">
        <v>621</v>
      </c>
      <c r="BA52" s="301" t="s">
        <v>621</v>
      </c>
      <c r="BB52" s="971">
        <f>IF($BE$3="４週",SUM(W52:AX52),IF($BE$3="暦月",SUM(W52:BA52),""))</f>
        <v>160</v>
      </c>
      <c r="BC52" s="972"/>
      <c r="BD52" s="973">
        <f>IF($BE$3="４週",BB52/4,IF($BE$3="暦月",(BB52/($BE$8/7)),""))</f>
        <v>40</v>
      </c>
      <c r="BE52" s="972"/>
      <c r="BF52" s="968"/>
      <c r="BG52" s="969"/>
      <c r="BH52" s="969"/>
      <c r="BI52" s="969"/>
      <c r="BJ52" s="970"/>
    </row>
    <row r="53" spans="2:62" ht="19.2">
      <c r="B53" s="916">
        <f>B51+1</f>
        <v>19</v>
      </c>
      <c r="C53" s="918" t="s">
        <v>247</v>
      </c>
      <c r="D53" s="919"/>
      <c r="E53" s="303"/>
      <c r="F53" s="304"/>
      <c r="G53" s="303"/>
      <c r="H53" s="304"/>
      <c r="I53" s="922" t="s">
        <v>255</v>
      </c>
      <c r="J53" s="923"/>
      <c r="K53" s="926" t="s">
        <v>219</v>
      </c>
      <c r="L53" s="927"/>
      <c r="M53" s="927"/>
      <c r="N53" s="919"/>
      <c r="O53" s="930" t="s">
        <v>262</v>
      </c>
      <c r="P53" s="931"/>
      <c r="Q53" s="931"/>
      <c r="R53" s="931"/>
      <c r="S53" s="932"/>
      <c r="T53" s="305" t="s">
        <v>221</v>
      </c>
      <c r="U53" s="306"/>
      <c r="V53" s="307"/>
      <c r="W53" s="308" t="s">
        <v>244</v>
      </c>
      <c r="X53" s="309"/>
      <c r="Y53" s="309"/>
      <c r="Z53" s="309" t="s">
        <v>244</v>
      </c>
      <c r="AA53" s="309"/>
      <c r="AB53" s="309" t="s">
        <v>244</v>
      </c>
      <c r="AC53" s="310" t="s">
        <v>244</v>
      </c>
      <c r="AD53" s="308"/>
      <c r="AE53" s="309" t="s">
        <v>244</v>
      </c>
      <c r="AF53" s="309"/>
      <c r="AG53" s="309"/>
      <c r="AH53" s="309" t="s">
        <v>244</v>
      </c>
      <c r="AI53" s="309" t="s">
        <v>243</v>
      </c>
      <c r="AJ53" s="310" t="s">
        <v>243</v>
      </c>
      <c r="AK53" s="308" t="s">
        <v>244</v>
      </c>
      <c r="AL53" s="309"/>
      <c r="AM53" s="309" t="s">
        <v>244</v>
      </c>
      <c r="AN53" s="309"/>
      <c r="AO53" s="309" t="s">
        <v>244</v>
      </c>
      <c r="AP53" s="309"/>
      <c r="AQ53" s="310" t="s">
        <v>243</v>
      </c>
      <c r="AR53" s="308" t="s">
        <v>243</v>
      </c>
      <c r="AS53" s="309" t="s">
        <v>244</v>
      </c>
      <c r="AT53" s="309"/>
      <c r="AU53" s="309" t="s">
        <v>244</v>
      </c>
      <c r="AV53" s="309"/>
      <c r="AW53" s="309" t="s">
        <v>243</v>
      </c>
      <c r="AX53" s="310"/>
      <c r="AY53" s="308"/>
      <c r="AZ53" s="309"/>
      <c r="BA53" s="311"/>
      <c r="BB53" s="936"/>
      <c r="BC53" s="937"/>
      <c r="BD53" s="938"/>
      <c r="BE53" s="939"/>
      <c r="BF53" s="940"/>
      <c r="BG53" s="941"/>
      <c r="BH53" s="941"/>
      <c r="BI53" s="941"/>
      <c r="BJ53" s="942"/>
    </row>
    <row r="54" spans="2:62" ht="19.2">
      <c r="B54" s="949"/>
      <c r="C54" s="962"/>
      <c r="D54" s="963"/>
      <c r="E54" s="295"/>
      <c r="F54" s="296" t="str">
        <f>C53</f>
        <v>介護職員</v>
      </c>
      <c r="G54" s="295"/>
      <c r="H54" s="296" t="str">
        <f>I53</f>
        <v>C</v>
      </c>
      <c r="I54" s="964"/>
      <c r="J54" s="965"/>
      <c r="K54" s="966"/>
      <c r="L54" s="967"/>
      <c r="M54" s="967"/>
      <c r="N54" s="963"/>
      <c r="O54" s="930"/>
      <c r="P54" s="931"/>
      <c r="Q54" s="931"/>
      <c r="R54" s="931"/>
      <c r="S54" s="932"/>
      <c r="T54" s="312" t="s">
        <v>224</v>
      </c>
      <c r="U54" s="298"/>
      <c r="V54" s="299"/>
      <c r="W54" s="300">
        <v>8</v>
      </c>
      <c r="X54" s="301" t="s">
        <v>621</v>
      </c>
      <c r="Y54" s="301" t="s">
        <v>621</v>
      </c>
      <c r="Z54" s="301">
        <v>8</v>
      </c>
      <c r="AA54" s="301" t="s">
        <v>621</v>
      </c>
      <c r="AB54" s="301">
        <v>8</v>
      </c>
      <c r="AC54" s="302">
        <v>8</v>
      </c>
      <c r="AD54" s="300" t="s">
        <v>621</v>
      </c>
      <c r="AE54" s="301">
        <v>8</v>
      </c>
      <c r="AF54" s="301" t="s">
        <v>621</v>
      </c>
      <c r="AG54" s="301" t="s">
        <v>621</v>
      </c>
      <c r="AH54" s="301">
        <v>8</v>
      </c>
      <c r="AI54" s="301">
        <v>7.9999999999999982</v>
      </c>
      <c r="AJ54" s="302">
        <v>7.9999999999999982</v>
      </c>
      <c r="AK54" s="300">
        <v>8</v>
      </c>
      <c r="AL54" s="301" t="s">
        <v>621</v>
      </c>
      <c r="AM54" s="301">
        <v>8</v>
      </c>
      <c r="AN54" s="301" t="s">
        <v>621</v>
      </c>
      <c r="AO54" s="301">
        <v>8</v>
      </c>
      <c r="AP54" s="301" t="s">
        <v>621</v>
      </c>
      <c r="AQ54" s="302">
        <v>7.9999999999999982</v>
      </c>
      <c r="AR54" s="300">
        <v>7.9999999999999982</v>
      </c>
      <c r="AS54" s="301">
        <v>8</v>
      </c>
      <c r="AT54" s="301" t="s">
        <v>621</v>
      </c>
      <c r="AU54" s="301">
        <v>8</v>
      </c>
      <c r="AV54" s="301" t="s">
        <v>621</v>
      </c>
      <c r="AW54" s="301">
        <v>7.9999999999999982</v>
      </c>
      <c r="AX54" s="302" t="s">
        <v>621</v>
      </c>
      <c r="AY54" s="300" t="s">
        <v>621</v>
      </c>
      <c r="AZ54" s="301" t="s">
        <v>621</v>
      </c>
      <c r="BA54" s="301" t="s">
        <v>621</v>
      </c>
      <c r="BB54" s="971">
        <f>IF($BE$3="４週",SUM(W54:AX54),IF($BE$3="暦月",SUM(W54:BA54),""))</f>
        <v>128</v>
      </c>
      <c r="BC54" s="972"/>
      <c r="BD54" s="973">
        <f>IF($BE$3="４週",BB54/4,IF($BE$3="暦月",(BB54/($BE$8/7)),""))</f>
        <v>32</v>
      </c>
      <c r="BE54" s="972"/>
      <c r="BF54" s="968"/>
      <c r="BG54" s="969"/>
      <c r="BH54" s="969"/>
      <c r="BI54" s="969"/>
      <c r="BJ54" s="970"/>
    </row>
    <row r="55" spans="2:62" ht="19.2">
      <c r="B55" s="916">
        <f>B53+1</f>
        <v>20</v>
      </c>
      <c r="C55" s="918" t="s">
        <v>247</v>
      </c>
      <c r="D55" s="919"/>
      <c r="E55" s="303"/>
      <c r="F55" s="304"/>
      <c r="G55" s="303"/>
      <c r="H55" s="304"/>
      <c r="I55" s="922" t="s">
        <v>218</v>
      </c>
      <c r="J55" s="923"/>
      <c r="K55" s="926" t="s">
        <v>248</v>
      </c>
      <c r="L55" s="927"/>
      <c r="M55" s="927"/>
      <c r="N55" s="919"/>
      <c r="O55" s="930" t="s">
        <v>263</v>
      </c>
      <c r="P55" s="931"/>
      <c r="Q55" s="931"/>
      <c r="R55" s="931"/>
      <c r="S55" s="932"/>
      <c r="T55" s="305" t="s">
        <v>221</v>
      </c>
      <c r="U55" s="306"/>
      <c r="V55" s="307"/>
      <c r="W55" s="308" t="s">
        <v>241</v>
      </c>
      <c r="X55" s="309" t="s">
        <v>242</v>
      </c>
      <c r="Y55" s="309" t="s">
        <v>243</v>
      </c>
      <c r="Z55" s="309" t="s">
        <v>243</v>
      </c>
      <c r="AA55" s="309"/>
      <c r="AB55" s="309" t="s">
        <v>244</v>
      </c>
      <c r="AC55" s="310"/>
      <c r="AD55" s="308"/>
      <c r="AE55" s="309" t="s">
        <v>241</v>
      </c>
      <c r="AF55" s="309" t="s">
        <v>242</v>
      </c>
      <c r="AG55" s="309" t="s">
        <v>243</v>
      </c>
      <c r="AH55" s="309" t="s">
        <v>243</v>
      </c>
      <c r="AI55" s="309"/>
      <c r="AJ55" s="310" t="s">
        <v>244</v>
      </c>
      <c r="AK55" s="308" t="s">
        <v>244</v>
      </c>
      <c r="AL55" s="309"/>
      <c r="AM55" s="309" t="s">
        <v>241</v>
      </c>
      <c r="AN55" s="309" t="s">
        <v>242</v>
      </c>
      <c r="AO55" s="309" t="s">
        <v>243</v>
      </c>
      <c r="AP55" s="309" t="s">
        <v>243</v>
      </c>
      <c r="AQ55" s="310"/>
      <c r="AR55" s="308" t="s">
        <v>244</v>
      </c>
      <c r="AS55" s="309"/>
      <c r="AT55" s="309"/>
      <c r="AU55" s="309" t="s">
        <v>241</v>
      </c>
      <c r="AV55" s="309" t="s">
        <v>242</v>
      </c>
      <c r="AW55" s="309" t="s">
        <v>243</v>
      </c>
      <c r="AX55" s="310" t="s">
        <v>243</v>
      </c>
      <c r="AY55" s="308"/>
      <c r="AZ55" s="309"/>
      <c r="BA55" s="311"/>
      <c r="BB55" s="936"/>
      <c r="BC55" s="937"/>
      <c r="BD55" s="938"/>
      <c r="BE55" s="939"/>
      <c r="BF55" s="940"/>
      <c r="BG55" s="941"/>
      <c r="BH55" s="941"/>
      <c r="BI55" s="941"/>
      <c r="BJ55" s="942"/>
    </row>
    <row r="56" spans="2:62" ht="19.2">
      <c r="B56" s="949"/>
      <c r="C56" s="962"/>
      <c r="D56" s="963"/>
      <c r="E56" s="295"/>
      <c r="F56" s="296" t="str">
        <f>C55</f>
        <v>介護職員</v>
      </c>
      <c r="G56" s="295"/>
      <c r="H56" s="296" t="str">
        <f>I55</f>
        <v>A</v>
      </c>
      <c r="I56" s="964"/>
      <c r="J56" s="965"/>
      <c r="K56" s="966"/>
      <c r="L56" s="967"/>
      <c r="M56" s="967"/>
      <c r="N56" s="963"/>
      <c r="O56" s="930"/>
      <c r="P56" s="931"/>
      <c r="Q56" s="931"/>
      <c r="R56" s="931"/>
      <c r="S56" s="932"/>
      <c r="T56" s="312" t="s">
        <v>224</v>
      </c>
      <c r="U56" s="313"/>
      <c r="V56" s="314"/>
      <c r="W56" s="300">
        <v>8</v>
      </c>
      <c r="X56" s="301">
        <v>8</v>
      </c>
      <c r="Y56" s="301">
        <v>7.9999999999999982</v>
      </c>
      <c r="Z56" s="301">
        <v>7.9999999999999982</v>
      </c>
      <c r="AA56" s="301" t="s">
        <v>621</v>
      </c>
      <c r="AB56" s="301">
        <v>8</v>
      </c>
      <c r="AC56" s="302" t="s">
        <v>621</v>
      </c>
      <c r="AD56" s="300" t="s">
        <v>621</v>
      </c>
      <c r="AE56" s="301">
        <v>8</v>
      </c>
      <c r="AF56" s="301">
        <v>8</v>
      </c>
      <c r="AG56" s="301">
        <v>7.9999999999999982</v>
      </c>
      <c r="AH56" s="301">
        <v>7.9999999999999982</v>
      </c>
      <c r="AI56" s="301" t="s">
        <v>621</v>
      </c>
      <c r="AJ56" s="302">
        <v>8</v>
      </c>
      <c r="AK56" s="300">
        <v>8</v>
      </c>
      <c r="AL56" s="301" t="s">
        <v>621</v>
      </c>
      <c r="AM56" s="301">
        <v>8</v>
      </c>
      <c r="AN56" s="301">
        <v>8</v>
      </c>
      <c r="AO56" s="301">
        <v>7.9999999999999982</v>
      </c>
      <c r="AP56" s="301">
        <v>7.9999999999999982</v>
      </c>
      <c r="AQ56" s="302" t="s">
        <v>621</v>
      </c>
      <c r="AR56" s="300">
        <v>8</v>
      </c>
      <c r="AS56" s="301" t="s">
        <v>621</v>
      </c>
      <c r="AT56" s="301" t="s">
        <v>621</v>
      </c>
      <c r="AU56" s="301">
        <v>8</v>
      </c>
      <c r="AV56" s="301">
        <v>8</v>
      </c>
      <c r="AW56" s="301">
        <v>7.9999999999999982</v>
      </c>
      <c r="AX56" s="302">
        <v>7.9999999999999982</v>
      </c>
      <c r="AY56" s="300" t="s">
        <v>621</v>
      </c>
      <c r="AZ56" s="301" t="s">
        <v>621</v>
      </c>
      <c r="BA56" s="301" t="s">
        <v>621</v>
      </c>
      <c r="BB56" s="971">
        <f>IF($BE$3="４週",SUM(W56:AX56),IF($BE$3="暦月",SUM(W56:BA56),""))</f>
        <v>160</v>
      </c>
      <c r="BC56" s="972"/>
      <c r="BD56" s="973">
        <f>IF($BE$3="４週",BB56/4,IF($BE$3="暦月",(BB56/($BE$8/7)),""))</f>
        <v>40</v>
      </c>
      <c r="BE56" s="972"/>
      <c r="BF56" s="968"/>
      <c r="BG56" s="969"/>
      <c r="BH56" s="969"/>
      <c r="BI56" s="969"/>
      <c r="BJ56" s="970"/>
    </row>
    <row r="57" spans="2:62" ht="19.2">
      <c r="B57" s="916">
        <f>B55+1</f>
        <v>21</v>
      </c>
      <c r="C57" s="918" t="s">
        <v>247</v>
      </c>
      <c r="D57" s="919"/>
      <c r="E57" s="295"/>
      <c r="F57" s="296"/>
      <c r="G57" s="295"/>
      <c r="H57" s="296"/>
      <c r="I57" s="922" t="s">
        <v>218</v>
      </c>
      <c r="J57" s="923"/>
      <c r="K57" s="926" t="s">
        <v>219</v>
      </c>
      <c r="L57" s="927"/>
      <c r="M57" s="927"/>
      <c r="N57" s="919"/>
      <c r="O57" s="930" t="s">
        <v>264</v>
      </c>
      <c r="P57" s="931"/>
      <c r="Q57" s="931"/>
      <c r="R57" s="931"/>
      <c r="S57" s="932"/>
      <c r="T57" s="315" t="s">
        <v>221</v>
      </c>
      <c r="V57" s="316"/>
      <c r="W57" s="308"/>
      <c r="X57" s="309" t="s">
        <v>241</v>
      </c>
      <c r="Y57" s="309" t="s">
        <v>242</v>
      </c>
      <c r="Z57" s="309" t="s">
        <v>244</v>
      </c>
      <c r="AA57" s="309" t="s">
        <v>243</v>
      </c>
      <c r="AB57" s="309"/>
      <c r="AC57" s="310" t="s">
        <v>244</v>
      </c>
      <c r="AD57" s="308" t="s">
        <v>244</v>
      </c>
      <c r="AE57" s="309"/>
      <c r="AF57" s="309" t="s">
        <v>241</v>
      </c>
      <c r="AG57" s="309" t="s">
        <v>242</v>
      </c>
      <c r="AH57" s="309" t="s">
        <v>244</v>
      </c>
      <c r="AI57" s="309" t="s">
        <v>243</v>
      </c>
      <c r="AJ57" s="310"/>
      <c r="AK57" s="308" t="s">
        <v>244</v>
      </c>
      <c r="AL57" s="309" t="s">
        <v>243</v>
      </c>
      <c r="AM57" s="309"/>
      <c r="AN57" s="309" t="s">
        <v>241</v>
      </c>
      <c r="AO57" s="309" t="s">
        <v>242</v>
      </c>
      <c r="AP57" s="309" t="s">
        <v>244</v>
      </c>
      <c r="AQ57" s="310"/>
      <c r="AR57" s="308"/>
      <c r="AS57" s="309" t="s">
        <v>244</v>
      </c>
      <c r="AT57" s="309" t="s">
        <v>243</v>
      </c>
      <c r="AU57" s="309"/>
      <c r="AV57" s="309" t="s">
        <v>241</v>
      </c>
      <c r="AW57" s="309" t="s">
        <v>242</v>
      </c>
      <c r="AX57" s="310" t="s">
        <v>244</v>
      </c>
      <c r="AY57" s="308"/>
      <c r="AZ57" s="309"/>
      <c r="BA57" s="311"/>
      <c r="BB57" s="936"/>
      <c r="BC57" s="937"/>
      <c r="BD57" s="938"/>
      <c r="BE57" s="939"/>
      <c r="BF57" s="940"/>
      <c r="BG57" s="941"/>
      <c r="BH57" s="941"/>
      <c r="BI57" s="941"/>
      <c r="BJ57" s="942"/>
    </row>
    <row r="58" spans="2:62" ht="19.2">
      <c r="B58" s="949"/>
      <c r="C58" s="962"/>
      <c r="D58" s="963"/>
      <c r="E58" s="295"/>
      <c r="F58" s="296" t="str">
        <f>C57</f>
        <v>介護職員</v>
      </c>
      <c r="G58" s="295"/>
      <c r="H58" s="296" t="str">
        <f>I57</f>
        <v>A</v>
      </c>
      <c r="I58" s="964"/>
      <c r="J58" s="965"/>
      <c r="K58" s="966"/>
      <c r="L58" s="967"/>
      <c r="M58" s="967"/>
      <c r="N58" s="963"/>
      <c r="O58" s="930"/>
      <c r="P58" s="931"/>
      <c r="Q58" s="931"/>
      <c r="R58" s="931"/>
      <c r="S58" s="932"/>
      <c r="T58" s="312" t="s">
        <v>224</v>
      </c>
      <c r="U58" s="313"/>
      <c r="V58" s="314"/>
      <c r="W58" s="300" t="s">
        <v>621</v>
      </c>
      <c r="X58" s="301">
        <v>8</v>
      </c>
      <c r="Y58" s="301">
        <v>8</v>
      </c>
      <c r="Z58" s="301">
        <v>8</v>
      </c>
      <c r="AA58" s="301">
        <v>7.9999999999999982</v>
      </c>
      <c r="AB58" s="301" t="s">
        <v>621</v>
      </c>
      <c r="AC58" s="302">
        <v>8</v>
      </c>
      <c r="AD58" s="300">
        <v>8</v>
      </c>
      <c r="AE58" s="301" t="s">
        <v>621</v>
      </c>
      <c r="AF58" s="301">
        <v>8</v>
      </c>
      <c r="AG58" s="301">
        <v>8</v>
      </c>
      <c r="AH58" s="301">
        <v>8</v>
      </c>
      <c r="AI58" s="301">
        <v>7.9999999999999982</v>
      </c>
      <c r="AJ58" s="302" t="s">
        <v>621</v>
      </c>
      <c r="AK58" s="300">
        <v>8</v>
      </c>
      <c r="AL58" s="301">
        <v>7.9999999999999982</v>
      </c>
      <c r="AM58" s="301" t="s">
        <v>621</v>
      </c>
      <c r="AN58" s="301">
        <v>8</v>
      </c>
      <c r="AO58" s="301">
        <v>8</v>
      </c>
      <c r="AP58" s="301">
        <v>8</v>
      </c>
      <c r="AQ58" s="302" t="s">
        <v>621</v>
      </c>
      <c r="AR58" s="300" t="s">
        <v>621</v>
      </c>
      <c r="AS58" s="301">
        <v>8</v>
      </c>
      <c r="AT58" s="301">
        <v>7.9999999999999982</v>
      </c>
      <c r="AU58" s="301" t="s">
        <v>621</v>
      </c>
      <c r="AV58" s="301">
        <v>8</v>
      </c>
      <c r="AW58" s="301">
        <v>8</v>
      </c>
      <c r="AX58" s="302">
        <v>8</v>
      </c>
      <c r="AY58" s="300" t="s">
        <v>621</v>
      </c>
      <c r="AZ58" s="301" t="s">
        <v>621</v>
      </c>
      <c r="BA58" s="301" t="s">
        <v>621</v>
      </c>
      <c r="BB58" s="971">
        <f>IF($BE$3="４週",SUM(W58:AX58),IF($BE$3="暦月",SUM(W58:BA58),""))</f>
        <v>160</v>
      </c>
      <c r="BC58" s="972"/>
      <c r="BD58" s="973">
        <f>IF($BE$3="４週",BB58/4,IF($BE$3="暦月",(BB58/($BE$8/7)),""))</f>
        <v>40</v>
      </c>
      <c r="BE58" s="972"/>
      <c r="BF58" s="968"/>
      <c r="BG58" s="969"/>
      <c r="BH58" s="969"/>
      <c r="BI58" s="969"/>
      <c r="BJ58" s="970"/>
    </row>
    <row r="59" spans="2:62" ht="19.2">
      <c r="B59" s="916">
        <f>B57+1</f>
        <v>22</v>
      </c>
      <c r="C59" s="918" t="s">
        <v>247</v>
      </c>
      <c r="D59" s="919"/>
      <c r="E59" s="295"/>
      <c r="F59" s="296"/>
      <c r="G59" s="295"/>
      <c r="H59" s="296"/>
      <c r="I59" s="922" t="s">
        <v>218</v>
      </c>
      <c r="J59" s="923"/>
      <c r="K59" s="926" t="s">
        <v>219</v>
      </c>
      <c r="L59" s="927"/>
      <c r="M59" s="927"/>
      <c r="N59" s="919"/>
      <c r="O59" s="930" t="s">
        <v>265</v>
      </c>
      <c r="P59" s="931"/>
      <c r="Q59" s="931"/>
      <c r="R59" s="931"/>
      <c r="S59" s="932"/>
      <c r="T59" s="315" t="s">
        <v>221</v>
      </c>
      <c r="V59" s="316"/>
      <c r="W59" s="308" t="s">
        <v>244</v>
      </c>
      <c r="X59" s="309"/>
      <c r="Y59" s="309" t="s">
        <v>241</v>
      </c>
      <c r="Z59" s="309" t="s">
        <v>242</v>
      </c>
      <c r="AA59" s="309" t="s">
        <v>244</v>
      </c>
      <c r="AB59" s="309" t="s">
        <v>243</v>
      </c>
      <c r="AC59" s="310"/>
      <c r="AD59" s="308" t="s">
        <v>243</v>
      </c>
      <c r="AE59" s="309" t="s">
        <v>244</v>
      </c>
      <c r="AF59" s="309"/>
      <c r="AG59" s="309" t="s">
        <v>241</v>
      </c>
      <c r="AH59" s="309" t="s">
        <v>242</v>
      </c>
      <c r="AI59" s="309" t="s">
        <v>244</v>
      </c>
      <c r="AJ59" s="310"/>
      <c r="AK59" s="308" t="s">
        <v>243</v>
      </c>
      <c r="AL59" s="309" t="s">
        <v>244</v>
      </c>
      <c r="AM59" s="309"/>
      <c r="AN59" s="309"/>
      <c r="AO59" s="309" t="s">
        <v>241</v>
      </c>
      <c r="AP59" s="309" t="s">
        <v>242</v>
      </c>
      <c r="AQ59" s="310" t="s">
        <v>243</v>
      </c>
      <c r="AR59" s="308" t="s">
        <v>243</v>
      </c>
      <c r="AS59" s="309"/>
      <c r="AT59" s="309" t="s">
        <v>244</v>
      </c>
      <c r="AU59" s="309" t="s">
        <v>243</v>
      </c>
      <c r="AV59" s="309"/>
      <c r="AW59" s="309" t="s">
        <v>241</v>
      </c>
      <c r="AX59" s="310" t="s">
        <v>242</v>
      </c>
      <c r="AY59" s="308"/>
      <c r="AZ59" s="309"/>
      <c r="BA59" s="311"/>
      <c r="BB59" s="936"/>
      <c r="BC59" s="937"/>
      <c r="BD59" s="938"/>
      <c r="BE59" s="939"/>
      <c r="BF59" s="940"/>
      <c r="BG59" s="941"/>
      <c r="BH59" s="941"/>
      <c r="BI59" s="941"/>
      <c r="BJ59" s="942"/>
    </row>
    <row r="60" spans="2:62" ht="19.2">
      <c r="B60" s="949"/>
      <c r="C60" s="962"/>
      <c r="D60" s="963"/>
      <c r="E60" s="295"/>
      <c r="F60" s="296" t="str">
        <f>C59</f>
        <v>介護職員</v>
      </c>
      <c r="G60" s="295"/>
      <c r="H60" s="296" t="str">
        <f>I59</f>
        <v>A</v>
      </c>
      <c r="I60" s="964"/>
      <c r="J60" s="965"/>
      <c r="K60" s="966"/>
      <c r="L60" s="967"/>
      <c r="M60" s="967"/>
      <c r="N60" s="963"/>
      <c r="O60" s="930"/>
      <c r="P60" s="931"/>
      <c r="Q60" s="931"/>
      <c r="R60" s="931"/>
      <c r="S60" s="932"/>
      <c r="T60" s="312" t="s">
        <v>224</v>
      </c>
      <c r="U60" s="313"/>
      <c r="V60" s="314"/>
      <c r="W60" s="300">
        <v>8</v>
      </c>
      <c r="X60" s="301" t="s">
        <v>621</v>
      </c>
      <c r="Y60" s="301">
        <v>8</v>
      </c>
      <c r="Z60" s="301">
        <v>8</v>
      </c>
      <c r="AA60" s="301">
        <v>8</v>
      </c>
      <c r="AB60" s="301">
        <v>7.9999999999999982</v>
      </c>
      <c r="AC60" s="302" t="s">
        <v>621</v>
      </c>
      <c r="AD60" s="300">
        <v>7.9999999999999982</v>
      </c>
      <c r="AE60" s="301">
        <v>8</v>
      </c>
      <c r="AF60" s="301" t="s">
        <v>621</v>
      </c>
      <c r="AG60" s="301">
        <v>8</v>
      </c>
      <c r="AH60" s="301">
        <v>8</v>
      </c>
      <c r="AI60" s="301">
        <v>8</v>
      </c>
      <c r="AJ60" s="302" t="s">
        <v>621</v>
      </c>
      <c r="AK60" s="300">
        <v>7.9999999999999982</v>
      </c>
      <c r="AL60" s="301">
        <v>8</v>
      </c>
      <c r="AM60" s="301" t="s">
        <v>621</v>
      </c>
      <c r="AN60" s="301" t="s">
        <v>621</v>
      </c>
      <c r="AO60" s="301">
        <v>8</v>
      </c>
      <c r="AP60" s="301">
        <v>8</v>
      </c>
      <c r="AQ60" s="302">
        <v>7.9999999999999982</v>
      </c>
      <c r="AR60" s="300">
        <v>7.9999999999999982</v>
      </c>
      <c r="AS60" s="301" t="s">
        <v>621</v>
      </c>
      <c r="AT60" s="301">
        <v>8</v>
      </c>
      <c r="AU60" s="301">
        <v>7.9999999999999982</v>
      </c>
      <c r="AV60" s="301" t="s">
        <v>621</v>
      </c>
      <c r="AW60" s="301">
        <v>8</v>
      </c>
      <c r="AX60" s="302">
        <v>8</v>
      </c>
      <c r="AY60" s="300" t="s">
        <v>621</v>
      </c>
      <c r="AZ60" s="301" t="s">
        <v>621</v>
      </c>
      <c r="BA60" s="301" t="s">
        <v>621</v>
      </c>
      <c r="BB60" s="971">
        <f>IF($BE$3="４週",SUM(W60:AX60),IF($BE$3="暦月",SUM(W60:BA60),""))</f>
        <v>160</v>
      </c>
      <c r="BC60" s="972"/>
      <c r="BD60" s="973">
        <f>IF($BE$3="４週",BB60/4,IF($BE$3="暦月",(BB60/($BE$8/7)),""))</f>
        <v>40</v>
      </c>
      <c r="BE60" s="972"/>
      <c r="BF60" s="968"/>
      <c r="BG60" s="969"/>
      <c r="BH60" s="969"/>
      <c r="BI60" s="969"/>
      <c r="BJ60" s="970"/>
    </row>
    <row r="61" spans="2:62" ht="19.2">
      <c r="B61" s="916">
        <f>B59+1</f>
        <v>23</v>
      </c>
      <c r="C61" s="918" t="s">
        <v>247</v>
      </c>
      <c r="D61" s="919"/>
      <c r="E61" s="295"/>
      <c r="F61" s="296"/>
      <c r="G61" s="295"/>
      <c r="H61" s="296"/>
      <c r="I61" s="922" t="s">
        <v>218</v>
      </c>
      <c r="J61" s="923"/>
      <c r="K61" s="926" t="s">
        <v>219</v>
      </c>
      <c r="L61" s="927"/>
      <c r="M61" s="927"/>
      <c r="N61" s="919"/>
      <c r="O61" s="930" t="s">
        <v>266</v>
      </c>
      <c r="P61" s="931"/>
      <c r="Q61" s="931"/>
      <c r="R61" s="931"/>
      <c r="S61" s="932"/>
      <c r="T61" s="315" t="s">
        <v>221</v>
      </c>
      <c r="V61" s="316"/>
      <c r="W61" s="308" t="s">
        <v>243</v>
      </c>
      <c r="X61" s="309" t="s">
        <v>244</v>
      </c>
      <c r="Y61" s="309"/>
      <c r="Z61" s="309" t="s">
        <v>241</v>
      </c>
      <c r="AA61" s="309" t="s">
        <v>242</v>
      </c>
      <c r="AB61" s="309"/>
      <c r="AC61" s="310" t="s">
        <v>243</v>
      </c>
      <c r="AD61" s="308" t="s">
        <v>244</v>
      </c>
      <c r="AE61" s="309" t="s">
        <v>244</v>
      </c>
      <c r="AF61" s="309" t="s">
        <v>243</v>
      </c>
      <c r="AG61" s="309"/>
      <c r="AH61" s="309" t="s">
        <v>241</v>
      </c>
      <c r="AI61" s="309" t="s">
        <v>242</v>
      </c>
      <c r="AJ61" s="310"/>
      <c r="AK61" s="308" t="s">
        <v>244</v>
      </c>
      <c r="AL61" s="309"/>
      <c r="AM61" s="309" t="s">
        <v>244</v>
      </c>
      <c r="AN61" s="309" t="s">
        <v>244</v>
      </c>
      <c r="AO61" s="309"/>
      <c r="AP61" s="309" t="s">
        <v>241</v>
      </c>
      <c r="AQ61" s="310" t="s">
        <v>242</v>
      </c>
      <c r="AR61" s="308" t="s">
        <v>244</v>
      </c>
      <c r="AS61" s="309" t="s">
        <v>243</v>
      </c>
      <c r="AT61" s="309"/>
      <c r="AU61" s="309" t="s">
        <v>244</v>
      </c>
      <c r="AV61" s="309" t="s">
        <v>254</v>
      </c>
      <c r="AW61" s="309"/>
      <c r="AX61" s="310" t="s">
        <v>241</v>
      </c>
      <c r="AY61" s="308"/>
      <c r="AZ61" s="309"/>
      <c r="BA61" s="311"/>
      <c r="BB61" s="936"/>
      <c r="BC61" s="937"/>
      <c r="BD61" s="938"/>
      <c r="BE61" s="939"/>
      <c r="BF61" s="940"/>
      <c r="BG61" s="941"/>
      <c r="BH61" s="941"/>
      <c r="BI61" s="941"/>
      <c r="BJ61" s="942"/>
    </row>
    <row r="62" spans="2:62" ht="19.2">
      <c r="B62" s="949"/>
      <c r="C62" s="962"/>
      <c r="D62" s="963"/>
      <c r="E62" s="295"/>
      <c r="F62" s="296" t="str">
        <f>C61</f>
        <v>介護職員</v>
      </c>
      <c r="G62" s="295"/>
      <c r="H62" s="296" t="str">
        <f>I61</f>
        <v>A</v>
      </c>
      <c r="I62" s="964"/>
      <c r="J62" s="965"/>
      <c r="K62" s="966"/>
      <c r="L62" s="967"/>
      <c r="M62" s="967"/>
      <c r="N62" s="963"/>
      <c r="O62" s="930"/>
      <c r="P62" s="931"/>
      <c r="Q62" s="931"/>
      <c r="R62" s="931"/>
      <c r="S62" s="932"/>
      <c r="T62" s="312" t="s">
        <v>224</v>
      </c>
      <c r="U62" s="313"/>
      <c r="V62" s="314"/>
      <c r="W62" s="300">
        <v>7.9999999999999982</v>
      </c>
      <c r="X62" s="301">
        <v>8</v>
      </c>
      <c r="Y62" s="301" t="s">
        <v>621</v>
      </c>
      <c r="Z62" s="301">
        <v>8</v>
      </c>
      <c r="AA62" s="301">
        <v>8</v>
      </c>
      <c r="AB62" s="301" t="s">
        <v>621</v>
      </c>
      <c r="AC62" s="302">
        <v>7.9999999999999982</v>
      </c>
      <c r="AD62" s="300">
        <v>8</v>
      </c>
      <c r="AE62" s="301">
        <v>8</v>
      </c>
      <c r="AF62" s="301">
        <v>7.9999999999999982</v>
      </c>
      <c r="AG62" s="301" t="s">
        <v>621</v>
      </c>
      <c r="AH62" s="301">
        <v>8</v>
      </c>
      <c r="AI62" s="301">
        <v>8</v>
      </c>
      <c r="AJ62" s="302" t="s">
        <v>621</v>
      </c>
      <c r="AK62" s="300">
        <v>8</v>
      </c>
      <c r="AL62" s="301" t="s">
        <v>621</v>
      </c>
      <c r="AM62" s="301">
        <v>8</v>
      </c>
      <c r="AN62" s="301">
        <v>8</v>
      </c>
      <c r="AO62" s="301" t="s">
        <v>621</v>
      </c>
      <c r="AP62" s="301">
        <v>8</v>
      </c>
      <c r="AQ62" s="302">
        <v>8</v>
      </c>
      <c r="AR62" s="300">
        <v>8</v>
      </c>
      <c r="AS62" s="301">
        <v>7.9999999999999982</v>
      </c>
      <c r="AT62" s="301" t="s">
        <v>621</v>
      </c>
      <c r="AU62" s="301">
        <v>8</v>
      </c>
      <c r="AV62" s="301">
        <v>8</v>
      </c>
      <c r="AW62" s="301" t="s">
        <v>621</v>
      </c>
      <c r="AX62" s="302">
        <v>8</v>
      </c>
      <c r="AY62" s="300" t="s">
        <v>621</v>
      </c>
      <c r="AZ62" s="301" t="s">
        <v>621</v>
      </c>
      <c r="BA62" s="301" t="s">
        <v>621</v>
      </c>
      <c r="BB62" s="971">
        <f>IF($BE$3="４週",SUM(W62:AX62),IF($BE$3="暦月",SUM(W62:BA62),""))</f>
        <v>160</v>
      </c>
      <c r="BC62" s="972"/>
      <c r="BD62" s="973">
        <f>IF($BE$3="４週",BB62/4,IF($BE$3="暦月",(BB62/($BE$8/7)),""))</f>
        <v>40</v>
      </c>
      <c r="BE62" s="972"/>
      <c r="BF62" s="968"/>
      <c r="BG62" s="969"/>
      <c r="BH62" s="969"/>
      <c r="BI62" s="969"/>
      <c r="BJ62" s="970"/>
    </row>
    <row r="63" spans="2:62" ht="19.2">
      <c r="B63" s="916">
        <f>B61+1</f>
        <v>24</v>
      </c>
      <c r="C63" s="918" t="s">
        <v>247</v>
      </c>
      <c r="D63" s="919"/>
      <c r="E63" s="295"/>
      <c r="F63" s="296"/>
      <c r="G63" s="295"/>
      <c r="H63" s="296"/>
      <c r="I63" s="922" t="s">
        <v>255</v>
      </c>
      <c r="J63" s="923"/>
      <c r="K63" s="926" t="s">
        <v>219</v>
      </c>
      <c r="L63" s="927"/>
      <c r="M63" s="927"/>
      <c r="N63" s="919"/>
      <c r="O63" s="930" t="s">
        <v>267</v>
      </c>
      <c r="P63" s="931"/>
      <c r="Q63" s="931"/>
      <c r="R63" s="931"/>
      <c r="S63" s="932"/>
      <c r="T63" s="315" t="s">
        <v>221</v>
      </c>
      <c r="V63" s="316"/>
      <c r="W63" s="308"/>
      <c r="X63" s="309" t="s">
        <v>243</v>
      </c>
      <c r="Y63" s="309" t="s">
        <v>244</v>
      </c>
      <c r="Z63" s="309"/>
      <c r="AA63" s="309" t="s">
        <v>244</v>
      </c>
      <c r="AB63" s="309" t="s">
        <v>244</v>
      </c>
      <c r="AC63" s="310"/>
      <c r="AD63" s="308"/>
      <c r="AE63" s="309" t="s">
        <v>243</v>
      </c>
      <c r="AF63" s="309" t="s">
        <v>244</v>
      </c>
      <c r="AG63" s="309" t="s">
        <v>244</v>
      </c>
      <c r="AH63" s="309"/>
      <c r="AI63" s="309"/>
      <c r="AJ63" s="310" t="s">
        <v>243</v>
      </c>
      <c r="AK63" s="308"/>
      <c r="AL63" s="309"/>
      <c r="AM63" s="309" t="s">
        <v>243</v>
      </c>
      <c r="AN63" s="309" t="s">
        <v>243</v>
      </c>
      <c r="AO63" s="309" t="s">
        <v>244</v>
      </c>
      <c r="AP63" s="309"/>
      <c r="AQ63" s="310" t="s">
        <v>244</v>
      </c>
      <c r="AR63" s="308"/>
      <c r="AS63" s="309" t="s">
        <v>244</v>
      </c>
      <c r="AT63" s="309" t="s">
        <v>244</v>
      </c>
      <c r="AU63" s="309"/>
      <c r="AV63" s="309" t="s">
        <v>244</v>
      </c>
      <c r="AW63" s="309" t="s">
        <v>243</v>
      </c>
      <c r="AX63" s="310"/>
      <c r="AY63" s="308"/>
      <c r="AZ63" s="309"/>
      <c r="BA63" s="311"/>
      <c r="BB63" s="936"/>
      <c r="BC63" s="937"/>
      <c r="BD63" s="938"/>
      <c r="BE63" s="939"/>
      <c r="BF63" s="940"/>
      <c r="BG63" s="941"/>
      <c r="BH63" s="941"/>
      <c r="BI63" s="941"/>
      <c r="BJ63" s="942"/>
    </row>
    <row r="64" spans="2:62" ht="19.2">
      <c r="B64" s="949"/>
      <c r="C64" s="962"/>
      <c r="D64" s="963"/>
      <c r="E64" s="295"/>
      <c r="F64" s="296" t="str">
        <f>C63</f>
        <v>介護職員</v>
      </c>
      <c r="G64" s="295"/>
      <c r="H64" s="296" t="str">
        <f>I63</f>
        <v>C</v>
      </c>
      <c r="I64" s="964"/>
      <c r="J64" s="965"/>
      <c r="K64" s="966"/>
      <c r="L64" s="967"/>
      <c r="M64" s="967"/>
      <c r="N64" s="963"/>
      <c r="O64" s="930"/>
      <c r="P64" s="931"/>
      <c r="Q64" s="931"/>
      <c r="R64" s="931"/>
      <c r="S64" s="932"/>
      <c r="T64" s="312" t="s">
        <v>224</v>
      </c>
      <c r="U64" s="313"/>
      <c r="V64" s="314"/>
      <c r="W64" s="300" t="s">
        <v>621</v>
      </c>
      <c r="X64" s="301">
        <v>7.9999999999999982</v>
      </c>
      <c r="Y64" s="301">
        <v>8</v>
      </c>
      <c r="Z64" s="301" t="s">
        <v>621</v>
      </c>
      <c r="AA64" s="301">
        <v>8</v>
      </c>
      <c r="AB64" s="301">
        <v>8</v>
      </c>
      <c r="AC64" s="302" t="s">
        <v>621</v>
      </c>
      <c r="AD64" s="300" t="s">
        <v>621</v>
      </c>
      <c r="AE64" s="301">
        <v>7.9999999999999982</v>
      </c>
      <c r="AF64" s="301">
        <v>8</v>
      </c>
      <c r="AG64" s="301">
        <v>8</v>
      </c>
      <c r="AH64" s="301" t="s">
        <v>621</v>
      </c>
      <c r="AI64" s="301" t="s">
        <v>621</v>
      </c>
      <c r="AJ64" s="302">
        <v>7.9999999999999982</v>
      </c>
      <c r="AK64" s="300" t="s">
        <v>621</v>
      </c>
      <c r="AL64" s="301" t="s">
        <v>621</v>
      </c>
      <c r="AM64" s="301">
        <v>7.9999999999999982</v>
      </c>
      <c r="AN64" s="301">
        <v>7.9999999999999982</v>
      </c>
      <c r="AO64" s="301">
        <v>8</v>
      </c>
      <c r="AP64" s="301" t="s">
        <v>621</v>
      </c>
      <c r="AQ64" s="302">
        <v>8</v>
      </c>
      <c r="AR64" s="300" t="s">
        <v>621</v>
      </c>
      <c r="AS64" s="301">
        <v>8</v>
      </c>
      <c r="AT64" s="301">
        <v>8</v>
      </c>
      <c r="AU64" s="301" t="s">
        <v>621</v>
      </c>
      <c r="AV64" s="301">
        <v>8</v>
      </c>
      <c r="AW64" s="301">
        <v>7.9999999999999982</v>
      </c>
      <c r="AX64" s="302" t="s">
        <v>621</v>
      </c>
      <c r="AY64" s="300" t="s">
        <v>621</v>
      </c>
      <c r="AZ64" s="301" t="s">
        <v>621</v>
      </c>
      <c r="BA64" s="301" t="s">
        <v>621</v>
      </c>
      <c r="BB64" s="971">
        <f>IF($BE$3="４週",SUM(W64:AX64),IF($BE$3="暦月",SUM(W64:BA64),""))</f>
        <v>128</v>
      </c>
      <c r="BC64" s="972"/>
      <c r="BD64" s="973">
        <f>IF($BE$3="４週",BB64/4,IF($BE$3="暦月",(BB64/($BE$8/7)),""))</f>
        <v>32</v>
      </c>
      <c r="BE64" s="972"/>
      <c r="BF64" s="968"/>
      <c r="BG64" s="969"/>
      <c r="BH64" s="969"/>
      <c r="BI64" s="969"/>
      <c r="BJ64" s="970"/>
    </row>
    <row r="65" spans="2:62" ht="19.2">
      <c r="B65" s="916">
        <f>B63+1</f>
        <v>25</v>
      </c>
      <c r="C65" s="918" t="s">
        <v>247</v>
      </c>
      <c r="D65" s="919"/>
      <c r="E65" s="295"/>
      <c r="F65" s="296"/>
      <c r="G65" s="295"/>
      <c r="H65" s="296"/>
      <c r="I65" s="922" t="s">
        <v>218</v>
      </c>
      <c r="J65" s="923"/>
      <c r="K65" s="926" t="s">
        <v>248</v>
      </c>
      <c r="L65" s="927"/>
      <c r="M65" s="927"/>
      <c r="N65" s="919"/>
      <c r="O65" s="930" t="s">
        <v>268</v>
      </c>
      <c r="P65" s="931"/>
      <c r="Q65" s="931"/>
      <c r="R65" s="931"/>
      <c r="S65" s="932"/>
      <c r="T65" s="315" t="s">
        <v>221</v>
      </c>
      <c r="V65" s="316"/>
      <c r="W65" s="308" t="s">
        <v>244</v>
      </c>
      <c r="X65" s="309" t="s">
        <v>244</v>
      </c>
      <c r="Y65" s="309"/>
      <c r="Z65" s="309"/>
      <c r="AA65" s="309" t="s">
        <v>241</v>
      </c>
      <c r="AB65" s="309" t="s">
        <v>242</v>
      </c>
      <c r="AC65" s="310" t="s">
        <v>243</v>
      </c>
      <c r="AD65" s="308" t="s">
        <v>243</v>
      </c>
      <c r="AE65" s="309"/>
      <c r="AF65" s="309" t="s">
        <v>244</v>
      </c>
      <c r="AG65" s="309" t="s">
        <v>244</v>
      </c>
      <c r="AH65" s="309"/>
      <c r="AI65" s="309" t="s">
        <v>241</v>
      </c>
      <c r="AJ65" s="310" t="s">
        <v>242</v>
      </c>
      <c r="AK65" s="308" t="s">
        <v>243</v>
      </c>
      <c r="AL65" s="309" t="s">
        <v>243</v>
      </c>
      <c r="AM65" s="309"/>
      <c r="AN65" s="309" t="s">
        <v>244</v>
      </c>
      <c r="AO65" s="309"/>
      <c r="AP65" s="309"/>
      <c r="AQ65" s="310" t="s">
        <v>241</v>
      </c>
      <c r="AR65" s="308" t="s">
        <v>242</v>
      </c>
      <c r="AS65" s="309" t="s">
        <v>243</v>
      </c>
      <c r="AT65" s="309" t="s">
        <v>243</v>
      </c>
      <c r="AU65" s="309"/>
      <c r="AV65" s="309" t="s">
        <v>243</v>
      </c>
      <c r="AW65" s="309" t="s">
        <v>244</v>
      </c>
      <c r="AX65" s="310" t="s">
        <v>244</v>
      </c>
      <c r="AY65" s="308"/>
      <c r="AZ65" s="309"/>
      <c r="BA65" s="311"/>
      <c r="BB65" s="936"/>
      <c r="BC65" s="937"/>
      <c r="BD65" s="938"/>
      <c r="BE65" s="939"/>
      <c r="BF65" s="940"/>
      <c r="BG65" s="941"/>
      <c r="BH65" s="941"/>
      <c r="BI65" s="941"/>
      <c r="BJ65" s="942"/>
    </row>
    <row r="66" spans="2:62" ht="19.2">
      <c r="B66" s="949"/>
      <c r="C66" s="962"/>
      <c r="D66" s="963"/>
      <c r="E66" s="295"/>
      <c r="F66" s="296" t="str">
        <f>C65</f>
        <v>介護職員</v>
      </c>
      <c r="G66" s="295"/>
      <c r="H66" s="296" t="str">
        <f>I65</f>
        <v>A</v>
      </c>
      <c r="I66" s="964"/>
      <c r="J66" s="965"/>
      <c r="K66" s="966"/>
      <c r="L66" s="967"/>
      <c r="M66" s="967"/>
      <c r="N66" s="963"/>
      <c r="O66" s="930"/>
      <c r="P66" s="931"/>
      <c r="Q66" s="931"/>
      <c r="R66" s="931"/>
      <c r="S66" s="932"/>
      <c r="T66" s="312" t="s">
        <v>224</v>
      </c>
      <c r="U66" s="313"/>
      <c r="V66" s="314"/>
      <c r="W66" s="300">
        <v>8</v>
      </c>
      <c r="X66" s="301">
        <v>8</v>
      </c>
      <c r="Y66" s="301" t="s">
        <v>621</v>
      </c>
      <c r="Z66" s="301" t="s">
        <v>621</v>
      </c>
      <c r="AA66" s="301">
        <v>8</v>
      </c>
      <c r="AB66" s="301">
        <v>8</v>
      </c>
      <c r="AC66" s="302">
        <v>7.9999999999999982</v>
      </c>
      <c r="AD66" s="300">
        <v>7.9999999999999982</v>
      </c>
      <c r="AE66" s="301" t="s">
        <v>621</v>
      </c>
      <c r="AF66" s="301">
        <v>8</v>
      </c>
      <c r="AG66" s="301">
        <v>8</v>
      </c>
      <c r="AH66" s="301" t="s">
        <v>621</v>
      </c>
      <c r="AI66" s="301">
        <v>8</v>
      </c>
      <c r="AJ66" s="302">
        <v>8</v>
      </c>
      <c r="AK66" s="300">
        <v>7.9999999999999982</v>
      </c>
      <c r="AL66" s="301">
        <v>7.9999999999999982</v>
      </c>
      <c r="AM66" s="301" t="s">
        <v>621</v>
      </c>
      <c r="AN66" s="301">
        <v>8</v>
      </c>
      <c r="AO66" s="301" t="s">
        <v>621</v>
      </c>
      <c r="AP66" s="301" t="s">
        <v>621</v>
      </c>
      <c r="AQ66" s="302">
        <v>8</v>
      </c>
      <c r="AR66" s="300">
        <v>8</v>
      </c>
      <c r="AS66" s="301">
        <v>7.9999999999999982</v>
      </c>
      <c r="AT66" s="301">
        <v>7.9999999999999982</v>
      </c>
      <c r="AU66" s="301" t="s">
        <v>621</v>
      </c>
      <c r="AV66" s="301">
        <v>7.9999999999999982</v>
      </c>
      <c r="AW66" s="301">
        <v>8</v>
      </c>
      <c r="AX66" s="302">
        <v>8</v>
      </c>
      <c r="AY66" s="300" t="s">
        <v>621</v>
      </c>
      <c r="AZ66" s="301" t="s">
        <v>621</v>
      </c>
      <c r="BA66" s="301" t="s">
        <v>621</v>
      </c>
      <c r="BB66" s="971">
        <f>IF($BE$3="４週",SUM(W66:AX66),IF($BE$3="暦月",SUM(W66:BA66),""))</f>
        <v>160</v>
      </c>
      <c r="BC66" s="972"/>
      <c r="BD66" s="973">
        <f>IF($BE$3="４週",BB66/4,IF($BE$3="暦月",(BB66/($BE$8/7)),""))</f>
        <v>40</v>
      </c>
      <c r="BE66" s="972"/>
      <c r="BF66" s="968"/>
      <c r="BG66" s="969"/>
      <c r="BH66" s="969"/>
      <c r="BI66" s="969"/>
      <c r="BJ66" s="970"/>
    </row>
    <row r="67" spans="2:62" ht="19.2">
      <c r="B67" s="916">
        <f>B65+1</f>
        <v>26</v>
      </c>
      <c r="C67" s="918" t="s">
        <v>247</v>
      </c>
      <c r="D67" s="919"/>
      <c r="E67" s="295"/>
      <c r="F67" s="296"/>
      <c r="G67" s="295"/>
      <c r="H67" s="296"/>
      <c r="I67" s="922" t="s">
        <v>218</v>
      </c>
      <c r="J67" s="923"/>
      <c r="K67" s="926" t="s">
        <v>219</v>
      </c>
      <c r="L67" s="927"/>
      <c r="M67" s="927"/>
      <c r="N67" s="919"/>
      <c r="O67" s="930" t="s">
        <v>269</v>
      </c>
      <c r="P67" s="931"/>
      <c r="Q67" s="931"/>
      <c r="R67" s="931"/>
      <c r="S67" s="932"/>
      <c r="T67" s="315" t="s">
        <v>221</v>
      </c>
      <c r="V67" s="316"/>
      <c r="W67" s="308"/>
      <c r="X67" s="309" t="s">
        <v>243</v>
      </c>
      <c r="Y67" s="309" t="s">
        <v>244</v>
      </c>
      <c r="Z67" s="309" t="s">
        <v>244</v>
      </c>
      <c r="AA67" s="309"/>
      <c r="AB67" s="309" t="s">
        <v>241</v>
      </c>
      <c r="AC67" s="310" t="s">
        <v>242</v>
      </c>
      <c r="AD67" s="308" t="s">
        <v>244</v>
      </c>
      <c r="AE67" s="309"/>
      <c r="AF67" s="309" t="s">
        <v>244</v>
      </c>
      <c r="AG67" s="309" t="s">
        <v>244</v>
      </c>
      <c r="AH67" s="309"/>
      <c r="AI67" s="309"/>
      <c r="AJ67" s="310" t="s">
        <v>241</v>
      </c>
      <c r="AK67" s="308" t="s">
        <v>242</v>
      </c>
      <c r="AL67" s="309" t="s">
        <v>244</v>
      </c>
      <c r="AM67" s="309" t="s">
        <v>244</v>
      </c>
      <c r="AN67" s="309" t="s">
        <v>244</v>
      </c>
      <c r="AO67" s="309" t="s">
        <v>243</v>
      </c>
      <c r="AP67" s="309" t="s">
        <v>243</v>
      </c>
      <c r="AQ67" s="310"/>
      <c r="AR67" s="308" t="s">
        <v>241</v>
      </c>
      <c r="AS67" s="309" t="s">
        <v>242</v>
      </c>
      <c r="AT67" s="309" t="s">
        <v>243</v>
      </c>
      <c r="AU67" s="309" t="s">
        <v>244</v>
      </c>
      <c r="AV67" s="309"/>
      <c r="AW67" s="309"/>
      <c r="AX67" s="310" t="s">
        <v>243</v>
      </c>
      <c r="AY67" s="308"/>
      <c r="AZ67" s="309"/>
      <c r="BA67" s="311"/>
      <c r="BB67" s="936"/>
      <c r="BC67" s="937"/>
      <c r="BD67" s="938"/>
      <c r="BE67" s="939"/>
      <c r="BF67" s="940"/>
      <c r="BG67" s="941"/>
      <c r="BH67" s="941"/>
      <c r="BI67" s="941"/>
      <c r="BJ67" s="942"/>
    </row>
    <row r="68" spans="2:62" ht="19.2">
      <c r="B68" s="949"/>
      <c r="C68" s="962"/>
      <c r="D68" s="963"/>
      <c r="E68" s="295"/>
      <c r="F68" s="296" t="str">
        <f>C67</f>
        <v>介護職員</v>
      </c>
      <c r="G68" s="295"/>
      <c r="H68" s="296" t="str">
        <f>I67</f>
        <v>A</v>
      </c>
      <c r="I68" s="964"/>
      <c r="J68" s="965"/>
      <c r="K68" s="966"/>
      <c r="L68" s="967"/>
      <c r="M68" s="967"/>
      <c r="N68" s="963"/>
      <c r="O68" s="930"/>
      <c r="P68" s="931"/>
      <c r="Q68" s="931"/>
      <c r="R68" s="931"/>
      <c r="S68" s="932"/>
      <c r="T68" s="312" t="s">
        <v>224</v>
      </c>
      <c r="U68" s="313"/>
      <c r="V68" s="314"/>
      <c r="W68" s="300" t="s">
        <v>621</v>
      </c>
      <c r="X68" s="301">
        <v>7.9999999999999982</v>
      </c>
      <c r="Y68" s="301">
        <v>8</v>
      </c>
      <c r="Z68" s="301">
        <v>8</v>
      </c>
      <c r="AA68" s="301" t="s">
        <v>621</v>
      </c>
      <c r="AB68" s="301">
        <v>8</v>
      </c>
      <c r="AC68" s="302">
        <v>8</v>
      </c>
      <c r="AD68" s="300">
        <v>8</v>
      </c>
      <c r="AE68" s="301" t="s">
        <v>621</v>
      </c>
      <c r="AF68" s="301">
        <v>8</v>
      </c>
      <c r="AG68" s="301">
        <v>8</v>
      </c>
      <c r="AH68" s="301" t="s">
        <v>621</v>
      </c>
      <c r="AI68" s="301" t="s">
        <v>621</v>
      </c>
      <c r="AJ68" s="302">
        <v>8</v>
      </c>
      <c r="AK68" s="300">
        <v>8</v>
      </c>
      <c r="AL68" s="301">
        <v>8</v>
      </c>
      <c r="AM68" s="301">
        <v>8</v>
      </c>
      <c r="AN68" s="301">
        <v>8</v>
      </c>
      <c r="AO68" s="301">
        <v>7.9999999999999982</v>
      </c>
      <c r="AP68" s="301">
        <v>7.9999999999999982</v>
      </c>
      <c r="AQ68" s="302" t="s">
        <v>621</v>
      </c>
      <c r="AR68" s="300">
        <v>8</v>
      </c>
      <c r="AS68" s="301">
        <v>8</v>
      </c>
      <c r="AT68" s="301">
        <v>7.9999999999999982</v>
      </c>
      <c r="AU68" s="301">
        <v>8</v>
      </c>
      <c r="AV68" s="301" t="s">
        <v>621</v>
      </c>
      <c r="AW68" s="301" t="s">
        <v>621</v>
      </c>
      <c r="AX68" s="302">
        <v>7.9999999999999982</v>
      </c>
      <c r="AY68" s="300" t="s">
        <v>621</v>
      </c>
      <c r="AZ68" s="301" t="s">
        <v>621</v>
      </c>
      <c r="BA68" s="301" t="s">
        <v>621</v>
      </c>
      <c r="BB68" s="971">
        <f>IF($BE$3="４週",SUM(W68:AX68),IF($BE$3="暦月",SUM(W68:BA68),""))</f>
        <v>160</v>
      </c>
      <c r="BC68" s="972"/>
      <c r="BD68" s="973">
        <f>IF($BE$3="４週",BB68/4,IF($BE$3="暦月",(BB68/($BE$8/7)),""))</f>
        <v>40</v>
      </c>
      <c r="BE68" s="972"/>
      <c r="BF68" s="968"/>
      <c r="BG68" s="969"/>
      <c r="BH68" s="969"/>
      <c r="BI68" s="969"/>
      <c r="BJ68" s="970"/>
    </row>
    <row r="69" spans="2:62" ht="19.2">
      <c r="B69" s="916">
        <f>B67+1</f>
        <v>27</v>
      </c>
      <c r="C69" s="918" t="s">
        <v>247</v>
      </c>
      <c r="D69" s="919"/>
      <c r="E69" s="295"/>
      <c r="F69" s="296"/>
      <c r="G69" s="295"/>
      <c r="H69" s="296"/>
      <c r="I69" s="922" t="s">
        <v>218</v>
      </c>
      <c r="J69" s="923"/>
      <c r="K69" s="926" t="s">
        <v>219</v>
      </c>
      <c r="L69" s="927"/>
      <c r="M69" s="927"/>
      <c r="N69" s="919"/>
      <c r="O69" s="930" t="s">
        <v>270</v>
      </c>
      <c r="P69" s="931"/>
      <c r="Q69" s="931"/>
      <c r="R69" s="931"/>
      <c r="S69" s="932"/>
      <c r="T69" s="315" t="s">
        <v>221</v>
      </c>
      <c r="V69" s="316"/>
      <c r="W69" s="308" t="s">
        <v>243</v>
      </c>
      <c r="X69" s="309"/>
      <c r="Y69" s="309" t="s">
        <v>243</v>
      </c>
      <c r="Z69" s="309"/>
      <c r="AA69" s="309" t="s">
        <v>244</v>
      </c>
      <c r="AB69" s="309"/>
      <c r="AC69" s="310" t="s">
        <v>241</v>
      </c>
      <c r="AD69" s="308" t="s">
        <v>242</v>
      </c>
      <c r="AE69" s="309" t="s">
        <v>244</v>
      </c>
      <c r="AF69" s="309" t="s">
        <v>244</v>
      </c>
      <c r="AG69" s="309" t="s">
        <v>243</v>
      </c>
      <c r="AH69" s="309" t="s">
        <v>243</v>
      </c>
      <c r="AI69" s="309"/>
      <c r="AJ69" s="310" t="s">
        <v>244</v>
      </c>
      <c r="AK69" s="308" t="s">
        <v>241</v>
      </c>
      <c r="AL69" s="309" t="s">
        <v>242</v>
      </c>
      <c r="AM69" s="309" t="s">
        <v>243</v>
      </c>
      <c r="AN69" s="309"/>
      <c r="AO69" s="309" t="s">
        <v>244</v>
      </c>
      <c r="AP69" s="309" t="s">
        <v>244</v>
      </c>
      <c r="AQ69" s="310"/>
      <c r="AR69" s="308"/>
      <c r="AS69" s="309" t="s">
        <v>241</v>
      </c>
      <c r="AT69" s="309" t="s">
        <v>242</v>
      </c>
      <c r="AU69" s="309" t="s">
        <v>243</v>
      </c>
      <c r="AV69" s="309" t="s">
        <v>244</v>
      </c>
      <c r="AW69" s="309" t="s">
        <v>244</v>
      </c>
      <c r="AX69" s="310"/>
      <c r="AY69" s="308"/>
      <c r="AZ69" s="309"/>
      <c r="BA69" s="311"/>
      <c r="BB69" s="936"/>
      <c r="BC69" s="937"/>
      <c r="BD69" s="938"/>
      <c r="BE69" s="939"/>
      <c r="BF69" s="940"/>
      <c r="BG69" s="941"/>
      <c r="BH69" s="941"/>
      <c r="BI69" s="941"/>
      <c r="BJ69" s="942"/>
    </row>
    <row r="70" spans="2:62" ht="19.2">
      <c r="B70" s="949"/>
      <c r="C70" s="962"/>
      <c r="D70" s="963"/>
      <c r="E70" s="295"/>
      <c r="F70" s="296" t="str">
        <f>C69</f>
        <v>介護職員</v>
      </c>
      <c r="G70" s="295"/>
      <c r="H70" s="296" t="str">
        <f>I69</f>
        <v>A</v>
      </c>
      <c r="I70" s="964"/>
      <c r="J70" s="965"/>
      <c r="K70" s="966"/>
      <c r="L70" s="967"/>
      <c r="M70" s="967"/>
      <c r="N70" s="963"/>
      <c r="O70" s="930"/>
      <c r="P70" s="931"/>
      <c r="Q70" s="931"/>
      <c r="R70" s="931"/>
      <c r="S70" s="932"/>
      <c r="T70" s="312" t="s">
        <v>224</v>
      </c>
      <c r="U70" s="313"/>
      <c r="V70" s="314"/>
      <c r="W70" s="300">
        <v>7.9999999999999982</v>
      </c>
      <c r="X70" s="301" t="s">
        <v>621</v>
      </c>
      <c r="Y70" s="301">
        <v>7.9999999999999982</v>
      </c>
      <c r="Z70" s="301" t="s">
        <v>621</v>
      </c>
      <c r="AA70" s="301">
        <v>8</v>
      </c>
      <c r="AB70" s="301" t="s">
        <v>621</v>
      </c>
      <c r="AC70" s="302">
        <v>8</v>
      </c>
      <c r="AD70" s="300">
        <v>8</v>
      </c>
      <c r="AE70" s="301">
        <v>8</v>
      </c>
      <c r="AF70" s="301">
        <v>8</v>
      </c>
      <c r="AG70" s="301">
        <v>7.9999999999999982</v>
      </c>
      <c r="AH70" s="301">
        <v>7.9999999999999982</v>
      </c>
      <c r="AI70" s="301" t="s">
        <v>621</v>
      </c>
      <c r="AJ70" s="302">
        <v>8</v>
      </c>
      <c r="AK70" s="300">
        <v>8</v>
      </c>
      <c r="AL70" s="301">
        <v>8</v>
      </c>
      <c r="AM70" s="301">
        <v>7.9999999999999982</v>
      </c>
      <c r="AN70" s="301" t="s">
        <v>621</v>
      </c>
      <c r="AO70" s="301">
        <v>8</v>
      </c>
      <c r="AP70" s="301">
        <v>8</v>
      </c>
      <c r="AQ70" s="302" t="s">
        <v>621</v>
      </c>
      <c r="AR70" s="300" t="s">
        <v>621</v>
      </c>
      <c r="AS70" s="301">
        <v>8</v>
      </c>
      <c r="AT70" s="301">
        <v>8</v>
      </c>
      <c r="AU70" s="301">
        <v>7.9999999999999982</v>
      </c>
      <c r="AV70" s="301">
        <v>8</v>
      </c>
      <c r="AW70" s="301">
        <v>8</v>
      </c>
      <c r="AX70" s="302" t="s">
        <v>621</v>
      </c>
      <c r="AY70" s="300" t="s">
        <v>621</v>
      </c>
      <c r="AZ70" s="301" t="s">
        <v>621</v>
      </c>
      <c r="BA70" s="301" t="s">
        <v>621</v>
      </c>
      <c r="BB70" s="971">
        <f>IF($BE$3="４週",SUM(W70:AX70),IF($BE$3="暦月",SUM(W70:BA70),""))</f>
        <v>160</v>
      </c>
      <c r="BC70" s="972"/>
      <c r="BD70" s="973">
        <f>IF($BE$3="４週",BB70/4,IF($BE$3="暦月",(BB70/($BE$8/7)),""))</f>
        <v>40</v>
      </c>
      <c r="BE70" s="972"/>
      <c r="BF70" s="968"/>
      <c r="BG70" s="969"/>
      <c r="BH70" s="969"/>
      <c r="BI70" s="969"/>
      <c r="BJ70" s="970"/>
    </row>
    <row r="71" spans="2:62" ht="19.2">
      <c r="B71" s="916">
        <f>B69+1</f>
        <v>28</v>
      </c>
      <c r="C71" s="918" t="s">
        <v>247</v>
      </c>
      <c r="D71" s="919"/>
      <c r="E71" s="295"/>
      <c r="F71" s="296"/>
      <c r="G71" s="295"/>
      <c r="H71" s="296"/>
      <c r="I71" s="922" t="s">
        <v>218</v>
      </c>
      <c r="J71" s="923"/>
      <c r="K71" s="926" t="s">
        <v>219</v>
      </c>
      <c r="L71" s="927"/>
      <c r="M71" s="927"/>
      <c r="N71" s="919"/>
      <c r="O71" s="930" t="s">
        <v>271</v>
      </c>
      <c r="P71" s="931"/>
      <c r="Q71" s="931"/>
      <c r="R71" s="931"/>
      <c r="S71" s="932"/>
      <c r="T71" s="315" t="s">
        <v>221</v>
      </c>
      <c r="V71" s="316"/>
      <c r="W71" s="308" t="s">
        <v>261</v>
      </c>
      <c r="X71" s="309"/>
      <c r="Y71" s="309" t="s">
        <v>244</v>
      </c>
      <c r="Z71" s="309" t="s">
        <v>243</v>
      </c>
      <c r="AA71" s="309" t="s">
        <v>243</v>
      </c>
      <c r="AB71" s="309" t="s">
        <v>243</v>
      </c>
      <c r="AC71" s="310"/>
      <c r="AD71" s="308" t="s">
        <v>241</v>
      </c>
      <c r="AE71" s="309" t="s">
        <v>242</v>
      </c>
      <c r="AF71" s="309" t="s">
        <v>243</v>
      </c>
      <c r="AG71" s="309"/>
      <c r="AH71" s="309" t="s">
        <v>244</v>
      </c>
      <c r="AI71" s="309" t="s">
        <v>244</v>
      </c>
      <c r="AJ71" s="310"/>
      <c r="AK71" s="308"/>
      <c r="AL71" s="309" t="s">
        <v>241</v>
      </c>
      <c r="AM71" s="309" t="s">
        <v>242</v>
      </c>
      <c r="AN71" s="309" t="s">
        <v>243</v>
      </c>
      <c r="AO71" s="309"/>
      <c r="AP71" s="309" t="s">
        <v>244</v>
      </c>
      <c r="AQ71" s="310" t="s">
        <v>244</v>
      </c>
      <c r="AR71" s="308" t="s">
        <v>244</v>
      </c>
      <c r="AS71" s="309"/>
      <c r="AT71" s="309" t="s">
        <v>241</v>
      </c>
      <c r="AU71" s="309" t="s">
        <v>242</v>
      </c>
      <c r="AV71" s="309" t="s">
        <v>243</v>
      </c>
      <c r="AW71" s="309"/>
      <c r="AX71" s="310" t="s">
        <v>244</v>
      </c>
      <c r="AY71" s="308"/>
      <c r="AZ71" s="309"/>
      <c r="BA71" s="311"/>
      <c r="BB71" s="936"/>
      <c r="BC71" s="937"/>
      <c r="BD71" s="938"/>
      <c r="BE71" s="939"/>
      <c r="BF71" s="940"/>
      <c r="BG71" s="941"/>
      <c r="BH71" s="941"/>
      <c r="BI71" s="941"/>
      <c r="BJ71" s="942"/>
    </row>
    <row r="72" spans="2:62" ht="19.2">
      <c r="B72" s="949"/>
      <c r="C72" s="962"/>
      <c r="D72" s="963"/>
      <c r="E72" s="295"/>
      <c r="F72" s="296" t="str">
        <f>C71</f>
        <v>介護職員</v>
      </c>
      <c r="G72" s="295"/>
      <c r="H72" s="296" t="str">
        <f>I71</f>
        <v>A</v>
      </c>
      <c r="I72" s="964"/>
      <c r="J72" s="965"/>
      <c r="K72" s="966"/>
      <c r="L72" s="967"/>
      <c r="M72" s="967"/>
      <c r="N72" s="963"/>
      <c r="O72" s="930"/>
      <c r="P72" s="931"/>
      <c r="Q72" s="931"/>
      <c r="R72" s="931"/>
      <c r="S72" s="932"/>
      <c r="T72" s="312" t="s">
        <v>224</v>
      </c>
      <c r="U72" s="313"/>
      <c r="V72" s="314"/>
      <c r="W72" s="300">
        <v>8</v>
      </c>
      <c r="X72" s="301" t="s">
        <v>621</v>
      </c>
      <c r="Y72" s="301">
        <v>8</v>
      </c>
      <c r="Z72" s="301">
        <v>7.9999999999999982</v>
      </c>
      <c r="AA72" s="301">
        <v>7.9999999999999982</v>
      </c>
      <c r="AB72" s="301">
        <v>7.9999999999999982</v>
      </c>
      <c r="AC72" s="302" t="s">
        <v>621</v>
      </c>
      <c r="AD72" s="300">
        <v>8</v>
      </c>
      <c r="AE72" s="301">
        <v>8</v>
      </c>
      <c r="AF72" s="301">
        <v>7.9999999999999982</v>
      </c>
      <c r="AG72" s="301" t="s">
        <v>621</v>
      </c>
      <c r="AH72" s="301">
        <v>8</v>
      </c>
      <c r="AI72" s="301">
        <v>8</v>
      </c>
      <c r="AJ72" s="302" t="s">
        <v>621</v>
      </c>
      <c r="AK72" s="300" t="s">
        <v>621</v>
      </c>
      <c r="AL72" s="301">
        <v>8</v>
      </c>
      <c r="AM72" s="301">
        <v>8</v>
      </c>
      <c r="AN72" s="301">
        <v>7.9999999999999982</v>
      </c>
      <c r="AO72" s="301" t="s">
        <v>621</v>
      </c>
      <c r="AP72" s="301">
        <v>8</v>
      </c>
      <c r="AQ72" s="302">
        <v>8</v>
      </c>
      <c r="AR72" s="300">
        <v>8</v>
      </c>
      <c r="AS72" s="301" t="s">
        <v>621</v>
      </c>
      <c r="AT72" s="301">
        <v>8</v>
      </c>
      <c r="AU72" s="301">
        <v>8</v>
      </c>
      <c r="AV72" s="301">
        <v>7.9999999999999982</v>
      </c>
      <c r="AW72" s="301" t="s">
        <v>621</v>
      </c>
      <c r="AX72" s="302">
        <v>8</v>
      </c>
      <c r="AY72" s="300" t="s">
        <v>621</v>
      </c>
      <c r="AZ72" s="301" t="s">
        <v>621</v>
      </c>
      <c r="BA72" s="301" t="s">
        <v>621</v>
      </c>
      <c r="BB72" s="971">
        <f>IF($BE$3="４週",SUM(W72:AX72),IF($BE$3="暦月",SUM(W72:BA72),""))</f>
        <v>160</v>
      </c>
      <c r="BC72" s="972"/>
      <c r="BD72" s="973">
        <f>IF($BE$3="４週",BB72/4,IF($BE$3="暦月",(BB72/($BE$8/7)),""))</f>
        <v>40</v>
      </c>
      <c r="BE72" s="972"/>
      <c r="BF72" s="968"/>
      <c r="BG72" s="969"/>
      <c r="BH72" s="969"/>
      <c r="BI72" s="969"/>
      <c r="BJ72" s="970"/>
    </row>
    <row r="73" spans="2:62" ht="19.2">
      <c r="B73" s="916">
        <f>B71+1</f>
        <v>29</v>
      </c>
      <c r="C73" s="918" t="s">
        <v>247</v>
      </c>
      <c r="D73" s="919"/>
      <c r="E73" s="295"/>
      <c r="F73" s="296"/>
      <c r="G73" s="295"/>
      <c r="H73" s="296"/>
      <c r="I73" s="922" t="s">
        <v>255</v>
      </c>
      <c r="J73" s="923"/>
      <c r="K73" s="926" t="s">
        <v>219</v>
      </c>
      <c r="L73" s="927"/>
      <c r="M73" s="927"/>
      <c r="N73" s="919"/>
      <c r="O73" s="930" t="s">
        <v>272</v>
      </c>
      <c r="P73" s="931"/>
      <c r="Q73" s="931"/>
      <c r="R73" s="931"/>
      <c r="S73" s="932"/>
      <c r="T73" s="315" t="s">
        <v>221</v>
      </c>
      <c r="V73" s="316"/>
      <c r="W73" s="308" t="s">
        <v>244</v>
      </c>
      <c r="X73" s="309"/>
      <c r="Y73" s="309"/>
      <c r="Z73" s="309" t="s">
        <v>244</v>
      </c>
      <c r="AA73" s="309"/>
      <c r="AB73" s="309" t="s">
        <v>244</v>
      </c>
      <c r="AC73" s="310" t="s">
        <v>244</v>
      </c>
      <c r="AD73" s="308"/>
      <c r="AE73" s="309" t="s">
        <v>244</v>
      </c>
      <c r="AF73" s="309"/>
      <c r="AG73" s="309"/>
      <c r="AH73" s="309" t="s">
        <v>244</v>
      </c>
      <c r="AI73" s="309" t="s">
        <v>243</v>
      </c>
      <c r="AJ73" s="310" t="s">
        <v>243</v>
      </c>
      <c r="AK73" s="308" t="s">
        <v>244</v>
      </c>
      <c r="AL73" s="309"/>
      <c r="AM73" s="309" t="s">
        <v>244</v>
      </c>
      <c r="AN73" s="309"/>
      <c r="AO73" s="309" t="s">
        <v>244</v>
      </c>
      <c r="AP73" s="309"/>
      <c r="AQ73" s="310" t="s">
        <v>243</v>
      </c>
      <c r="AR73" s="308" t="s">
        <v>243</v>
      </c>
      <c r="AS73" s="309" t="s">
        <v>244</v>
      </c>
      <c r="AT73" s="309"/>
      <c r="AU73" s="309" t="s">
        <v>244</v>
      </c>
      <c r="AV73" s="309"/>
      <c r="AW73" s="309" t="s">
        <v>243</v>
      </c>
      <c r="AX73" s="310"/>
      <c r="AY73" s="308"/>
      <c r="AZ73" s="309"/>
      <c r="BA73" s="311"/>
      <c r="BB73" s="936"/>
      <c r="BC73" s="937"/>
      <c r="BD73" s="938"/>
      <c r="BE73" s="939"/>
      <c r="BF73" s="940"/>
      <c r="BG73" s="941"/>
      <c r="BH73" s="941"/>
      <c r="BI73" s="941"/>
      <c r="BJ73" s="942"/>
    </row>
    <row r="74" spans="2:62" ht="19.2">
      <c r="B74" s="949"/>
      <c r="C74" s="950"/>
      <c r="D74" s="951"/>
      <c r="E74" s="317"/>
      <c r="F74" s="318" t="str">
        <f>C73</f>
        <v>介護職員</v>
      </c>
      <c r="G74" s="317"/>
      <c r="H74" s="318" t="str">
        <f>I73</f>
        <v>C</v>
      </c>
      <c r="I74" s="952"/>
      <c r="J74" s="953"/>
      <c r="K74" s="954"/>
      <c r="L74" s="955"/>
      <c r="M74" s="955"/>
      <c r="N74" s="951"/>
      <c r="O74" s="930"/>
      <c r="P74" s="931"/>
      <c r="Q74" s="931"/>
      <c r="R74" s="931"/>
      <c r="S74" s="932"/>
      <c r="T74" s="312" t="s">
        <v>224</v>
      </c>
      <c r="U74" s="313"/>
      <c r="V74" s="314"/>
      <c r="W74" s="300">
        <v>8</v>
      </c>
      <c r="X74" s="301" t="s">
        <v>621</v>
      </c>
      <c r="Y74" s="301" t="s">
        <v>621</v>
      </c>
      <c r="Z74" s="301">
        <v>8</v>
      </c>
      <c r="AA74" s="301" t="s">
        <v>621</v>
      </c>
      <c r="AB74" s="301">
        <v>8</v>
      </c>
      <c r="AC74" s="302">
        <v>8</v>
      </c>
      <c r="AD74" s="300" t="s">
        <v>621</v>
      </c>
      <c r="AE74" s="301">
        <v>8</v>
      </c>
      <c r="AF74" s="301" t="s">
        <v>621</v>
      </c>
      <c r="AG74" s="301" t="s">
        <v>621</v>
      </c>
      <c r="AH74" s="301">
        <v>8</v>
      </c>
      <c r="AI74" s="301">
        <v>7.9999999999999982</v>
      </c>
      <c r="AJ74" s="302">
        <v>7.9999999999999982</v>
      </c>
      <c r="AK74" s="300">
        <v>8</v>
      </c>
      <c r="AL74" s="301" t="s">
        <v>621</v>
      </c>
      <c r="AM74" s="301">
        <v>8</v>
      </c>
      <c r="AN74" s="301" t="s">
        <v>621</v>
      </c>
      <c r="AO74" s="301">
        <v>8</v>
      </c>
      <c r="AP74" s="301" t="s">
        <v>621</v>
      </c>
      <c r="AQ74" s="302">
        <v>7.9999999999999982</v>
      </c>
      <c r="AR74" s="300">
        <v>7.9999999999999982</v>
      </c>
      <c r="AS74" s="301">
        <v>8</v>
      </c>
      <c r="AT74" s="301" t="s">
        <v>621</v>
      </c>
      <c r="AU74" s="301">
        <v>8</v>
      </c>
      <c r="AV74" s="301" t="s">
        <v>621</v>
      </c>
      <c r="AW74" s="301">
        <v>7.9999999999999982</v>
      </c>
      <c r="AX74" s="302" t="s">
        <v>621</v>
      </c>
      <c r="AY74" s="300" t="s">
        <v>621</v>
      </c>
      <c r="AZ74" s="301" t="s">
        <v>621</v>
      </c>
      <c r="BA74" s="301" t="s">
        <v>621</v>
      </c>
      <c r="BB74" s="959">
        <f>IF($BE$3="４週",SUM(W74:AX74),IF($BE$3="暦月",SUM(W74:BA74),""))</f>
        <v>128</v>
      </c>
      <c r="BC74" s="960"/>
      <c r="BD74" s="961">
        <f>IF($BE$3="４週",BB74/4,IF($BE$3="暦月",(BB74/($BE$8/7)),""))</f>
        <v>32</v>
      </c>
      <c r="BE74" s="960"/>
      <c r="BF74" s="956"/>
      <c r="BG74" s="957"/>
      <c r="BH74" s="957"/>
      <c r="BI74" s="957"/>
      <c r="BJ74" s="958"/>
    </row>
    <row r="75" spans="2:62" ht="19.2">
      <c r="B75" s="916">
        <f>B73+1</f>
        <v>30</v>
      </c>
      <c r="C75" s="918"/>
      <c r="D75" s="919"/>
      <c r="E75" s="303"/>
      <c r="F75" s="304"/>
      <c r="G75" s="303"/>
      <c r="H75" s="304"/>
      <c r="I75" s="922"/>
      <c r="J75" s="923"/>
      <c r="K75" s="926"/>
      <c r="L75" s="927"/>
      <c r="M75" s="927"/>
      <c r="N75" s="919"/>
      <c r="O75" s="930"/>
      <c r="P75" s="931"/>
      <c r="Q75" s="931"/>
      <c r="R75" s="931"/>
      <c r="S75" s="932"/>
      <c r="T75" s="319" t="s">
        <v>221</v>
      </c>
      <c r="U75" s="320"/>
      <c r="V75" s="321"/>
      <c r="W75" s="308"/>
      <c r="X75" s="309"/>
      <c r="Y75" s="309"/>
      <c r="Z75" s="309"/>
      <c r="AA75" s="309"/>
      <c r="AB75" s="309"/>
      <c r="AC75" s="310"/>
      <c r="AD75" s="308"/>
      <c r="AE75" s="309"/>
      <c r="AF75" s="309"/>
      <c r="AG75" s="309"/>
      <c r="AH75" s="309"/>
      <c r="AI75" s="309"/>
      <c r="AJ75" s="310"/>
      <c r="AK75" s="308"/>
      <c r="AL75" s="309"/>
      <c r="AM75" s="309"/>
      <c r="AN75" s="309"/>
      <c r="AO75" s="309"/>
      <c r="AP75" s="309"/>
      <c r="AQ75" s="310"/>
      <c r="AR75" s="308"/>
      <c r="AS75" s="309"/>
      <c r="AT75" s="309"/>
      <c r="AU75" s="309"/>
      <c r="AV75" s="309"/>
      <c r="AW75" s="309"/>
      <c r="AX75" s="310"/>
      <c r="AY75" s="308"/>
      <c r="AZ75" s="309"/>
      <c r="BA75" s="311"/>
      <c r="BB75" s="936"/>
      <c r="BC75" s="937"/>
      <c r="BD75" s="938"/>
      <c r="BE75" s="939"/>
      <c r="BF75" s="940"/>
      <c r="BG75" s="941"/>
      <c r="BH75" s="941"/>
      <c r="BI75" s="941"/>
      <c r="BJ75" s="942"/>
    </row>
    <row r="76" spans="2:62" ht="19.8" thickBot="1">
      <c r="B76" s="917"/>
      <c r="C76" s="920"/>
      <c r="D76" s="921"/>
      <c r="E76" s="322"/>
      <c r="F76" s="323">
        <f>C76</f>
        <v>0</v>
      </c>
      <c r="G76" s="322"/>
      <c r="H76" s="323">
        <f>I76</f>
        <v>0</v>
      </c>
      <c r="I76" s="924"/>
      <c r="J76" s="925"/>
      <c r="K76" s="928"/>
      <c r="L76" s="929"/>
      <c r="M76" s="929"/>
      <c r="N76" s="921"/>
      <c r="O76" s="933"/>
      <c r="P76" s="934"/>
      <c r="Q76" s="934"/>
      <c r="R76" s="934"/>
      <c r="S76" s="935"/>
      <c r="T76" s="324" t="s">
        <v>224</v>
      </c>
      <c r="U76" s="325"/>
      <c r="V76" s="326"/>
      <c r="W76" s="327" t="s">
        <v>621</v>
      </c>
      <c r="X76" s="328" t="s">
        <v>621</v>
      </c>
      <c r="Y76" s="328" t="s">
        <v>621</v>
      </c>
      <c r="Z76" s="328" t="s">
        <v>621</v>
      </c>
      <c r="AA76" s="328" t="s">
        <v>621</v>
      </c>
      <c r="AB76" s="328" t="s">
        <v>621</v>
      </c>
      <c r="AC76" s="329" t="s">
        <v>621</v>
      </c>
      <c r="AD76" s="327" t="s">
        <v>621</v>
      </c>
      <c r="AE76" s="328" t="s">
        <v>621</v>
      </c>
      <c r="AF76" s="328" t="s">
        <v>621</v>
      </c>
      <c r="AG76" s="328" t="s">
        <v>621</v>
      </c>
      <c r="AH76" s="328" t="s">
        <v>621</v>
      </c>
      <c r="AI76" s="328" t="s">
        <v>621</v>
      </c>
      <c r="AJ76" s="329" t="s">
        <v>621</v>
      </c>
      <c r="AK76" s="327" t="s">
        <v>621</v>
      </c>
      <c r="AL76" s="328" t="s">
        <v>621</v>
      </c>
      <c r="AM76" s="328" t="s">
        <v>621</v>
      </c>
      <c r="AN76" s="328" t="s">
        <v>621</v>
      </c>
      <c r="AO76" s="328" t="s">
        <v>621</v>
      </c>
      <c r="AP76" s="328" t="s">
        <v>621</v>
      </c>
      <c r="AQ76" s="329" t="s">
        <v>621</v>
      </c>
      <c r="AR76" s="327" t="s">
        <v>621</v>
      </c>
      <c r="AS76" s="328" t="s">
        <v>621</v>
      </c>
      <c r="AT76" s="328" t="s">
        <v>621</v>
      </c>
      <c r="AU76" s="328" t="s">
        <v>621</v>
      </c>
      <c r="AV76" s="328" t="s">
        <v>621</v>
      </c>
      <c r="AW76" s="328" t="s">
        <v>621</v>
      </c>
      <c r="AX76" s="329" t="s">
        <v>621</v>
      </c>
      <c r="AY76" s="327" t="s">
        <v>621</v>
      </c>
      <c r="AZ76" s="328" t="s">
        <v>621</v>
      </c>
      <c r="BA76" s="330" t="s">
        <v>621</v>
      </c>
      <c r="BB76" s="946">
        <f>IF($BE$3="４週",SUM(W76:AX76),IF($BE$3="暦月",SUM(W76:BA76),""))</f>
        <v>0</v>
      </c>
      <c r="BC76" s="947"/>
      <c r="BD76" s="948">
        <f>IF($BE$3="４週",BB76/4,IF($BE$3="暦月",(BB76/($BE$8/7)),""))</f>
        <v>0</v>
      </c>
      <c r="BE76" s="947"/>
      <c r="BF76" s="943"/>
      <c r="BG76" s="944"/>
      <c r="BH76" s="944"/>
      <c r="BI76" s="944"/>
      <c r="BJ76" s="945"/>
    </row>
    <row r="77" spans="2:62">
      <c r="B77" s="331"/>
      <c r="C77" s="332"/>
      <c r="D77" s="332"/>
      <c r="E77" s="332"/>
      <c r="F77" s="332"/>
      <c r="G77" s="332"/>
      <c r="H77" s="332"/>
      <c r="I77" s="333"/>
      <c r="J77" s="333"/>
      <c r="K77" s="332"/>
      <c r="L77" s="332"/>
      <c r="M77" s="332"/>
      <c r="N77" s="332"/>
      <c r="O77" s="334"/>
      <c r="P77" s="334"/>
      <c r="Q77" s="334"/>
      <c r="R77" s="335"/>
      <c r="S77" s="335"/>
      <c r="T77" s="335"/>
      <c r="U77" s="336"/>
      <c r="V77" s="337"/>
      <c r="W77" s="338"/>
      <c r="X77" s="338"/>
      <c r="Y77" s="338"/>
      <c r="Z77" s="338"/>
      <c r="AA77" s="338"/>
      <c r="AB77" s="338"/>
      <c r="AC77" s="338"/>
      <c r="AD77" s="338"/>
      <c r="AE77" s="338"/>
      <c r="AF77" s="338"/>
      <c r="AG77" s="338"/>
      <c r="AH77" s="338"/>
      <c r="AI77" s="338"/>
      <c r="AJ77" s="338"/>
      <c r="AK77" s="338"/>
      <c r="AL77" s="338"/>
      <c r="AM77" s="338"/>
      <c r="AN77" s="338"/>
      <c r="AO77" s="338"/>
      <c r="AP77" s="338"/>
      <c r="AQ77" s="338"/>
      <c r="AR77" s="338"/>
      <c r="AS77" s="338"/>
      <c r="AT77" s="338"/>
      <c r="AU77" s="338"/>
      <c r="AV77" s="338"/>
      <c r="AW77" s="338"/>
      <c r="AX77" s="338"/>
      <c r="AY77" s="338"/>
      <c r="AZ77" s="338"/>
      <c r="BA77" s="338"/>
      <c r="BB77" s="338"/>
      <c r="BC77" s="338"/>
      <c r="BD77" s="339"/>
      <c r="BE77" s="339"/>
      <c r="BF77" s="334"/>
      <c r="BG77" s="334"/>
      <c r="BH77" s="334"/>
      <c r="BI77" s="334"/>
      <c r="BJ77" s="334"/>
    </row>
    <row r="78" spans="2:62" ht="16.2">
      <c r="B78" s="331"/>
      <c r="C78" s="332"/>
      <c r="D78" s="332"/>
      <c r="E78" s="332"/>
      <c r="F78" s="332"/>
      <c r="G78" s="332"/>
      <c r="H78" s="332"/>
      <c r="I78" s="340"/>
      <c r="J78" s="256" t="s">
        <v>273</v>
      </c>
      <c r="K78" s="256"/>
      <c r="L78" s="256"/>
      <c r="M78" s="256"/>
      <c r="N78" s="256"/>
      <c r="O78" s="256"/>
      <c r="P78" s="256"/>
      <c r="Q78" s="256"/>
      <c r="R78" s="256"/>
      <c r="S78" s="256"/>
      <c r="T78" s="341"/>
      <c r="U78" s="256"/>
      <c r="V78" s="256"/>
      <c r="W78" s="256"/>
      <c r="X78" s="256"/>
      <c r="Y78" s="256"/>
      <c r="Z78" s="342"/>
      <c r="AA78" s="342"/>
      <c r="AB78" s="342"/>
      <c r="AC78" s="342"/>
      <c r="AD78" s="342"/>
      <c r="AE78" s="342"/>
      <c r="AF78" s="342"/>
      <c r="AG78" s="342"/>
      <c r="AH78" s="342"/>
      <c r="AI78" s="342"/>
      <c r="AJ78" s="342"/>
      <c r="AK78" s="342"/>
      <c r="AL78" s="342"/>
      <c r="AM78" s="342"/>
      <c r="AN78" s="342"/>
      <c r="AO78" s="342"/>
      <c r="AP78" s="342"/>
      <c r="AQ78" s="342"/>
      <c r="AR78" s="342"/>
      <c r="AS78" s="342"/>
      <c r="AT78" s="342"/>
      <c r="AU78" s="342"/>
      <c r="AV78" s="342"/>
      <c r="AW78" s="342"/>
      <c r="AX78" s="342"/>
      <c r="AY78" s="342"/>
      <c r="AZ78" s="342"/>
      <c r="BA78" s="342"/>
      <c r="BB78" s="342"/>
      <c r="BC78" s="342"/>
      <c r="BD78" s="343"/>
      <c r="BE78" s="339"/>
      <c r="BF78" s="334"/>
      <c r="BG78" s="334"/>
      <c r="BH78" s="334"/>
      <c r="BI78" s="334"/>
      <c r="BJ78" s="334"/>
    </row>
    <row r="79" spans="2:62" ht="16.2">
      <c r="B79" s="331"/>
      <c r="C79" s="332"/>
      <c r="D79" s="332"/>
      <c r="E79" s="332"/>
      <c r="F79" s="332"/>
      <c r="G79" s="332"/>
      <c r="H79" s="332"/>
      <c r="I79" s="340"/>
      <c r="J79" s="256"/>
      <c r="K79" s="256" t="s">
        <v>274</v>
      </c>
      <c r="L79" s="256"/>
      <c r="M79" s="256"/>
      <c r="N79" s="256"/>
      <c r="O79" s="256"/>
      <c r="P79" s="256"/>
      <c r="Q79" s="256"/>
      <c r="R79" s="256"/>
      <c r="S79" s="256"/>
      <c r="T79" s="341"/>
      <c r="U79" s="256"/>
      <c r="V79" s="256"/>
      <c r="W79" s="256"/>
      <c r="X79" s="256"/>
      <c r="Y79" s="256"/>
      <c r="Z79" s="342"/>
      <c r="AA79" s="256" t="s">
        <v>275</v>
      </c>
      <c r="AB79" s="256"/>
      <c r="AC79" s="256"/>
      <c r="AD79" s="256"/>
      <c r="AE79" s="256"/>
      <c r="AF79" s="256"/>
      <c r="AG79" s="256"/>
      <c r="AH79" s="256"/>
      <c r="AI79" s="256"/>
      <c r="AJ79" s="341"/>
      <c r="AK79" s="256"/>
      <c r="AL79" s="256"/>
      <c r="AM79" s="256"/>
      <c r="AN79" s="256"/>
      <c r="AO79" s="342"/>
      <c r="AP79" s="342"/>
      <c r="AQ79" s="256" t="s">
        <v>276</v>
      </c>
      <c r="AR79" s="342"/>
      <c r="AS79" s="342"/>
      <c r="AT79" s="342"/>
      <c r="AU79" s="342"/>
      <c r="AV79" s="342"/>
      <c r="AW79" s="342"/>
      <c r="AX79" s="342"/>
      <c r="AY79" s="342"/>
      <c r="AZ79" s="342"/>
      <c r="BA79" s="342"/>
      <c r="BB79" s="342"/>
      <c r="BC79" s="342"/>
      <c r="BD79" s="343"/>
      <c r="BE79" s="339"/>
      <c r="BF79" s="912"/>
      <c r="BG79" s="912"/>
      <c r="BH79" s="912"/>
      <c r="BI79" s="912"/>
      <c r="BJ79" s="334"/>
    </row>
    <row r="80" spans="2:62" ht="16.2">
      <c r="B80" s="331"/>
      <c r="C80" s="332"/>
      <c r="D80" s="332"/>
      <c r="E80" s="332"/>
      <c r="F80" s="332"/>
      <c r="G80" s="332"/>
      <c r="H80" s="332"/>
      <c r="I80" s="340"/>
      <c r="J80" s="256"/>
      <c r="K80" s="889" t="s">
        <v>277</v>
      </c>
      <c r="L80" s="889"/>
      <c r="M80" s="889" t="s">
        <v>278</v>
      </c>
      <c r="N80" s="889"/>
      <c r="O80" s="889"/>
      <c r="P80" s="889"/>
      <c r="Q80" s="256"/>
      <c r="R80" s="913" t="s">
        <v>279</v>
      </c>
      <c r="S80" s="913"/>
      <c r="T80" s="913"/>
      <c r="U80" s="913"/>
      <c r="V80" s="256"/>
      <c r="W80" s="344" t="s">
        <v>280</v>
      </c>
      <c r="X80" s="344"/>
      <c r="Y80" s="256"/>
      <c r="Z80" s="342"/>
      <c r="AA80" s="889" t="s">
        <v>277</v>
      </c>
      <c r="AB80" s="889"/>
      <c r="AC80" s="889" t="s">
        <v>278</v>
      </c>
      <c r="AD80" s="889"/>
      <c r="AE80" s="889"/>
      <c r="AF80" s="889"/>
      <c r="AG80" s="256"/>
      <c r="AH80" s="913" t="s">
        <v>279</v>
      </c>
      <c r="AI80" s="913"/>
      <c r="AJ80" s="913"/>
      <c r="AK80" s="913"/>
      <c r="AL80" s="256"/>
      <c r="AM80" s="344" t="s">
        <v>280</v>
      </c>
      <c r="AN80" s="344"/>
      <c r="AO80" s="342"/>
      <c r="AP80" s="342"/>
      <c r="AQ80" s="342"/>
      <c r="AR80" s="342"/>
      <c r="AS80" s="342"/>
      <c r="AT80" s="342"/>
      <c r="AU80" s="342"/>
      <c r="AV80" s="342"/>
      <c r="AW80" s="342"/>
      <c r="AX80" s="342"/>
      <c r="AY80" s="342"/>
      <c r="AZ80" s="342"/>
      <c r="BA80" s="342"/>
      <c r="BB80" s="342"/>
      <c r="BC80" s="342"/>
      <c r="BD80" s="343"/>
      <c r="BE80" s="339"/>
      <c r="BF80" s="914"/>
      <c r="BG80" s="914"/>
      <c r="BH80" s="914"/>
      <c r="BI80" s="914"/>
      <c r="BJ80" s="334"/>
    </row>
    <row r="81" spans="2:62" ht="16.2">
      <c r="B81" s="331"/>
      <c r="C81" s="332"/>
      <c r="D81" s="332"/>
      <c r="E81" s="332"/>
      <c r="F81" s="332"/>
      <c r="G81" s="332"/>
      <c r="H81" s="332"/>
      <c r="I81" s="340"/>
      <c r="J81" s="256"/>
      <c r="K81" s="890"/>
      <c r="L81" s="890"/>
      <c r="M81" s="890" t="s">
        <v>281</v>
      </c>
      <c r="N81" s="890"/>
      <c r="O81" s="890" t="s">
        <v>282</v>
      </c>
      <c r="P81" s="890"/>
      <c r="Q81" s="256"/>
      <c r="R81" s="890" t="s">
        <v>281</v>
      </c>
      <c r="S81" s="890"/>
      <c r="T81" s="890" t="s">
        <v>282</v>
      </c>
      <c r="U81" s="890"/>
      <c r="V81" s="256"/>
      <c r="W81" s="344" t="s">
        <v>283</v>
      </c>
      <c r="X81" s="344"/>
      <c r="Y81" s="256"/>
      <c r="Z81" s="342"/>
      <c r="AA81" s="890"/>
      <c r="AB81" s="890"/>
      <c r="AC81" s="890" t="s">
        <v>281</v>
      </c>
      <c r="AD81" s="890"/>
      <c r="AE81" s="890" t="s">
        <v>282</v>
      </c>
      <c r="AF81" s="890"/>
      <c r="AG81" s="256"/>
      <c r="AH81" s="890" t="s">
        <v>281</v>
      </c>
      <c r="AI81" s="890"/>
      <c r="AJ81" s="890" t="s">
        <v>282</v>
      </c>
      <c r="AK81" s="890"/>
      <c r="AL81" s="256"/>
      <c r="AM81" s="344" t="s">
        <v>283</v>
      </c>
      <c r="AN81" s="344"/>
      <c r="AO81" s="342"/>
      <c r="AP81" s="342"/>
      <c r="AQ81" s="344" t="s">
        <v>237</v>
      </c>
      <c r="AR81" s="344"/>
      <c r="AS81" s="344"/>
      <c r="AT81" s="344"/>
      <c r="AU81" s="256"/>
      <c r="AV81" s="344" t="s">
        <v>247</v>
      </c>
      <c r="AW81" s="344"/>
      <c r="AX81" s="344"/>
      <c r="AY81" s="344"/>
      <c r="AZ81" s="256"/>
      <c r="BA81" s="890" t="s">
        <v>284</v>
      </c>
      <c r="BB81" s="890"/>
      <c r="BC81" s="890"/>
      <c r="BD81" s="890"/>
      <c r="BE81" s="339"/>
      <c r="BF81" s="915"/>
      <c r="BG81" s="915"/>
      <c r="BH81" s="915"/>
      <c r="BI81" s="915"/>
      <c r="BJ81" s="334"/>
    </row>
    <row r="82" spans="2:62" ht="16.2">
      <c r="B82" s="331"/>
      <c r="C82" s="332"/>
      <c r="D82" s="332"/>
      <c r="E82" s="332"/>
      <c r="F82" s="332"/>
      <c r="G82" s="332"/>
      <c r="H82" s="332"/>
      <c r="I82" s="340"/>
      <c r="J82" s="256"/>
      <c r="K82" s="891" t="s">
        <v>285</v>
      </c>
      <c r="L82" s="891"/>
      <c r="M82" s="903">
        <f>SUMIFS($BB$17:$BB$76,$F$17:$F$76,"看護職員",$H$17:$H$76,"A")</f>
        <v>480</v>
      </c>
      <c r="N82" s="903"/>
      <c r="O82" s="904">
        <f>SUMIFS($BD$17:$BD$76,$F$17:$F$76,"看護職員",$H$17:$H$76,"A")</f>
        <v>120</v>
      </c>
      <c r="P82" s="904"/>
      <c r="Q82" s="345"/>
      <c r="R82" s="907">
        <v>0</v>
      </c>
      <c r="S82" s="907"/>
      <c r="T82" s="907">
        <v>0</v>
      </c>
      <c r="U82" s="907"/>
      <c r="V82" s="345"/>
      <c r="W82" s="909">
        <v>3</v>
      </c>
      <c r="X82" s="910"/>
      <c r="Y82" s="256"/>
      <c r="Z82" s="342"/>
      <c r="AA82" s="891" t="s">
        <v>285</v>
      </c>
      <c r="AB82" s="891"/>
      <c r="AC82" s="903">
        <f>SUMIFS($BB$17:$BB$76,$F$17:$F$76,"介護職員",$H$17:$H$76,"A")</f>
        <v>2720</v>
      </c>
      <c r="AD82" s="903"/>
      <c r="AE82" s="904">
        <f>SUMIFS($BD$17:$BD$76,$F$17:$F$76,"介護職員",$H$17:$H$76,"A")</f>
        <v>680</v>
      </c>
      <c r="AF82" s="904"/>
      <c r="AG82" s="345"/>
      <c r="AH82" s="907">
        <v>0</v>
      </c>
      <c r="AI82" s="907"/>
      <c r="AJ82" s="907">
        <v>0</v>
      </c>
      <c r="AK82" s="907"/>
      <c r="AL82" s="345"/>
      <c r="AM82" s="909">
        <v>17</v>
      </c>
      <c r="AN82" s="910"/>
      <c r="AO82" s="342"/>
      <c r="AP82" s="342"/>
      <c r="AQ82" s="911">
        <f>U96</f>
        <v>3.5</v>
      </c>
      <c r="AR82" s="891"/>
      <c r="AS82" s="891"/>
      <c r="AT82" s="891"/>
      <c r="AU82" s="346" t="s">
        <v>286</v>
      </c>
      <c r="AV82" s="911">
        <f>AK96</f>
        <v>20.2</v>
      </c>
      <c r="AW82" s="891"/>
      <c r="AX82" s="891"/>
      <c r="AY82" s="891"/>
      <c r="AZ82" s="346" t="s">
        <v>287</v>
      </c>
      <c r="BA82" s="893">
        <f>ROUNDDOWN(AQ82+AV82,1)</f>
        <v>23.7</v>
      </c>
      <c r="BB82" s="893"/>
      <c r="BC82" s="893"/>
      <c r="BD82" s="893"/>
      <c r="BE82" s="339"/>
      <c r="BF82" s="347"/>
      <c r="BG82" s="347"/>
      <c r="BH82" s="347"/>
      <c r="BI82" s="347"/>
      <c r="BJ82" s="334"/>
    </row>
    <row r="83" spans="2:62" ht="16.2">
      <c r="B83" s="331"/>
      <c r="C83" s="332"/>
      <c r="D83" s="332"/>
      <c r="E83" s="332"/>
      <c r="F83" s="332"/>
      <c r="G83" s="332"/>
      <c r="H83" s="332"/>
      <c r="I83" s="340"/>
      <c r="J83" s="256"/>
      <c r="K83" s="891" t="s">
        <v>288</v>
      </c>
      <c r="L83" s="891"/>
      <c r="M83" s="903">
        <f>SUMIFS($BB$17:$BB$76,$F$17:$F$76,"看護職員",$H$17:$H$76,"B")</f>
        <v>79.999999999999986</v>
      </c>
      <c r="N83" s="903"/>
      <c r="O83" s="904">
        <f>SUMIFS($BD$17:$BD$76,$F$17:$F$76,"看護職員",$H$17:$H$76,"B")</f>
        <v>19.999999999999996</v>
      </c>
      <c r="P83" s="904"/>
      <c r="Q83" s="345"/>
      <c r="R83" s="907">
        <v>80</v>
      </c>
      <c r="S83" s="907"/>
      <c r="T83" s="907">
        <v>20</v>
      </c>
      <c r="U83" s="907"/>
      <c r="V83" s="345"/>
      <c r="W83" s="909">
        <v>0</v>
      </c>
      <c r="X83" s="910"/>
      <c r="Y83" s="256"/>
      <c r="Z83" s="342"/>
      <c r="AA83" s="891" t="s">
        <v>288</v>
      </c>
      <c r="AB83" s="891"/>
      <c r="AC83" s="903">
        <f>SUMIFS($BB$17:$BB$76,$F$17:$F$76,"介護職員",$H$17:$H$76,"B")</f>
        <v>0</v>
      </c>
      <c r="AD83" s="903"/>
      <c r="AE83" s="904">
        <f>SUMIFS($BD$17:$BD$76,$F$17:$F$76,"介護職員",$H$17:$H$76,"B")</f>
        <v>0</v>
      </c>
      <c r="AF83" s="904"/>
      <c r="AG83" s="345"/>
      <c r="AH83" s="907">
        <v>0</v>
      </c>
      <c r="AI83" s="907"/>
      <c r="AJ83" s="907">
        <v>0</v>
      </c>
      <c r="AK83" s="907"/>
      <c r="AL83" s="345"/>
      <c r="AM83" s="909">
        <v>0</v>
      </c>
      <c r="AN83" s="910"/>
      <c r="AO83" s="342"/>
      <c r="AP83" s="342"/>
      <c r="AQ83" s="342"/>
      <c r="AR83" s="342"/>
      <c r="AS83" s="342"/>
      <c r="AT83" s="342"/>
      <c r="AU83" s="342"/>
      <c r="AV83" s="342"/>
      <c r="AW83" s="342"/>
      <c r="AX83" s="342"/>
      <c r="AY83" s="342"/>
      <c r="AZ83" s="342"/>
      <c r="BA83" s="342"/>
      <c r="BB83" s="342"/>
      <c r="BC83" s="342"/>
      <c r="BD83" s="343"/>
      <c r="BE83" s="339"/>
      <c r="BF83" s="334"/>
      <c r="BG83" s="334"/>
      <c r="BH83" s="334"/>
      <c r="BI83" s="334"/>
      <c r="BJ83" s="334"/>
    </row>
    <row r="84" spans="2:62" ht="16.2">
      <c r="B84" s="331"/>
      <c r="C84" s="332"/>
      <c r="D84" s="332"/>
      <c r="E84" s="332"/>
      <c r="F84" s="332"/>
      <c r="G84" s="332"/>
      <c r="H84" s="332"/>
      <c r="I84" s="340"/>
      <c r="J84" s="256"/>
      <c r="K84" s="891" t="s">
        <v>289</v>
      </c>
      <c r="L84" s="891"/>
      <c r="M84" s="903">
        <f>SUMIFS($BB$17:$BB$76,$F$17:$F$76,"看護職員",$H$17:$H$76,"C")</f>
        <v>0</v>
      </c>
      <c r="N84" s="903"/>
      <c r="O84" s="904">
        <f>SUMIFS($BD$17:$BD$76,$F$17:$F$76,"看護職員",$H$17:$H$76,"C")</f>
        <v>0</v>
      </c>
      <c r="P84" s="904"/>
      <c r="Q84" s="345"/>
      <c r="R84" s="907">
        <v>0</v>
      </c>
      <c r="S84" s="907"/>
      <c r="T84" s="908">
        <v>0</v>
      </c>
      <c r="U84" s="908"/>
      <c r="V84" s="345"/>
      <c r="W84" s="901" t="s">
        <v>290</v>
      </c>
      <c r="X84" s="902"/>
      <c r="Y84" s="256"/>
      <c r="Z84" s="342"/>
      <c r="AA84" s="891" t="s">
        <v>289</v>
      </c>
      <c r="AB84" s="891"/>
      <c r="AC84" s="903">
        <f>SUMIFS($BB$17:$BB$76,$F$17:$F$76,"介護職員",$H$17:$H$76,"C")</f>
        <v>512</v>
      </c>
      <c r="AD84" s="903"/>
      <c r="AE84" s="904">
        <f>SUMIFS($BD$17:$BD$76,$F$17:$F$76,"介護職員",$H$17:$H$76,"C")</f>
        <v>128</v>
      </c>
      <c r="AF84" s="904"/>
      <c r="AG84" s="345"/>
      <c r="AH84" s="907">
        <v>512</v>
      </c>
      <c r="AI84" s="907"/>
      <c r="AJ84" s="908">
        <v>128</v>
      </c>
      <c r="AK84" s="908"/>
      <c r="AL84" s="345"/>
      <c r="AM84" s="901" t="s">
        <v>290</v>
      </c>
      <c r="AN84" s="902"/>
      <c r="AO84" s="342"/>
      <c r="AP84" s="342"/>
      <c r="AQ84" s="342"/>
      <c r="AR84" s="342"/>
      <c r="AS84" s="342"/>
      <c r="AT84" s="342"/>
      <c r="AU84" s="342"/>
      <c r="AV84" s="342"/>
      <c r="AW84" s="342"/>
      <c r="AX84" s="342"/>
      <c r="AY84" s="342"/>
      <c r="AZ84" s="342"/>
      <c r="BA84" s="342"/>
      <c r="BB84" s="342"/>
      <c r="BC84" s="342"/>
      <c r="BD84" s="343"/>
      <c r="BE84" s="339"/>
      <c r="BF84" s="334"/>
      <c r="BG84" s="334"/>
      <c r="BH84" s="334"/>
      <c r="BI84" s="334"/>
      <c r="BJ84" s="334"/>
    </row>
    <row r="85" spans="2:62" ht="16.2">
      <c r="B85" s="331"/>
      <c r="C85" s="332"/>
      <c r="D85" s="332"/>
      <c r="E85" s="332"/>
      <c r="F85" s="332"/>
      <c r="G85" s="332"/>
      <c r="H85" s="332"/>
      <c r="I85" s="340"/>
      <c r="J85" s="256"/>
      <c r="K85" s="891" t="s">
        <v>291</v>
      </c>
      <c r="L85" s="891"/>
      <c r="M85" s="903">
        <f>SUMIFS($BB$17:$BB$76,$F$17:$F$76,"看護職員",$H$17:$H$76,"D")</f>
        <v>0</v>
      </c>
      <c r="N85" s="903"/>
      <c r="O85" s="904">
        <f>SUMIFS($BD$17:$BD$76,$F$17:$F$76,"看護職員",$H$17:$H$76,"D")</f>
        <v>0</v>
      </c>
      <c r="P85" s="904"/>
      <c r="Q85" s="345"/>
      <c r="R85" s="907">
        <v>0</v>
      </c>
      <c r="S85" s="907"/>
      <c r="T85" s="908">
        <v>0</v>
      </c>
      <c r="U85" s="908"/>
      <c r="V85" s="345"/>
      <c r="W85" s="901" t="s">
        <v>290</v>
      </c>
      <c r="X85" s="902"/>
      <c r="Y85" s="256"/>
      <c r="Z85" s="342"/>
      <c r="AA85" s="891" t="s">
        <v>291</v>
      </c>
      <c r="AB85" s="891"/>
      <c r="AC85" s="903">
        <f>SUMIFS($BB$17:$BB$76,$F$17:$F$76,"介護職員",$H$17:$H$76,"D")</f>
        <v>0</v>
      </c>
      <c r="AD85" s="903"/>
      <c r="AE85" s="904">
        <f>SUMIFS($BD$17:$BD$76,$F$17:$F$76,"介護職員",$H$17:$H$76,"D")</f>
        <v>0</v>
      </c>
      <c r="AF85" s="904"/>
      <c r="AG85" s="345"/>
      <c r="AH85" s="907">
        <v>0</v>
      </c>
      <c r="AI85" s="907"/>
      <c r="AJ85" s="908">
        <v>0</v>
      </c>
      <c r="AK85" s="908"/>
      <c r="AL85" s="345"/>
      <c r="AM85" s="901" t="s">
        <v>290</v>
      </c>
      <c r="AN85" s="902"/>
      <c r="AO85" s="342"/>
      <c r="AP85" s="342"/>
      <c r="AQ85" s="256" t="s">
        <v>292</v>
      </c>
      <c r="AR85" s="256"/>
      <c r="AS85" s="256"/>
      <c r="AT85" s="256"/>
      <c r="AU85" s="256"/>
      <c r="AV85" s="256"/>
      <c r="AW85" s="342"/>
      <c r="AX85" s="342"/>
      <c r="AY85" s="342"/>
      <c r="AZ85" s="342"/>
      <c r="BA85" s="342"/>
      <c r="BB85" s="342"/>
      <c r="BC85" s="342"/>
      <c r="BD85" s="343"/>
      <c r="BE85" s="339"/>
      <c r="BF85" s="334"/>
      <c r="BG85" s="334"/>
      <c r="BH85" s="334"/>
      <c r="BI85" s="334"/>
      <c r="BJ85" s="334"/>
    </row>
    <row r="86" spans="2:62" ht="16.2">
      <c r="B86" s="331"/>
      <c r="C86" s="332"/>
      <c r="D86" s="332"/>
      <c r="E86" s="332"/>
      <c r="F86" s="332"/>
      <c r="G86" s="332"/>
      <c r="H86" s="332"/>
      <c r="I86" s="340"/>
      <c r="J86" s="256"/>
      <c r="K86" s="891" t="s">
        <v>284</v>
      </c>
      <c r="L86" s="891"/>
      <c r="M86" s="903">
        <f>SUM(M82:N85)</f>
        <v>560</v>
      </c>
      <c r="N86" s="903"/>
      <c r="O86" s="904">
        <f>SUM(O82:P85)</f>
        <v>140</v>
      </c>
      <c r="P86" s="904"/>
      <c r="Q86" s="345"/>
      <c r="R86" s="903">
        <f>SUM(R82:S85)</f>
        <v>80</v>
      </c>
      <c r="S86" s="903"/>
      <c r="T86" s="904">
        <f>SUM(T82:U85)</f>
        <v>20</v>
      </c>
      <c r="U86" s="904"/>
      <c r="V86" s="345"/>
      <c r="W86" s="905">
        <f>SUM(W82:X83)</f>
        <v>3</v>
      </c>
      <c r="X86" s="906"/>
      <c r="Y86" s="256"/>
      <c r="Z86" s="342"/>
      <c r="AA86" s="891" t="s">
        <v>284</v>
      </c>
      <c r="AB86" s="891"/>
      <c r="AC86" s="903">
        <f>SUM(AC82:AD85)</f>
        <v>3232</v>
      </c>
      <c r="AD86" s="903"/>
      <c r="AE86" s="904">
        <f>SUM(AE82:AF85)</f>
        <v>808</v>
      </c>
      <c r="AF86" s="904"/>
      <c r="AG86" s="345"/>
      <c r="AH86" s="903">
        <f>SUM(AH82:AI85)</f>
        <v>512</v>
      </c>
      <c r="AI86" s="903"/>
      <c r="AJ86" s="904">
        <f>SUM(AJ82:AK85)</f>
        <v>128</v>
      </c>
      <c r="AK86" s="904"/>
      <c r="AL86" s="345"/>
      <c r="AM86" s="905">
        <f>SUM(AM82:AN83)</f>
        <v>17</v>
      </c>
      <c r="AN86" s="906"/>
      <c r="AO86" s="342"/>
      <c r="AP86" s="342"/>
      <c r="AQ86" s="891" t="s">
        <v>293</v>
      </c>
      <c r="AR86" s="891"/>
      <c r="AS86" s="891" t="s">
        <v>294</v>
      </c>
      <c r="AT86" s="891"/>
      <c r="AU86" s="891"/>
      <c r="AV86" s="891"/>
      <c r="AW86" s="342"/>
      <c r="AX86" s="342"/>
      <c r="AY86" s="342"/>
      <c r="AZ86" s="342"/>
      <c r="BA86" s="342"/>
      <c r="BB86" s="342"/>
      <c r="BC86" s="342"/>
      <c r="BD86" s="343"/>
      <c r="BE86" s="339"/>
      <c r="BF86" s="334"/>
      <c r="BG86" s="334"/>
      <c r="BH86" s="334"/>
      <c r="BI86" s="334"/>
      <c r="BJ86" s="334"/>
    </row>
    <row r="87" spans="2:62" ht="16.2">
      <c r="B87" s="331"/>
      <c r="C87" s="332"/>
      <c r="D87" s="332"/>
      <c r="E87" s="332"/>
      <c r="F87" s="332"/>
      <c r="G87" s="332"/>
      <c r="H87" s="332"/>
      <c r="I87" s="340"/>
      <c r="J87" s="340"/>
      <c r="K87" s="348"/>
      <c r="L87" s="348"/>
      <c r="M87" s="348"/>
      <c r="N87" s="348"/>
      <c r="O87" s="349"/>
      <c r="P87" s="349"/>
      <c r="Q87" s="349"/>
      <c r="R87" s="350"/>
      <c r="S87" s="350"/>
      <c r="T87" s="350"/>
      <c r="U87" s="350"/>
      <c r="V87" s="351"/>
      <c r="W87" s="342"/>
      <c r="X87" s="342"/>
      <c r="Y87" s="342"/>
      <c r="Z87" s="342"/>
      <c r="AA87" s="348"/>
      <c r="AB87" s="348"/>
      <c r="AC87" s="348"/>
      <c r="AD87" s="348"/>
      <c r="AE87" s="349"/>
      <c r="AF87" s="349"/>
      <c r="AG87" s="349"/>
      <c r="AH87" s="350"/>
      <c r="AI87" s="350"/>
      <c r="AJ87" s="350"/>
      <c r="AK87" s="350"/>
      <c r="AL87" s="351"/>
      <c r="AM87" s="342"/>
      <c r="AN87" s="342"/>
      <c r="AO87" s="342"/>
      <c r="AP87" s="342"/>
      <c r="AQ87" s="891" t="s">
        <v>285</v>
      </c>
      <c r="AR87" s="891"/>
      <c r="AS87" s="891" t="s">
        <v>295</v>
      </c>
      <c r="AT87" s="891"/>
      <c r="AU87" s="891"/>
      <c r="AV87" s="891"/>
      <c r="AW87" s="342"/>
      <c r="AX87" s="342"/>
      <c r="AY87" s="342"/>
      <c r="AZ87" s="342"/>
      <c r="BA87" s="342"/>
      <c r="BB87" s="342"/>
      <c r="BC87" s="342"/>
      <c r="BD87" s="343"/>
      <c r="BE87" s="339"/>
      <c r="BF87" s="334"/>
      <c r="BG87" s="334"/>
      <c r="BH87" s="334"/>
      <c r="BI87" s="334"/>
      <c r="BJ87" s="334"/>
    </row>
    <row r="88" spans="2:62" ht="16.2">
      <c r="B88" s="331"/>
      <c r="C88" s="332"/>
      <c r="D88" s="332"/>
      <c r="E88" s="332"/>
      <c r="F88" s="332"/>
      <c r="G88" s="332"/>
      <c r="H88" s="332"/>
      <c r="I88" s="340"/>
      <c r="J88" s="340"/>
      <c r="K88" s="341" t="s">
        <v>296</v>
      </c>
      <c r="L88" s="256"/>
      <c r="M88" s="256"/>
      <c r="N88" s="256"/>
      <c r="O88" s="256"/>
      <c r="P88" s="256"/>
      <c r="Q88" s="352" t="s">
        <v>297</v>
      </c>
      <c r="R88" s="897" t="s">
        <v>298</v>
      </c>
      <c r="S88" s="898"/>
      <c r="T88" s="353"/>
      <c r="U88" s="353"/>
      <c r="V88" s="256"/>
      <c r="W88" s="256"/>
      <c r="X88" s="256"/>
      <c r="Y88" s="342"/>
      <c r="Z88" s="342"/>
      <c r="AA88" s="341" t="s">
        <v>296</v>
      </c>
      <c r="AB88" s="256"/>
      <c r="AC88" s="256"/>
      <c r="AD88" s="256"/>
      <c r="AE88" s="256"/>
      <c r="AF88" s="256"/>
      <c r="AG88" s="352" t="s">
        <v>297</v>
      </c>
      <c r="AH88" s="899" t="str">
        <f>R88</f>
        <v>週</v>
      </c>
      <c r="AI88" s="900"/>
      <c r="AJ88" s="353"/>
      <c r="AK88" s="353"/>
      <c r="AL88" s="256"/>
      <c r="AM88" s="256"/>
      <c r="AN88" s="256"/>
      <c r="AO88" s="342"/>
      <c r="AP88" s="342"/>
      <c r="AQ88" s="891" t="s">
        <v>288</v>
      </c>
      <c r="AR88" s="891"/>
      <c r="AS88" s="891" t="s">
        <v>299</v>
      </c>
      <c r="AT88" s="891"/>
      <c r="AU88" s="891"/>
      <c r="AV88" s="891"/>
      <c r="AW88" s="342"/>
      <c r="AX88" s="342"/>
      <c r="AY88" s="342"/>
      <c r="AZ88" s="342"/>
      <c r="BA88" s="342"/>
      <c r="BB88" s="342"/>
      <c r="BC88" s="342"/>
      <c r="BD88" s="343"/>
      <c r="BE88" s="339"/>
      <c r="BF88" s="334"/>
      <c r="BG88" s="334"/>
      <c r="BH88" s="334"/>
      <c r="BI88" s="334"/>
      <c r="BJ88" s="334"/>
    </row>
    <row r="89" spans="2:62" ht="16.2">
      <c r="B89" s="331"/>
      <c r="C89" s="332"/>
      <c r="D89" s="332"/>
      <c r="E89" s="332"/>
      <c r="F89" s="332"/>
      <c r="G89" s="332"/>
      <c r="H89" s="332"/>
      <c r="I89" s="340"/>
      <c r="J89" s="340"/>
      <c r="K89" s="256" t="s">
        <v>300</v>
      </c>
      <c r="L89" s="256"/>
      <c r="M89" s="256"/>
      <c r="N89" s="256"/>
      <c r="O89" s="256"/>
      <c r="P89" s="256" t="s">
        <v>301</v>
      </c>
      <c r="Q89" s="256"/>
      <c r="R89" s="256"/>
      <c r="S89" s="256"/>
      <c r="T89" s="341"/>
      <c r="U89" s="256"/>
      <c r="V89" s="256"/>
      <c r="W89" s="256"/>
      <c r="X89" s="256"/>
      <c r="Y89" s="342"/>
      <c r="Z89" s="342"/>
      <c r="AA89" s="256" t="s">
        <v>300</v>
      </c>
      <c r="AB89" s="256"/>
      <c r="AC89" s="256"/>
      <c r="AD89" s="256"/>
      <c r="AE89" s="256"/>
      <c r="AF89" s="256" t="s">
        <v>301</v>
      </c>
      <c r="AG89" s="256"/>
      <c r="AH89" s="256"/>
      <c r="AI89" s="256"/>
      <c r="AJ89" s="341"/>
      <c r="AK89" s="256"/>
      <c r="AL89" s="256"/>
      <c r="AM89" s="256"/>
      <c r="AN89" s="256"/>
      <c r="AO89" s="342"/>
      <c r="AP89" s="342"/>
      <c r="AQ89" s="891" t="s">
        <v>289</v>
      </c>
      <c r="AR89" s="891"/>
      <c r="AS89" s="891" t="s">
        <v>302</v>
      </c>
      <c r="AT89" s="891"/>
      <c r="AU89" s="891"/>
      <c r="AV89" s="891"/>
      <c r="AW89" s="342"/>
      <c r="AX89" s="342"/>
      <c r="AY89" s="342"/>
      <c r="AZ89" s="342"/>
      <c r="BA89" s="342"/>
      <c r="BB89" s="342"/>
      <c r="BC89" s="342"/>
      <c r="BD89" s="343"/>
      <c r="BE89" s="339"/>
      <c r="BF89" s="334"/>
      <c r="BG89" s="334"/>
      <c r="BH89" s="334"/>
      <c r="BI89" s="334"/>
      <c r="BJ89" s="334"/>
    </row>
    <row r="90" spans="2:62" ht="16.2">
      <c r="B90" s="331"/>
      <c r="C90" s="332"/>
      <c r="D90" s="332"/>
      <c r="E90" s="332"/>
      <c r="F90" s="332"/>
      <c r="G90" s="332"/>
      <c r="H90" s="332"/>
      <c r="I90" s="340"/>
      <c r="J90" s="340"/>
      <c r="K90" s="256" t="str">
        <f>IF($R$88="週","対象時間数（週平均）","対象時間数（当月合計）")</f>
        <v>対象時間数（週平均）</v>
      </c>
      <c r="L90" s="256"/>
      <c r="M90" s="256"/>
      <c r="N90" s="256"/>
      <c r="O90" s="256"/>
      <c r="P90" s="256" t="str">
        <f>IF($R$88="週","週に勤務すべき時間数","当月に勤務すべき時間数")</f>
        <v>週に勤務すべき時間数</v>
      </c>
      <c r="Q90" s="256"/>
      <c r="R90" s="256"/>
      <c r="S90" s="256"/>
      <c r="T90" s="341"/>
      <c r="U90" s="256" t="s">
        <v>303</v>
      </c>
      <c r="V90" s="256"/>
      <c r="W90" s="256"/>
      <c r="X90" s="256"/>
      <c r="Y90" s="342"/>
      <c r="Z90" s="342"/>
      <c r="AA90" s="256" t="str">
        <f>IF(AH88="週","対象時間数（週平均）","対象時間数（当月合計）")</f>
        <v>対象時間数（週平均）</v>
      </c>
      <c r="AB90" s="256"/>
      <c r="AC90" s="256"/>
      <c r="AD90" s="256"/>
      <c r="AE90" s="256"/>
      <c r="AF90" s="256" t="str">
        <f>IF($AH$88="週","週に勤務すべき時間数","当月に勤務すべき時間数")</f>
        <v>週に勤務すべき時間数</v>
      </c>
      <c r="AG90" s="256"/>
      <c r="AH90" s="256"/>
      <c r="AI90" s="256"/>
      <c r="AJ90" s="341"/>
      <c r="AK90" s="256" t="s">
        <v>303</v>
      </c>
      <c r="AL90" s="256"/>
      <c r="AM90" s="256"/>
      <c r="AN90" s="256"/>
      <c r="AO90" s="342"/>
      <c r="AP90" s="342"/>
      <c r="AQ90" s="891" t="s">
        <v>291</v>
      </c>
      <c r="AR90" s="891"/>
      <c r="AS90" s="891" t="s">
        <v>304</v>
      </c>
      <c r="AT90" s="891"/>
      <c r="AU90" s="891"/>
      <c r="AV90" s="891"/>
      <c r="AW90" s="342"/>
      <c r="AX90" s="342"/>
      <c r="AY90" s="342"/>
      <c r="AZ90" s="342"/>
      <c r="BA90" s="342"/>
      <c r="BB90" s="342"/>
      <c r="BC90" s="342"/>
      <c r="BD90" s="343"/>
      <c r="BE90" s="339"/>
      <c r="BF90" s="334"/>
      <c r="BG90" s="334"/>
      <c r="BH90" s="334"/>
      <c r="BI90" s="334"/>
      <c r="BJ90" s="334"/>
    </row>
    <row r="91" spans="2:62" ht="16.2">
      <c r="I91" s="256"/>
      <c r="J91" s="256"/>
      <c r="K91" s="896">
        <f>IF($R$88="週",T86,R86)</f>
        <v>20</v>
      </c>
      <c r="L91" s="896"/>
      <c r="M91" s="896"/>
      <c r="N91" s="896"/>
      <c r="O91" s="346" t="s">
        <v>305</v>
      </c>
      <c r="P91" s="891">
        <f>IF($R$88="週",$BA$6,$BE$6)</f>
        <v>40</v>
      </c>
      <c r="Q91" s="891"/>
      <c r="R91" s="891"/>
      <c r="S91" s="891"/>
      <c r="T91" s="346" t="s">
        <v>287</v>
      </c>
      <c r="U91" s="892">
        <f>ROUNDDOWN(K91/P91,1)</f>
        <v>0.5</v>
      </c>
      <c r="V91" s="892"/>
      <c r="W91" s="892"/>
      <c r="X91" s="892"/>
      <c r="Y91" s="256"/>
      <c r="Z91" s="256"/>
      <c r="AA91" s="896">
        <f>IF($AH$88="週",AJ86,AH86)</f>
        <v>128</v>
      </c>
      <c r="AB91" s="896"/>
      <c r="AC91" s="896"/>
      <c r="AD91" s="896"/>
      <c r="AE91" s="346" t="s">
        <v>305</v>
      </c>
      <c r="AF91" s="891">
        <f>IF($AH$88="週",$BA$6,$BE$6)</f>
        <v>40</v>
      </c>
      <c r="AG91" s="891"/>
      <c r="AH91" s="891"/>
      <c r="AI91" s="891"/>
      <c r="AJ91" s="346" t="s">
        <v>287</v>
      </c>
      <c r="AK91" s="892">
        <f>ROUNDDOWN(AA91/AF91,1)</f>
        <v>3.2</v>
      </c>
      <c r="AL91" s="892"/>
      <c r="AM91" s="892"/>
      <c r="AN91" s="892"/>
      <c r="AO91" s="256"/>
      <c r="AP91" s="256"/>
      <c r="AQ91" s="256"/>
      <c r="AR91" s="256"/>
      <c r="AS91" s="256"/>
      <c r="AT91" s="256"/>
      <c r="AU91" s="256"/>
      <c r="AV91" s="256"/>
      <c r="AW91" s="256"/>
      <c r="AX91" s="256"/>
      <c r="AY91" s="256"/>
      <c r="AZ91" s="256"/>
      <c r="BA91" s="256"/>
      <c r="BB91" s="256"/>
      <c r="BC91" s="256"/>
      <c r="BD91" s="256"/>
    </row>
    <row r="92" spans="2:62" ht="16.2">
      <c r="I92" s="256"/>
      <c r="J92" s="256"/>
      <c r="K92" s="256"/>
      <c r="L92" s="256"/>
      <c r="M92" s="256"/>
      <c r="N92" s="256"/>
      <c r="O92" s="256"/>
      <c r="P92" s="256"/>
      <c r="Q92" s="256"/>
      <c r="R92" s="256"/>
      <c r="S92" s="256"/>
      <c r="T92" s="341"/>
      <c r="U92" s="256" t="s">
        <v>306</v>
      </c>
      <c r="V92" s="256"/>
      <c r="W92" s="256"/>
      <c r="X92" s="256"/>
      <c r="Y92" s="256"/>
      <c r="Z92" s="256"/>
      <c r="AA92" s="256"/>
      <c r="AB92" s="256"/>
      <c r="AC92" s="256"/>
      <c r="AD92" s="256"/>
      <c r="AE92" s="256"/>
      <c r="AF92" s="256"/>
      <c r="AG92" s="256"/>
      <c r="AH92" s="256"/>
      <c r="AI92" s="256"/>
      <c r="AJ92" s="341"/>
      <c r="AK92" s="256" t="s">
        <v>306</v>
      </c>
      <c r="AL92" s="256"/>
      <c r="AM92" s="256"/>
      <c r="AN92" s="256"/>
      <c r="AO92" s="256"/>
      <c r="AP92" s="256"/>
      <c r="AQ92" s="256"/>
      <c r="AR92" s="256"/>
      <c r="AS92" s="256"/>
      <c r="AT92" s="256"/>
      <c r="AU92" s="256"/>
      <c r="AV92" s="256"/>
      <c r="AW92" s="256"/>
      <c r="AX92" s="256"/>
      <c r="AY92" s="256"/>
      <c r="AZ92" s="256"/>
      <c r="BA92" s="256"/>
      <c r="BB92" s="256"/>
      <c r="BC92" s="256"/>
      <c r="BD92" s="256"/>
    </row>
    <row r="93" spans="2:62" ht="16.2">
      <c r="I93" s="256"/>
      <c r="J93" s="256"/>
      <c r="K93" s="256" t="s">
        <v>307</v>
      </c>
      <c r="L93" s="256"/>
      <c r="M93" s="256"/>
      <c r="N93" s="256"/>
      <c r="O93" s="256"/>
      <c r="P93" s="256"/>
      <c r="Q93" s="256"/>
      <c r="R93" s="256"/>
      <c r="S93" s="256"/>
      <c r="T93" s="341"/>
      <c r="U93" s="256"/>
      <c r="V93" s="256"/>
      <c r="W93" s="256"/>
      <c r="X93" s="256"/>
      <c r="Y93" s="256"/>
      <c r="Z93" s="256"/>
      <c r="AA93" s="256" t="s">
        <v>308</v>
      </c>
      <c r="AB93" s="256"/>
      <c r="AC93" s="256"/>
      <c r="AD93" s="256"/>
      <c r="AE93" s="256"/>
      <c r="AF93" s="256"/>
      <c r="AG93" s="256"/>
      <c r="AH93" s="256"/>
      <c r="AI93" s="256"/>
      <c r="AJ93" s="341"/>
      <c r="AK93" s="256"/>
      <c r="AL93" s="256"/>
      <c r="AM93" s="256"/>
      <c r="AN93" s="256"/>
      <c r="AO93" s="256"/>
      <c r="AP93" s="256"/>
      <c r="AQ93" s="256"/>
      <c r="AR93" s="256"/>
      <c r="AS93" s="256"/>
      <c r="AT93" s="256"/>
      <c r="AU93" s="256"/>
      <c r="AV93" s="256"/>
      <c r="AW93" s="256"/>
      <c r="AX93" s="256"/>
      <c r="AY93" s="256"/>
      <c r="AZ93" s="256"/>
      <c r="BA93" s="256"/>
      <c r="BB93" s="256"/>
      <c r="BC93" s="256"/>
      <c r="BD93" s="256"/>
    </row>
    <row r="94" spans="2:62" ht="16.2">
      <c r="I94" s="256"/>
      <c r="J94" s="256"/>
      <c r="K94" s="256" t="s">
        <v>280</v>
      </c>
      <c r="L94" s="256"/>
      <c r="M94" s="256"/>
      <c r="N94" s="256"/>
      <c r="O94" s="256"/>
      <c r="P94" s="256"/>
      <c r="Q94" s="256"/>
      <c r="R94" s="256"/>
      <c r="S94" s="256"/>
      <c r="T94" s="341"/>
      <c r="U94" s="889"/>
      <c r="V94" s="889"/>
      <c r="W94" s="889"/>
      <c r="X94" s="889"/>
      <c r="Y94" s="256"/>
      <c r="Z94" s="256"/>
      <c r="AA94" s="256" t="s">
        <v>280</v>
      </c>
      <c r="AB94" s="256"/>
      <c r="AC94" s="256"/>
      <c r="AD94" s="256"/>
      <c r="AE94" s="256"/>
      <c r="AF94" s="256"/>
      <c r="AG94" s="256"/>
      <c r="AH94" s="256"/>
      <c r="AI94" s="256"/>
      <c r="AJ94" s="341"/>
      <c r="AK94" s="889"/>
      <c r="AL94" s="889"/>
      <c r="AM94" s="889"/>
      <c r="AN94" s="889"/>
      <c r="AO94" s="256"/>
      <c r="AP94" s="256"/>
      <c r="AQ94" s="256"/>
      <c r="AR94" s="256"/>
      <c r="AS94" s="256"/>
      <c r="AT94" s="256"/>
      <c r="AU94" s="256"/>
      <c r="AV94" s="256"/>
      <c r="AW94" s="256"/>
      <c r="AX94" s="256"/>
      <c r="AY94" s="256"/>
      <c r="AZ94" s="256"/>
      <c r="BA94" s="256"/>
      <c r="BB94" s="256"/>
      <c r="BC94" s="256"/>
      <c r="BD94" s="256"/>
    </row>
    <row r="95" spans="2:62" ht="16.2">
      <c r="I95" s="256"/>
      <c r="J95" s="256"/>
      <c r="K95" s="256" t="s">
        <v>309</v>
      </c>
      <c r="L95" s="256"/>
      <c r="M95" s="256"/>
      <c r="N95" s="256"/>
      <c r="O95" s="256"/>
      <c r="P95" s="256" t="s">
        <v>310</v>
      </c>
      <c r="Q95" s="256"/>
      <c r="R95" s="256"/>
      <c r="S95" s="256"/>
      <c r="T95" s="256"/>
      <c r="U95" s="890" t="s">
        <v>284</v>
      </c>
      <c r="V95" s="890"/>
      <c r="W95" s="890"/>
      <c r="X95" s="890"/>
      <c r="Y95" s="256"/>
      <c r="Z95" s="256"/>
      <c r="AA95" s="256" t="s">
        <v>309</v>
      </c>
      <c r="AB95" s="256"/>
      <c r="AC95" s="256"/>
      <c r="AD95" s="256"/>
      <c r="AE95" s="256"/>
      <c r="AF95" s="256" t="s">
        <v>310</v>
      </c>
      <c r="AG95" s="256"/>
      <c r="AH95" s="256"/>
      <c r="AI95" s="256"/>
      <c r="AJ95" s="256"/>
      <c r="AK95" s="890" t="s">
        <v>284</v>
      </c>
      <c r="AL95" s="890"/>
      <c r="AM95" s="890"/>
      <c r="AN95" s="890"/>
      <c r="AO95" s="256"/>
      <c r="AP95" s="256"/>
      <c r="AQ95" s="256"/>
      <c r="AR95" s="256"/>
      <c r="AS95" s="256"/>
      <c r="AT95" s="256"/>
      <c r="AU95" s="256"/>
      <c r="AV95" s="256"/>
      <c r="AW95" s="256"/>
      <c r="AX95" s="256"/>
      <c r="AY95" s="256"/>
      <c r="AZ95" s="256"/>
      <c r="BA95" s="256"/>
      <c r="BB95" s="256"/>
      <c r="BC95" s="256"/>
      <c r="BD95" s="256"/>
    </row>
    <row r="96" spans="2:62" ht="16.2">
      <c r="I96" s="256"/>
      <c r="J96" s="256"/>
      <c r="K96" s="891">
        <f>W86</f>
        <v>3</v>
      </c>
      <c r="L96" s="891"/>
      <c r="M96" s="891"/>
      <c r="N96" s="891"/>
      <c r="O96" s="346" t="s">
        <v>286</v>
      </c>
      <c r="P96" s="892">
        <f>U91</f>
        <v>0.5</v>
      </c>
      <c r="Q96" s="892"/>
      <c r="R96" s="892"/>
      <c r="S96" s="892"/>
      <c r="T96" s="346" t="s">
        <v>287</v>
      </c>
      <c r="U96" s="893">
        <f>ROUNDDOWN(K96+P96,1)</f>
        <v>3.5</v>
      </c>
      <c r="V96" s="893"/>
      <c r="W96" s="893"/>
      <c r="X96" s="893"/>
      <c r="Y96" s="350"/>
      <c r="Z96" s="350"/>
      <c r="AA96" s="894">
        <f>AM86</f>
        <v>17</v>
      </c>
      <c r="AB96" s="894"/>
      <c r="AC96" s="894"/>
      <c r="AD96" s="894"/>
      <c r="AE96" s="351" t="s">
        <v>286</v>
      </c>
      <c r="AF96" s="895">
        <f>AK91</f>
        <v>3.2</v>
      </c>
      <c r="AG96" s="895"/>
      <c r="AH96" s="895"/>
      <c r="AI96" s="895"/>
      <c r="AJ96" s="351" t="s">
        <v>287</v>
      </c>
      <c r="AK96" s="893">
        <f>ROUNDDOWN(AA96+AF96,1)</f>
        <v>20.2</v>
      </c>
      <c r="AL96" s="893"/>
      <c r="AM96" s="893"/>
      <c r="AN96" s="893"/>
      <c r="AO96" s="256"/>
      <c r="AP96" s="256"/>
      <c r="AQ96" s="256"/>
      <c r="AR96" s="256"/>
      <c r="AS96" s="256"/>
      <c r="AT96" s="256"/>
      <c r="AU96" s="256"/>
      <c r="AV96" s="256"/>
      <c r="AW96" s="256"/>
      <c r="AX96" s="256"/>
      <c r="AY96" s="256"/>
      <c r="AZ96" s="256"/>
      <c r="BA96" s="256"/>
      <c r="BB96" s="256"/>
      <c r="BC96" s="256"/>
      <c r="BD96" s="256"/>
    </row>
    <row r="143" spans="3:59">
      <c r="C143" s="266"/>
      <c r="D143" s="266"/>
      <c r="E143" s="266"/>
      <c r="F143" s="266"/>
      <c r="G143" s="266"/>
      <c r="H143" s="266"/>
      <c r="I143" s="266"/>
      <c r="J143" s="266"/>
      <c r="K143" s="354"/>
      <c r="L143" s="354"/>
      <c r="M143" s="354"/>
      <c r="N143" s="354"/>
      <c r="O143" s="354"/>
      <c r="P143" s="354"/>
      <c r="Q143" s="354"/>
      <c r="R143" s="354"/>
      <c r="S143" s="354"/>
      <c r="T143" s="354"/>
      <c r="U143" s="354"/>
      <c r="V143" s="354"/>
      <c r="W143" s="354"/>
      <c r="X143" s="354"/>
      <c r="Y143" s="354"/>
      <c r="Z143" s="354"/>
      <c r="AA143" s="354"/>
      <c r="AB143" s="354"/>
      <c r="AC143" s="354"/>
      <c r="AD143" s="354"/>
      <c r="AE143" s="354"/>
      <c r="AF143" s="354"/>
      <c r="AG143" s="354"/>
      <c r="AH143" s="354"/>
      <c r="AI143" s="354"/>
      <c r="AJ143" s="354"/>
      <c r="AK143" s="354"/>
      <c r="AL143" s="354"/>
      <c r="AM143" s="354"/>
      <c r="AN143" s="354"/>
      <c r="AO143" s="354"/>
      <c r="AP143" s="354"/>
      <c r="AQ143" s="354"/>
      <c r="AR143" s="354"/>
      <c r="AS143" s="354"/>
      <c r="AT143" s="354"/>
      <c r="AU143" s="354"/>
      <c r="AV143" s="354"/>
      <c r="AW143" s="354"/>
      <c r="AX143" s="354"/>
      <c r="AY143" s="354"/>
      <c r="AZ143" s="354"/>
      <c r="BA143" s="354"/>
      <c r="BB143" s="354"/>
      <c r="BC143" s="354"/>
      <c r="BD143" s="354"/>
      <c r="BE143" s="354"/>
      <c r="BF143" s="354"/>
      <c r="BG143" s="354"/>
    </row>
    <row r="144" spans="3:59">
      <c r="C144" s="266"/>
      <c r="D144" s="266"/>
      <c r="E144" s="266"/>
      <c r="F144" s="266"/>
      <c r="G144" s="266"/>
      <c r="H144" s="266"/>
      <c r="I144" s="266"/>
      <c r="J144" s="266"/>
      <c r="K144" s="354"/>
      <c r="L144" s="354"/>
      <c r="M144" s="354"/>
      <c r="N144" s="354"/>
      <c r="O144" s="354"/>
      <c r="P144" s="354"/>
      <c r="Q144" s="354"/>
      <c r="R144" s="354"/>
      <c r="S144" s="354"/>
      <c r="T144" s="354"/>
      <c r="U144" s="354"/>
      <c r="V144" s="354"/>
      <c r="W144" s="354"/>
      <c r="X144" s="354"/>
      <c r="Y144" s="354"/>
      <c r="Z144" s="354"/>
      <c r="AA144" s="354"/>
      <c r="AB144" s="354"/>
      <c r="AC144" s="354"/>
      <c r="AD144" s="354"/>
      <c r="AE144" s="354"/>
      <c r="AF144" s="354"/>
      <c r="AG144" s="354"/>
      <c r="AH144" s="354"/>
      <c r="AI144" s="354"/>
      <c r="AJ144" s="354"/>
      <c r="AK144" s="354"/>
      <c r="AL144" s="354"/>
      <c r="AM144" s="354"/>
      <c r="AN144" s="354"/>
      <c r="AO144" s="354"/>
      <c r="AP144" s="354"/>
      <c r="AQ144" s="354"/>
      <c r="AR144" s="354"/>
      <c r="AS144" s="354"/>
      <c r="AT144" s="354"/>
      <c r="AU144" s="354"/>
      <c r="AV144" s="354"/>
      <c r="AW144" s="354"/>
      <c r="AX144" s="354"/>
      <c r="AY144" s="354"/>
      <c r="AZ144" s="354"/>
      <c r="BA144" s="354"/>
      <c r="BB144" s="354"/>
      <c r="BC144" s="354"/>
      <c r="BD144" s="354"/>
      <c r="BE144" s="354"/>
      <c r="BF144" s="354"/>
      <c r="BG144" s="354"/>
    </row>
    <row r="145" spans="3:12">
      <c r="C145" s="355"/>
      <c r="D145" s="355"/>
      <c r="E145" s="355"/>
      <c r="F145" s="355"/>
      <c r="G145" s="355"/>
      <c r="H145" s="355"/>
      <c r="I145" s="355"/>
      <c r="J145" s="355"/>
      <c r="K145" s="266"/>
      <c r="L145" s="266"/>
    </row>
    <row r="146" spans="3:12">
      <c r="C146" s="355"/>
      <c r="D146" s="355"/>
      <c r="E146" s="355"/>
      <c r="F146" s="355"/>
      <c r="G146" s="355"/>
      <c r="H146" s="355"/>
      <c r="I146" s="355"/>
      <c r="J146" s="355"/>
      <c r="K146" s="266"/>
      <c r="L146" s="266"/>
    </row>
    <row r="147" spans="3:12">
      <c r="C147" s="266"/>
      <c r="D147" s="266"/>
      <c r="E147" s="266"/>
      <c r="F147" s="266"/>
      <c r="G147" s="266"/>
      <c r="H147" s="266"/>
      <c r="I147" s="266"/>
      <c r="J147" s="266"/>
    </row>
    <row r="148" spans="3:12">
      <c r="C148" s="266"/>
      <c r="D148" s="266"/>
      <c r="E148" s="266"/>
      <c r="F148" s="266"/>
      <c r="G148" s="266"/>
      <c r="H148" s="266"/>
      <c r="I148" s="266"/>
      <c r="J148" s="266"/>
    </row>
    <row r="149" spans="3:12">
      <c r="C149" s="266"/>
      <c r="D149" s="266"/>
      <c r="E149" s="266"/>
      <c r="F149" s="266"/>
      <c r="G149" s="266"/>
      <c r="H149" s="266"/>
      <c r="I149" s="266"/>
      <c r="J149" s="266"/>
    </row>
    <row r="150" spans="3:12">
      <c r="C150" s="266"/>
      <c r="D150" s="266"/>
      <c r="E150" s="266"/>
      <c r="F150" s="266"/>
      <c r="G150" s="266"/>
      <c r="H150" s="266"/>
      <c r="I150" s="266"/>
      <c r="J150" s="266"/>
    </row>
  </sheetData>
  <mergeCells count="434">
    <mergeCell ref="AT1:BI1"/>
    <mergeCell ref="AC2:AD2"/>
    <mergeCell ref="AF2:AG2"/>
    <mergeCell ref="AJ2:AK2"/>
    <mergeCell ref="AT2:BI2"/>
    <mergeCell ref="BE3:BH3"/>
    <mergeCell ref="BE4:BH4"/>
    <mergeCell ref="BA6:BB6"/>
    <mergeCell ref="BE6:BF6"/>
    <mergeCell ref="BE8:BF8"/>
    <mergeCell ref="BE10:BF10"/>
    <mergeCell ref="B12:B16"/>
    <mergeCell ref="C12:D16"/>
    <mergeCell ref="I12:J16"/>
    <mergeCell ref="K12:N16"/>
    <mergeCell ref="O12:S16"/>
    <mergeCell ref="W12:BA12"/>
    <mergeCell ref="BB12:BC16"/>
    <mergeCell ref="BD12:BE16"/>
    <mergeCell ref="BF12:BJ16"/>
    <mergeCell ref="W13:AC13"/>
    <mergeCell ref="AD13:AJ13"/>
    <mergeCell ref="AK13:AQ13"/>
    <mergeCell ref="AR13:AX13"/>
    <mergeCell ref="AY13:BA13"/>
    <mergeCell ref="BD17:BE17"/>
    <mergeCell ref="BF17:BJ18"/>
    <mergeCell ref="BB18:BC18"/>
    <mergeCell ref="BD18:BE18"/>
    <mergeCell ref="B19:B20"/>
    <mergeCell ref="C19:D20"/>
    <mergeCell ref="I19:J20"/>
    <mergeCell ref="K19:N20"/>
    <mergeCell ref="O19:S20"/>
    <mergeCell ref="BB19:BC19"/>
    <mergeCell ref="B17:B18"/>
    <mergeCell ref="C17:D18"/>
    <mergeCell ref="I17:J18"/>
    <mergeCell ref="K17:N18"/>
    <mergeCell ref="O17:S18"/>
    <mergeCell ref="BB17:BC17"/>
    <mergeCell ref="BD19:BE19"/>
    <mergeCell ref="BF19:BJ20"/>
    <mergeCell ref="BB20:BC20"/>
    <mergeCell ref="BD20:BE20"/>
    <mergeCell ref="B21:B22"/>
    <mergeCell ref="C21:D22"/>
    <mergeCell ref="I21:J22"/>
    <mergeCell ref="K21:N22"/>
    <mergeCell ref="O21:S22"/>
    <mergeCell ref="BB21:BC21"/>
    <mergeCell ref="BD21:BE21"/>
    <mergeCell ref="BF21:BJ22"/>
    <mergeCell ref="BB22:BC22"/>
    <mergeCell ref="BD22:BE22"/>
    <mergeCell ref="B23:B24"/>
    <mergeCell ref="C23:D24"/>
    <mergeCell ref="I23:J24"/>
    <mergeCell ref="K23:N24"/>
    <mergeCell ref="O23:S24"/>
    <mergeCell ref="BB23:BC23"/>
    <mergeCell ref="BD23:BE23"/>
    <mergeCell ref="BF23:BJ24"/>
    <mergeCell ref="BB24:BC24"/>
    <mergeCell ref="BD24:BE24"/>
    <mergeCell ref="B25:B26"/>
    <mergeCell ref="C25:D26"/>
    <mergeCell ref="I25:J26"/>
    <mergeCell ref="K25:N26"/>
    <mergeCell ref="O25:S26"/>
    <mergeCell ref="BB25:BC25"/>
    <mergeCell ref="BD25:BE25"/>
    <mergeCell ref="BF25:BJ26"/>
    <mergeCell ref="BB26:BC26"/>
    <mergeCell ref="BD26:BE26"/>
    <mergeCell ref="B27:B28"/>
    <mergeCell ref="C27:D28"/>
    <mergeCell ref="I27:J28"/>
    <mergeCell ref="K27:N28"/>
    <mergeCell ref="O27:S28"/>
    <mergeCell ref="BB27:BC27"/>
    <mergeCell ref="BD27:BE27"/>
    <mergeCell ref="BF27:BJ28"/>
    <mergeCell ref="BB28:BC28"/>
    <mergeCell ref="BD28:BE28"/>
    <mergeCell ref="B29:B30"/>
    <mergeCell ref="C29:D30"/>
    <mergeCell ref="I29:J30"/>
    <mergeCell ref="K29:N30"/>
    <mergeCell ref="O29:S30"/>
    <mergeCell ref="BB29:BC29"/>
    <mergeCell ref="BD29:BE29"/>
    <mergeCell ref="BF29:BJ30"/>
    <mergeCell ref="BB30:BC30"/>
    <mergeCell ref="BD30:BE30"/>
    <mergeCell ref="B31:B32"/>
    <mergeCell ref="C31:D32"/>
    <mergeCell ref="I31:J32"/>
    <mergeCell ref="K31:N32"/>
    <mergeCell ref="O31:S32"/>
    <mergeCell ref="BB31:BC31"/>
    <mergeCell ref="BD31:BE31"/>
    <mergeCell ref="BF31:BJ32"/>
    <mergeCell ref="BB32:BC32"/>
    <mergeCell ref="BD32:BE32"/>
    <mergeCell ref="B33:B34"/>
    <mergeCell ref="C33:D34"/>
    <mergeCell ref="I33:J34"/>
    <mergeCell ref="K33:N34"/>
    <mergeCell ref="O33:S34"/>
    <mergeCell ref="BB33:BC33"/>
    <mergeCell ref="BD33:BE33"/>
    <mergeCell ref="BF33:BJ34"/>
    <mergeCell ref="BB34:BC34"/>
    <mergeCell ref="BD34:BE34"/>
    <mergeCell ref="B35:B36"/>
    <mergeCell ref="C35:D36"/>
    <mergeCell ref="I35:J36"/>
    <mergeCell ref="K35:N36"/>
    <mergeCell ref="O35:S36"/>
    <mergeCell ref="BB35:BC35"/>
    <mergeCell ref="BD35:BE35"/>
    <mergeCell ref="BF35:BJ36"/>
    <mergeCell ref="BB36:BC36"/>
    <mergeCell ref="BD36:BE36"/>
    <mergeCell ref="B37:B38"/>
    <mergeCell ref="C37:D38"/>
    <mergeCell ref="I37:J38"/>
    <mergeCell ref="K37:N38"/>
    <mergeCell ref="O37:S38"/>
    <mergeCell ref="BB37:BC37"/>
    <mergeCell ref="BD37:BE37"/>
    <mergeCell ref="BF37:BJ38"/>
    <mergeCell ref="BB38:BC38"/>
    <mergeCell ref="BD38:BE38"/>
    <mergeCell ref="B39:B40"/>
    <mergeCell ref="C39:D40"/>
    <mergeCell ref="I39:J40"/>
    <mergeCell ref="K39:N40"/>
    <mergeCell ref="O39:S40"/>
    <mergeCell ref="BB39:BC39"/>
    <mergeCell ref="BD39:BE39"/>
    <mergeCell ref="BF39:BJ40"/>
    <mergeCell ref="BB40:BC40"/>
    <mergeCell ref="BD40:BE40"/>
    <mergeCell ref="B41:B42"/>
    <mergeCell ref="C41:D42"/>
    <mergeCell ref="I41:J42"/>
    <mergeCell ref="K41:N42"/>
    <mergeCell ref="O41:S42"/>
    <mergeCell ref="BB41:BC41"/>
    <mergeCell ref="BD41:BE41"/>
    <mergeCell ref="BF41:BJ42"/>
    <mergeCell ref="BB42:BC42"/>
    <mergeCell ref="BD42:BE42"/>
    <mergeCell ref="B43:B44"/>
    <mergeCell ref="C43:D44"/>
    <mergeCell ref="I43:J44"/>
    <mergeCell ref="K43:N44"/>
    <mergeCell ref="O43:S44"/>
    <mergeCell ref="BB43:BC43"/>
    <mergeCell ref="BD43:BE43"/>
    <mergeCell ref="BF43:BJ44"/>
    <mergeCell ref="BB44:BC44"/>
    <mergeCell ref="BD44:BE44"/>
    <mergeCell ref="B45:B46"/>
    <mergeCell ref="C45:D46"/>
    <mergeCell ref="I45:J46"/>
    <mergeCell ref="K45:N46"/>
    <mergeCell ref="O45:S46"/>
    <mergeCell ref="BB45:BC45"/>
    <mergeCell ref="BD45:BE45"/>
    <mergeCell ref="BF45:BJ46"/>
    <mergeCell ref="BB46:BC46"/>
    <mergeCell ref="BD46:BE46"/>
    <mergeCell ref="B47:B48"/>
    <mergeCell ref="C47:D48"/>
    <mergeCell ref="I47:J48"/>
    <mergeCell ref="K47:N48"/>
    <mergeCell ref="O47:S48"/>
    <mergeCell ref="BB47:BC47"/>
    <mergeCell ref="BD47:BE47"/>
    <mergeCell ref="BF47:BJ48"/>
    <mergeCell ref="BB48:BC48"/>
    <mergeCell ref="BD48:BE48"/>
    <mergeCell ref="B49:B50"/>
    <mergeCell ref="C49:D50"/>
    <mergeCell ref="I49:J50"/>
    <mergeCell ref="K49:N50"/>
    <mergeCell ref="O49:S50"/>
    <mergeCell ref="BB49:BC49"/>
    <mergeCell ref="BD49:BE49"/>
    <mergeCell ref="BF49:BJ50"/>
    <mergeCell ref="BB50:BC50"/>
    <mergeCell ref="BD50:BE50"/>
    <mergeCell ref="B51:B52"/>
    <mergeCell ref="C51:D52"/>
    <mergeCell ref="I51:J52"/>
    <mergeCell ref="K51:N52"/>
    <mergeCell ref="O51:S52"/>
    <mergeCell ref="BB51:BC51"/>
    <mergeCell ref="BD51:BE51"/>
    <mergeCell ref="BF51:BJ52"/>
    <mergeCell ref="BB52:BC52"/>
    <mergeCell ref="BD52:BE52"/>
    <mergeCell ref="B53:B54"/>
    <mergeCell ref="C53:D54"/>
    <mergeCell ref="I53:J54"/>
    <mergeCell ref="K53:N54"/>
    <mergeCell ref="O53:S54"/>
    <mergeCell ref="BB53:BC53"/>
    <mergeCell ref="BD53:BE53"/>
    <mergeCell ref="BF53:BJ54"/>
    <mergeCell ref="BB54:BC54"/>
    <mergeCell ref="BD54:BE54"/>
    <mergeCell ref="B55:B56"/>
    <mergeCell ref="C55:D56"/>
    <mergeCell ref="I55:J56"/>
    <mergeCell ref="K55:N56"/>
    <mergeCell ref="O55:S56"/>
    <mergeCell ref="BB55:BC55"/>
    <mergeCell ref="BD55:BE55"/>
    <mergeCell ref="BF55:BJ56"/>
    <mergeCell ref="BB56:BC56"/>
    <mergeCell ref="BD56:BE56"/>
    <mergeCell ref="B57:B58"/>
    <mergeCell ref="C57:D58"/>
    <mergeCell ref="I57:J58"/>
    <mergeCell ref="K57:N58"/>
    <mergeCell ref="O57:S58"/>
    <mergeCell ref="BB57:BC57"/>
    <mergeCell ref="BD57:BE57"/>
    <mergeCell ref="BF57:BJ58"/>
    <mergeCell ref="BB58:BC58"/>
    <mergeCell ref="BD58:BE58"/>
    <mergeCell ref="B59:B60"/>
    <mergeCell ref="C59:D60"/>
    <mergeCell ref="I59:J60"/>
    <mergeCell ref="K59:N60"/>
    <mergeCell ref="O59:S60"/>
    <mergeCell ref="BB59:BC59"/>
    <mergeCell ref="BD59:BE59"/>
    <mergeCell ref="BF59:BJ60"/>
    <mergeCell ref="BB60:BC60"/>
    <mergeCell ref="BD60:BE60"/>
    <mergeCell ref="B61:B62"/>
    <mergeCell ref="C61:D62"/>
    <mergeCell ref="I61:J62"/>
    <mergeCell ref="K61:N62"/>
    <mergeCell ref="O61:S62"/>
    <mergeCell ref="BB61:BC61"/>
    <mergeCell ref="BD61:BE61"/>
    <mergeCell ref="BF61:BJ62"/>
    <mergeCell ref="BB62:BC62"/>
    <mergeCell ref="BD62:BE62"/>
    <mergeCell ref="B63:B64"/>
    <mergeCell ref="C63:D64"/>
    <mergeCell ref="I63:J64"/>
    <mergeCell ref="K63:N64"/>
    <mergeCell ref="O63:S64"/>
    <mergeCell ref="BB63:BC63"/>
    <mergeCell ref="BD63:BE63"/>
    <mergeCell ref="BF63:BJ64"/>
    <mergeCell ref="BB64:BC64"/>
    <mergeCell ref="BD64:BE64"/>
    <mergeCell ref="B65:B66"/>
    <mergeCell ref="C65:D66"/>
    <mergeCell ref="I65:J66"/>
    <mergeCell ref="K65:N66"/>
    <mergeCell ref="O65:S66"/>
    <mergeCell ref="BB65:BC65"/>
    <mergeCell ref="BD65:BE65"/>
    <mergeCell ref="BF65:BJ66"/>
    <mergeCell ref="BB66:BC66"/>
    <mergeCell ref="BD66:BE66"/>
    <mergeCell ref="B67:B68"/>
    <mergeCell ref="C67:D68"/>
    <mergeCell ref="I67:J68"/>
    <mergeCell ref="K67:N68"/>
    <mergeCell ref="O67:S68"/>
    <mergeCell ref="BB67:BC67"/>
    <mergeCell ref="BD67:BE67"/>
    <mergeCell ref="BF67:BJ68"/>
    <mergeCell ref="BB68:BC68"/>
    <mergeCell ref="BD68:BE68"/>
    <mergeCell ref="B69:B70"/>
    <mergeCell ref="C69:D70"/>
    <mergeCell ref="I69:J70"/>
    <mergeCell ref="K69:N70"/>
    <mergeCell ref="O69:S70"/>
    <mergeCell ref="BB69:BC69"/>
    <mergeCell ref="BD69:BE69"/>
    <mergeCell ref="BF69:BJ70"/>
    <mergeCell ref="BB70:BC70"/>
    <mergeCell ref="BD70:BE70"/>
    <mergeCell ref="B71:B72"/>
    <mergeCell ref="C71:D72"/>
    <mergeCell ref="I71:J72"/>
    <mergeCell ref="K71:N72"/>
    <mergeCell ref="O71:S72"/>
    <mergeCell ref="BB71:BC71"/>
    <mergeCell ref="BD71:BE71"/>
    <mergeCell ref="BF71:BJ72"/>
    <mergeCell ref="BB72:BC72"/>
    <mergeCell ref="BD72:BE72"/>
    <mergeCell ref="B73:B74"/>
    <mergeCell ref="C73:D74"/>
    <mergeCell ref="I73:J74"/>
    <mergeCell ref="K73:N74"/>
    <mergeCell ref="O73:S74"/>
    <mergeCell ref="BB73:BC73"/>
    <mergeCell ref="BD73:BE73"/>
    <mergeCell ref="BF73:BJ74"/>
    <mergeCell ref="BB74:BC74"/>
    <mergeCell ref="BD74:BE74"/>
    <mergeCell ref="BF81:BI81"/>
    <mergeCell ref="B75:B76"/>
    <mergeCell ref="C75:D76"/>
    <mergeCell ref="I75:J76"/>
    <mergeCell ref="K75:N76"/>
    <mergeCell ref="O75:S76"/>
    <mergeCell ref="BB75:BC75"/>
    <mergeCell ref="BD75:BE75"/>
    <mergeCell ref="BF75:BJ76"/>
    <mergeCell ref="BB76:BC76"/>
    <mergeCell ref="BD76:BE76"/>
    <mergeCell ref="BA82:BD82"/>
    <mergeCell ref="AE82:AF82"/>
    <mergeCell ref="AH82:AI82"/>
    <mergeCell ref="AJ82:AK82"/>
    <mergeCell ref="AM82:AN82"/>
    <mergeCell ref="AQ82:AT82"/>
    <mergeCell ref="AV82:AY82"/>
    <mergeCell ref="BF79:BI79"/>
    <mergeCell ref="K80:L81"/>
    <mergeCell ref="M80:P80"/>
    <mergeCell ref="R80:U80"/>
    <mergeCell ref="AA80:AB81"/>
    <mergeCell ref="AC80:AF80"/>
    <mergeCell ref="AH80:AK80"/>
    <mergeCell ref="BF80:BI80"/>
    <mergeCell ref="M81:N81"/>
    <mergeCell ref="O81:P81"/>
    <mergeCell ref="R81:S81"/>
    <mergeCell ref="T81:U81"/>
    <mergeCell ref="AC81:AD81"/>
    <mergeCell ref="AE81:AF81"/>
    <mergeCell ref="AH81:AI81"/>
    <mergeCell ref="AJ81:AK81"/>
    <mergeCell ref="BA81:BD81"/>
    <mergeCell ref="W83:X83"/>
    <mergeCell ref="AA83:AB83"/>
    <mergeCell ref="AC83:AD83"/>
    <mergeCell ref="AE83:AF83"/>
    <mergeCell ref="K82:L82"/>
    <mergeCell ref="M82:N82"/>
    <mergeCell ref="O82:P82"/>
    <mergeCell ref="R82:S82"/>
    <mergeCell ref="T82:U82"/>
    <mergeCell ref="W82:X82"/>
    <mergeCell ref="AA82:AB82"/>
    <mergeCell ref="AC82:AD82"/>
    <mergeCell ref="AH86:AI86"/>
    <mergeCell ref="AJ86:AK86"/>
    <mergeCell ref="AM86:AN86"/>
    <mergeCell ref="AQ86:AR86"/>
    <mergeCell ref="AH83:AI83"/>
    <mergeCell ref="AJ83:AK83"/>
    <mergeCell ref="AM83:AN83"/>
    <mergeCell ref="K84:L84"/>
    <mergeCell ref="M84:N84"/>
    <mergeCell ref="O84:P84"/>
    <mergeCell ref="R84:S84"/>
    <mergeCell ref="T84:U84"/>
    <mergeCell ref="W84:X84"/>
    <mergeCell ref="AA84:AB84"/>
    <mergeCell ref="AC84:AD84"/>
    <mergeCell ref="AE84:AF84"/>
    <mergeCell ref="AH84:AI84"/>
    <mergeCell ref="AJ84:AK84"/>
    <mergeCell ref="AM84:AN84"/>
    <mergeCell ref="K83:L83"/>
    <mergeCell ref="M83:N83"/>
    <mergeCell ref="O83:P83"/>
    <mergeCell ref="R83:S83"/>
    <mergeCell ref="T83:U83"/>
    <mergeCell ref="AS86:AV86"/>
    <mergeCell ref="AQ87:AR87"/>
    <mergeCell ref="AS87:AV87"/>
    <mergeCell ref="AM85:AN85"/>
    <mergeCell ref="K86:L86"/>
    <mergeCell ref="M86:N86"/>
    <mergeCell ref="O86:P86"/>
    <mergeCell ref="R86:S86"/>
    <mergeCell ref="T86:U86"/>
    <mergeCell ref="W86:X86"/>
    <mergeCell ref="AA86:AB86"/>
    <mergeCell ref="AC86:AD86"/>
    <mergeCell ref="AE86:AF86"/>
    <mergeCell ref="W85:X85"/>
    <mergeCell ref="AA85:AB85"/>
    <mergeCell ref="AC85:AD85"/>
    <mergeCell ref="AE85:AF85"/>
    <mergeCell ref="AH85:AI85"/>
    <mergeCell ref="AJ85:AK85"/>
    <mergeCell ref="K85:L85"/>
    <mergeCell ref="M85:N85"/>
    <mergeCell ref="O85:P85"/>
    <mergeCell ref="R85:S85"/>
    <mergeCell ref="T85:U85"/>
    <mergeCell ref="AQ90:AR90"/>
    <mergeCell ref="AS90:AV90"/>
    <mergeCell ref="K91:N91"/>
    <mergeCell ref="P91:S91"/>
    <mergeCell ref="U91:X91"/>
    <mergeCell ref="AA91:AD91"/>
    <mergeCell ref="AF91:AI91"/>
    <mergeCell ref="AK91:AN91"/>
    <mergeCell ref="R88:S88"/>
    <mergeCell ref="AH88:AI88"/>
    <mergeCell ref="AQ88:AR88"/>
    <mergeCell ref="AS88:AV88"/>
    <mergeCell ref="AQ89:AR89"/>
    <mergeCell ref="AS89:AV89"/>
    <mergeCell ref="U94:X94"/>
    <mergeCell ref="AK94:AN94"/>
    <mergeCell ref="U95:X95"/>
    <mergeCell ref="AK95:AN95"/>
    <mergeCell ref="K96:N96"/>
    <mergeCell ref="P96:S96"/>
    <mergeCell ref="U96:X96"/>
    <mergeCell ref="AA96:AD96"/>
    <mergeCell ref="AF96:AI96"/>
    <mergeCell ref="AK96:AN96"/>
  </mergeCells>
  <phoneticPr fontId="6"/>
  <conditionalFormatting sqref="K91:N91">
    <cfRule type="expression" dxfId="145" priority="32">
      <formula>INDIRECT(ADDRESS(ROW(),COLUMN()))=TRUNC(INDIRECT(ADDRESS(ROW(),COLUMN())))</formula>
    </cfRule>
  </conditionalFormatting>
  <conditionalFormatting sqref="M82:X86">
    <cfRule type="expression" dxfId="144" priority="34">
      <formula>INDIRECT(ADDRESS(ROW(),COLUMN()))=TRUNC(INDIRECT(ADDRESS(ROW(),COLUMN())))</formula>
    </cfRule>
  </conditionalFormatting>
  <conditionalFormatting sqref="W80:X80 Z80 W89:Z89">
    <cfRule type="expression" dxfId="143" priority="68">
      <formula>OR(#REF!=$B78,#REF!=$B78)</formula>
    </cfRule>
  </conditionalFormatting>
  <conditionalFormatting sqref="W90:Z90">
    <cfRule type="expression" dxfId="142" priority="67">
      <formula>OR(#REF!=$B77,#REF!=$B77)</formula>
    </cfRule>
  </conditionalFormatting>
  <conditionalFormatting sqref="W18:BE18">
    <cfRule type="expression" dxfId="141" priority="64">
      <formula>INDIRECT(ADDRESS(ROW(),COLUMN()))=TRUNC(INDIRECT(ADDRESS(ROW(),COLUMN())))</formula>
    </cfRule>
  </conditionalFormatting>
  <conditionalFormatting sqref="W20:BE20">
    <cfRule type="expression" dxfId="140" priority="29">
      <formula>INDIRECT(ADDRESS(ROW(),COLUMN()))=TRUNC(INDIRECT(ADDRESS(ROW(),COLUMN())))</formula>
    </cfRule>
  </conditionalFormatting>
  <conditionalFormatting sqref="W22:BE22">
    <cfRule type="expression" dxfId="139" priority="28">
      <formula>INDIRECT(ADDRESS(ROW(),COLUMN()))=TRUNC(INDIRECT(ADDRESS(ROW(),COLUMN())))</formula>
    </cfRule>
  </conditionalFormatting>
  <conditionalFormatting sqref="W24:BE24">
    <cfRule type="expression" dxfId="138" priority="27">
      <formula>INDIRECT(ADDRESS(ROW(),COLUMN()))=TRUNC(INDIRECT(ADDRESS(ROW(),COLUMN())))</formula>
    </cfRule>
  </conditionalFormatting>
  <conditionalFormatting sqref="W26:BE26">
    <cfRule type="expression" dxfId="137" priority="26">
      <formula>INDIRECT(ADDRESS(ROW(),COLUMN()))=TRUNC(INDIRECT(ADDRESS(ROW(),COLUMN())))</formula>
    </cfRule>
  </conditionalFormatting>
  <conditionalFormatting sqref="W28:BE28">
    <cfRule type="expression" dxfId="136" priority="25">
      <formula>INDIRECT(ADDRESS(ROW(),COLUMN()))=TRUNC(INDIRECT(ADDRESS(ROW(),COLUMN())))</formula>
    </cfRule>
  </conditionalFormatting>
  <conditionalFormatting sqref="W30:BE30">
    <cfRule type="expression" dxfId="135" priority="24">
      <formula>INDIRECT(ADDRESS(ROW(),COLUMN()))=TRUNC(INDIRECT(ADDRESS(ROW(),COLUMN())))</formula>
    </cfRule>
  </conditionalFormatting>
  <conditionalFormatting sqref="W32:BE32">
    <cfRule type="expression" dxfId="134" priority="23">
      <formula>INDIRECT(ADDRESS(ROW(),COLUMN()))=TRUNC(INDIRECT(ADDRESS(ROW(),COLUMN())))</formula>
    </cfRule>
  </conditionalFormatting>
  <conditionalFormatting sqref="W34:BE34">
    <cfRule type="expression" dxfId="133" priority="22">
      <formula>INDIRECT(ADDRESS(ROW(),COLUMN()))=TRUNC(INDIRECT(ADDRESS(ROW(),COLUMN())))</formula>
    </cfRule>
  </conditionalFormatting>
  <conditionalFormatting sqref="W36:BE36">
    <cfRule type="expression" dxfId="132" priority="21">
      <formula>INDIRECT(ADDRESS(ROW(),COLUMN()))=TRUNC(INDIRECT(ADDRESS(ROW(),COLUMN())))</formula>
    </cfRule>
  </conditionalFormatting>
  <conditionalFormatting sqref="W38:BE38">
    <cfRule type="expression" dxfId="131" priority="20">
      <formula>INDIRECT(ADDRESS(ROW(),COLUMN()))=TRUNC(INDIRECT(ADDRESS(ROW(),COLUMN())))</formula>
    </cfRule>
  </conditionalFormatting>
  <conditionalFormatting sqref="W40:BE40">
    <cfRule type="expression" dxfId="130" priority="19">
      <formula>INDIRECT(ADDRESS(ROW(),COLUMN()))=TRUNC(INDIRECT(ADDRESS(ROW(),COLUMN())))</formula>
    </cfRule>
  </conditionalFormatting>
  <conditionalFormatting sqref="W42:BE42">
    <cfRule type="expression" dxfId="129" priority="18">
      <formula>INDIRECT(ADDRESS(ROW(),COLUMN()))=TRUNC(INDIRECT(ADDRESS(ROW(),COLUMN())))</formula>
    </cfRule>
  </conditionalFormatting>
  <conditionalFormatting sqref="W44:BE44">
    <cfRule type="expression" dxfId="128" priority="17">
      <formula>INDIRECT(ADDRESS(ROW(),COLUMN()))=TRUNC(INDIRECT(ADDRESS(ROW(),COLUMN())))</formula>
    </cfRule>
  </conditionalFormatting>
  <conditionalFormatting sqref="W46:BE46">
    <cfRule type="expression" dxfId="127" priority="16">
      <formula>INDIRECT(ADDRESS(ROW(),COLUMN()))=TRUNC(INDIRECT(ADDRESS(ROW(),COLUMN())))</formula>
    </cfRule>
  </conditionalFormatting>
  <conditionalFormatting sqref="W48:BE48">
    <cfRule type="expression" dxfId="126" priority="15">
      <formula>INDIRECT(ADDRESS(ROW(),COLUMN()))=TRUNC(INDIRECT(ADDRESS(ROW(),COLUMN())))</formula>
    </cfRule>
  </conditionalFormatting>
  <conditionalFormatting sqref="W50:BE50">
    <cfRule type="expression" dxfId="125" priority="14">
      <formula>INDIRECT(ADDRESS(ROW(),COLUMN()))=TRUNC(INDIRECT(ADDRESS(ROW(),COLUMN())))</formula>
    </cfRule>
  </conditionalFormatting>
  <conditionalFormatting sqref="W52:BE52">
    <cfRule type="expression" dxfId="124" priority="13">
      <formula>INDIRECT(ADDRESS(ROW(),COLUMN()))=TRUNC(INDIRECT(ADDRESS(ROW(),COLUMN())))</formula>
    </cfRule>
  </conditionalFormatting>
  <conditionalFormatting sqref="W54:BE54">
    <cfRule type="expression" dxfId="123" priority="12">
      <formula>INDIRECT(ADDRESS(ROW(),COLUMN()))=TRUNC(INDIRECT(ADDRESS(ROW(),COLUMN())))</formula>
    </cfRule>
  </conditionalFormatting>
  <conditionalFormatting sqref="W56:BE56">
    <cfRule type="expression" dxfId="122" priority="11">
      <formula>INDIRECT(ADDRESS(ROW(),COLUMN()))=TRUNC(INDIRECT(ADDRESS(ROW(),COLUMN())))</formula>
    </cfRule>
  </conditionalFormatting>
  <conditionalFormatting sqref="W58:BE58">
    <cfRule type="expression" dxfId="121" priority="10">
      <formula>INDIRECT(ADDRESS(ROW(),COLUMN()))=TRUNC(INDIRECT(ADDRESS(ROW(),COLUMN())))</formula>
    </cfRule>
  </conditionalFormatting>
  <conditionalFormatting sqref="W60:BE60">
    <cfRule type="expression" dxfId="120" priority="9">
      <formula>INDIRECT(ADDRESS(ROW(),COLUMN()))=TRUNC(INDIRECT(ADDRESS(ROW(),COLUMN())))</formula>
    </cfRule>
  </conditionalFormatting>
  <conditionalFormatting sqref="W62:BE62">
    <cfRule type="expression" dxfId="119" priority="8">
      <formula>INDIRECT(ADDRESS(ROW(),COLUMN()))=TRUNC(INDIRECT(ADDRESS(ROW(),COLUMN())))</formula>
    </cfRule>
  </conditionalFormatting>
  <conditionalFormatting sqref="W64:BE64">
    <cfRule type="expression" dxfId="118" priority="7">
      <formula>INDIRECT(ADDRESS(ROW(),COLUMN()))=TRUNC(INDIRECT(ADDRESS(ROW(),COLUMN())))</formula>
    </cfRule>
  </conditionalFormatting>
  <conditionalFormatting sqref="W66:BE66">
    <cfRule type="expression" dxfId="117" priority="6">
      <formula>INDIRECT(ADDRESS(ROW(),COLUMN()))=TRUNC(INDIRECT(ADDRESS(ROW(),COLUMN())))</formula>
    </cfRule>
  </conditionalFormatting>
  <conditionalFormatting sqref="W68:BE68">
    <cfRule type="expression" dxfId="116" priority="5">
      <formula>INDIRECT(ADDRESS(ROW(),COLUMN()))=TRUNC(INDIRECT(ADDRESS(ROW(),COLUMN())))</formula>
    </cfRule>
  </conditionalFormatting>
  <conditionalFormatting sqref="W70:BE70">
    <cfRule type="expression" dxfId="115" priority="4">
      <formula>INDIRECT(ADDRESS(ROW(),COLUMN()))=TRUNC(INDIRECT(ADDRESS(ROW(),COLUMN())))</formula>
    </cfRule>
  </conditionalFormatting>
  <conditionalFormatting sqref="W72:BE72">
    <cfRule type="expression" dxfId="114" priority="3">
      <formula>INDIRECT(ADDRESS(ROW(),COLUMN()))=TRUNC(INDIRECT(ADDRESS(ROW(),COLUMN())))</formula>
    </cfRule>
  </conditionalFormatting>
  <conditionalFormatting sqref="W74:BE74">
    <cfRule type="expression" dxfId="113" priority="2">
      <formula>INDIRECT(ADDRESS(ROW(),COLUMN()))=TRUNC(INDIRECT(ADDRESS(ROW(),COLUMN())))</formula>
    </cfRule>
  </conditionalFormatting>
  <conditionalFormatting sqref="W76:BE76">
    <cfRule type="expression" dxfId="112" priority="1">
      <formula>INDIRECT(ADDRESS(ROW(),COLUMN()))=TRUNC(INDIRECT(ADDRESS(ROW(),COLUMN())))</formula>
    </cfRule>
  </conditionalFormatting>
  <conditionalFormatting sqref="AA91:AD91">
    <cfRule type="expression" dxfId="111" priority="31">
      <formula>INDIRECT(ADDRESS(ROW(),COLUMN()))=TRUNC(INDIRECT(ADDRESS(ROW(),COLUMN())))</formula>
    </cfRule>
  </conditionalFormatting>
  <conditionalFormatting sqref="AC82:AN86">
    <cfRule type="expression" dxfId="110" priority="30">
      <formula>INDIRECT(ADDRESS(ROW(),COLUMN()))=TRUNC(INDIRECT(ADDRESS(ROW(),COLUMN())))</formula>
    </cfRule>
  </conditionalFormatting>
  <conditionalFormatting sqref="AM80:BA80 AM89:BA89">
    <cfRule type="expression" dxfId="109" priority="66">
      <formula>OR(#REF!=$B78,#REF!=$B78)</formula>
    </cfRule>
  </conditionalFormatting>
  <conditionalFormatting sqref="AM90:BA90">
    <cfRule type="expression" dxfId="108" priority="65">
      <formula>OR(#REF!=$B77,#REF!=$B77)</formula>
    </cfRule>
  </conditionalFormatting>
  <dataValidations count="11">
    <dataValidation type="list" allowBlank="1" showInputMessage="1" showErrorMessage="1" sqref="BE4:BH4" xr:uid="{00000000-0002-0000-0700-000000000000}">
      <formula1>"予定,実績,予定・実績"</formula1>
    </dataValidation>
    <dataValidation type="decimal" allowBlank="1" showInputMessage="1" showErrorMessage="1" error="入力可能範囲　32～40" sqref="BA6:BB6" xr:uid="{00000000-0002-0000-0700-000001000000}">
      <formula1>32</formula1>
      <formula2>40</formula2>
    </dataValidation>
    <dataValidation type="list" allowBlank="1" showInputMessage="1" showErrorMessage="1" sqref="AF3:AF4" xr:uid="{00000000-0002-0000-0700-000002000000}">
      <formula1>#REF!</formula1>
    </dataValidation>
    <dataValidation type="list" allowBlank="1" showInputMessage="1" showErrorMessage="1" sqref="BE3:BH3" xr:uid="{00000000-0002-0000-0700-000003000000}">
      <formula1>"４週,暦月"</formula1>
    </dataValidation>
    <dataValidation type="list" allowBlank="1" showInputMessage="1" showErrorMessage="1" sqref="W17:BA17 W19:BA19 W21:BA21 W23:BA23 W25:BA25 W27:BA27 W29:BA29 W31:BA31 W33:BA33 W35:BA35 W37:BA37 W39:BA39 W41:BA41 W43:BA43 W45:BA45 W47:BA47 W49:BA49 W51:BA51 W53:BA53 W55:BA55 W57:BA57 W59:BA59 W61:BA61 W63:BA63 W65:BA65 W67:BA67 W69:BA69 W71:BA71 W73:BA73 W75:BA75" xr:uid="{00000000-0002-0000-0700-000004000000}">
      <formula1>【記載例】シフト記号表</formula1>
    </dataValidation>
    <dataValidation type="list" allowBlank="1" showInputMessage="1" showErrorMessage="1" sqref="R88:S88" xr:uid="{00000000-0002-0000-0700-000005000000}">
      <formula1>"週,暦月"</formula1>
    </dataValidation>
    <dataValidation type="list" allowBlank="1" showInputMessage="1" sqref="C17:D76" xr:uid="{00000000-0002-0000-0700-000006000000}">
      <formula1>職種</formula1>
    </dataValidation>
    <dataValidation type="list" errorStyle="warning" allowBlank="1" showInputMessage="1" error="リストにない場合のみ、入力してください。" sqref="K17:N76" xr:uid="{00000000-0002-0000-0700-000007000000}">
      <formula1>INDIRECT(C17)</formula1>
    </dataValidation>
    <dataValidation type="list" allowBlank="1" showInputMessage="1" sqref="I17:J76" xr:uid="{00000000-0002-0000-0700-000008000000}">
      <formula1>"A, B, C, D"</formula1>
    </dataValidation>
    <dataValidation allowBlank="1" showInputMessage="1" showErrorMessage="1" error="入力可能範囲　32～40" sqref="BE10" xr:uid="{00000000-0002-0000-0700-000009000000}"/>
    <dataValidation type="list" errorStyle="information" allowBlank="1" showInputMessage="1" error="プルダウンにないケースは直接入力してください。" sqref="AT1:BI1" xr:uid="{00000000-0002-0000-0700-00000A000000}">
      <formula1>"特定施設入居者生活介護,介護予防特定施設入居者生活介護,（介護予防）特定施設入居者生活介護,外部サービス利用型特定施設入居者生活介護"</formula1>
    </dataValidation>
  </dataValidations>
  <pageMargins left="0.26" right="0.19685039370078741" top="0.59055118110236227" bottom="0.35433070866141736" header="0.15748031496062992" footer="0.15748031496062992"/>
  <pageSetup paperSize="9" scale="3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23</vt:i4>
      </vt:variant>
      <vt:variant>
        <vt:lpstr>名前付き一覧</vt:lpstr>
      </vt:variant>
      <vt:variant>
        <vt:i4>31</vt:i4>
      </vt:variant>
    </vt:vector>
  </HeadingPairs>
  <TitlesOfParts>
    <vt:vector size="54" baseType="lpstr">
      <vt:lpstr>特定施設(添付説明）</vt:lpstr>
      <vt:lpstr>特定施設(添付説明）※合併・分割時</vt:lpstr>
      <vt:lpstr>申請書（別紙様式第一号（一））</vt:lpstr>
      <vt:lpstr>申請書記載例</vt:lpstr>
      <vt:lpstr>申請書裏面別紙様式第一号（一）</vt:lpstr>
      <vt:lpstr>付表第一号（十二）</vt:lpstr>
      <vt:lpstr>付表第一号（十二） (記載例)</vt:lpstr>
      <vt:lpstr>（参考）付表第一号（十二）</vt:lpstr>
      <vt:lpstr>【記載例】勤務形態一覧表</vt:lpstr>
      <vt:lpstr>【記載例】シフト記号表（勤務時間帯）</vt:lpstr>
      <vt:lpstr>勤務形態一覧表（標準様式１）</vt:lpstr>
      <vt:lpstr>シフト記号表</vt:lpstr>
      <vt:lpstr>記入方法</vt:lpstr>
      <vt:lpstr>プルダウン・リスト</vt:lpstr>
      <vt:lpstr>（標準様式３）平面図</vt:lpstr>
      <vt:lpstr>（標準様式５）苦情処理</vt:lpstr>
      <vt:lpstr>誓約書（標準様式６）</vt:lpstr>
      <vt:lpstr>別紙①</vt:lpstr>
      <vt:lpstr>別紙⑤</vt:lpstr>
      <vt:lpstr>介護支援専門員一覧（標準様式７）</vt:lpstr>
      <vt:lpstr>別紙１（協力医療機関に関する届出書） (特定施設入居者生活介護</vt:lpstr>
      <vt:lpstr>別紙１の①</vt:lpstr>
      <vt:lpstr>雇用契約、就業規則に関するチェックリスト</vt:lpstr>
      <vt:lpstr>シフト記号表!【記載例】シフト記号</vt:lpstr>
      <vt:lpstr>【記載例】シフト記号</vt:lpstr>
      <vt:lpstr>シフト記号表!【記載例】シフト記号表</vt:lpstr>
      <vt:lpstr>【記載例】シフト記号表</vt:lpstr>
      <vt:lpstr>'（参考）付表第一号（十二）'!Print_Area</vt:lpstr>
      <vt:lpstr>'（標準様式３）平面図'!Print_Area</vt:lpstr>
      <vt:lpstr>'（標準様式５）苦情処理'!Print_Area</vt:lpstr>
      <vt:lpstr>'【記載例】シフト記号表（勤務時間帯）'!Print_Area</vt:lpstr>
      <vt:lpstr>シフト記号表!Print_Area</vt:lpstr>
      <vt:lpstr>記入方法!Print_Area</vt:lpstr>
      <vt:lpstr>'雇用契約、就業規則に関するチェックリスト'!Print_Area</vt:lpstr>
      <vt:lpstr>'申請書（別紙様式第一号（一））'!Print_Area</vt:lpstr>
      <vt:lpstr>申請書記載例!Print_Area</vt:lpstr>
      <vt:lpstr>'申請書裏面別紙様式第一号（一）'!Print_Area</vt:lpstr>
      <vt:lpstr>'誓約書（標準様式６）'!Print_Area</vt:lpstr>
      <vt:lpstr>'特定施設(添付説明）'!Print_Area</vt:lpstr>
      <vt:lpstr>'特定施設(添付説明）※合併・分割時'!Print_Area</vt:lpstr>
      <vt:lpstr>'付表第一号（十二）'!Print_Area</vt:lpstr>
      <vt:lpstr>'付表第一号（十二） (記載例)'!Print_Area</vt:lpstr>
      <vt:lpstr>別紙①!Print_Area</vt:lpstr>
      <vt:lpstr>別紙１の①!Print_Area</vt:lpstr>
      <vt:lpstr>【記載例】勤務形態一覧表!Print_Titles</vt:lpstr>
      <vt:lpstr>'勤務形態一覧表（標準様式１）'!Print_Titles</vt:lpstr>
      <vt:lpstr>シフト記号表</vt:lpstr>
      <vt:lpstr>介護職員</vt:lpstr>
      <vt:lpstr>看護職員</vt:lpstr>
      <vt:lpstr>管理者</vt:lpstr>
      <vt:lpstr>機能訓練指導員</vt:lpstr>
      <vt:lpstr>計画作成担当者</vt:lpstr>
      <vt:lpstr>職種</vt:lpstr>
      <vt:lpstr>生活相談員</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田熊　徹</dc:creator>
  <cp:lastModifiedBy>上村　美奈子</cp:lastModifiedBy>
  <cp:lastPrinted>2024-08-06T05:43:24Z</cp:lastPrinted>
  <dcterms:created xsi:type="dcterms:W3CDTF">1999-04-04T12:15:46Z</dcterms:created>
  <dcterms:modified xsi:type="dcterms:W3CDTF">2025-11-19T04:35:17Z</dcterms:modified>
</cp:coreProperties>
</file>